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96" activeTab="1"/>
  </bookViews>
  <sheets>
    <sheet name="2580MHz" sheetId="3" r:id="rId1"/>
    <sheet name="858MHz" sheetId="1" r:id="rId2"/>
    <sheet name="Ark1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" l="1"/>
  <c r="AD14" i="1"/>
  <c r="V13" i="1"/>
  <c r="W13" i="1"/>
  <c r="X13" i="1"/>
  <c r="Y13" i="1"/>
  <c r="Z13" i="1"/>
  <c r="AA13" i="1"/>
  <c r="AB13" i="1"/>
  <c r="AC13" i="1"/>
  <c r="AD13" i="1"/>
  <c r="AE13" i="1"/>
  <c r="AF13" i="1"/>
  <c r="V14" i="1"/>
  <c r="V5" i="1"/>
  <c r="W5" i="1"/>
  <c r="X5" i="1"/>
  <c r="Y5" i="1"/>
  <c r="Z5" i="1"/>
  <c r="AA5" i="1"/>
  <c r="AB5" i="1"/>
  <c r="AC5" i="1"/>
  <c r="V6" i="1"/>
  <c r="W6" i="1"/>
  <c r="X6" i="1"/>
  <c r="Y6" i="1"/>
  <c r="Z6" i="1"/>
  <c r="AA6" i="1"/>
  <c r="AB6" i="1"/>
  <c r="AC6" i="1"/>
  <c r="V7" i="1"/>
  <c r="W7" i="1"/>
  <c r="X7" i="1"/>
  <c r="Y7" i="1"/>
  <c r="Z7" i="1"/>
  <c r="AA7" i="1"/>
  <c r="AB7" i="1"/>
  <c r="AC7" i="1"/>
  <c r="AC4" i="1"/>
  <c r="AB4" i="1"/>
  <c r="AA4" i="1"/>
  <c r="Z4" i="1"/>
  <c r="Y4" i="1"/>
  <c r="X4" i="1"/>
  <c r="W4" i="1"/>
  <c r="V4" i="1"/>
  <c r="W12" i="1"/>
  <c r="X12" i="1"/>
  <c r="Y12" i="1"/>
  <c r="Z12" i="1"/>
  <c r="AA12" i="1"/>
  <c r="AB12" i="1"/>
  <c r="AC12" i="1"/>
  <c r="AD12" i="1"/>
  <c r="AE12" i="1"/>
  <c r="AF12" i="1"/>
  <c r="AG12" i="1"/>
  <c r="AG13" i="1"/>
  <c r="V12" i="1"/>
  <c r="V27" i="1"/>
  <c r="V28" i="1" s="1"/>
  <c r="W27" i="1"/>
  <c r="W28" i="1" s="1"/>
  <c r="X27" i="1"/>
  <c r="Y27" i="1"/>
  <c r="Y28" i="1" s="1"/>
  <c r="Z27" i="1"/>
  <c r="AA27" i="1"/>
  <c r="AB27" i="1"/>
  <c r="AB28" i="1" s="1"/>
  <c r="AC27" i="1"/>
  <c r="AC28" i="1" s="1"/>
  <c r="AD27" i="1"/>
  <c r="AD28" i="1" s="1"/>
  <c r="AE27" i="1"/>
  <c r="AE28" i="1" s="1"/>
  <c r="AF27" i="1"/>
  <c r="AG27" i="1"/>
  <c r="AG28" i="1" s="1"/>
  <c r="X28" i="1"/>
  <c r="Z28" i="1"/>
  <c r="AA28" i="1"/>
  <c r="AF28" i="1"/>
  <c r="V32" i="1"/>
  <c r="V31" i="1" s="1"/>
  <c r="V30" i="1" s="1"/>
  <c r="V29" i="1" s="1"/>
  <c r="W32" i="1"/>
  <c r="W31" i="1" s="1"/>
  <c r="W30" i="1" s="1"/>
  <c r="W29" i="1" s="1"/>
  <c r="X32" i="1"/>
  <c r="X31" i="1" s="1"/>
  <c r="X30" i="1" s="1"/>
  <c r="X29" i="1" s="1"/>
  <c r="Y32" i="1"/>
  <c r="Y31" i="1" s="1"/>
  <c r="Y30" i="1" s="1"/>
  <c r="Y29" i="1" s="1"/>
  <c r="Z32" i="1"/>
  <c r="Z31" i="1" s="1"/>
  <c r="Z30" i="1" s="1"/>
  <c r="Z29" i="1" s="1"/>
  <c r="AA32" i="1"/>
  <c r="AA31" i="1" s="1"/>
  <c r="AA30" i="1" s="1"/>
  <c r="AA29" i="1" s="1"/>
  <c r="AB32" i="1"/>
  <c r="AB31" i="1" s="1"/>
  <c r="AB30" i="1" s="1"/>
  <c r="AB29" i="1" s="1"/>
  <c r="AC32" i="1"/>
  <c r="AC31" i="1" s="1"/>
  <c r="AC30" i="1" s="1"/>
  <c r="AC29" i="1" s="1"/>
  <c r="AD32" i="1"/>
  <c r="AD31" i="1" s="1"/>
  <c r="AD30" i="1" s="1"/>
  <c r="AD29" i="1" s="1"/>
  <c r="AE32" i="1"/>
  <c r="AE31" i="1" s="1"/>
  <c r="AE30" i="1" s="1"/>
  <c r="AE29" i="1" s="1"/>
  <c r="AF32" i="1"/>
  <c r="AF31" i="1" s="1"/>
  <c r="AF30" i="1" s="1"/>
  <c r="AF29" i="1" s="1"/>
  <c r="AG32" i="1"/>
  <c r="AG31" i="1" s="1"/>
  <c r="AG30" i="1" s="1"/>
  <c r="AG29" i="1" s="1"/>
  <c r="V33" i="1"/>
  <c r="V34" i="1" s="1"/>
  <c r="W33" i="1"/>
  <c r="X33" i="1"/>
  <c r="Y33" i="1"/>
  <c r="Z33" i="1"/>
  <c r="Z34" i="1" s="1"/>
  <c r="AA33" i="1"/>
  <c r="AA34" i="1" s="1"/>
  <c r="AB33" i="1"/>
  <c r="AB34" i="1" s="1"/>
  <c r="AC33" i="1"/>
  <c r="AC34" i="1" s="1"/>
  <c r="AD33" i="1"/>
  <c r="AE33" i="1"/>
  <c r="AF33" i="1"/>
  <c r="AG33" i="1"/>
  <c r="W34" i="1"/>
  <c r="X34" i="1"/>
  <c r="Y34" i="1"/>
  <c r="AD34" i="1"/>
  <c r="AE34" i="1"/>
  <c r="AF34" i="1"/>
  <c r="AG34" i="1"/>
  <c r="V38" i="1"/>
  <c r="V37" i="1" s="1"/>
  <c r="V36" i="1" s="1"/>
  <c r="V35" i="1" s="1"/>
  <c r="W38" i="1"/>
  <c r="W37" i="1" s="1"/>
  <c r="W36" i="1" s="1"/>
  <c r="W35" i="1" s="1"/>
  <c r="X38" i="1"/>
  <c r="X37" i="1" s="1"/>
  <c r="X36" i="1" s="1"/>
  <c r="X35" i="1" s="1"/>
  <c r="Y38" i="1"/>
  <c r="Y37" i="1" s="1"/>
  <c r="Y36" i="1" s="1"/>
  <c r="Y35" i="1" s="1"/>
  <c r="Z38" i="1"/>
  <c r="Z37" i="1" s="1"/>
  <c r="Z36" i="1" s="1"/>
  <c r="Z35" i="1" s="1"/>
  <c r="AA38" i="1"/>
  <c r="AA37" i="1" s="1"/>
  <c r="AA36" i="1" s="1"/>
  <c r="AA35" i="1" s="1"/>
  <c r="AB38" i="1"/>
  <c r="AB37" i="1" s="1"/>
  <c r="AB36" i="1" s="1"/>
  <c r="AB35" i="1" s="1"/>
  <c r="AC38" i="1"/>
  <c r="AC37" i="1" s="1"/>
  <c r="AC36" i="1" s="1"/>
  <c r="AC35" i="1" s="1"/>
  <c r="AD38" i="1"/>
  <c r="AD37" i="1" s="1"/>
  <c r="AD36" i="1" s="1"/>
  <c r="AD35" i="1" s="1"/>
  <c r="AE38" i="1"/>
  <c r="AE37" i="1" s="1"/>
  <c r="AE36" i="1" s="1"/>
  <c r="AE35" i="1" s="1"/>
  <c r="AF38" i="1"/>
  <c r="AF37" i="1" s="1"/>
  <c r="AF36" i="1" s="1"/>
  <c r="AF35" i="1" s="1"/>
  <c r="AG38" i="1"/>
  <c r="AG37" i="1" s="1"/>
  <c r="AG36" i="1" s="1"/>
  <c r="AG35" i="1" s="1"/>
  <c r="V39" i="1"/>
  <c r="W39" i="1"/>
  <c r="W40" i="1" s="1"/>
  <c r="X39" i="1"/>
  <c r="X40" i="1" s="1"/>
  <c r="Y39" i="1"/>
  <c r="Y40" i="1" s="1"/>
  <c r="Z39" i="1"/>
  <c r="Z40" i="1" s="1"/>
  <c r="AA39" i="1"/>
  <c r="AA40" i="1" s="1"/>
  <c r="AB39" i="1"/>
  <c r="AB40" i="1" s="1"/>
  <c r="AC39" i="1"/>
  <c r="AC40" i="1" s="1"/>
  <c r="AD39" i="1"/>
  <c r="AE39" i="1"/>
  <c r="AF39" i="1"/>
  <c r="AG39" i="1"/>
  <c r="V40" i="1"/>
  <c r="AD40" i="1"/>
  <c r="AE40" i="1"/>
  <c r="AF40" i="1"/>
  <c r="AG40" i="1"/>
  <c r="V44" i="1"/>
  <c r="V43" i="1" s="1"/>
  <c r="V42" i="1" s="1"/>
  <c r="V41" i="1" s="1"/>
  <c r="W44" i="1"/>
  <c r="W43" i="1" s="1"/>
  <c r="W42" i="1" s="1"/>
  <c r="W41" i="1" s="1"/>
  <c r="X44" i="1"/>
  <c r="X43" i="1" s="1"/>
  <c r="X42" i="1" s="1"/>
  <c r="X41" i="1" s="1"/>
  <c r="Y44" i="1"/>
  <c r="Y43" i="1" s="1"/>
  <c r="Y42" i="1" s="1"/>
  <c r="Y41" i="1" s="1"/>
  <c r="Z44" i="1"/>
  <c r="Z43" i="1" s="1"/>
  <c r="Z42" i="1" s="1"/>
  <c r="Z41" i="1" s="1"/>
  <c r="AA44" i="1"/>
  <c r="AA43" i="1" s="1"/>
  <c r="AA42" i="1" s="1"/>
  <c r="AA41" i="1" s="1"/>
  <c r="AB44" i="1"/>
  <c r="AB43" i="1" s="1"/>
  <c r="AB42" i="1" s="1"/>
  <c r="AB41" i="1" s="1"/>
  <c r="AC44" i="1"/>
  <c r="AC43" i="1" s="1"/>
  <c r="AC42" i="1" s="1"/>
  <c r="AC41" i="1" s="1"/>
  <c r="AD44" i="1"/>
  <c r="AD43" i="1" s="1"/>
  <c r="AD42" i="1" s="1"/>
  <c r="AD41" i="1" s="1"/>
  <c r="AE44" i="1"/>
  <c r="AE43" i="1" s="1"/>
  <c r="AE42" i="1" s="1"/>
  <c r="AE41" i="1" s="1"/>
  <c r="AF44" i="1"/>
  <c r="AF43" i="1" s="1"/>
  <c r="AF42" i="1" s="1"/>
  <c r="AF41" i="1" s="1"/>
  <c r="AG44" i="1"/>
  <c r="AG43" i="1" s="1"/>
  <c r="AG42" i="1" s="1"/>
  <c r="AG41" i="1" s="1"/>
  <c r="V45" i="1"/>
  <c r="V46" i="1" s="1"/>
  <c r="W45" i="1"/>
  <c r="X45" i="1"/>
  <c r="Y45" i="1"/>
  <c r="Z45" i="1"/>
  <c r="Z46" i="1" s="1"/>
  <c r="AA45" i="1"/>
  <c r="AA46" i="1" s="1"/>
  <c r="AB45" i="1"/>
  <c r="AB46" i="1" s="1"/>
  <c r="AC45" i="1"/>
  <c r="AC46" i="1" s="1"/>
  <c r="AD45" i="1"/>
  <c r="AE45" i="1"/>
  <c r="AF45" i="1"/>
  <c r="AG45" i="1"/>
  <c r="W46" i="1"/>
  <c r="X46" i="1"/>
  <c r="Y46" i="1"/>
  <c r="AD46" i="1"/>
  <c r="AE46" i="1"/>
  <c r="AF46" i="1"/>
  <c r="AG46" i="1"/>
  <c r="AB49" i="1"/>
  <c r="AB48" i="1" s="1"/>
  <c r="AB47" i="1" s="1"/>
  <c r="V50" i="1"/>
  <c r="V49" i="1" s="1"/>
  <c r="V48" i="1" s="1"/>
  <c r="V47" i="1" s="1"/>
  <c r="W50" i="1"/>
  <c r="W49" i="1" s="1"/>
  <c r="W48" i="1" s="1"/>
  <c r="W47" i="1" s="1"/>
  <c r="X50" i="1"/>
  <c r="X49" i="1" s="1"/>
  <c r="X48" i="1" s="1"/>
  <c r="X47" i="1" s="1"/>
  <c r="Y50" i="1"/>
  <c r="Y49" i="1" s="1"/>
  <c r="Y48" i="1" s="1"/>
  <c r="Y47" i="1" s="1"/>
  <c r="Z50" i="1"/>
  <c r="Z49" i="1" s="1"/>
  <c r="Z48" i="1" s="1"/>
  <c r="Z47" i="1" s="1"/>
  <c r="AA50" i="1"/>
  <c r="AA49" i="1" s="1"/>
  <c r="AA48" i="1" s="1"/>
  <c r="AA47" i="1" s="1"/>
  <c r="AB50" i="1"/>
  <c r="AC50" i="1"/>
  <c r="AC49" i="1" s="1"/>
  <c r="AC48" i="1" s="1"/>
  <c r="AC47" i="1" s="1"/>
  <c r="AD50" i="1"/>
  <c r="AD49" i="1" s="1"/>
  <c r="AD48" i="1" s="1"/>
  <c r="AD47" i="1" s="1"/>
  <c r="AE50" i="1"/>
  <c r="AE49" i="1" s="1"/>
  <c r="AE48" i="1" s="1"/>
  <c r="AE47" i="1" s="1"/>
  <c r="AF50" i="1"/>
  <c r="AF49" i="1" s="1"/>
  <c r="AF48" i="1" s="1"/>
  <c r="AF47" i="1" s="1"/>
  <c r="AG50" i="1"/>
  <c r="AG49" i="1" s="1"/>
  <c r="AG48" i="1" s="1"/>
  <c r="AG47" i="1" s="1"/>
  <c r="V51" i="1"/>
  <c r="W51" i="1"/>
  <c r="W52" i="1" s="1"/>
  <c r="X51" i="1"/>
  <c r="X52" i="1" s="1"/>
  <c r="Y51" i="1"/>
  <c r="Y52" i="1" s="1"/>
  <c r="Z51" i="1"/>
  <c r="Z52" i="1" s="1"/>
  <c r="AA51" i="1"/>
  <c r="AA52" i="1" s="1"/>
  <c r="AB51" i="1"/>
  <c r="AB52" i="1" s="1"/>
  <c r="AC51" i="1"/>
  <c r="AC52" i="1" s="1"/>
  <c r="AD51" i="1"/>
  <c r="AE51" i="1"/>
  <c r="AF51" i="1"/>
  <c r="AG51" i="1"/>
  <c r="AG52" i="1" s="1"/>
  <c r="V52" i="1"/>
  <c r="AD52" i="1"/>
  <c r="AE52" i="1"/>
  <c r="AF52" i="1"/>
  <c r="V56" i="1"/>
  <c r="V55" i="1" s="1"/>
  <c r="V54" i="1" s="1"/>
  <c r="V53" i="1" s="1"/>
  <c r="W56" i="1"/>
  <c r="W55" i="1" s="1"/>
  <c r="W54" i="1" s="1"/>
  <c r="W53" i="1" s="1"/>
  <c r="X56" i="1"/>
  <c r="X55" i="1" s="1"/>
  <c r="X54" i="1" s="1"/>
  <c r="X53" i="1" s="1"/>
  <c r="Y56" i="1"/>
  <c r="Y55" i="1" s="1"/>
  <c r="Y54" i="1" s="1"/>
  <c r="Y53" i="1" s="1"/>
  <c r="Z56" i="1"/>
  <c r="Z55" i="1" s="1"/>
  <c r="Z54" i="1" s="1"/>
  <c r="Z53" i="1" s="1"/>
  <c r="AA56" i="1"/>
  <c r="AA55" i="1" s="1"/>
  <c r="AA54" i="1" s="1"/>
  <c r="AA53" i="1" s="1"/>
  <c r="AB56" i="1"/>
  <c r="AB55" i="1" s="1"/>
  <c r="AB54" i="1" s="1"/>
  <c r="AB53" i="1" s="1"/>
  <c r="AC56" i="1"/>
  <c r="AC55" i="1" s="1"/>
  <c r="AC54" i="1" s="1"/>
  <c r="AC53" i="1" s="1"/>
  <c r="AD56" i="1"/>
  <c r="AD55" i="1" s="1"/>
  <c r="AD54" i="1" s="1"/>
  <c r="AD53" i="1" s="1"/>
  <c r="AE56" i="1"/>
  <c r="AE55" i="1" s="1"/>
  <c r="AE54" i="1" s="1"/>
  <c r="AE53" i="1" s="1"/>
  <c r="AF56" i="1"/>
  <c r="AF55" i="1" s="1"/>
  <c r="AF54" i="1" s="1"/>
  <c r="AF53" i="1" s="1"/>
  <c r="AG56" i="1"/>
  <c r="AG55" i="1" s="1"/>
  <c r="AG54" i="1" s="1"/>
  <c r="AG53" i="1" s="1"/>
  <c r="V57" i="1"/>
  <c r="V58" i="1" s="1"/>
  <c r="W57" i="1"/>
  <c r="X57" i="1"/>
  <c r="Y57" i="1"/>
  <c r="Z57" i="1"/>
  <c r="Z58" i="1" s="1"/>
  <c r="AA57" i="1"/>
  <c r="AA58" i="1" s="1"/>
  <c r="AB57" i="1"/>
  <c r="AB58" i="1" s="1"/>
  <c r="AC57" i="1"/>
  <c r="AC58" i="1" s="1"/>
  <c r="AD57" i="1"/>
  <c r="AE57" i="1"/>
  <c r="AF57" i="1"/>
  <c r="AG57" i="1"/>
  <c r="W58" i="1"/>
  <c r="X58" i="1"/>
  <c r="Y58" i="1"/>
  <c r="AD58" i="1"/>
  <c r="AE58" i="1"/>
  <c r="AF58" i="1"/>
  <c r="AG58" i="1"/>
  <c r="AC61" i="1"/>
  <c r="AC60" i="1" s="1"/>
  <c r="AC59" i="1" s="1"/>
  <c r="V62" i="1"/>
  <c r="V61" i="1" s="1"/>
  <c r="V60" i="1" s="1"/>
  <c r="V59" i="1" s="1"/>
  <c r="W62" i="1"/>
  <c r="W61" i="1" s="1"/>
  <c r="W60" i="1" s="1"/>
  <c r="W59" i="1" s="1"/>
  <c r="X62" i="1"/>
  <c r="X61" i="1" s="1"/>
  <c r="X60" i="1" s="1"/>
  <c r="X59" i="1" s="1"/>
  <c r="Y62" i="1"/>
  <c r="Y61" i="1" s="1"/>
  <c r="Y60" i="1" s="1"/>
  <c r="Y59" i="1" s="1"/>
  <c r="Z62" i="1"/>
  <c r="Z61" i="1" s="1"/>
  <c r="Z60" i="1" s="1"/>
  <c r="Z59" i="1" s="1"/>
  <c r="AA62" i="1"/>
  <c r="AA61" i="1" s="1"/>
  <c r="AA60" i="1" s="1"/>
  <c r="AA59" i="1" s="1"/>
  <c r="AB62" i="1"/>
  <c r="AB61" i="1" s="1"/>
  <c r="AB60" i="1" s="1"/>
  <c r="AB59" i="1" s="1"/>
  <c r="AC62" i="1"/>
  <c r="AD62" i="1"/>
  <c r="AD61" i="1" s="1"/>
  <c r="AD60" i="1" s="1"/>
  <c r="AD59" i="1" s="1"/>
  <c r="AE62" i="1"/>
  <c r="AE61" i="1" s="1"/>
  <c r="AE60" i="1" s="1"/>
  <c r="AE59" i="1" s="1"/>
  <c r="AF62" i="1"/>
  <c r="AF61" i="1" s="1"/>
  <c r="AF60" i="1" s="1"/>
  <c r="AF59" i="1" s="1"/>
  <c r="AG62" i="1"/>
  <c r="AG61" i="1" s="1"/>
  <c r="AG60" i="1" s="1"/>
  <c r="AG59" i="1" s="1"/>
  <c r="V63" i="1"/>
  <c r="W63" i="1"/>
  <c r="W64" i="1" s="1"/>
  <c r="X63" i="1"/>
  <c r="X64" i="1" s="1"/>
  <c r="Y63" i="1"/>
  <c r="Y64" i="1" s="1"/>
  <c r="Z63" i="1"/>
  <c r="Z64" i="1" s="1"/>
  <c r="AA63" i="1"/>
  <c r="AA64" i="1" s="1"/>
  <c r="AB63" i="1"/>
  <c r="AB64" i="1" s="1"/>
  <c r="AC63" i="1"/>
  <c r="AC64" i="1" s="1"/>
  <c r="AD63" i="1"/>
  <c r="AE63" i="1"/>
  <c r="AF63" i="1"/>
  <c r="AG63" i="1"/>
  <c r="V64" i="1"/>
  <c r="AD64" i="1"/>
  <c r="AE64" i="1"/>
  <c r="AF64" i="1"/>
  <c r="AG64" i="1"/>
  <c r="Z67" i="1"/>
  <c r="Z66" i="1" s="1"/>
  <c r="Z65" i="1" s="1"/>
  <c r="V68" i="1"/>
  <c r="V67" i="1" s="1"/>
  <c r="V66" i="1" s="1"/>
  <c r="V65" i="1" s="1"/>
  <c r="W68" i="1"/>
  <c r="W67" i="1" s="1"/>
  <c r="W66" i="1" s="1"/>
  <c r="W65" i="1" s="1"/>
  <c r="X68" i="1"/>
  <c r="X67" i="1" s="1"/>
  <c r="X66" i="1" s="1"/>
  <c r="X65" i="1" s="1"/>
  <c r="Y68" i="1"/>
  <c r="Y67" i="1" s="1"/>
  <c r="Y66" i="1" s="1"/>
  <c r="Y65" i="1" s="1"/>
  <c r="Z68" i="1"/>
  <c r="AA68" i="1"/>
  <c r="AA67" i="1" s="1"/>
  <c r="AA66" i="1" s="1"/>
  <c r="AA65" i="1" s="1"/>
  <c r="AB68" i="1"/>
  <c r="AB67" i="1" s="1"/>
  <c r="AB66" i="1" s="1"/>
  <c r="AB65" i="1" s="1"/>
  <c r="AC68" i="1"/>
  <c r="AC67" i="1" s="1"/>
  <c r="AC66" i="1" s="1"/>
  <c r="AC65" i="1" s="1"/>
  <c r="AD68" i="1"/>
  <c r="AD67" i="1" s="1"/>
  <c r="AD66" i="1" s="1"/>
  <c r="AD65" i="1" s="1"/>
  <c r="AE68" i="1"/>
  <c r="AE67" i="1" s="1"/>
  <c r="AE66" i="1" s="1"/>
  <c r="AE65" i="1" s="1"/>
  <c r="AF68" i="1"/>
  <c r="AF67" i="1" s="1"/>
  <c r="AF66" i="1" s="1"/>
  <c r="AF65" i="1" s="1"/>
  <c r="AG68" i="1"/>
  <c r="AG67" i="1" s="1"/>
  <c r="AG66" i="1" s="1"/>
  <c r="AG65" i="1" s="1"/>
  <c r="V69" i="1"/>
  <c r="V70" i="1" s="1"/>
  <c r="W69" i="1"/>
  <c r="X69" i="1"/>
  <c r="Y69" i="1"/>
  <c r="Z69" i="1"/>
  <c r="Z70" i="1" s="1"/>
  <c r="AA69" i="1"/>
  <c r="AA70" i="1" s="1"/>
  <c r="AB69" i="1"/>
  <c r="AB70" i="1" s="1"/>
  <c r="AC69" i="1"/>
  <c r="AC70" i="1" s="1"/>
  <c r="AD69" i="1"/>
  <c r="AE69" i="1"/>
  <c r="AF69" i="1"/>
  <c r="AG69" i="1"/>
  <c r="W70" i="1"/>
  <c r="X70" i="1"/>
  <c r="Y70" i="1"/>
  <c r="AD70" i="1"/>
  <c r="AE70" i="1"/>
  <c r="AF70" i="1"/>
  <c r="AG70" i="1"/>
  <c r="V74" i="1"/>
  <c r="V73" i="1" s="1"/>
  <c r="V72" i="1" s="1"/>
  <c r="V71" i="1" s="1"/>
  <c r="W74" i="1"/>
  <c r="W73" i="1" s="1"/>
  <c r="W72" i="1" s="1"/>
  <c r="W71" i="1" s="1"/>
  <c r="X74" i="1"/>
  <c r="X73" i="1" s="1"/>
  <c r="X72" i="1" s="1"/>
  <c r="X71" i="1" s="1"/>
  <c r="Y74" i="1"/>
  <c r="Y73" i="1" s="1"/>
  <c r="Y72" i="1" s="1"/>
  <c r="Y71" i="1" s="1"/>
  <c r="Z74" i="1"/>
  <c r="Z73" i="1" s="1"/>
  <c r="Z72" i="1" s="1"/>
  <c r="Z71" i="1" s="1"/>
  <c r="AA74" i="1"/>
  <c r="AA73" i="1" s="1"/>
  <c r="AA72" i="1" s="1"/>
  <c r="AA71" i="1" s="1"/>
  <c r="AB74" i="1"/>
  <c r="AB73" i="1" s="1"/>
  <c r="AB72" i="1" s="1"/>
  <c r="AB71" i="1" s="1"/>
  <c r="AC74" i="1"/>
  <c r="AC73" i="1" s="1"/>
  <c r="AC72" i="1" s="1"/>
  <c r="AC71" i="1" s="1"/>
  <c r="AD74" i="1"/>
  <c r="AD73" i="1" s="1"/>
  <c r="AD72" i="1" s="1"/>
  <c r="AD71" i="1" s="1"/>
  <c r="AE74" i="1"/>
  <c r="AE73" i="1" s="1"/>
  <c r="AE72" i="1" s="1"/>
  <c r="AE71" i="1" s="1"/>
  <c r="AF74" i="1"/>
  <c r="AF73" i="1" s="1"/>
  <c r="AF72" i="1" s="1"/>
  <c r="AF71" i="1" s="1"/>
  <c r="AG74" i="1"/>
  <c r="AG73" i="1" s="1"/>
  <c r="AG72" i="1" s="1"/>
  <c r="AG71" i="1" s="1"/>
  <c r="W15" i="1"/>
  <c r="W16" i="1" s="1"/>
  <c r="X15" i="1"/>
  <c r="Y15" i="1"/>
  <c r="Z15" i="1"/>
  <c r="Z16" i="1" s="1"/>
  <c r="AA15" i="1"/>
  <c r="AA16" i="1" s="1"/>
  <c r="AB15" i="1"/>
  <c r="AC15" i="1"/>
  <c r="AD15" i="1"/>
  <c r="AD16" i="1" s="1"/>
  <c r="AE15" i="1"/>
  <c r="AE16" i="1" s="1"/>
  <c r="AF15" i="1"/>
  <c r="AG15" i="1"/>
  <c r="X16" i="1"/>
  <c r="Y16" i="1"/>
  <c r="AB16" i="1"/>
  <c r="AC16" i="1"/>
  <c r="AF16" i="1"/>
  <c r="AG16" i="1"/>
  <c r="AA19" i="1"/>
  <c r="AA18" i="1" s="1"/>
  <c r="AA17" i="1" s="1"/>
  <c r="W20" i="1"/>
  <c r="W19" i="1" s="1"/>
  <c r="W18" i="1" s="1"/>
  <c r="W17" i="1" s="1"/>
  <c r="X20" i="1"/>
  <c r="X19" i="1" s="1"/>
  <c r="X18" i="1" s="1"/>
  <c r="X17" i="1" s="1"/>
  <c r="Y20" i="1"/>
  <c r="Y19" i="1" s="1"/>
  <c r="Y18" i="1" s="1"/>
  <c r="Y17" i="1" s="1"/>
  <c r="Z20" i="1"/>
  <c r="Z19" i="1" s="1"/>
  <c r="Z18" i="1" s="1"/>
  <c r="Z17" i="1" s="1"/>
  <c r="AA20" i="1"/>
  <c r="AB20" i="1"/>
  <c r="AB19" i="1" s="1"/>
  <c r="AB18" i="1" s="1"/>
  <c r="AB17" i="1" s="1"/>
  <c r="AC20" i="1"/>
  <c r="AC19" i="1" s="1"/>
  <c r="AC18" i="1" s="1"/>
  <c r="AC17" i="1" s="1"/>
  <c r="AD20" i="1"/>
  <c r="AD19" i="1" s="1"/>
  <c r="AD18" i="1" s="1"/>
  <c r="AD17" i="1" s="1"/>
  <c r="AE20" i="1"/>
  <c r="AE19" i="1" s="1"/>
  <c r="AE18" i="1" s="1"/>
  <c r="AE17" i="1" s="1"/>
  <c r="AF20" i="1"/>
  <c r="AF19" i="1" s="1"/>
  <c r="AF18" i="1" s="1"/>
  <c r="AF17" i="1" s="1"/>
  <c r="AG20" i="1"/>
  <c r="AG19" i="1" s="1"/>
  <c r="AG18" i="1" s="1"/>
  <c r="AG17" i="1" s="1"/>
  <c r="W21" i="1"/>
  <c r="W22" i="1" s="1"/>
  <c r="X21" i="1"/>
  <c r="Y21" i="1"/>
  <c r="Z21" i="1"/>
  <c r="Z22" i="1" s="1"/>
  <c r="AA21" i="1"/>
  <c r="AA22" i="1" s="1"/>
  <c r="AB21" i="1"/>
  <c r="AB22" i="1" s="1"/>
  <c r="AC21" i="1"/>
  <c r="AC22" i="1" s="1"/>
  <c r="AD21" i="1"/>
  <c r="AE21" i="1"/>
  <c r="AE22" i="1" s="1"/>
  <c r="AF21" i="1"/>
  <c r="AG21" i="1"/>
  <c r="AG22" i="1" s="1"/>
  <c r="X22" i="1"/>
  <c r="Y22" i="1"/>
  <c r="AD22" i="1"/>
  <c r="AF22" i="1"/>
  <c r="X25" i="1"/>
  <c r="X24" i="1" s="1"/>
  <c r="X23" i="1" s="1"/>
  <c r="Y25" i="1"/>
  <c r="Y24" i="1" s="1"/>
  <c r="Y23" i="1" s="1"/>
  <c r="AG25" i="1"/>
  <c r="AG24" i="1" s="1"/>
  <c r="AG23" i="1" s="1"/>
  <c r="W26" i="1"/>
  <c r="W25" i="1" s="1"/>
  <c r="W24" i="1" s="1"/>
  <c r="W23" i="1" s="1"/>
  <c r="X26" i="1"/>
  <c r="Y26" i="1"/>
  <c r="Z26" i="1"/>
  <c r="Z25" i="1" s="1"/>
  <c r="Z24" i="1" s="1"/>
  <c r="Z23" i="1" s="1"/>
  <c r="AA26" i="1"/>
  <c r="AA25" i="1" s="1"/>
  <c r="AA24" i="1" s="1"/>
  <c r="AA23" i="1" s="1"/>
  <c r="AB26" i="1"/>
  <c r="AB25" i="1" s="1"/>
  <c r="AB24" i="1" s="1"/>
  <c r="AB23" i="1" s="1"/>
  <c r="AC26" i="1"/>
  <c r="AC25" i="1" s="1"/>
  <c r="AC24" i="1" s="1"/>
  <c r="AC23" i="1" s="1"/>
  <c r="AD26" i="1"/>
  <c r="AD25" i="1" s="1"/>
  <c r="AD24" i="1" s="1"/>
  <c r="AD23" i="1" s="1"/>
  <c r="AE26" i="1"/>
  <c r="AE25" i="1" s="1"/>
  <c r="AE24" i="1" s="1"/>
  <c r="AE23" i="1" s="1"/>
  <c r="AF26" i="1"/>
  <c r="AF25" i="1" s="1"/>
  <c r="AF24" i="1" s="1"/>
  <c r="AF23" i="1" s="1"/>
  <c r="AG26" i="1"/>
  <c r="V26" i="1"/>
  <c r="V25" i="1" s="1"/>
  <c r="V24" i="1" s="1"/>
  <c r="V23" i="1" s="1"/>
  <c r="V21" i="1"/>
  <c r="V22" i="1" s="1"/>
  <c r="V20" i="1"/>
  <c r="V19" i="1" s="1"/>
  <c r="V18" i="1" s="1"/>
  <c r="P10" i="4" l="1"/>
  <c r="AG62" i="3" l="1"/>
  <c r="AF62" i="3"/>
  <c r="AE62" i="3"/>
  <c r="AD62" i="3"/>
  <c r="AC62" i="3"/>
  <c r="AB62" i="3"/>
  <c r="AA62" i="3"/>
  <c r="Z62" i="3"/>
  <c r="Y62" i="3"/>
  <c r="X62" i="3"/>
  <c r="W62" i="3"/>
  <c r="V62" i="3"/>
  <c r="AG61" i="3"/>
  <c r="AF61" i="3"/>
  <c r="AE61" i="3"/>
  <c r="AD61" i="3"/>
  <c r="AC61" i="3"/>
  <c r="AB61" i="3"/>
  <c r="AA61" i="3"/>
  <c r="Z61" i="3"/>
  <c r="Y61" i="3"/>
  <c r="X61" i="3"/>
  <c r="W61" i="3"/>
  <c r="V61" i="3"/>
  <c r="AG60" i="3"/>
  <c r="AF60" i="3"/>
  <c r="AE60" i="3"/>
  <c r="AD60" i="3"/>
  <c r="AC60" i="3"/>
  <c r="AB60" i="3"/>
  <c r="AA60" i="3"/>
  <c r="Z60" i="3"/>
  <c r="Y60" i="3"/>
  <c r="X60" i="3"/>
  <c r="W60" i="3"/>
  <c r="W59" i="3" s="1"/>
  <c r="V60" i="3"/>
  <c r="V59" i="3" s="1"/>
  <c r="AG59" i="3"/>
  <c r="AF59" i="3"/>
  <c r="AE59" i="3"/>
  <c r="AD59" i="3"/>
  <c r="AC59" i="3"/>
  <c r="AB59" i="3"/>
  <c r="AA59" i="3"/>
  <c r="Z59" i="3"/>
  <c r="Y59" i="3"/>
  <c r="X59" i="3"/>
  <c r="AG57" i="3"/>
  <c r="AG58" i="3" s="1"/>
  <c r="AF57" i="3"/>
  <c r="AF58" i="3" s="1"/>
  <c r="AE57" i="3"/>
  <c r="AE58" i="3" s="1"/>
  <c r="AD57" i="3"/>
  <c r="AD58" i="3" s="1"/>
  <c r="AC57" i="3"/>
  <c r="AC58" i="3" s="1"/>
  <c r="AB57" i="3"/>
  <c r="AB58" i="3" s="1"/>
  <c r="AA57" i="3"/>
  <c r="AA58" i="3" s="1"/>
  <c r="Z57" i="3"/>
  <c r="Z58" i="3" s="1"/>
  <c r="Y57" i="3"/>
  <c r="Y58" i="3" s="1"/>
  <c r="X57" i="3"/>
  <c r="X58" i="3" s="1"/>
  <c r="W57" i="3"/>
  <c r="W58" i="3" s="1"/>
  <c r="V57" i="3"/>
  <c r="V58" i="3" s="1"/>
  <c r="AG56" i="3"/>
  <c r="AF56" i="3"/>
  <c r="AE56" i="3"/>
  <c r="AD56" i="3"/>
  <c r="AC56" i="3"/>
  <c r="AB56" i="3"/>
  <c r="AA56" i="3"/>
  <c r="Z56" i="3"/>
  <c r="Y56" i="3"/>
  <c r="X56" i="3"/>
  <c r="W56" i="3"/>
  <c r="V56" i="3"/>
  <c r="AG55" i="3"/>
  <c r="AF55" i="3"/>
  <c r="AE55" i="3"/>
  <c r="AD55" i="3"/>
  <c r="AC55" i="3"/>
  <c r="AB55" i="3"/>
  <c r="AA55" i="3"/>
  <c r="Z55" i="3"/>
  <c r="Y55" i="3"/>
  <c r="X55" i="3"/>
  <c r="W55" i="3"/>
  <c r="V55" i="3"/>
  <c r="AG54" i="3"/>
  <c r="AF54" i="3"/>
  <c r="AE54" i="3"/>
  <c r="AD54" i="3"/>
  <c r="AC54" i="3"/>
  <c r="AB54" i="3"/>
  <c r="AA54" i="3"/>
  <c r="Z54" i="3"/>
  <c r="Y54" i="3"/>
  <c r="X54" i="3"/>
  <c r="W54" i="3"/>
  <c r="W53" i="3" s="1"/>
  <c r="V54" i="3"/>
  <c r="V53" i="3" s="1"/>
  <c r="AG53" i="3"/>
  <c r="AF53" i="3"/>
  <c r="AE53" i="3"/>
  <c r="AD53" i="3"/>
  <c r="AC53" i="3"/>
  <c r="AB53" i="3"/>
  <c r="AA53" i="3"/>
  <c r="Z53" i="3"/>
  <c r="Y53" i="3"/>
  <c r="X53" i="3"/>
  <c r="AG51" i="3"/>
  <c r="AG52" i="3" s="1"/>
  <c r="AF51" i="3"/>
  <c r="AF52" i="3" s="1"/>
  <c r="AE51" i="3"/>
  <c r="AE52" i="3" s="1"/>
  <c r="AD51" i="3"/>
  <c r="AD52" i="3" s="1"/>
  <c r="AC51" i="3"/>
  <c r="AC52" i="3" s="1"/>
  <c r="AB51" i="3"/>
  <c r="AB52" i="3" s="1"/>
  <c r="AA51" i="3"/>
  <c r="AA52" i="3" s="1"/>
  <c r="Z51" i="3"/>
  <c r="Z52" i="3" s="1"/>
  <c r="Y51" i="3"/>
  <c r="Y52" i="3" s="1"/>
  <c r="X51" i="3"/>
  <c r="X52" i="3" s="1"/>
  <c r="W51" i="3"/>
  <c r="W52" i="3" s="1"/>
  <c r="V51" i="3"/>
  <c r="V52" i="3" s="1"/>
  <c r="AG50" i="3"/>
  <c r="AF50" i="3"/>
  <c r="AE50" i="3"/>
  <c r="AD50" i="3"/>
  <c r="AC50" i="3"/>
  <c r="AB50" i="3"/>
  <c r="AA50" i="3"/>
  <c r="Z50" i="3"/>
  <c r="Y50" i="3"/>
  <c r="X50" i="3"/>
  <c r="W50" i="3"/>
  <c r="V50" i="3"/>
  <c r="AG49" i="3"/>
  <c r="AF49" i="3"/>
  <c r="AE49" i="3"/>
  <c r="AD49" i="3"/>
  <c r="AC49" i="3"/>
  <c r="AB49" i="3"/>
  <c r="AA49" i="3"/>
  <c r="Z49" i="3"/>
  <c r="Y49" i="3"/>
  <c r="X49" i="3"/>
  <c r="W49" i="3"/>
  <c r="V49" i="3"/>
  <c r="AG48" i="3"/>
  <c r="AF48" i="3"/>
  <c r="AE48" i="3"/>
  <c r="AD48" i="3"/>
  <c r="AC48" i="3"/>
  <c r="AB48" i="3"/>
  <c r="AA48" i="3"/>
  <c r="Z48" i="3"/>
  <c r="Y48" i="3"/>
  <c r="X48" i="3"/>
  <c r="W48" i="3"/>
  <c r="W47" i="3" s="1"/>
  <c r="V48" i="3"/>
  <c r="V47" i="3" s="1"/>
  <c r="AG47" i="3"/>
  <c r="AF47" i="3"/>
  <c r="AE47" i="3"/>
  <c r="AD47" i="3"/>
  <c r="AC47" i="3"/>
  <c r="AB47" i="3"/>
  <c r="AA47" i="3"/>
  <c r="Z47" i="3"/>
  <c r="Y47" i="3"/>
  <c r="X47" i="3"/>
  <c r="AG45" i="3"/>
  <c r="AG46" i="3" s="1"/>
  <c r="AF45" i="3"/>
  <c r="AF46" i="3" s="1"/>
  <c r="AE45" i="3"/>
  <c r="AE46" i="3" s="1"/>
  <c r="AD45" i="3"/>
  <c r="AD46" i="3" s="1"/>
  <c r="AC45" i="3"/>
  <c r="AC46" i="3" s="1"/>
  <c r="AB45" i="3"/>
  <c r="AB46" i="3" s="1"/>
  <c r="AA45" i="3"/>
  <c r="AA46" i="3" s="1"/>
  <c r="Z45" i="3"/>
  <c r="Z46" i="3" s="1"/>
  <c r="Y45" i="3"/>
  <c r="Y46" i="3" s="1"/>
  <c r="X45" i="3"/>
  <c r="X46" i="3" s="1"/>
  <c r="W45" i="3"/>
  <c r="W46" i="3" s="1"/>
  <c r="V45" i="3"/>
  <c r="V46" i="3" s="1"/>
  <c r="AG44" i="3"/>
  <c r="AF44" i="3"/>
  <c r="AE44" i="3"/>
  <c r="AD44" i="3"/>
  <c r="AC44" i="3"/>
  <c r="AB44" i="3"/>
  <c r="AA44" i="3"/>
  <c r="Z44" i="3"/>
  <c r="Y44" i="3"/>
  <c r="X44" i="3"/>
  <c r="W44" i="3"/>
  <c r="V44" i="3"/>
  <c r="AG43" i="3"/>
  <c r="AF43" i="3"/>
  <c r="AE43" i="3"/>
  <c r="AD43" i="3"/>
  <c r="AC43" i="3"/>
  <c r="AB43" i="3"/>
  <c r="AA43" i="3"/>
  <c r="Z43" i="3"/>
  <c r="Y43" i="3"/>
  <c r="X43" i="3"/>
  <c r="W43" i="3"/>
  <c r="V43" i="3"/>
  <c r="AG42" i="3"/>
  <c r="AF42" i="3"/>
  <c r="AE42" i="3"/>
  <c r="AD42" i="3"/>
  <c r="AC42" i="3"/>
  <c r="AB42" i="3"/>
  <c r="AA42" i="3"/>
  <c r="Z42" i="3"/>
  <c r="Y42" i="3"/>
  <c r="X42" i="3"/>
  <c r="W42" i="3"/>
  <c r="W41" i="3" s="1"/>
  <c r="V42" i="3"/>
  <c r="V41" i="3" s="1"/>
  <c r="AG41" i="3"/>
  <c r="AF41" i="3"/>
  <c r="AE41" i="3"/>
  <c r="AD41" i="3"/>
  <c r="AC41" i="3"/>
  <c r="AB41" i="3"/>
  <c r="AA41" i="3"/>
  <c r="Z41" i="3"/>
  <c r="Y41" i="3"/>
  <c r="X41" i="3"/>
  <c r="AG39" i="3"/>
  <c r="AG40" i="3" s="1"/>
  <c r="AF39" i="3"/>
  <c r="AF40" i="3" s="1"/>
  <c r="AE39" i="3"/>
  <c r="AE40" i="3" s="1"/>
  <c r="AD39" i="3"/>
  <c r="AD40" i="3" s="1"/>
  <c r="AC39" i="3"/>
  <c r="AC40" i="3" s="1"/>
  <c r="AB39" i="3"/>
  <c r="AB40" i="3" s="1"/>
  <c r="AA39" i="3"/>
  <c r="AA40" i="3" s="1"/>
  <c r="Z39" i="3"/>
  <c r="Z40" i="3" s="1"/>
  <c r="Y39" i="3"/>
  <c r="Y40" i="3" s="1"/>
  <c r="X39" i="3"/>
  <c r="X40" i="3" s="1"/>
  <c r="W39" i="3"/>
  <c r="W40" i="3" s="1"/>
  <c r="V39" i="3"/>
  <c r="V40" i="3" s="1"/>
  <c r="AG38" i="3"/>
  <c r="AF38" i="3"/>
  <c r="AE38" i="3"/>
  <c r="AD38" i="3"/>
  <c r="AC38" i="3"/>
  <c r="AB38" i="3"/>
  <c r="AA38" i="3"/>
  <c r="Z38" i="3"/>
  <c r="Y38" i="3"/>
  <c r="X38" i="3"/>
  <c r="W38" i="3"/>
  <c r="V38" i="3"/>
  <c r="AG37" i="3"/>
  <c r="AF37" i="3"/>
  <c r="AE37" i="3"/>
  <c r="AD37" i="3"/>
  <c r="AC37" i="3"/>
  <c r="AB37" i="3"/>
  <c r="AA37" i="3"/>
  <c r="Z37" i="3"/>
  <c r="Y37" i="3"/>
  <c r="X37" i="3"/>
  <c r="W37" i="3"/>
  <c r="V37" i="3"/>
  <c r="AG36" i="3"/>
  <c r="AF36" i="3"/>
  <c r="AE36" i="3"/>
  <c r="AD36" i="3"/>
  <c r="AC36" i="3"/>
  <c r="AB36" i="3"/>
  <c r="AA36" i="3"/>
  <c r="Z36" i="3"/>
  <c r="Z35" i="3" s="1"/>
  <c r="Y36" i="3"/>
  <c r="X36" i="3"/>
  <c r="W36" i="3"/>
  <c r="W35" i="3" s="1"/>
  <c r="V36" i="3"/>
  <c r="AG35" i="3"/>
  <c r="AF35" i="3"/>
  <c r="AE35" i="3"/>
  <c r="AD35" i="3"/>
  <c r="AC35" i="3"/>
  <c r="AB35" i="3"/>
  <c r="AA35" i="3"/>
  <c r="Y35" i="3"/>
  <c r="X35" i="3"/>
  <c r="V35" i="3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AG32" i="3"/>
  <c r="AF32" i="3"/>
  <c r="AE32" i="3"/>
  <c r="AD32" i="3"/>
  <c r="AC32" i="3"/>
  <c r="AB32" i="3"/>
  <c r="AA32" i="3"/>
  <c r="Z32" i="3"/>
  <c r="Y32" i="3"/>
  <c r="X32" i="3"/>
  <c r="W32" i="3"/>
  <c r="V32" i="3"/>
  <c r="AG31" i="3"/>
  <c r="AF31" i="3"/>
  <c r="AE31" i="3"/>
  <c r="AD31" i="3"/>
  <c r="AC31" i="3"/>
  <c r="AB31" i="3"/>
  <c r="AA31" i="3"/>
  <c r="Z31" i="3"/>
  <c r="Y31" i="3"/>
  <c r="X31" i="3"/>
  <c r="W31" i="3"/>
  <c r="V31" i="3"/>
  <c r="AG30" i="3"/>
  <c r="AF30" i="3"/>
  <c r="AE30" i="3"/>
  <c r="AD30" i="3"/>
  <c r="AC30" i="3"/>
  <c r="AB30" i="3"/>
  <c r="AA30" i="3"/>
  <c r="Z30" i="3"/>
  <c r="Y30" i="3"/>
  <c r="X30" i="3"/>
  <c r="W30" i="3"/>
  <c r="W29" i="3" s="1"/>
  <c r="V30" i="3"/>
  <c r="V29" i="3" s="1"/>
  <c r="AG29" i="3"/>
  <c r="AF29" i="3"/>
  <c r="AE29" i="3"/>
  <c r="AD29" i="3"/>
  <c r="AC29" i="3"/>
  <c r="AB29" i="3"/>
  <c r="AA29" i="3"/>
  <c r="Z29" i="3"/>
  <c r="Y29" i="3"/>
  <c r="X29" i="3"/>
  <c r="AG27" i="3"/>
  <c r="AG28" i="3" s="1"/>
  <c r="AF27" i="3"/>
  <c r="AF28" i="3" s="1"/>
  <c r="AE27" i="3"/>
  <c r="AE28" i="3" s="1"/>
  <c r="AD27" i="3"/>
  <c r="AD28" i="3" s="1"/>
  <c r="AC27" i="3"/>
  <c r="AC28" i="3" s="1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AG26" i="3"/>
  <c r="AF26" i="3"/>
  <c r="AE26" i="3"/>
  <c r="AD26" i="3"/>
  <c r="AC26" i="3"/>
  <c r="AB26" i="3"/>
  <c r="AA26" i="3"/>
  <c r="Z26" i="3"/>
  <c r="Y26" i="3"/>
  <c r="X26" i="3"/>
  <c r="W26" i="3"/>
  <c r="V26" i="3"/>
  <c r="AG25" i="3"/>
  <c r="AF25" i="3"/>
  <c r="AE25" i="3"/>
  <c r="AD25" i="3"/>
  <c r="AC25" i="3"/>
  <c r="AB25" i="3"/>
  <c r="AA25" i="3"/>
  <c r="Z25" i="3"/>
  <c r="Y25" i="3"/>
  <c r="X25" i="3"/>
  <c r="W25" i="3"/>
  <c r="V25" i="3"/>
  <c r="AG24" i="3"/>
  <c r="AF24" i="3"/>
  <c r="AE24" i="3"/>
  <c r="AD24" i="3"/>
  <c r="AC24" i="3"/>
  <c r="AB24" i="3"/>
  <c r="AA24" i="3"/>
  <c r="Z24" i="3"/>
  <c r="Y24" i="3"/>
  <c r="X24" i="3"/>
  <c r="W24" i="3"/>
  <c r="W23" i="3" s="1"/>
  <c r="V24" i="3"/>
  <c r="V23" i="3" s="1"/>
  <c r="AG23" i="3"/>
  <c r="AF23" i="3"/>
  <c r="AE23" i="3"/>
  <c r="AD23" i="3"/>
  <c r="AC23" i="3"/>
  <c r="AB23" i="3"/>
  <c r="AA23" i="3"/>
  <c r="Z23" i="3"/>
  <c r="Y23" i="3"/>
  <c r="X23" i="3"/>
  <c r="AG21" i="3"/>
  <c r="AG22" i="3" s="1"/>
  <c r="AF21" i="3"/>
  <c r="AF22" i="3" s="1"/>
  <c r="AE21" i="3"/>
  <c r="AE22" i="3" s="1"/>
  <c r="AD21" i="3"/>
  <c r="AD22" i="3" s="1"/>
  <c r="AC21" i="3"/>
  <c r="AC22" i="3" s="1"/>
  <c r="AB21" i="3"/>
  <c r="AB22" i="3" s="1"/>
  <c r="AA21" i="3"/>
  <c r="AA22" i="3" s="1"/>
  <c r="Z21" i="3"/>
  <c r="Z22" i="3" s="1"/>
  <c r="Y21" i="3"/>
  <c r="Y22" i="3" s="1"/>
  <c r="X21" i="3"/>
  <c r="X22" i="3" s="1"/>
  <c r="W21" i="3"/>
  <c r="W22" i="3" s="1"/>
  <c r="V21" i="3"/>
  <c r="V22" i="3" s="1"/>
  <c r="AG20" i="3"/>
  <c r="AF20" i="3"/>
  <c r="AE20" i="3"/>
  <c r="AD20" i="3"/>
  <c r="AC20" i="3"/>
  <c r="AB20" i="3"/>
  <c r="AA20" i="3"/>
  <c r="Z20" i="3"/>
  <c r="Y20" i="3"/>
  <c r="X20" i="3"/>
  <c r="W20" i="3"/>
  <c r="V20" i="3"/>
  <c r="AG19" i="3"/>
  <c r="AF19" i="3"/>
  <c r="AE19" i="3"/>
  <c r="AD19" i="3"/>
  <c r="AC19" i="3"/>
  <c r="AB19" i="3"/>
  <c r="AA19" i="3"/>
  <c r="Z19" i="3"/>
  <c r="Y19" i="3"/>
  <c r="X19" i="3"/>
  <c r="W19" i="3"/>
  <c r="V19" i="3"/>
  <c r="AG18" i="3"/>
  <c r="AF18" i="3"/>
  <c r="AE18" i="3"/>
  <c r="AD18" i="3"/>
  <c r="AC18" i="3"/>
  <c r="AB18" i="3"/>
  <c r="AA18" i="3"/>
  <c r="Z18" i="3"/>
  <c r="Y18" i="3"/>
  <c r="X18" i="3"/>
  <c r="X17" i="3" s="1"/>
  <c r="W18" i="3"/>
  <c r="W17" i="3" s="1"/>
  <c r="V18" i="3"/>
  <c r="V17" i="3" s="1"/>
  <c r="AG17" i="3"/>
  <c r="AF17" i="3"/>
  <c r="AE17" i="3"/>
  <c r="AD17" i="3"/>
  <c r="AC17" i="3"/>
  <c r="AB17" i="3"/>
  <c r="AA17" i="3"/>
  <c r="Z17" i="3"/>
  <c r="Y17" i="3"/>
  <c r="AG15" i="3"/>
  <c r="AG16" i="3" s="1"/>
  <c r="AF15" i="3"/>
  <c r="AF16" i="3" s="1"/>
  <c r="AE15" i="3"/>
  <c r="AE16" i="3" s="1"/>
  <c r="AD15" i="3"/>
  <c r="AD16" i="3" s="1"/>
  <c r="AC15" i="3"/>
  <c r="AC16" i="3" s="1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W63" i="3"/>
  <c r="V69" i="3"/>
  <c r="F10" i="4"/>
  <c r="I10" i="4"/>
  <c r="B11" i="4"/>
  <c r="I13" i="4"/>
  <c r="E12" i="4"/>
  <c r="B10" i="4"/>
  <c r="F12" i="4"/>
  <c r="C13" i="4"/>
  <c r="F11" i="4"/>
  <c r="F13" i="4"/>
  <c r="E11" i="4"/>
  <c r="C12" i="4"/>
  <c r="H12" i="4"/>
  <c r="G12" i="4"/>
  <c r="I12" i="4"/>
  <c r="E10" i="4"/>
  <c r="H10" i="4"/>
  <c r="D10" i="4"/>
  <c r="B12" i="4"/>
  <c r="G11" i="4"/>
  <c r="H13" i="4"/>
  <c r="H11" i="4"/>
  <c r="E13" i="4"/>
  <c r="C10" i="4"/>
  <c r="D13" i="4"/>
  <c r="G10" i="4"/>
  <c r="D11" i="4"/>
  <c r="G13" i="4"/>
  <c r="B13" i="4"/>
  <c r="I11" i="4"/>
  <c r="D12" i="4"/>
  <c r="C11" i="4"/>
  <c r="AG74" i="3" l="1"/>
  <c r="AF74" i="3"/>
  <c r="AE74" i="3"/>
  <c r="AD74" i="3"/>
  <c r="AD73" i="3" s="1"/>
  <c r="AD72" i="3" s="1"/>
  <c r="AD71" i="3" s="1"/>
  <c r="AC74" i="3"/>
  <c r="AB74" i="3"/>
  <c r="AA74" i="3"/>
  <c r="Z74" i="3"/>
  <c r="Y74" i="3"/>
  <c r="X74" i="3"/>
  <c r="W74" i="3"/>
  <c r="V74" i="3"/>
  <c r="AG73" i="3"/>
  <c r="AF73" i="3"/>
  <c r="AF72" i="3" s="1"/>
  <c r="AF71" i="3" s="1"/>
  <c r="AE73" i="3"/>
  <c r="AC73" i="3"/>
  <c r="AC72" i="3" s="1"/>
  <c r="AC71" i="3" s="1"/>
  <c r="AB73" i="3"/>
  <c r="AA73" i="3"/>
  <c r="AA72" i="3" s="1"/>
  <c r="AA71" i="3" s="1"/>
  <c r="Z73" i="3"/>
  <c r="Y73" i="3"/>
  <c r="Y72" i="3" s="1"/>
  <c r="Y71" i="3" s="1"/>
  <c r="X73" i="3"/>
  <c r="W73" i="3"/>
  <c r="W72" i="3" s="1"/>
  <c r="W71" i="3" s="1"/>
  <c r="V73" i="3"/>
  <c r="AG72" i="3"/>
  <c r="AG71" i="3" s="1"/>
  <c r="AE72" i="3"/>
  <c r="AE71" i="3" s="1"/>
  <c r="AB72" i="3"/>
  <c r="AB71" i="3" s="1"/>
  <c r="Z72" i="3"/>
  <c r="Z71" i="3" s="1"/>
  <c r="X72" i="3"/>
  <c r="X71" i="3" s="1"/>
  <c r="V72" i="3"/>
  <c r="V71" i="3" s="1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70" i="3"/>
  <c r="AG68" i="3"/>
  <c r="AF68" i="3"/>
  <c r="AE68" i="3"/>
  <c r="AD68" i="3"/>
  <c r="AC68" i="3"/>
  <c r="AB68" i="3"/>
  <c r="AA68" i="3"/>
  <c r="Z68" i="3"/>
  <c r="Y68" i="3"/>
  <c r="X68" i="3"/>
  <c r="W68" i="3"/>
  <c r="V68" i="3"/>
  <c r="AG67" i="3"/>
  <c r="AF67" i="3"/>
  <c r="AE67" i="3"/>
  <c r="AD67" i="3"/>
  <c r="AC67" i="3"/>
  <c r="AB67" i="3"/>
  <c r="AA67" i="3"/>
  <c r="Z67" i="3"/>
  <c r="Y67" i="3"/>
  <c r="X67" i="3"/>
  <c r="W67" i="3"/>
  <c r="V67" i="3"/>
  <c r="AG66" i="3"/>
  <c r="AF66" i="3"/>
  <c r="AE66" i="3"/>
  <c r="AD66" i="3"/>
  <c r="AD65" i="3" s="1"/>
  <c r="AC66" i="3"/>
  <c r="AB66" i="3"/>
  <c r="AB65" i="3" s="1"/>
  <c r="AA66" i="3"/>
  <c r="Z66" i="3"/>
  <c r="Z65" i="3" s="1"/>
  <c r="Y66" i="3"/>
  <c r="X66" i="3"/>
  <c r="X65" i="3" s="1"/>
  <c r="W66" i="3"/>
  <c r="V66" i="3"/>
  <c r="V65" i="3" s="1"/>
  <c r="AG65" i="3"/>
  <c r="AF65" i="3"/>
  <c r="AE65" i="3"/>
  <c r="AC65" i="3"/>
  <c r="AA65" i="3"/>
  <c r="Y65" i="3"/>
  <c r="W65" i="3"/>
  <c r="AG63" i="3"/>
  <c r="AG64" i="3" s="1"/>
  <c r="AF63" i="3"/>
  <c r="AF64" i="3" s="1"/>
  <c r="AE63" i="3"/>
  <c r="AE64" i="3" s="1"/>
  <c r="AD63" i="3"/>
  <c r="AD64" i="3" s="1"/>
  <c r="AC63" i="3"/>
  <c r="AC64" i="3" s="1"/>
  <c r="AB63" i="3"/>
  <c r="AB64" i="3" s="1"/>
  <c r="AA63" i="3"/>
  <c r="AA64" i="3" s="1"/>
  <c r="Z63" i="3"/>
  <c r="Z64" i="3" s="1"/>
  <c r="Y63" i="3"/>
  <c r="Y64" i="3" s="1"/>
  <c r="X63" i="3"/>
  <c r="X64" i="3" s="1"/>
  <c r="W64" i="3"/>
  <c r="V63" i="3"/>
  <c r="V64" i="3" s="1"/>
  <c r="V17" i="1"/>
  <c r="B7" i="1"/>
  <c r="B6" i="1" s="1"/>
  <c r="B5" i="1" s="1"/>
  <c r="V16" i="1"/>
  <c r="V15" i="1"/>
  <c r="M11" i="3"/>
  <c r="L11" i="3"/>
  <c r="Q11" i="3" s="1"/>
  <c r="K11" i="3"/>
  <c r="J11" i="3"/>
  <c r="I11" i="3"/>
  <c r="H11" i="3"/>
  <c r="G11" i="3"/>
  <c r="F11" i="3"/>
  <c r="P11" i="3" s="1"/>
  <c r="E11" i="3"/>
  <c r="D11" i="3"/>
  <c r="C11" i="3"/>
  <c r="B11" i="3"/>
  <c r="O11" i="3" s="1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C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7" i="3"/>
  <c r="L87" i="3"/>
  <c r="K87" i="3"/>
  <c r="J87" i="3"/>
  <c r="I87" i="3"/>
  <c r="H87" i="3"/>
  <c r="G87" i="3"/>
  <c r="F87" i="3"/>
  <c r="E87" i="3"/>
  <c r="D87" i="3"/>
  <c r="C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S37" i="3"/>
  <c r="R37" i="3"/>
  <c r="Q37" i="3"/>
  <c r="P37" i="3"/>
  <c r="S36" i="3"/>
  <c r="R36" i="3"/>
  <c r="Q36" i="3"/>
  <c r="P36" i="3"/>
  <c r="S35" i="3"/>
  <c r="R35" i="3"/>
  <c r="Q35" i="3"/>
  <c r="P35" i="3"/>
  <c r="S34" i="3"/>
  <c r="R34" i="3"/>
  <c r="Q34" i="3"/>
  <c r="P34" i="3"/>
  <c r="S33" i="3"/>
  <c r="R33" i="3"/>
  <c r="Q33" i="3"/>
  <c r="P33" i="3"/>
  <c r="S32" i="3"/>
  <c r="R32" i="3" s="1"/>
  <c r="S31" i="3"/>
  <c r="R31" i="3" s="1"/>
  <c r="Q31" i="3" s="1"/>
  <c r="P31" i="3" s="1"/>
  <c r="S30" i="3"/>
  <c r="R30" i="3" s="1"/>
  <c r="Q30" i="3" s="1"/>
  <c r="P30" i="3" s="1"/>
  <c r="S29" i="3"/>
  <c r="R29" i="3" s="1"/>
  <c r="Q29" i="3" s="1"/>
  <c r="P29" i="3" s="1"/>
  <c r="S28" i="3"/>
  <c r="R28" i="3" s="1"/>
  <c r="Q28" i="3" s="1"/>
  <c r="P28" i="3" s="1"/>
  <c r="S27" i="3"/>
  <c r="R27" i="3" s="1"/>
  <c r="Q27" i="3" s="1"/>
  <c r="P27" i="3" s="1"/>
  <c r="S26" i="3"/>
  <c r="R26" i="3" s="1"/>
  <c r="Q26" i="3" s="1"/>
  <c r="P26" i="3" s="1"/>
  <c r="S25" i="3"/>
  <c r="R25" i="3" s="1"/>
  <c r="Q25" i="3" s="1"/>
  <c r="P25" i="3" s="1"/>
  <c r="S24" i="3"/>
  <c r="R24" i="3" s="1"/>
  <c r="Q24" i="3" s="1"/>
  <c r="P24" i="3" s="1"/>
  <c r="S23" i="3"/>
  <c r="R23" i="3" s="1"/>
  <c r="Q23" i="3" s="1"/>
  <c r="P23" i="3" s="1"/>
  <c r="S22" i="3"/>
  <c r="R22" i="3" s="1"/>
  <c r="Q22" i="3" s="1"/>
  <c r="P22" i="3" s="1"/>
  <c r="S21" i="3"/>
  <c r="R21" i="3" s="1"/>
  <c r="Q21" i="3" s="1"/>
  <c r="P21" i="3" s="1"/>
  <c r="S20" i="3"/>
  <c r="R20" i="3" s="1"/>
  <c r="Q20" i="3" s="1"/>
  <c r="P20" i="3" s="1"/>
  <c r="S19" i="3"/>
  <c r="R19" i="3" s="1"/>
  <c r="Q19" i="3" s="1"/>
  <c r="P19" i="3" s="1"/>
  <c r="S18" i="3"/>
  <c r="R18" i="3" s="1"/>
  <c r="Q18" i="3" s="1"/>
  <c r="P18" i="3" s="1"/>
  <c r="S17" i="3"/>
  <c r="R17" i="3" s="1"/>
  <c r="Q17" i="3" s="1"/>
  <c r="P17" i="3" s="1"/>
  <c r="S16" i="3"/>
  <c r="R16" i="3" s="1"/>
  <c r="Q16" i="3" s="1"/>
  <c r="P16" i="3" s="1"/>
  <c r="S15" i="3"/>
  <c r="R15" i="3" s="1"/>
  <c r="Q15" i="3" s="1"/>
  <c r="P15" i="3" s="1"/>
  <c r="R27" i="1"/>
  <c r="Q27" i="1" s="1"/>
  <c r="S27" i="1"/>
  <c r="S28" i="1"/>
  <c r="R28" i="1" s="1"/>
  <c r="Q28" i="1" s="1"/>
  <c r="P28" i="1" s="1"/>
  <c r="S29" i="1"/>
  <c r="R29" i="1" s="1"/>
  <c r="Q29" i="1" s="1"/>
  <c r="S30" i="1"/>
  <c r="R30" i="1" s="1"/>
  <c r="Q30" i="1" s="1"/>
  <c r="P30" i="1" s="1"/>
  <c r="S31" i="1"/>
  <c r="R31" i="1" s="1"/>
  <c r="Q31" i="1" s="1"/>
  <c r="S32" i="1"/>
  <c r="R32" i="1" s="1"/>
  <c r="Q32" i="1" s="1"/>
  <c r="P32" i="1" s="1"/>
  <c r="S21" i="1"/>
  <c r="R21" i="1" s="1"/>
  <c r="Q21" i="1" s="1"/>
  <c r="S22" i="1"/>
  <c r="R22" i="1" s="1"/>
  <c r="Q22" i="1" s="1"/>
  <c r="P22" i="1" s="1"/>
  <c r="S23" i="1"/>
  <c r="R23" i="1" s="1"/>
  <c r="Q23" i="1" s="1"/>
  <c r="S24" i="1"/>
  <c r="R24" i="1" s="1"/>
  <c r="Q24" i="1" s="1"/>
  <c r="S25" i="1"/>
  <c r="R25" i="1" s="1"/>
  <c r="Q25" i="1" s="1"/>
  <c r="P25" i="1" s="1"/>
  <c r="S26" i="1"/>
  <c r="R26" i="1" s="1"/>
  <c r="Q26" i="1" s="1"/>
  <c r="R16" i="1"/>
  <c r="R20" i="1"/>
  <c r="S15" i="1"/>
  <c r="S33" i="1" s="1"/>
  <c r="S16" i="1"/>
  <c r="S34" i="1" s="1"/>
  <c r="S17" i="1"/>
  <c r="R17" i="1" s="1"/>
  <c r="S18" i="1"/>
  <c r="S36" i="1" s="1"/>
  <c r="S19" i="1"/>
  <c r="R19" i="1" s="1"/>
  <c r="S20" i="1"/>
  <c r="S38" i="1" s="1"/>
  <c r="Q19" i="1" l="1"/>
  <c r="R37" i="1"/>
  <c r="Q17" i="1"/>
  <c r="R35" i="1"/>
  <c r="R38" i="1"/>
  <c r="Q20" i="1"/>
  <c r="Q16" i="1"/>
  <c r="R34" i="1"/>
  <c r="R15" i="1"/>
  <c r="S37" i="1"/>
  <c r="S35" i="1"/>
  <c r="R18" i="1"/>
  <c r="R38" i="3"/>
  <c r="Q32" i="3"/>
  <c r="S38" i="3"/>
  <c r="P29" i="1"/>
  <c r="P31" i="1"/>
  <c r="P27" i="1"/>
  <c r="P21" i="1"/>
  <c r="P23" i="1"/>
  <c r="P26" i="1"/>
  <c r="P24" i="1"/>
  <c r="M9" i="1"/>
  <c r="L9" i="1"/>
  <c r="K9" i="1"/>
  <c r="J9" i="1"/>
  <c r="I9" i="1"/>
  <c r="H9" i="1"/>
  <c r="G9" i="1"/>
  <c r="F9" i="1"/>
  <c r="E9" i="1"/>
  <c r="D9" i="1"/>
  <c r="C9" i="1"/>
  <c r="B9" i="1"/>
  <c r="Q9" i="3"/>
  <c r="P9" i="3"/>
  <c r="O9" i="3"/>
  <c r="C9" i="3"/>
  <c r="D9" i="3"/>
  <c r="E9" i="3"/>
  <c r="F9" i="3"/>
  <c r="G9" i="3"/>
  <c r="H9" i="3"/>
  <c r="I9" i="3"/>
  <c r="J9" i="3"/>
  <c r="K9" i="3"/>
  <c r="L9" i="3"/>
  <c r="M9" i="3"/>
  <c r="B9" i="3"/>
  <c r="M7" i="3"/>
  <c r="L7" i="3"/>
  <c r="K7" i="3"/>
  <c r="J7" i="3"/>
  <c r="Q7" i="3" s="1"/>
  <c r="I7" i="3"/>
  <c r="H7" i="3"/>
  <c r="G7" i="3"/>
  <c r="F7" i="3"/>
  <c r="P7" i="3" s="1"/>
  <c r="E7" i="3"/>
  <c r="D7" i="3"/>
  <c r="C7" i="3"/>
  <c r="B7" i="3"/>
  <c r="O7" i="3" s="1"/>
  <c r="S7" i="3" s="1"/>
  <c r="M6" i="3"/>
  <c r="L6" i="3"/>
  <c r="K6" i="3"/>
  <c r="J6" i="3"/>
  <c r="Q6" i="3" s="1"/>
  <c r="I6" i="3"/>
  <c r="H6" i="3"/>
  <c r="G6" i="3"/>
  <c r="F6" i="3"/>
  <c r="P6" i="3" s="1"/>
  <c r="E6" i="3"/>
  <c r="D6" i="3"/>
  <c r="C6" i="3"/>
  <c r="B6" i="3"/>
  <c r="O6" i="3" s="1"/>
  <c r="M5" i="3"/>
  <c r="L5" i="3"/>
  <c r="K5" i="3"/>
  <c r="J5" i="3"/>
  <c r="Q5" i="3" s="1"/>
  <c r="I5" i="3"/>
  <c r="H5" i="3"/>
  <c r="G5" i="3"/>
  <c r="F5" i="3"/>
  <c r="P5" i="3" s="1"/>
  <c r="E5" i="3"/>
  <c r="D5" i="3"/>
  <c r="C5" i="3"/>
  <c r="C4" i="3" s="1"/>
  <c r="B5" i="3"/>
  <c r="O5" i="3" s="1"/>
  <c r="S5" i="3" s="1"/>
  <c r="M4" i="3"/>
  <c r="L4" i="3"/>
  <c r="K4" i="3"/>
  <c r="I4" i="3"/>
  <c r="H4" i="3"/>
  <c r="G4" i="3"/>
  <c r="F4" i="3"/>
  <c r="P4" i="3" s="1"/>
  <c r="E4" i="3"/>
  <c r="D4" i="3"/>
  <c r="C7" i="1"/>
  <c r="D7" i="1"/>
  <c r="E7" i="1"/>
  <c r="F7" i="1"/>
  <c r="G7" i="1"/>
  <c r="H7" i="1"/>
  <c r="H6" i="1" s="1"/>
  <c r="H5" i="1" s="1"/>
  <c r="H4" i="1" s="1"/>
  <c r="I7" i="1"/>
  <c r="I6" i="1" s="1"/>
  <c r="I5" i="1" s="1"/>
  <c r="I4" i="1" s="1"/>
  <c r="J7" i="1"/>
  <c r="J6" i="1" s="1"/>
  <c r="J5" i="1" s="1"/>
  <c r="J4" i="1" s="1"/>
  <c r="K7" i="1"/>
  <c r="K6" i="1" s="1"/>
  <c r="K5" i="1" s="1"/>
  <c r="K4" i="1" s="1"/>
  <c r="L7" i="1"/>
  <c r="L6" i="1" s="1"/>
  <c r="M7" i="1"/>
  <c r="M6" i="1" s="1"/>
  <c r="M5" i="1" s="1"/>
  <c r="M4" i="1" s="1"/>
  <c r="H5" i="4"/>
  <c r="I5" i="4"/>
  <c r="B5" i="4"/>
  <c r="G5" i="4"/>
  <c r="F5" i="4"/>
  <c r="C5" i="4"/>
  <c r="D5" i="4"/>
  <c r="E5" i="4"/>
  <c r="C6" i="1" l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81" i="1"/>
  <c r="D93" i="1"/>
  <c r="D109" i="1"/>
  <c r="D125" i="1"/>
  <c r="D128" i="1"/>
  <c r="D130" i="1"/>
  <c r="D132" i="1"/>
  <c r="D134" i="1"/>
  <c r="D136" i="1"/>
  <c r="D79" i="1"/>
  <c r="D103" i="1"/>
  <c r="D119" i="1"/>
  <c r="D87" i="1"/>
  <c r="D123" i="1"/>
  <c r="D127" i="1"/>
  <c r="D77" i="1"/>
  <c r="D83" i="1"/>
  <c r="D107" i="1"/>
  <c r="D97" i="1"/>
  <c r="D101" i="1"/>
  <c r="D105" i="1"/>
  <c r="D131" i="1"/>
  <c r="D111" i="1"/>
  <c r="D89" i="1"/>
  <c r="D91" i="1"/>
  <c r="D95" i="1"/>
  <c r="D99" i="1"/>
  <c r="D113" i="1"/>
  <c r="D117" i="1"/>
  <c r="D121" i="1"/>
  <c r="D129" i="1"/>
  <c r="D135" i="1"/>
  <c r="D133" i="1"/>
  <c r="D85" i="1"/>
  <c r="D115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03" i="1"/>
  <c r="L119" i="1"/>
  <c r="L128" i="1"/>
  <c r="L130" i="1"/>
  <c r="L132" i="1"/>
  <c r="L134" i="1"/>
  <c r="L136" i="1"/>
  <c r="L97" i="1"/>
  <c r="L113" i="1"/>
  <c r="L85" i="1"/>
  <c r="L101" i="1"/>
  <c r="L105" i="1"/>
  <c r="L109" i="1"/>
  <c r="L91" i="1"/>
  <c r="L95" i="1"/>
  <c r="L99" i="1"/>
  <c r="L81" i="1"/>
  <c r="L89" i="1"/>
  <c r="L93" i="1"/>
  <c r="L133" i="1"/>
  <c r="L79" i="1"/>
  <c r="L123" i="1"/>
  <c r="L127" i="1"/>
  <c r="L83" i="1"/>
  <c r="L111" i="1"/>
  <c r="L115" i="1"/>
  <c r="L131" i="1"/>
  <c r="L77" i="1"/>
  <c r="L129" i="1"/>
  <c r="L135" i="1"/>
  <c r="L87" i="1"/>
  <c r="L107" i="1"/>
  <c r="L117" i="1"/>
  <c r="L121" i="1"/>
  <c r="L125" i="1"/>
  <c r="E78" i="1"/>
  <c r="E80" i="1"/>
  <c r="E82" i="1"/>
  <c r="E84" i="1"/>
  <c r="E86" i="1"/>
  <c r="E88" i="1"/>
  <c r="E83" i="1"/>
  <c r="E89" i="1"/>
  <c r="E96" i="1"/>
  <c r="E99" i="1"/>
  <c r="E112" i="1"/>
  <c r="E115" i="1"/>
  <c r="E130" i="1"/>
  <c r="E132" i="1"/>
  <c r="E136" i="1"/>
  <c r="E81" i="1"/>
  <c r="E90" i="1"/>
  <c r="E93" i="1"/>
  <c r="E106" i="1"/>
  <c r="E109" i="1"/>
  <c r="E122" i="1"/>
  <c r="E125" i="1"/>
  <c r="E128" i="1"/>
  <c r="E134" i="1"/>
  <c r="E126" i="1"/>
  <c r="E135" i="1"/>
  <c r="E87" i="1"/>
  <c r="E110" i="1"/>
  <c r="E79" i="1"/>
  <c r="E100" i="1"/>
  <c r="E103" i="1"/>
  <c r="E104" i="1"/>
  <c r="E107" i="1"/>
  <c r="E108" i="1"/>
  <c r="E111" i="1"/>
  <c r="E85" i="1"/>
  <c r="E114" i="1"/>
  <c r="E118" i="1"/>
  <c r="E97" i="1"/>
  <c r="E101" i="1"/>
  <c r="E105" i="1"/>
  <c r="E91" i="1"/>
  <c r="E95" i="1"/>
  <c r="E113" i="1"/>
  <c r="E117" i="1"/>
  <c r="E121" i="1"/>
  <c r="E129" i="1"/>
  <c r="E116" i="1"/>
  <c r="E120" i="1"/>
  <c r="E124" i="1"/>
  <c r="E131" i="1"/>
  <c r="E92" i="1"/>
  <c r="E94" i="1"/>
  <c r="E98" i="1"/>
  <c r="E102" i="1"/>
  <c r="E119" i="1"/>
  <c r="E123" i="1"/>
  <c r="E127" i="1"/>
  <c r="E133" i="1"/>
  <c r="E77" i="1"/>
  <c r="M78" i="1"/>
  <c r="M80" i="1"/>
  <c r="M82" i="1"/>
  <c r="M84" i="1"/>
  <c r="M86" i="1"/>
  <c r="M88" i="1"/>
  <c r="M90" i="1"/>
  <c r="M93" i="1"/>
  <c r="M106" i="1"/>
  <c r="M109" i="1"/>
  <c r="M122" i="1"/>
  <c r="M125" i="1"/>
  <c r="M134" i="1"/>
  <c r="M100" i="1"/>
  <c r="M103" i="1"/>
  <c r="M116" i="1"/>
  <c r="M119" i="1"/>
  <c r="M128" i="1"/>
  <c r="M130" i="1"/>
  <c r="M132" i="1"/>
  <c r="M136" i="1"/>
  <c r="M79" i="1"/>
  <c r="M104" i="1"/>
  <c r="M107" i="1"/>
  <c r="M108" i="1"/>
  <c r="M111" i="1"/>
  <c r="M112" i="1"/>
  <c r="M115" i="1"/>
  <c r="M129" i="1"/>
  <c r="M85" i="1"/>
  <c r="M94" i="1"/>
  <c r="M97" i="1"/>
  <c r="M98" i="1"/>
  <c r="M101" i="1"/>
  <c r="M102" i="1"/>
  <c r="M105" i="1"/>
  <c r="M91" i="1"/>
  <c r="M92" i="1"/>
  <c r="M95" i="1"/>
  <c r="M96" i="1"/>
  <c r="M99" i="1"/>
  <c r="M81" i="1"/>
  <c r="M89" i="1"/>
  <c r="M135" i="1"/>
  <c r="M123" i="1"/>
  <c r="M127" i="1"/>
  <c r="M133" i="1"/>
  <c r="M83" i="1"/>
  <c r="M126" i="1"/>
  <c r="M124" i="1"/>
  <c r="M110" i="1"/>
  <c r="M114" i="1"/>
  <c r="M118" i="1"/>
  <c r="M131" i="1"/>
  <c r="M77" i="1"/>
  <c r="M117" i="1"/>
  <c r="M120" i="1"/>
  <c r="M87" i="1"/>
  <c r="M113" i="1"/>
  <c r="M121" i="1"/>
  <c r="P16" i="1"/>
  <c r="P34" i="1" s="1"/>
  <c r="Q34" i="1"/>
  <c r="P9" i="1"/>
  <c r="F78" i="1"/>
  <c r="F80" i="1"/>
  <c r="F82" i="1"/>
  <c r="F84" i="1"/>
  <c r="F86" i="1"/>
  <c r="F85" i="1"/>
  <c r="F102" i="1"/>
  <c r="F105" i="1"/>
  <c r="F118" i="1"/>
  <c r="F121" i="1"/>
  <c r="F83" i="1"/>
  <c r="F89" i="1"/>
  <c r="F96" i="1"/>
  <c r="F99" i="1"/>
  <c r="F112" i="1"/>
  <c r="F115" i="1"/>
  <c r="F88" i="1"/>
  <c r="F87" i="1"/>
  <c r="F106" i="1"/>
  <c r="F109" i="1"/>
  <c r="F110" i="1"/>
  <c r="F113" i="1"/>
  <c r="F114" i="1"/>
  <c r="F117" i="1"/>
  <c r="F129" i="1"/>
  <c r="F130" i="1"/>
  <c r="F90" i="1"/>
  <c r="F123" i="1"/>
  <c r="F132" i="1"/>
  <c r="F92" i="1"/>
  <c r="F131" i="1"/>
  <c r="F77" i="1"/>
  <c r="F103" i="1"/>
  <c r="F125" i="1"/>
  <c r="F136" i="1"/>
  <c r="F91" i="1"/>
  <c r="F95" i="1"/>
  <c r="F126" i="1"/>
  <c r="F93" i="1"/>
  <c r="F97" i="1"/>
  <c r="F101" i="1"/>
  <c r="F107" i="1"/>
  <c r="F128" i="1"/>
  <c r="F135" i="1"/>
  <c r="F81" i="1"/>
  <c r="F116" i="1"/>
  <c r="F120" i="1"/>
  <c r="F124" i="1"/>
  <c r="F134" i="1"/>
  <c r="F127" i="1"/>
  <c r="F133" i="1"/>
  <c r="F108" i="1"/>
  <c r="F79" i="1"/>
  <c r="F100" i="1"/>
  <c r="F104" i="1"/>
  <c r="F94" i="1"/>
  <c r="F98" i="1"/>
  <c r="F119" i="1"/>
  <c r="F111" i="1"/>
  <c r="F122" i="1"/>
  <c r="Q38" i="1"/>
  <c r="P20" i="1"/>
  <c r="P38" i="1" s="1"/>
  <c r="G84" i="1"/>
  <c r="G87" i="1"/>
  <c r="G88" i="1"/>
  <c r="G92" i="1"/>
  <c r="G95" i="1"/>
  <c r="G108" i="1"/>
  <c r="G111" i="1"/>
  <c r="G124" i="1"/>
  <c r="G127" i="1"/>
  <c r="G82" i="1"/>
  <c r="G85" i="1"/>
  <c r="G102" i="1"/>
  <c r="G105" i="1"/>
  <c r="G118" i="1"/>
  <c r="G121" i="1"/>
  <c r="G81" i="1"/>
  <c r="G133" i="1"/>
  <c r="G134" i="1"/>
  <c r="G80" i="1"/>
  <c r="G83" i="1"/>
  <c r="G112" i="1"/>
  <c r="G115" i="1"/>
  <c r="G116" i="1"/>
  <c r="G119" i="1"/>
  <c r="G120" i="1"/>
  <c r="G123" i="1"/>
  <c r="G77" i="1"/>
  <c r="G98" i="1"/>
  <c r="G122" i="1"/>
  <c r="G126" i="1"/>
  <c r="G117" i="1"/>
  <c r="G129" i="1"/>
  <c r="G132" i="1"/>
  <c r="G86" i="1"/>
  <c r="G110" i="1"/>
  <c r="G114" i="1"/>
  <c r="G130" i="1"/>
  <c r="G131" i="1"/>
  <c r="G78" i="1"/>
  <c r="G101" i="1"/>
  <c r="G107" i="1"/>
  <c r="G99" i="1"/>
  <c r="G103" i="1"/>
  <c r="G125" i="1"/>
  <c r="G136" i="1"/>
  <c r="G93" i="1"/>
  <c r="G97" i="1"/>
  <c r="G113" i="1"/>
  <c r="G89" i="1"/>
  <c r="G91" i="1"/>
  <c r="G109" i="1"/>
  <c r="G128" i="1"/>
  <c r="G135" i="1"/>
  <c r="G79" i="1"/>
  <c r="G96" i="1"/>
  <c r="G100" i="1"/>
  <c r="G104" i="1"/>
  <c r="G90" i="1"/>
  <c r="G106" i="1"/>
  <c r="G94" i="1"/>
  <c r="G6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86" i="1"/>
  <c r="H98" i="1"/>
  <c r="H114" i="1"/>
  <c r="H129" i="1"/>
  <c r="H131" i="1"/>
  <c r="H133" i="1"/>
  <c r="H135" i="1"/>
  <c r="H84" i="1"/>
  <c r="H88" i="1"/>
  <c r="H92" i="1"/>
  <c r="H108" i="1"/>
  <c r="H124" i="1"/>
  <c r="H80" i="1"/>
  <c r="H118" i="1"/>
  <c r="H122" i="1"/>
  <c r="H126" i="1"/>
  <c r="H128" i="1"/>
  <c r="H136" i="1"/>
  <c r="H104" i="1"/>
  <c r="H90" i="1"/>
  <c r="H94" i="1"/>
  <c r="H132" i="1"/>
  <c r="H77" i="1"/>
  <c r="H110" i="1"/>
  <c r="H130" i="1"/>
  <c r="H78" i="1"/>
  <c r="H96" i="1"/>
  <c r="H112" i="1"/>
  <c r="H116" i="1"/>
  <c r="H120" i="1"/>
  <c r="H134" i="1"/>
  <c r="H82" i="1"/>
  <c r="H102" i="1"/>
  <c r="H106" i="1"/>
  <c r="H100" i="1"/>
  <c r="Q18" i="1"/>
  <c r="R36" i="1"/>
  <c r="D6" i="1"/>
  <c r="C79" i="1"/>
  <c r="C82" i="1"/>
  <c r="C90" i="1"/>
  <c r="C103" i="1"/>
  <c r="C106" i="1"/>
  <c r="C119" i="1"/>
  <c r="C122" i="1"/>
  <c r="C80" i="1"/>
  <c r="C97" i="1"/>
  <c r="C100" i="1"/>
  <c r="C113" i="1"/>
  <c r="C116" i="1"/>
  <c r="C84" i="1"/>
  <c r="C117" i="1"/>
  <c r="C120" i="1"/>
  <c r="C121" i="1"/>
  <c r="C124" i="1"/>
  <c r="C125" i="1"/>
  <c r="C128" i="1"/>
  <c r="C129" i="1"/>
  <c r="C136" i="1"/>
  <c r="C83" i="1"/>
  <c r="C101" i="1"/>
  <c r="C104" i="1"/>
  <c r="C105" i="1"/>
  <c r="C108" i="1"/>
  <c r="C109" i="1"/>
  <c r="C86" i="1"/>
  <c r="C91" i="1"/>
  <c r="C94" i="1"/>
  <c r="C95" i="1"/>
  <c r="C98" i="1"/>
  <c r="C99" i="1"/>
  <c r="C102" i="1"/>
  <c r="C88" i="1"/>
  <c r="C110" i="1"/>
  <c r="C130" i="1"/>
  <c r="C135" i="1"/>
  <c r="C134" i="1"/>
  <c r="C93" i="1"/>
  <c r="C107" i="1"/>
  <c r="C133" i="1"/>
  <c r="C114" i="1"/>
  <c r="C78" i="1"/>
  <c r="C89" i="1"/>
  <c r="C81" i="1"/>
  <c r="C87" i="1"/>
  <c r="C112" i="1"/>
  <c r="C123" i="1"/>
  <c r="C127" i="1"/>
  <c r="C85" i="1"/>
  <c r="C92" i="1"/>
  <c r="C96" i="1"/>
  <c r="C111" i="1"/>
  <c r="C115" i="1"/>
  <c r="C132" i="1"/>
  <c r="C126" i="1"/>
  <c r="C131" i="1"/>
  <c r="C77" i="1"/>
  <c r="C118" i="1"/>
  <c r="K97" i="1"/>
  <c r="K100" i="1"/>
  <c r="K113" i="1"/>
  <c r="K116" i="1"/>
  <c r="K91" i="1"/>
  <c r="K94" i="1"/>
  <c r="K107" i="1"/>
  <c r="K110" i="1"/>
  <c r="K123" i="1"/>
  <c r="K126" i="1"/>
  <c r="K82" i="1"/>
  <c r="K95" i="1"/>
  <c r="K98" i="1"/>
  <c r="K99" i="1"/>
  <c r="K102" i="1"/>
  <c r="K103" i="1"/>
  <c r="K106" i="1"/>
  <c r="K130" i="1"/>
  <c r="K131" i="1"/>
  <c r="K81" i="1"/>
  <c r="K89" i="1"/>
  <c r="K92" i="1"/>
  <c r="K93" i="1"/>
  <c r="K96" i="1"/>
  <c r="K78" i="1"/>
  <c r="K90" i="1"/>
  <c r="K84" i="1"/>
  <c r="K87" i="1"/>
  <c r="K88" i="1"/>
  <c r="K109" i="1"/>
  <c r="K127" i="1"/>
  <c r="K85" i="1"/>
  <c r="K104" i="1"/>
  <c r="K112" i="1"/>
  <c r="K133" i="1"/>
  <c r="K83" i="1"/>
  <c r="K111" i="1"/>
  <c r="K115" i="1"/>
  <c r="K119" i="1"/>
  <c r="K114" i="1"/>
  <c r="K118" i="1"/>
  <c r="K122" i="1"/>
  <c r="K80" i="1"/>
  <c r="K108" i="1"/>
  <c r="K132" i="1"/>
  <c r="K77" i="1"/>
  <c r="K11" i="1" s="1"/>
  <c r="K86" i="1"/>
  <c r="K101" i="1"/>
  <c r="K105" i="1"/>
  <c r="K117" i="1"/>
  <c r="K121" i="1"/>
  <c r="K125" i="1"/>
  <c r="K120" i="1"/>
  <c r="K124" i="1"/>
  <c r="K79" i="1"/>
  <c r="K128" i="1"/>
  <c r="K134" i="1"/>
  <c r="K129" i="1"/>
  <c r="K135" i="1"/>
  <c r="K136" i="1"/>
  <c r="I79" i="1"/>
  <c r="I81" i="1"/>
  <c r="I83" i="1"/>
  <c r="I85" i="1"/>
  <c r="I87" i="1"/>
  <c r="I89" i="1"/>
  <c r="I101" i="1"/>
  <c r="I104" i="1"/>
  <c r="I117" i="1"/>
  <c r="I120" i="1"/>
  <c r="I77" i="1"/>
  <c r="I133" i="1"/>
  <c r="I86" i="1"/>
  <c r="I95" i="1"/>
  <c r="I98" i="1"/>
  <c r="I111" i="1"/>
  <c r="I114" i="1"/>
  <c r="I127" i="1"/>
  <c r="I129" i="1"/>
  <c r="I131" i="1"/>
  <c r="I135" i="1"/>
  <c r="I78" i="1"/>
  <c r="I90" i="1"/>
  <c r="I91" i="1"/>
  <c r="I94" i="1"/>
  <c r="I132" i="1"/>
  <c r="I84" i="1"/>
  <c r="I88" i="1"/>
  <c r="I80" i="1"/>
  <c r="I121" i="1"/>
  <c r="I124" i="1"/>
  <c r="I125" i="1"/>
  <c r="I119" i="1"/>
  <c r="I92" i="1"/>
  <c r="I96" i="1"/>
  <c r="I100" i="1"/>
  <c r="I108" i="1"/>
  <c r="I99" i="1"/>
  <c r="I123" i="1"/>
  <c r="I118" i="1"/>
  <c r="I122" i="1"/>
  <c r="I126" i="1"/>
  <c r="I110" i="1"/>
  <c r="I130" i="1"/>
  <c r="I136" i="1"/>
  <c r="I105" i="1"/>
  <c r="I103" i="1"/>
  <c r="I93" i="1"/>
  <c r="I97" i="1"/>
  <c r="I107" i="1"/>
  <c r="I113" i="1"/>
  <c r="I112" i="1"/>
  <c r="I102" i="1"/>
  <c r="I115" i="1"/>
  <c r="I109" i="1"/>
  <c r="I128" i="1"/>
  <c r="I116" i="1"/>
  <c r="I134" i="1"/>
  <c r="I82" i="1"/>
  <c r="I106" i="1"/>
  <c r="P17" i="1"/>
  <c r="P35" i="1" s="1"/>
  <c r="Q35" i="1"/>
  <c r="E6" i="1"/>
  <c r="O9" i="1"/>
  <c r="B79" i="1"/>
  <c r="B81" i="1"/>
  <c r="B83" i="1"/>
  <c r="B85" i="1"/>
  <c r="B87" i="1"/>
  <c r="B80" i="1"/>
  <c r="B97" i="1"/>
  <c r="B100" i="1"/>
  <c r="B113" i="1"/>
  <c r="B116" i="1"/>
  <c r="B78" i="1"/>
  <c r="B91" i="1"/>
  <c r="B94" i="1"/>
  <c r="B107" i="1"/>
  <c r="B110" i="1"/>
  <c r="B123" i="1"/>
  <c r="B126" i="1"/>
  <c r="B111" i="1"/>
  <c r="B114" i="1"/>
  <c r="B115" i="1"/>
  <c r="B118" i="1"/>
  <c r="B119" i="1"/>
  <c r="B122" i="1"/>
  <c r="B77" i="1"/>
  <c r="B101" i="1"/>
  <c r="B104" i="1"/>
  <c r="B105" i="1"/>
  <c r="B86" i="1"/>
  <c r="B95" i="1"/>
  <c r="B98" i="1"/>
  <c r="B99" i="1"/>
  <c r="B102" i="1"/>
  <c r="B103" i="1"/>
  <c r="B106" i="1"/>
  <c r="B92" i="1"/>
  <c r="B93" i="1"/>
  <c r="B96" i="1"/>
  <c r="B132" i="1"/>
  <c r="B133" i="1"/>
  <c r="B117" i="1"/>
  <c r="B121" i="1"/>
  <c r="B125" i="1"/>
  <c r="B129" i="1"/>
  <c r="B135" i="1"/>
  <c r="B136" i="1"/>
  <c r="B112" i="1"/>
  <c r="B89" i="1"/>
  <c r="B127" i="1"/>
  <c r="B120" i="1"/>
  <c r="B124" i="1"/>
  <c r="B128" i="1"/>
  <c r="B134" i="1"/>
  <c r="B109" i="1"/>
  <c r="B84" i="1"/>
  <c r="B108" i="1"/>
  <c r="B82" i="1"/>
  <c r="B90" i="1"/>
  <c r="B131" i="1"/>
  <c r="B88" i="1"/>
  <c r="B130" i="1"/>
  <c r="Q9" i="1"/>
  <c r="J79" i="1"/>
  <c r="J81" i="1"/>
  <c r="J83" i="1"/>
  <c r="J85" i="1"/>
  <c r="J91" i="1"/>
  <c r="J94" i="1"/>
  <c r="J107" i="1"/>
  <c r="J110" i="1"/>
  <c r="J123" i="1"/>
  <c r="J126" i="1"/>
  <c r="J77" i="1"/>
  <c r="J87" i="1"/>
  <c r="J101" i="1"/>
  <c r="J104" i="1"/>
  <c r="J117" i="1"/>
  <c r="J120" i="1"/>
  <c r="J89" i="1"/>
  <c r="J92" i="1"/>
  <c r="J93" i="1"/>
  <c r="J96" i="1"/>
  <c r="J97" i="1"/>
  <c r="J100" i="1"/>
  <c r="J78" i="1"/>
  <c r="J90" i="1"/>
  <c r="J84" i="1"/>
  <c r="J88" i="1"/>
  <c r="J127" i="1"/>
  <c r="J134" i="1"/>
  <c r="J135" i="1"/>
  <c r="J82" i="1"/>
  <c r="J98" i="1"/>
  <c r="J102" i="1"/>
  <c r="J106" i="1"/>
  <c r="J111" i="1"/>
  <c r="J115" i="1"/>
  <c r="J119" i="1"/>
  <c r="J105" i="1"/>
  <c r="J121" i="1"/>
  <c r="J125" i="1"/>
  <c r="J112" i="1"/>
  <c r="J80" i="1"/>
  <c r="J108" i="1"/>
  <c r="J132" i="1"/>
  <c r="J133" i="1"/>
  <c r="J86" i="1"/>
  <c r="J114" i="1"/>
  <c r="J118" i="1"/>
  <c r="J122" i="1"/>
  <c r="J131" i="1"/>
  <c r="J116" i="1"/>
  <c r="J95" i="1"/>
  <c r="J99" i="1"/>
  <c r="J103" i="1"/>
  <c r="J129" i="1"/>
  <c r="J130" i="1"/>
  <c r="J136" i="1"/>
  <c r="J113" i="1"/>
  <c r="J124" i="1"/>
  <c r="J109" i="1"/>
  <c r="J128" i="1"/>
  <c r="Q15" i="1"/>
  <c r="R33" i="1"/>
  <c r="P19" i="1"/>
  <c r="P37" i="1" s="1"/>
  <c r="Q37" i="1"/>
  <c r="S6" i="3"/>
  <c r="Q38" i="3"/>
  <c r="P32" i="3"/>
  <c r="P38" i="3" s="1"/>
  <c r="O7" i="1"/>
  <c r="P7" i="1"/>
  <c r="Q6" i="1"/>
  <c r="F6" i="1"/>
  <c r="L5" i="1"/>
  <c r="L4" i="1" s="1"/>
  <c r="Q4" i="1" s="1"/>
  <c r="Q7" i="1"/>
  <c r="Q5" i="1"/>
  <c r="J4" i="3"/>
  <c r="Q4" i="3" s="1"/>
  <c r="B4" i="3"/>
  <c r="O4" i="3" s="1"/>
  <c r="S4" i="3" s="1"/>
  <c r="E4" i="4"/>
  <c r="D4" i="4"/>
  <c r="B4" i="4"/>
  <c r="I4" i="4"/>
  <c r="H4" i="4"/>
  <c r="F4" i="4"/>
  <c r="G4" i="4"/>
  <c r="C4" i="4"/>
  <c r="P15" i="1" l="1"/>
  <c r="P33" i="1" s="1"/>
  <c r="Q33" i="1"/>
  <c r="H11" i="1"/>
  <c r="G5" i="1"/>
  <c r="J11" i="1"/>
  <c r="D5" i="1"/>
  <c r="B11" i="1"/>
  <c r="E5" i="1"/>
  <c r="G11" i="1"/>
  <c r="E11" i="1"/>
  <c r="P18" i="1"/>
  <c r="P36" i="1" s="1"/>
  <c r="Q36" i="1"/>
  <c r="F11" i="1"/>
  <c r="M11" i="1"/>
  <c r="F5" i="1"/>
  <c r="L11" i="1"/>
  <c r="D11" i="1"/>
  <c r="I11" i="1"/>
  <c r="C11" i="1"/>
  <c r="C5" i="1"/>
  <c r="S7" i="1"/>
  <c r="P6" i="1"/>
  <c r="O6" i="1"/>
  <c r="S6" i="1" s="1"/>
  <c r="D3" i="4"/>
  <c r="E3" i="4"/>
  <c r="C3" i="4"/>
  <c r="G3" i="4"/>
  <c r="F3" i="4"/>
  <c r="B3" i="4"/>
  <c r="I3" i="4"/>
  <c r="H3" i="4"/>
  <c r="E4" i="1" l="1"/>
  <c r="F4" i="1"/>
  <c r="O11" i="1"/>
  <c r="D4" i="1"/>
  <c r="Q11" i="1"/>
  <c r="P5" i="1"/>
  <c r="P11" i="1"/>
  <c r="G4" i="1"/>
  <c r="C4" i="1"/>
  <c r="O5" i="1"/>
  <c r="S5" i="1" s="1"/>
  <c r="B4" i="1"/>
  <c r="G2" i="4"/>
  <c r="F2" i="4"/>
  <c r="B2" i="4"/>
  <c r="C2" i="4"/>
  <c r="I2" i="4"/>
  <c r="H2" i="4"/>
  <c r="D2" i="4"/>
  <c r="E2" i="4"/>
  <c r="P4" i="1" l="1"/>
  <c r="O4" i="1"/>
  <c r="S4" i="1" s="1"/>
</calcChain>
</file>

<file path=xl/sharedStrings.xml><?xml version="1.0" encoding="utf-8"?>
<sst xmlns="http://schemas.openxmlformats.org/spreadsheetml/2006/main" count="327" uniqueCount="107">
  <si>
    <t>VPHal</t>
  </si>
  <si>
    <t>VMHal</t>
  </si>
  <si>
    <t>VMpplads</t>
  </si>
  <si>
    <t>HPHal</t>
  </si>
  <si>
    <t>HPpplads</t>
  </si>
  <si>
    <t>HMHal</t>
  </si>
  <si>
    <t>HMpplads</t>
  </si>
  <si>
    <t>VPpplads</t>
  </si>
  <si>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</si>
  <si>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</si>
  <si>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</si>
  <si>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</si>
  <si>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</si>
  <si>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</si>
  <si>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</si>
  <si>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</si>
  <si>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</si>
  <si>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</si>
  <si>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+/- 5</t>
  </si>
  <si>
    <t>+/- 10</t>
  </si>
  <si>
    <t>+/- 15</t>
  </si>
  <si>
    <t>Andre</t>
  </si>
  <si>
    <t>Hal</t>
  </si>
  <si>
    <t>pplads</t>
  </si>
  <si>
    <t>M</t>
  </si>
  <si>
    <t>P</t>
  </si>
  <si>
    <t>V</t>
  </si>
  <si>
    <t>H</t>
  </si>
  <si>
    <t>I alt</t>
  </si>
  <si>
    <t>Middel</t>
  </si>
  <si>
    <t>MSE</t>
  </si>
  <si>
    <t>H/P 1</t>
  </si>
  <si>
    <t>H/P 2</t>
  </si>
  <si>
    <t>H/P 4</t>
  </si>
  <si>
    <t>H/P 8</t>
  </si>
  <si>
    <t>H/P 15</t>
  </si>
  <si>
    <t>H/P 30</t>
  </si>
  <si>
    <t>M/P 1</t>
  </si>
  <si>
    <t>M/P 2</t>
  </si>
  <si>
    <t>M/P 4</t>
  </si>
  <si>
    <t>M/P 8</t>
  </si>
  <si>
    <t>M/P 15</t>
  </si>
  <si>
    <t>M/P 30</t>
  </si>
  <si>
    <t>V/H 1</t>
  </si>
  <si>
    <t>V/H 2</t>
  </si>
  <si>
    <t>V/H 4</t>
  </si>
  <si>
    <t>V/H 8</t>
  </si>
  <si>
    <t>V/H 15</t>
  </si>
  <si>
    <t>V/H 30</t>
  </si>
  <si>
    <t>T 1</t>
  </si>
  <si>
    <t>T 2</t>
  </si>
  <si>
    <t>T 4</t>
  </si>
  <si>
    <t>T 8</t>
  </si>
  <si>
    <t>T 15</t>
  </si>
  <si>
    <t>T 30</t>
  </si>
  <si>
    <t>Low</t>
  </si>
  <si>
    <t>Medium</t>
  </si>
  <si>
    <t>High</t>
  </si>
  <si>
    <t>Bad</t>
  </si>
  <si>
    <t>858MHz</t>
  </si>
  <si>
    <t>VPH</t>
  </si>
  <si>
    <t>VPP</t>
  </si>
  <si>
    <t>VMH</t>
  </si>
  <si>
    <t>VMP</t>
  </si>
  <si>
    <t>HPH</t>
  </si>
  <si>
    <t>HPP</t>
  </si>
  <si>
    <t>HMP</t>
  </si>
  <si>
    <t>HMH</t>
  </si>
  <si>
    <t>2580MHz</t>
  </si>
  <si>
    <t>Mean</t>
  </si>
  <si>
    <t>Loc 1</t>
  </si>
  <si>
    <t>Loc 2</t>
  </si>
  <si>
    <t>Loc 4</t>
  </si>
  <si>
    <t>Loc 8</t>
  </si>
  <si>
    <t>Loc 15</t>
  </si>
  <si>
    <t>Loc 30</t>
  </si>
  <si>
    <t>Ant 1</t>
  </si>
  <si>
    <t>Ant 2</t>
  </si>
  <si>
    <t>Ant 4</t>
  </si>
  <si>
    <t>Ant 8</t>
  </si>
  <si>
    <t>Ant 15</t>
  </si>
  <si>
    <t>Ant 30</t>
  </si>
  <si>
    <t>Pol 1</t>
  </si>
  <si>
    <t>Pol 2</t>
  </si>
  <si>
    <t>Pol 4</t>
  </si>
  <si>
    <t>Pol 8</t>
  </si>
  <si>
    <t>Pol 15</t>
  </si>
  <si>
    <t>Pol 30</t>
  </si>
  <si>
    <t>Total 1</t>
  </si>
  <si>
    <t>Total 2</t>
  </si>
  <si>
    <t>Total 4</t>
  </si>
  <si>
    <t>Total 8</t>
  </si>
  <si>
    <t>Total 15</t>
  </si>
  <si>
    <t>Total 30</t>
  </si>
  <si>
    <t>Total</t>
  </si>
  <si>
    <t>Location</t>
  </si>
  <si>
    <t>Antenna</t>
  </si>
  <si>
    <t>Polar</t>
  </si>
  <si>
    <t>P-plads</t>
  </si>
  <si>
    <t>Patch</t>
  </si>
  <si>
    <t>Monopole</t>
  </si>
  <si>
    <t>Vertical</t>
  </si>
  <si>
    <t>Horizontal</t>
  </si>
  <si>
    <t>Hal vs P-plads</t>
  </si>
  <si>
    <t>Patch vs Monopole</t>
  </si>
  <si>
    <t>Vertical vs Horizontal</t>
  </si>
  <si>
    <t>MSE pr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</si>
</sst>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5" fillId="4" borderId="4" xfId="3" applyFont="1" applyBorder="1"/>
    <xf numFmtId="0" fontId="5" fillId="0" borderId="4" xfId="0" applyFont="1" applyBorder="1"/>
    <xf numFmtId="0" fontId="5" fillId="2" borderId="4" xfId="1" applyFont="1" applyBorder="1"/>
    <xf numFmtId="0" fontId="5" fillId="4" borderId="5" xfId="3" applyFont="1" applyBorder="1"/>
    <xf numFmtId="0" fontId="5" fillId="2" borderId="1" xfId="1" applyFont="1" applyBorder="1"/>
    <xf numFmtId="0" fontId="5" fillId="0" borderId="1" xfId="0" applyFont="1" applyBorder="1"/>
    <xf numFmtId="0" fontId="5" fillId="4" borderId="1" xfId="3" applyFont="1" applyBorder="1"/>
    <xf numFmtId="0" fontId="5" fillId="3" borderId="1" xfId="2" applyFont="1" applyBorder="1"/>
    <xf numFmtId="0" fontId="5" fillId="4" borderId="7" xfId="3" applyFont="1" applyBorder="1"/>
    <xf numFmtId="0" fontId="5" fillId="2" borderId="7" xfId="1" applyFont="1" applyBorder="1"/>
    <xf numFmtId="0" fontId="5" fillId="4" borderId="11" xfId="3" applyFont="1" applyBorder="1"/>
    <xf numFmtId="0" fontId="5" fillId="2" borderId="11" xfId="1" applyFont="1" applyBorder="1"/>
    <xf numFmtId="0" fontId="5" fillId="2" borderId="12" xfId="1" applyFont="1" applyBorder="1"/>
    <xf numFmtId="0" fontId="5" fillId="2" borderId="5" xfId="1" applyFont="1" applyBorder="1"/>
    <xf numFmtId="0" fontId="5" fillId="3" borderId="9" xfId="2" applyFont="1" applyBorder="1"/>
    <xf numFmtId="0" fontId="5" fillId="0" borderId="9" xfId="0" applyFont="1" applyBorder="1"/>
    <xf numFmtId="0" fontId="5" fillId="4" borderId="9" xfId="3" applyFont="1" applyBorder="1"/>
    <xf numFmtId="0" fontId="5" fillId="2" borderId="9" xfId="1" applyFont="1" applyBorder="1"/>
    <xf numFmtId="0" fontId="5" fillId="4" borderId="10" xfId="3" applyFont="1" applyBorder="1"/>
    <xf numFmtId="0" fontId="5" fillId="2" borderId="2" xfId="1" applyFont="1" applyBorder="1"/>
    <xf numFmtId="0" fontId="5" fillId="4" borderId="13" xfId="3" applyFont="1" applyBorder="1"/>
    <xf numFmtId="0" fontId="5" fillId="0" borderId="7" xfId="0" applyFont="1" applyBorder="1"/>
    <xf numFmtId="0" fontId="5" fillId="3" borderId="4" xfId="2" applyFont="1" applyBorder="1"/>
    <xf numFmtId="0" fontId="5" fillId="3" borderId="5" xfId="2" applyFont="1" applyBorder="1"/>
    <xf numFmtId="0" fontId="5" fillId="2" borderId="10" xfId="1" applyFont="1" applyBorder="1"/>
    <xf numFmtId="0" fontId="0" fillId="5" borderId="0" xfId="0" applyFill="1"/>
    <xf numFmtId="0" fontId="5" fillId="0" borderId="5" xfId="0" applyFont="1" applyBorder="1"/>
    <xf numFmtId="0" fontId="0" fillId="0" borderId="0" xfId="0" applyFill="1"/>
    <xf numFmtId="0" fontId="0" fillId="6" borderId="0" xfId="0" quotePrefix="1" applyFill="1"/>
    <xf numFmtId="0" fontId="0" fillId="7" borderId="0" xfId="0" quotePrefix="1" applyFill="1"/>
    <xf numFmtId="0" fontId="0" fillId="8" borderId="0" xfId="0" quotePrefix="1" applyFill="1"/>
    <xf numFmtId="9" fontId="0" fillId="8" borderId="0" xfId="4" applyFont="1" applyFill="1"/>
    <xf numFmtId="9" fontId="0" fillId="7" borderId="0" xfId="4" applyFont="1" applyFill="1"/>
    <xf numFmtId="9" fontId="0" fillId="6" borderId="0" xfId="4" applyFont="1" applyFill="1"/>
    <xf numFmtId="9" fontId="0" fillId="5" borderId="0" xfId="4" applyFont="1" applyFill="1"/>
    <xf numFmtId="9" fontId="0" fillId="8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9" fontId="0" fillId="5" borderId="0" xfId="0" applyNumberFormat="1" applyFill="1"/>
    <xf numFmtId="9" fontId="0" fillId="0" borderId="0" xfId="4" applyFont="1" applyFill="1"/>
    <xf numFmtId="9" fontId="0" fillId="0" borderId="0" xfId="0" applyNumberFormat="1" applyFill="1"/>
    <xf numFmtId="164" fontId="0" fillId="0" borderId="0" xfId="4" applyNumberFormat="1" applyFont="1" applyFill="1"/>
    <xf numFmtId="2" fontId="0" fillId="0" borderId="0" xfId="0" applyNumberFormat="1" applyFill="1"/>
    <xf numFmtId="0" fontId="0" fillId="0" borderId="14" xfId="0" applyBorder="1"/>
    <xf numFmtId="9" fontId="0" fillId="8" borderId="14" xfId="4" applyFont="1" applyFill="1" applyBorder="1"/>
    <xf numFmtId="9" fontId="0" fillId="7" borderId="14" xfId="4" applyFont="1" applyFill="1" applyBorder="1"/>
    <xf numFmtId="9" fontId="0" fillId="6" borderId="14" xfId="4" applyFont="1" applyFill="1" applyBorder="1"/>
    <xf numFmtId="9" fontId="0" fillId="5" borderId="14" xfId="4" applyFont="1" applyFill="1" applyBorder="1"/>
    <xf numFmtId="0" fontId="0" fillId="0" borderId="0" xfId="0" applyFill="1" applyBorder="1"/>
    <xf numFmtId="9" fontId="0" fillId="8" borderId="0" xfId="4" applyFont="1" applyFill="1" applyBorder="1"/>
    <xf numFmtId="9" fontId="0" fillId="7" borderId="0" xfId="4" applyFont="1" applyFill="1" applyBorder="1"/>
    <xf numFmtId="9" fontId="0" fillId="5" borderId="0" xfId="4" applyFont="1" applyFill="1" applyBorder="1"/>
    <xf numFmtId="9" fontId="0" fillId="6" borderId="0" xfId="4" applyFont="1" applyFill="1" applyBorder="1"/>
    <xf numFmtId="9" fontId="0" fillId="0" borderId="0" xfId="4" applyFont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7" borderId="0" xfId="4" applyNumberFormat="1" applyFont="1" applyFill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0" fillId="0" borderId="5" xfId="0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12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workbookViewId="0">
      <pane ySplit="14" topLeftCell="A15" activePane="bottomLeft" state="frozen"/>
      <selection pane="bottomLeft" activeCell="C11" sqref="C11"/>
    </sheetView>
  </sheetViews>
  <sheetFormatPr defaultRowHeight="14.4" x14ac:dyDescent="0.3"/>
  <sheetData>
    <row r="1" spans="1:33" x14ac:dyDescent="0.3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33" x14ac:dyDescent="0.3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33" x14ac:dyDescent="0.3">
      <c r="A4" s="31" t="s">
        <v>18</v>
      </c>
      <c r="B4" s="32">
        <f>(1-B5-B6-B7)</f>
        <v>0.83333333333333337</v>
      </c>
      <c r="C4" s="32">
        <f t="shared" ref="C4:M4" si="0">(1-C5-C6-C7)</f>
        <v>0.38333333333333341</v>
      </c>
      <c r="D4" s="32">
        <f t="shared" si="0"/>
        <v>0.74999999999999989</v>
      </c>
      <c r="E4" s="32">
        <f t="shared" si="0"/>
        <v>0.56666666666666665</v>
      </c>
      <c r="F4" s="32">
        <f t="shared" si="0"/>
        <v>0.26666666666666666</v>
      </c>
      <c r="G4" s="32">
        <f t="shared" si="0"/>
        <v>0.26666666666666672</v>
      </c>
      <c r="H4" s="32">
        <f t="shared" si="0"/>
        <v>0.31666666666666665</v>
      </c>
      <c r="I4" s="32">
        <f t="shared" si="0"/>
        <v>0.4</v>
      </c>
      <c r="J4" s="32">
        <f t="shared" si="0"/>
        <v>0.8</v>
      </c>
      <c r="K4" s="32">
        <f t="shared" si="0"/>
        <v>0.85</v>
      </c>
      <c r="L4" s="32">
        <f t="shared" si="0"/>
        <v>0.31666666666666671</v>
      </c>
      <c r="M4" s="32">
        <f t="shared" si="0"/>
        <v>0.4</v>
      </c>
      <c r="O4" s="36">
        <f>AVERAGE(B4:E4)</f>
        <v>0.6333333333333333</v>
      </c>
      <c r="P4" s="36">
        <f>AVERAGE(F4:I4)</f>
        <v>0.3125</v>
      </c>
      <c r="Q4" s="36">
        <f>AVERAGE(J4:M4)</f>
        <v>0.59166666666666667</v>
      </c>
      <c r="S4" s="36">
        <f>AVERAGE(O4:Q4)</f>
        <v>0.51250000000000007</v>
      </c>
    </row>
    <row r="5" spans="1:33" x14ac:dyDescent="0.3">
      <c r="A5" s="30" t="s">
        <v>19</v>
      </c>
      <c r="B5" s="33">
        <f>(COUNTIF(B$15:B$74,"&gt;5")+COUNTIF(B$15:B$74,"&lt;-5")-B6*60-B7*60)/60</f>
        <v>0.1</v>
      </c>
      <c r="C5" s="33">
        <f t="shared" ref="C5:M5" si="1">(COUNTIF(C$15:C$74,"&gt;5")+COUNTIF(C$15:C$74,"&lt;-5")-C6*60-C7*60)/60</f>
        <v>0.26666666666666666</v>
      </c>
      <c r="D5" s="33">
        <f t="shared" si="1"/>
        <v>0.11666666666666667</v>
      </c>
      <c r="E5" s="33">
        <f t="shared" si="1"/>
        <v>0.28333333333333333</v>
      </c>
      <c r="F5" s="33">
        <f t="shared" si="1"/>
        <v>0.21666666666666667</v>
      </c>
      <c r="G5" s="33">
        <f t="shared" si="1"/>
        <v>0.31666666666666665</v>
      </c>
      <c r="H5" s="33">
        <f t="shared" si="1"/>
        <v>0.4</v>
      </c>
      <c r="I5" s="33">
        <f t="shared" si="1"/>
        <v>0.35</v>
      </c>
      <c r="J5" s="33">
        <f t="shared" si="1"/>
        <v>0.13333333333333333</v>
      </c>
      <c r="K5" s="33">
        <f t="shared" si="1"/>
        <v>0.13333333333333333</v>
      </c>
      <c r="L5" s="33">
        <f t="shared" si="1"/>
        <v>0.38333333333333336</v>
      </c>
      <c r="M5" s="33">
        <f t="shared" si="1"/>
        <v>0.35</v>
      </c>
      <c r="O5" s="38">
        <f t="shared" ref="O5:O7" si="2">AVERAGE(B5:E5)</f>
        <v>0.19166666666666668</v>
      </c>
      <c r="P5" s="38">
        <f t="shared" ref="P5:P7" si="3">AVERAGE(F5:I5)</f>
        <v>0.3208333333333333</v>
      </c>
      <c r="Q5" s="38">
        <f t="shared" ref="Q5:Q7" si="4">AVERAGE(J5:M5)</f>
        <v>0.25</v>
      </c>
      <c r="S5" s="38">
        <f t="shared" ref="S5:S7" si="5">AVERAGE(O5:Q5)</f>
        <v>0.25416666666666665</v>
      </c>
    </row>
    <row r="6" spans="1:33" x14ac:dyDescent="0.3">
      <c r="A6" s="29" t="s">
        <v>20</v>
      </c>
      <c r="B6" s="34">
        <f>(COUNTIF(B$15:B$74,"&gt;10")+COUNTIF(B$15:B$74,"&lt;-10")-B7*60)/60</f>
        <v>3.3333333333333333E-2</v>
      </c>
      <c r="C6" s="34">
        <f t="shared" ref="C6:M6" si="6">(COUNTIF(C$15:C$74,"&gt;10")+COUNTIF(C$15:C$74,"&lt;-10")-C7*60)/60</f>
        <v>0.16666666666666666</v>
      </c>
      <c r="D6" s="34">
        <f t="shared" si="6"/>
        <v>1.6666666666666666E-2</v>
      </c>
      <c r="E6" s="34">
        <f t="shared" si="6"/>
        <v>0.11666666666666667</v>
      </c>
      <c r="F6" s="34">
        <f t="shared" si="6"/>
        <v>0.25</v>
      </c>
      <c r="G6" s="34">
        <f t="shared" si="6"/>
        <v>0.31666666666666665</v>
      </c>
      <c r="H6" s="34">
        <f t="shared" si="6"/>
        <v>0.2</v>
      </c>
      <c r="I6" s="34">
        <f t="shared" si="6"/>
        <v>0.13333333333333333</v>
      </c>
      <c r="J6" s="34">
        <f t="shared" si="6"/>
        <v>3.3333333333333333E-2</v>
      </c>
      <c r="K6" s="34">
        <f t="shared" si="6"/>
        <v>1.6666666666666666E-2</v>
      </c>
      <c r="L6" s="34">
        <f t="shared" si="6"/>
        <v>0.1</v>
      </c>
      <c r="M6" s="34">
        <f t="shared" si="6"/>
        <v>0.11666666666666667</v>
      </c>
      <c r="O6" s="37">
        <f t="shared" si="2"/>
        <v>8.3333333333333329E-2</v>
      </c>
      <c r="P6" s="37">
        <f t="shared" si="3"/>
        <v>0.22499999999999998</v>
      </c>
      <c r="Q6" s="37">
        <f t="shared" si="4"/>
        <v>6.666666666666668E-2</v>
      </c>
      <c r="S6" s="37">
        <f t="shared" si="5"/>
        <v>0.125</v>
      </c>
    </row>
    <row r="7" spans="1:33" x14ac:dyDescent="0.3">
      <c r="A7" s="26" t="s">
        <v>21</v>
      </c>
      <c r="B7" s="35">
        <f>(COUNTIF(B$15:B$74,"&gt;15")+COUNTIF(B$15:B$74,"&lt;-15"))/60</f>
        <v>3.3333333333333333E-2</v>
      </c>
      <c r="C7" s="35">
        <f t="shared" ref="C7:M7" si="7">(COUNTIF(C$15:C$74,"&gt;15")+COUNTIF(C$15:C$74,"&lt;-15"))/60</f>
        <v>0.18333333333333332</v>
      </c>
      <c r="D7" s="35">
        <f t="shared" si="7"/>
        <v>0.11666666666666667</v>
      </c>
      <c r="E7" s="35">
        <f t="shared" si="7"/>
        <v>3.3333333333333333E-2</v>
      </c>
      <c r="F7" s="35">
        <f t="shared" si="7"/>
        <v>0.26666666666666666</v>
      </c>
      <c r="G7" s="35">
        <f t="shared" si="7"/>
        <v>0.1</v>
      </c>
      <c r="H7" s="35">
        <f t="shared" si="7"/>
        <v>8.3333333333333329E-2</v>
      </c>
      <c r="I7" s="35">
        <f t="shared" si="7"/>
        <v>0.11666666666666667</v>
      </c>
      <c r="J7" s="35">
        <f t="shared" si="7"/>
        <v>3.3333333333333333E-2</v>
      </c>
      <c r="K7" s="35">
        <f t="shared" si="7"/>
        <v>0</v>
      </c>
      <c r="L7" s="35">
        <f t="shared" si="7"/>
        <v>0.2</v>
      </c>
      <c r="M7" s="35">
        <f t="shared" si="7"/>
        <v>0.13333333333333333</v>
      </c>
      <c r="O7" s="39">
        <f t="shared" si="2"/>
        <v>9.166666666666666E-2</v>
      </c>
      <c r="P7" s="39">
        <f t="shared" si="3"/>
        <v>0.14166666666666666</v>
      </c>
      <c r="Q7" s="39">
        <f t="shared" si="4"/>
        <v>9.1666666666666674E-2</v>
      </c>
      <c r="S7" s="39">
        <f t="shared" si="5"/>
        <v>0.10833333333333334</v>
      </c>
    </row>
    <row r="8" spans="1:33" x14ac:dyDescent="0.3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3">
      <c r="A9" s="28" t="s">
        <v>29</v>
      </c>
      <c r="B9" s="42">
        <f>AVERAGE(B15:B74)</f>
        <v>0.40454999999999991</v>
      </c>
      <c r="C9" s="42">
        <f t="shared" ref="C9:M9" si="8">AVERAGE(C15:C74)</f>
        <v>5.8532666666666699</v>
      </c>
      <c r="D9" s="42">
        <f t="shared" si="8"/>
        <v>1.8207500000000001</v>
      </c>
      <c r="E9" s="42">
        <f t="shared" si="8"/>
        <v>-1.3317333333333332</v>
      </c>
      <c r="F9" s="42">
        <f t="shared" si="8"/>
        <v>9.6063566666666684</v>
      </c>
      <c r="G9" s="42">
        <f t="shared" si="8"/>
        <v>4.1576399999999998</v>
      </c>
      <c r="H9" s="42">
        <f t="shared" si="8"/>
        <v>3.2385549999999994</v>
      </c>
      <c r="I9" s="42">
        <f t="shared" si="8"/>
        <v>6.3910383333333325</v>
      </c>
      <c r="J9" s="42">
        <f t="shared" si="8"/>
        <v>-0.13913833333333325</v>
      </c>
      <c r="K9" s="42">
        <f t="shared" si="8"/>
        <v>1.2770616666666661</v>
      </c>
      <c r="L9" s="42">
        <f t="shared" si="8"/>
        <v>6.2286199999999958</v>
      </c>
      <c r="M9" s="42">
        <f t="shared" si="8"/>
        <v>-0.95638000000000001</v>
      </c>
      <c r="N9" s="28"/>
      <c r="O9" s="43">
        <f t="shared" ref="O9" si="9">AVERAGE(B9:E9)</f>
        <v>1.6867083333333339</v>
      </c>
      <c r="P9" s="43">
        <f t="shared" ref="P9" si="10">AVERAGE(F9:I9)</f>
        <v>5.848397499999999</v>
      </c>
      <c r="Q9" s="43">
        <f t="shared" ref="Q9" si="11">AVERAGE(J9:M9)</f>
        <v>1.6025408333333322</v>
      </c>
      <c r="R9" s="43"/>
      <c r="S9" s="43"/>
    </row>
    <row r="10" spans="1:33" x14ac:dyDescent="0.3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43"/>
      <c r="S10" s="43"/>
    </row>
    <row r="11" spans="1:33" x14ac:dyDescent="0.3">
      <c r="A11" s="28" t="s">
        <v>30</v>
      </c>
      <c r="B11" s="42">
        <f>AVERAGE(B77:B136)</f>
        <v>27.612485180833328</v>
      </c>
      <c r="C11" s="42">
        <f t="shared" ref="C11:M11" si="12">AVERAGE(C77:C136)</f>
        <v>130.59453486222225</v>
      </c>
      <c r="D11" s="42">
        <f t="shared" si="12"/>
        <v>61.236176320833337</v>
      </c>
      <c r="E11" s="42">
        <f t="shared" si="12"/>
        <v>48.591656895555587</v>
      </c>
      <c r="F11" s="42">
        <f t="shared" si="12"/>
        <v>102.00486917612226</v>
      </c>
      <c r="G11" s="42">
        <f t="shared" si="12"/>
        <v>105.06137322373334</v>
      </c>
      <c r="H11" s="42">
        <f t="shared" si="12"/>
        <v>76.197734203808352</v>
      </c>
      <c r="I11" s="42">
        <f t="shared" si="12"/>
        <v>37.750836873697224</v>
      </c>
      <c r="J11" s="42">
        <f t="shared" si="12"/>
        <v>26.62186573769721</v>
      </c>
      <c r="K11" s="42">
        <f t="shared" si="12"/>
        <v>11.394769376363884</v>
      </c>
      <c r="L11" s="42">
        <f t="shared" si="12"/>
        <v>71.508116682933306</v>
      </c>
      <c r="M11" s="42">
        <f t="shared" si="12"/>
        <v>97.288189449599997</v>
      </c>
      <c r="N11" s="28"/>
      <c r="O11" s="43">
        <f>AVERAGE(B11:E11)</f>
        <v>67.008713314861126</v>
      </c>
      <c r="P11" s="43">
        <f>AVERAGE(F11:I11)</f>
        <v>80.253703369340286</v>
      </c>
      <c r="Q11" s="43">
        <f>AVERAGE(J11:M11)</f>
        <v>51.703235311648598</v>
      </c>
      <c r="R11" s="43"/>
      <c r="S11" s="43"/>
    </row>
    <row r="12" spans="1:33" x14ac:dyDescent="0.3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43"/>
      <c r="S12" s="43"/>
    </row>
    <row r="13" spans="1:33" x14ac:dyDescent="0.3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33" ht="15" thickBot="1" x14ac:dyDescent="0.35"/>
    <row r="15" spans="1:33" x14ac:dyDescent="0.3">
      <c r="A15" s="55" t="s">
        <v>8</v>
      </c>
      <c r="B15" s="3">
        <v>-9.2870000000000008</v>
      </c>
      <c r="C15" s="1">
        <v>-12.444000000000001</v>
      </c>
      <c r="D15" s="1">
        <v>-2.2250000000000001</v>
      </c>
      <c r="E15" s="23">
        <v>-4.7750000000000004</v>
      </c>
      <c r="F15" s="1">
        <v>-1.3414999999999999</v>
      </c>
      <c r="G15" s="2">
        <v>1.8154999999999999</v>
      </c>
      <c r="H15" s="3">
        <v>-2.3155999999999999</v>
      </c>
      <c r="I15" s="23">
        <v>0.2344</v>
      </c>
      <c r="J15" s="3">
        <v>-3.1817000000000002</v>
      </c>
      <c r="K15" s="2">
        <v>3.8803000000000001</v>
      </c>
      <c r="L15" s="3">
        <v>-2.2075999999999998</v>
      </c>
      <c r="M15" s="24">
        <v>5.4614000000000003</v>
      </c>
      <c r="O15" t="s">
        <v>31</v>
      </c>
      <c r="P15" s="32">
        <f t="shared" ref="P15:P19" si="13">1-Q15-R15-S15</f>
        <v>0.75000000000000011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9.9999999999999992E-2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 t="shared" ref="V15:AG15" si="17">AVERAGE(B15:B20)</f>
        <v>1.9351666666666667</v>
      </c>
      <c r="W15">
        <f t="shared" si="17"/>
        <v>17.092333333333332</v>
      </c>
      <c r="X15">
        <f t="shared" si="17"/>
        <v>9.0066666666666659</v>
      </c>
      <c r="Y15">
        <f t="shared" si="17"/>
        <v>1.860166666666667</v>
      </c>
      <c r="Z15">
        <f t="shared" si="17"/>
        <v>19.522933333333331</v>
      </c>
      <c r="AA15">
        <f t="shared" si="17"/>
        <v>4.3657666666666666</v>
      </c>
      <c r="AB15">
        <f t="shared" si="17"/>
        <v>1.9439</v>
      </c>
      <c r="AC15">
        <f t="shared" si="17"/>
        <v>9.0904000000000007</v>
      </c>
      <c r="AD15">
        <f t="shared" si="17"/>
        <v>-2.8458666666666672</v>
      </c>
      <c r="AE15">
        <f t="shared" si="17"/>
        <v>4.2256333333333336</v>
      </c>
      <c r="AF15">
        <f t="shared" si="17"/>
        <v>14.733099999999999</v>
      </c>
      <c r="AG15">
        <f t="shared" si="17"/>
        <v>-0.49906666666666655</v>
      </c>
    </row>
    <row r="16" spans="1:33" x14ac:dyDescent="0.3">
      <c r="A16" s="56"/>
      <c r="B16" s="5">
        <v>-4.5979999999999999</v>
      </c>
      <c r="C16" s="5">
        <v>4.8979999999999997</v>
      </c>
      <c r="D16" s="6">
        <v>-1.3859999999999999</v>
      </c>
      <c r="E16" s="5">
        <v>-11.571</v>
      </c>
      <c r="F16" s="7">
        <v>10.6173</v>
      </c>
      <c r="G16" s="5">
        <v>1.1213</v>
      </c>
      <c r="H16" s="8">
        <v>5.0663999999999998</v>
      </c>
      <c r="I16" s="5">
        <v>15.2514</v>
      </c>
      <c r="J16" s="5">
        <v>2.4283000000000001</v>
      </c>
      <c r="K16" s="6">
        <v>5.6402999999999999</v>
      </c>
      <c r="L16" s="6">
        <v>7.9790999999999999</v>
      </c>
      <c r="M16" s="9">
        <v>-8.4899000000000004</v>
      </c>
      <c r="O16" t="s">
        <v>32</v>
      </c>
      <c r="P16" s="32">
        <f t="shared" si="13"/>
        <v>0.70000000000000007</v>
      </c>
      <c r="Q16" s="33">
        <f t="shared" si="14"/>
        <v>9.9999999999999992E-2</v>
      </c>
      <c r="R16" s="34">
        <f t="shared" si="15"/>
        <v>0.125</v>
      </c>
      <c r="S16" s="35">
        <f t="shared" si="16"/>
        <v>7.4999999999999997E-2</v>
      </c>
      <c r="U16" t="s">
        <v>30</v>
      </c>
      <c r="V16">
        <f t="shared" ref="V16:AG16" si="18">((B15-V15)^2+(B16-V15)^2+(B17-V15)^2+(B18-V15)^2+(B19-V15)^2+(B20-V15)^2)/6</f>
        <v>122.69537580555556</v>
      </c>
      <c r="W16">
        <f t="shared" si="18"/>
        <v>289.44316355555554</v>
      </c>
      <c r="X16">
        <f t="shared" si="18"/>
        <v>200.76635922222218</v>
      </c>
      <c r="Y16">
        <f t="shared" si="18"/>
        <v>72.020821138888891</v>
      </c>
      <c r="Z16">
        <f t="shared" si="18"/>
        <v>143.91051481888891</v>
      </c>
      <c r="AA16">
        <f t="shared" si="18"/>
        <v>6.4313655688888884</v>
      </c>
      <c r="AB16">
        <f t="shared" si="18"/>
        <v>38.993322916666664</v>
      </c>
      <c r="AC16">
        <f t="shared" si="18"/>
        <v>50.803079999999994</v>
      </c>
      <c r="AD16">
        <f t="shared" si="18"/>
        <v>14.484441138888892</v>
      </c>
      <c r="AE16">
        <f t="shared" si="18"/>
        <v>2.1857198888888889</v>
      </c>
      <c r="AF16">
        <f t="shared" si="18"/>
        <v>81.349588610000026</v>
      </c>
      <c r="AG16">
        <f t="shared" si="18"/>
        <v>43.736437948888891</v>
      </c>
    </row>
    <row r="17" spans="1:33" x14ac:dyDescent="0.3">
      <c r="A17" s="56"/>
      <c r="B17" s="5">
        <v>-6.5359999999999996</v>
      </c>
      <c r="C17" s="6">
        <v>13.891999999999999</v>
      </c>
      <c r="D17" s="6">
        <v>-4.6210000000000004</v>
      </c>
      <c r="E17" s="5">
        <v>2.3260000000000001</v>
      </c>
      <c r="F17" s="8">
        <v>26.7973</v>
      </c>
      <c r="G17" s="5">
        <v>6.3693</v>
      </c>
      <c r="H17" s="7">
        <v>9.5754000000000001</v>
      </c>
      <c r="I17" s="5">
        <v>2.6284000000000001</v>
      </c>
      <c r="J17" s="5">
        <v>1.6453</v>
      </c>
      <c r="K17" s="8">
        <v>3.5602999999999998</v>
      </c>
      <c r="L17" s="7">
        <v>18.867100000000001</v>
      </c>
      <c r="M17" s="22">
        <v>7.3010999999999999</v>
      </c>
      <c r="O17" t="s">
        <v>33</v>
      </c>
      <c r="P17" s="32">
        <f t="shared" si="13"/>
        <v>0.57500000000000007</v>
      </c>
      <c r="Q17" s="33">
        <f t="shared" si="14"/>
        <v>0.35</v>
      </c>
      <c r="R17" s="34">
        <f t="shared" si="15"/>
        <v>7.4999999999999997E-2</v>
      </c>
      <c r="S17" s="35">
        <f t="shared" si="16"/>
        <v>0</v>
      </c>
      <c r="U17" t="s">
        <v>55</v>
      </c>
      <c r="V17" s="32">
        <f t="shared" ref="V17:AG17" si="19">1-V18-V19-V20</f>
        <v>0.33333333333333337</v>
      </c>
      <c r="W17" s="32">
        <f t="shared" si="19"/>
        <v>0.16666666666666663</v>
      </c>
      <c r="X17" s="32">
        <f t="shared" si="19"/>
        <v>0.49999999999999994</v>
      </c>
      <c r="Y17" s="32">
        <f t="shared" si="19"/>
        <v>0.5</v>
      </c>
      <c r="Z17" s="32">
        <f t="shared" si="19"/>
        <v>0.16666666666666663</v>
      </c>
      <c r="AA17" s="32">
        <f t="shared" si="19"/>
        <v>0.66666666666666674</v>
      </c>
      <c r="AB17" s="32">
        <f t="shared" si="19"/>
        <v>0.33333333333333337</v>
      </c>
      <c r="AC17" s="32">
        <f t="shared" si="19"/>
        <v>0.33333333333333343</v>
      </c>
      <c r="AD17" s="32">
        <f t="shared" si="19"/>
        <v>0.66666666666666674</v>
      </c>
      <c r="AE17" s="32">
        <f t="shared" si="19"/>
        <v>0.66666666666666674</v>
      </c>
      <c r="AF17" s="32">
        <f t="shared" si="19"/>
        <v>0.16666666666666663</v>
      </c>
      <c r="AG17" s="32">
        <f t="shared" si="19"/>
        <v>0.33333333333333337</v>
      </c>
    </row>
    <row r="18" spans="1:33" x14ac:dyDescent="0.3">
      <c r="A18" s="56"/>
      <c r="B18" s="5">
        <v>-1.161</v>
      </c>
      <c r="C18" s="6">
        <v>28.387</v>
      </c>
      <c r="D18" s="8">
        <v>5.8639999999999999</v>
      </c>
      <c r="E18" s="6">
        <v>3.5019999999999998</v>
      </c>
      <c r="F18" s="7">
        <v>33.365900000000003</v>
      </c>
      <c r="G18" s="7">
        <v>3.8178999999999998</v>
      </c>
      <c r="H18" s="7">
        <v>5.5633999999999997</v>
      </c>
      <c r="I18" s="7">
        <v>7.9253999999999998</v>
      </c>
      <c r="J18" s="5">
        <v>-3.9167000000000001</v>
      </c>
      <c r="K18" s="8">
        <v>3.1082999999999998</v>
      </c>
      <c r="L18" s="6">
        <v>23.8857</v>
      </c>
      <c r="M18" s="22">
        <v>-0.99929999999999997</v>
      </c>
      <c r="O18" t="s">
        <v>34</v>
      </c>
      <c r="P18" s="32">
        <f t="shared" si="13"/>
        <v>0.79999999999999993</v>
      </c>
      <c r="Q18" s="33">
        <f t="shared" si="14"/>
        <v>0.17500000000000002</v>
      </c>
      <c r="R18" s="34">
        <f t="shared" si="15"/>
        <v>0</v>
      </c>
      <c r="S18" s="35">
        <f t="shared" si="16"/>
        <v>2.5000000000000001E-2</v>
      </c>
      <c r="U18" t="s">
        <v>56</v>
      </c>
      <c r="V18" s="33">
        <f t="shared" ref="V18:AG18" si="20">(COUNTIF(B$15:B$20,"&gt;5")+COUNTIF(B$15:B$20,"&lt;-5"))/6-V19-V20</f>
        <v>0.33333333333333337</v>
      </c>
      <c r="W18" s="33">
        <f t="shared" si="20"/>
        <v>0</v>
      </c>
      <c r="X18" s="33">
        <f t="shared" si="20"/>
        <v>0.16666666666666669</v>
      </c>
      <c r="Y18" s="33">
        <f t="shared" si="20"/>
        <v>0.16666666666666671</v>
      </c>
      <c r="Z18" s="33">
        <f t="shared" si="20"/>
        <v>0</v>
      </c>
      <c r="AA18" s="33">
        <f t="shared" si="20"/>
        <v>0.33333333333333331</v>
      </c>
      <c r="AB18" s="33">
        <f t="shared" si="20"/>
        <v>0.66666666666666663</v>
      </c>
      <c r="AC18" s="33">
        <f t="shared" si="20"/>
        <v>0.33333333333333331</v>
      </c>
      <c r="AD18" s="33">
        <f t="shared" si="20"/>
        <v>0.33333333333333331</v>
      </c>
      <c r="AE18" s="33">
        <f t="shared" si="20"/>
        <v>0.33333333333333331</v>
      </c>
      <c r="AF18" s="33">
        <f t="shared" si="20"/>
        <v>0.16666666666666674</v>
      </c>
      <c r="AG18" s="33">
        <f t="shared" si="20"/>
        <v>0.66666666666666663</v>
      </c>
    </row>
    <row r="19" spans="1:33" x14ac:dyDescent="0.3">
      <c r="A19" s="56"/>
      <c r="B19" s="7">
        <v>11.291</v>
      </c>
      <c r="C19" s="8">
        <v>36.365000000000002</v>
      </c>
      <c r="D19" s="7">
        <v>23.858000000000001</v>
      </c>
      <c r="E19" s="5">
        <v>6.1740000000000004</v>
      </c>
      <c r="F19" s="7">
        <v>29.630700000000001</v>
      </c>
      <c r="G19" s="5">
        <v>4.5567000000000002</v>
      </c>
      <c r="H19" s="5">
        <v>3.3513999999999999</v>
      </c>
      <c r="I19" s="5">
        <v>21.035399999999999</v>
      </c>
      <c r="J19" s="6">
        <v>-5.8577000000000004</v>
      </c>
      <c r="K19" s="6">
        <v>6.7092999999999998</v>
      </c>
      <c r="L19" s="8">
        <v>20.421600000000002</v>
      </c>
      <c r="M19" s="22">
        <v>-9.7693999999999992</v>
      </c>
      <c r="O19" t="s">
        <v>35</v>
      </c>
      <c r="P19" s="32">
        <f t="shared" si="13"/>
        <v>0.6</v>
      </c>
      <c r="Q19" s="33">
        <f t="shared" si="14"/>
        <v>0.22500000000000003</v>
      </c>
      <c r="R19" s="34">
        <f t="shared" si="15"/>
        <v>9.9999999999999992E-2</v>
      </c>
      <c r="S19" s="35">
        <f t="shared" si="16"/>
        <v>7.4999999999999997E-2</v>
      </c>
      <c r="U19" t="s">
        <v>57</v>
      </c>
      <c r="V19" s="34">
        <f t="shared" ref="V19:AG19" si="21">(COUNTIF(B$15:B$20,"&gt;10")+COUNTIF(B$15:B$20,"&lt;-10"))/6-V20</f>
        <v>0.16666666666666666</v>
      </c>
      <c r="W19" s="34">
        <f t="shared" si="21"/>
        <v>0.33333333333333337</v>
      </c>
      <c r="X19" s="34">
        <f t="shared" si="21"/>
        <v>0</v>
      </c>
      <c r="Y19" s="34">
        <f t="shared" si="21"/>
        <v>0.16666666666666666</v>
      </c>
      <c r="Z19" s="34">
        <f t="shared" si="21"/>
        <v>0.16666666666666674</v>
      </c>
      <c r="AA19" s="34">
        <f t="shared" si="21"/>
        <v>0</v>
      </c>
      <c r="AB19" s="34">
        <f t="shared" si="21"/>
        <v>0</v>
      </c>
      <c r="AC19" s="34">
        <f t="shared" si="21"/>
        <v>0</v>
      </c>
      <c r="AD19" s="34">
        <f t="shared" si="21"/>
        <v>0</v>
      </c>
      <c r="AE19" s="34">
        <f t="shared" si="21"/>
        <v>0</v>
      </c>
      <c r="AF19" s="34">
        <f t="shared" si="21"/>
        <v>0</v>
      </c>
      <c r="AG19" s="34">
        <f t="shared" si="21"/>
        <v>0</v>
      </c>
    </row>
    <row r="20" spans="1:33" ht="15" thickBot="1" x14ac:dyDescent="0.35">
      <c r="A20" s="57"/>
      <c r="B20" s="15">
        <v>21.902000000000001</v>
      </c>
      <c r="C20" s="15">
        <v>31.456</v>
      </c>
      <c r="D20" s="15">
        <v>32.549999999999997</v>
      </c>
      <c r="E20" s="18">
        <v>15.505000000000001</v>
      </c>
      <c r="F20" s="18">
        <v>18.067900000000002</v>
      </c>
      <c r="G20" s="17">
        <v>8.5138999999999996</v>
      </c>
      <c r="H20" s="15">
        <v>-9.5776000000000003</v>
      </c>
      <c r="I20" s="18">
        <v>7.4673999999999996</v>
      </c>
      <c r="J20" s="18">
        <v>-8.1927000000000003</v>
      </c>
      <c r="K20" s="17">
        <v>2.4552999999999998</v>
      </c>
      <c r="L20" s="15">
        <v>19.4527</v>
      </c>
      <c r="M20" s="25">
        <v>3.5017</v>
      </c>
      <c r="O20" s="44" t="s">
        <v>36</v>
      </c>
      <c r="P20" s="45">
        <f>1-Q20-R20-S20</f>
        <v>0.37500000000000006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0.2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0.125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t="s">
        <v>58</v>
      </c>
      <c r="V20" s="35">
        <f t="shared" ref="V20:AG20" si="22">(COUNTIF(B$15:B$20,"&gt;15")+COUNTIF(B$15:B$20,"&lt;-15"))/6</f>
        <v>0.16666666666666666</v>
      </c>
      <c r="W20" s="35">
        <f t="shared" si="22"/>
        <v>0.5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0.66666666666666663</v>
      </c>
      <c r="AA20" s="35">
        <f t="shared" si="22"/>
        <v>0</v>
      </c>
      <c r="AB20" s="35">
        <f t="shared" si="22"/>
        <v>0</v>
      </c>
      <c r="AC20" s="35">
        <f t="shared" si="22"/>
        <v>0.33333333333333331</v>
      </c>
      <c r="AD20" s="35">
        <f t="shared" si="22"/>
        <v>0</v>
      </c>
      <c r="AE20" s="35">
        <f t="shared" si="22"/>
        <v>0</v>
      </c>
      <c r="AF20" s="35">
        <f t="shared" si="22"/>
        <v>0.66666666666666663</v>
      </c>
      <c r="AG20" s="35">
        <f t="shared" si="22"/>
        <v>0</v>
      </c>
    </row>
    <row r="21" spans="1:33" x14ac:dyDescent="0.3">
      <c r="A21" s="55" t="s">
        <v>9</v>
      </c>
      <c r="B21" s="3">
        <v>-4.4820000000000002</v>
      </c>
      <c r="C21" s="3">
        <v>-1.4710000000000001</v>
      </c>
      <c r="D21" s="1">
        <v>-4.032</v>
      </c>
      <c r="E21" s="1">
        <v>-3.3450000000000002</v>
      </c>
      <c r="F21" s="1">
        <v>7.6914999999999996</v>
      </c>
      <c r="G21" s="3">
        <v>4.6805000000000003</v>
      </c>
      <c r="H21" s="1">
        <v>2.6991999999999998</v>
      </c>
      <c r="I21" s="1">
        <v>2.0122</v>
      </c>
      <c r="J21" s="3">
        <v>-0.84440000000000004</v>
      </c>
      <c r="K21" s="3">
        <v>-0.39439999999999997</v>
      </c>
      <c r="L21" s="3">
        <v>4.1478999999999999</v>
      </c>
      <c r="M21" s="4">
        <v>2.2738999999999998</v>
      </c>
      <c r="O21" t="s">
        <v>37</v>
      </c>
      <c r="P21" s="32">
        <f>1-Q21-R21-S21</f>
        <v>0.52500000000000002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0.22499999999999998</v>
      </c>
      <c r="R21" s="34">
        <f t="shared" ref="R21:R25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0.125</v>
      </c>
      <c r="S21" s="35">
        <f t="shared" ref="S21:S25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0.125</v>
      </c>
      <c r="U21" t="s">
        <v>29</v>
      </c>
      <c r="V21">
        <f t="shared" ref="V21:AG21" si="26">AVERAGE(B21:B26)</f>
        <v>-0.86049999999999949</v>
      </c>
      <c r="W21">
        <f t="shared" si="26"/>
        <v>5.1013333333333337</v>
      </c>
      <c r="X21">
        <f t="shared" si="26"/>
        <v>2.6568333333333332</v>
      </c>
      <c r="Y21">
        <f t="shared" si="26"/>
        <v>-3.5698333333333334</v>
      </c>
      <c r="Z21">
        <f t="shared" si="26"/>
        <v>11.253583333333333</v>
      </c>
      <c r="AA21">
        <f t="shared" si="26"/>
        <v>5.2917499999999995</v>
      </c>
      <c r="AB21">
        <f t="shared" si="26"/>
        <v>5.5087833333333336</v>
      </c>
      <c r="AC21">
        <f t="shared" si="26"/>
        <v>11.73545</v>
      </c>
      <c r="AD21">
        <f t="shared" si="26"/>
        <v>-1.6417333333333335</v>
      </c>
      <c r="AE21">
        <f t="shared" si="26"/>
        <v>1.8755999999999997</v>
      </c>
      <c r="AF21">
        <f t="shared" si="26"/>
        <v>4.103016666666667</v>
      </c>
      <c r="AG21">
        <f t="shared" si="26"/>
        <v>-4.5681500000000002</v>
      </c>
    </row>
    <row r="22" spans="1:33" x14ac:dyDescent="0.3">
      <c r="A22" s="56"/>
      <c r="B22" s="5">
        <v>-5.5179999999999998</v>
      </c>
      <c r="C22" s="5">
        <v>-4.6520000000000001</v>
      </c>
      <c r="D22" s="7">
        <v>-6.2859999999999996</v>
      </c>
      <c r="E22" s="5">
        <v>-13.375999999999999</v>
      </c>
      <c r="F22" s="5">
        <v>2.8660000000000001</v>
      </c>
      <c r="G22" s="5">
        <v>2</v>
      </c>
      <c r="H22" s="7">
        <v>0.38969999999999999</v>
      </c>
      <c r="I22" s="5">
        <v>7.4797000000000002</v>
      </c>
      <c r="J22" s="5">
        <v>3.7258</v>
      </c>
      <c r="K22" s="7">
        <v>2.9578000000000002</v>
      </c>
      <c r="L22" s="5">
        <v>6.2020999999999997</v>
      </c>
      <c r="M22" s="9">
        <v>-2.5219</v>
      </c>
      <c r="O22" t="s">
        <v>38</v>
      </c>
      <c r="P22" s="32">
        <f t="shared" ref="P22:P25" si="27">1-Q22-R22-S22</f>
        <v>0.32499999999999996</v>
      </c>
      <c r="Q22" s="33">
        <f t="shared" si="23"/>
        <v>0.37500000000000011</v>
      </c>
      <c r="R22" s="34">
        <f t="shared" si="24"/>
        <v>0.19999999999999998</v>
      </c>
      <c r="S22" s="35">
        <f t="shared" si="25"/>
        <v>0.1</v>
      </c>
      <c r="U22" t="s">
        <v>30</v>
      </c>
      <c r="V22">
        <f t="shared" ref="V22:AG22" si="28">((B21-V21)^2+(B22-V21)^2+(B23-V21)^2+(B24-V21)^2+(B25-V21)^2+(B26-V21)^2)/6</f>
        <v>71.445131583333321</v>
      </c>
      <c r="W22">
        <f t="shared" si="28"/>
        <v>112.01998055555556</v>
      </c>
      <c r="X22">
        <f t="shared" si="28"/>
        <v>109.03343913888888</v>
      </c>
      <c r="Y22">
        <f t="shared" si="28"/>
        <v>37.151651138888887</v>
      </c>
      <c r="Z22">
        <f t="shared" si="28"/>
        <v>72.818728608055579</v>
      </c>
      <c r="AA22">
        <f t="shared" si="28"/>
        <v>8.5904190524999997</v>
      </c>
      <c r="AB22">
        <f t="shared" si="28"/>
        <v>23.532347368055557</v>
      </c>
      <c r="AC22">
        <f t="shared" si="28"/>
        <v>31.232272312500001</v>
      </c>
      <c r="AD22">
        <f t="shared" si="28"/>
        <v>58.628856755555553</v>
      </c>
      <c r="AE22">
        <f t="shared" si="28"/>
        <v>2.3175088000000001</v>
      </c>
      <c r="AF22">
        <f t="shared" si="28"/>
        <v>32.475410694722221</v>
      </c>
      <c r="AG22">
        <f t="shared" si="28"/>
        <v>13.031555172500001</v>
      </c>
    </row>
    <row r="23" spans="1:33" x14ac:dyDescent="0.3">
      <c r="A23" s="56"/>
      <c r="B23" s="5">
        <v>-6.9530000000000003</v>
      </c>
      <c r="C23" s="5">
        <v>9.4329999999999998</v>
      </c>
      <c r="D23" s="6">
        <v>-6.1440000000000001</v>
      </c>
      <c r="E23" s="5">
        <v>-6.7140000000000004</v>
      </c>
      <c r="F23" s="5">
        <v>17.449100000000001</v>
      </c>
      <c r="G23" s="5">
        <v>1.0630999999999999</v>
      </c>
      <c r="H23" s="7">
        <v>11.2857</v>
      </c>
      <c r="I23" s="5">
        <v>11.855700000000001</v>
      </c>
      <c r="J23" s="5">
        <v>1.8908</v>
      </c>
      <c r="K23" s="6">
        <v>2.6998000000000002</v>
      </c>
      <c r="L23" s="5">
        <v>8.0541</v>
      </c>
      <c r="M23" s="22">
        <v>-8.0929000000000002</v>
      </c>
      <c r="O23" t="s">
        <v>39</v>
      </c>
      <c r="P23" s="32">
        <f t="shared" si="27"/>
        <v>0.35</v>
      </c>
      <c r="Q23" s="33">
        <f t="shared" si="23"/>
        <v>0.375</v>
      </c>
      <c r="R23" s="34">
        <f t="shared" si="24"/>
        <v>0.22500000000000003</v>
      </c>
      <c r="S23" s="35">
        <f t="shared" si="25"/>
        <v>0.05</v>
      </c>
      <c r="U23" t="s">
        <v>55</v>
      </c>
      <c r="V23" s="32">
        <f t="shared" ref="V23:AG23" si="29">1-V24-V25-V26</f>
        <v>0.33333333333333337</v>
      </c>
      <c r="W23" s="32">
        <f t="shared" si="29"/>
        <v>0.16666666666666663</v>
      </c>
      <c r="X23" s="32">
        <f t="shared" si="29"/>
        <v>0.49999999999999994</v>
      </c>
      <c r="Y23" s="32">
        <f t="shared" si="29"/>
        <v>0.5</v>
      </c>
      <c r="Z23" s="32">
        <f t="shared" si="29"/>
        <v>0.16666666666666663</v>
      </c>
      <c r="AA23" s="32">
        <f t="shared" si="29"/>
        <v>0.66666666666666674</v>
      </c>
      <c r="AB23" s="32">
        <f t="shared" si="29"/>
        <v>0.33333333333333337</v>
      </c>
      <c r="AC23" s="32">
        <f t="shared" si="29"/>
        <v>0.33333333333333343</v>
      </c>
      <c r="AD23" s="32">
        <f t="shared" si="29"/>
        <v>0.66666666666666674</v>
      </c>
      <c r="AE23" s="32">
        <f t="shared" si="29"/>
        <v>0.66666666666666674</v>
      </c>
      <c r="AF23" s="32">
        <f t="shared" si="29"/>
        <v>0.16666666666666663</v>
      </c>
      <c r="AG23" s="32">
        <f t="shared" si="29"/>
        <v>0.33333333333333337</v>
      </c>
    </row>
    <row r="24" spans="1:33" x14ac:dyDescent="0.3">
      <c r="A24" s="56"/>
      <c r="B24" s="5">
        <v>-2.0430000000000001</v>
      </c>
      <c r="C24" s="7">
        <v>-8.0739999999999998</v>
      </c>
      <c r="D24" s="6">
        <v>-2.097</v>
      </c>
      <c r="E24" s="5">
        <v>-4.4409999999999998</v>
      </c>
      <c r="F24" s="7">
        <v>1.5137</v>
      </c>
      <c r="G24" s="5">
        <v>7.5446999999999997</v>
      </c>
      <c r="H24" s="7">
        <v>11.560700000000001</v>
      </c>
      <c r="I24" s="5">
        <v>13.9047</v>
      </c>
      <c r="J24" s="5">
        <v>1.7358</v>
      </c>
      <c r="K24" s="6">
        <v>1.6818</v>
      </c>
      <c r="L24" s="6">
        <v>-8.3112999999999992</v>
      </c>
      <c r="M24" s="9">
        <v>-4.6783000000000001</v>
      </c>
      <c r="O24" t="s">
        <v>40</v>
      </c>
      <c r="P24" s="32">
        <f t="shared" si="27"/>
        <v>0.1750000000000001</v>
      </c>
      <c r="Q24" s="33">
        <f t="shared" si="23"/>
        <v>0.39999999999999997</v>
      </c>
      <c r="R24" s="34">
        <f t="shared" si="24"/>
        <v>0.35</v>
      </c>
      <c r="S24" s="35">
        <f t="shared" si="25"/>
        <v>7.4999999999999997E-2</v>
      </c>
      <c r="U24" t="s">
        <v>56</v>
      </c>
      <c r="V24" s="33">
        <f t="shared" ref="V24:AG24" si="30">(COUNTIF(B$15:B$20,"&gt;5")+COUNTIF(B$15:B$20,"&lt;-5"))/6-V25-V26</f>
        <v>0.33333333333333337</v>
      </c>
      <c r="W24" s="33">
        <f t="shared" si="30"/>
        <v>0</v>
      </c>
      <c r="X24" s="33">
        <f t="shared" si="30"/>
        <v>0.16666666666666669</v>
      </c>
      <c r="Y24" s="33">
        <f t="shared" si="30"/>
        <v>0.16666666666666671</v>
      </c>
      <c r="Z24" s="33">
        <f t="shared" si="30"/>
        <v>0</v>
      </c>
      <c r="AA24" s="33">
        <f t="shared" si="30"/>
        <v>0.33333333333333331</v>
      </c>
      <c r="AB24" s="33">
        <f t="shared" si="30"/>
        <v>0.66666666666666663</v>
      </c>
      <c r="AC24" s="33">
        <f t="shared" si="30"/>
        <v>0.33333333333333331</v>
      </c>
      <c r="AD24" s="33">
        <f t="shared" si="30"/>
        <v>0.33333333333333331</v>
      </c>
      <c r="AE24" s="33">
        <f t="shared" si="30"/>
        <v>0.33333333333333331</v>
      </c>
      <c r="AF24" s="33">
        <f t="shared" si="30"/>
        <v>0.16666666666666674</v>
      </c>
      <c r="AG24" s="33">
        <f t="shared" si="30"/>
        <v>0.66666666666666663</v>
      </c>
    </row>
    <row r="25" spans="1:33" x14ac:dyDescent="0.3">
      <c r="A25" s="56"/>
      <c r="B25" s="5">
        <v>-3.9089999999999998</v>
      </c>
      <c r="C25" s="6">
        <v>14.172000000000001</v>
      </c>
      <c r="D25" s="6">
        <v>18.574999999999999</v>
      </c>
      <c r="E25" s="7">
        <v>-0.20799999999999999</v>
      </c>
      <c r="F25" s="5">
        <v>26.092500000000001</v>
      </c>
      <c r="G25" s="5">
        <v>8.0114999999999998</v>
      </c>
      <c r="H25" s="6">
        <v>-0.28129999999999999</v>
      </c>
      <c r="I25" s="7">
        <v>18.5017</v>
      </c>
      <c r="J25" s="7">
        <v>-18.498200000000001</v>
      </c>
      <c r="K25" s="6">
        <v>3.9857999999999998</v>
      </c>
      <c r="L25" s="8">
        <v>7.8756000000000004</v>
      </c>
      <c r="M25" s="10">
        <v>-6.5044000000000004</v>
      </c>
      <c r="O25" t="s">
        <v>41</v>
      </c>
      <c r="P25" s="32">
        <f t="shared" si="27"/>
        <v>0.25</v>
      </c>
      <c r="Q25" s="33">
        <f t="shared" si="23"/>
        <v>0.22499999999999998</v>
      </c>
      <c r="R25" s="34">
        <f t="shared" si="24"/>
        <v>0.27500000000000002</v>
      </c>
      <c r="S25" s="35">
        <f t="shared" si="25"/>
        <v>0.25</v>
      </c>
      <c r="U25" t="s">
        <v>57</v>
      </c>
      <c r="V25" s="34">
        <f t="shared" ref="V25:AG25" si="31">(COUNTIF(B$15:B$20,"&gt;10")+COUNTIF(B$15:B$20,"&lt;-10"))/6-V26</f>
        <v>0.16666666666666666</v>
      </c>
      <c r="W25" s="34">
        <f t="shared" si="31"/>
        <v>0.33333333333333337</v>
      </c>
      <c r="X25" s="34">
        <f t="shared" si="31"/>
        <v>0</v>
      </c>
      <c r="Y25" s="34">
        <f t="shared" si="31"/>
        <v>0.16666666666666666</v>
      </c>
      <c r="Z25" s="34">
        <f t="shared" si="31"/>
        <v>0.16666666666666674</v>
      </c>
      <c r="AA25" s="34">
        <f t="shared" si="31"/>
        <v>0</v>
      </c>
      <c r="AB25" s="34">
        <f t="shared" si="31"/>
        <v>0</v>
      </c>
      <c r="AC25" s="34">
        <f t="shared" si="31"/>
        <v>0</v>
      </c>
      <c r="AD25" s="34">
        <f t="shared" si="31"/>
        <v>0</v>
      </c>
      <c r="AE25" s="34">
        <f t="shared" si="31"/>
        <v>0</v>
      </c>
      <c r="AF25" s="34">
        <f t="shared" si="31"/>
        <v>0</v>
      </c>
      <c r="AG25" s="34">
        <f t="shared" si="31"/>
        <v>0</v>
      </c>
    </row>
    <row r="26" spans="1:33" ht="15" thickBot="1" x14ac:dyDescent="0.35">
      <c r="A26" s="57"/>
      <c r="B26" s="15">
        <v>17.742000000000001</v>
      </c>
      <c r="C26" s="15">
        <v>21.2</v>
      </c>
      <c r="D26" s="15">
        <v>15.925000000000001</v>
      </c>
      <c r="E26" s="16">
        <v>6.665</v>
      </c>
      <c r="F26" s="18">
        <v>11.9087</v>
      </c>
      <c r="G26" s="18">
        <v>8.4506999999999994</v>
      </c>
      <c r="H26" s="15">
        <v>7.3986999999999998</v>
      </c>
      <c r="I26" s="17">
        <v>16.6587</v>
      </c>
      <c r="J26" s="17">
        <v>2.1398000000000001</v>
      </c>
      <c r="K26" s="18">
        <v>0.32279999999999998</v>
      </c>
      <c r="L26" s="15">
        <v>6.6497000000000002</v>
      </c>
      <c r="M26" s="19">
        <v>-7.8853</v>
      </c>
      <c r="O26" s="44" t="s">
        <v>42</v>
      </c>
      <c r="P26" s="45">
        <f>1-Q26-R26-S26</f>
        <v>0.25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0.32499999999999996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0.17499999999999999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0.25</v>
      </c>
      <c r="U26" t="s">
        <v>58</v>
      </c>
      <c r="V26" s="35">
        <f t="shared" ref="V26:AG26" si="32">(COUNTIF(B$15:B$20,"&gt;15")+COUNTIF(B$15:B$20,"&lt;-15"))/6</f>
        <v>0.16666666666666666</v>
      </c>
      <c r="W26" s="35">
        <f t="shared" si="32"/>
        <v>0.5</v>
      </c>
      <c r="X26" s="35">
        <f t="shared" si="32"/>
        <v>0.33333333333333331</v>
      </c>
      <c r="Y26" s="35">
        <f t="shared" si="32"/>
        <v>0.16666666666666666</v>
      </c>
      <c r="Z26" s="35">
        <f t="shared" si="32"/>
        <v>0.66666666666666663</v>
      </c>
      <c r="AA26" s="35">
        <f t="shared" si="32"/>
        <v>0</v>
      </c>
      <c r="AB26" s="35">
        <f t="shared" si="32"/>
        <v>0</v>
      </c>
      <c r="AC26" s="35">
        <f t="shared" si="32"/>
        <v>0.33333333333333331</v>
      </c>
      <c r="AD26" s="35">
        <f t="shared" si="32"/>
        <v>0</v>
      </c>
      <c r="AE26" s="35">
        <f t="shared" si="32"/>
        <v>0</v>
      </c>
      <c r="AF26" s="35">
        <f t="shared" si="32"/>
        <v>0.66666666666666663</v>
      </c>
      <c r="AG26" s="35">
        <f t="shared" si="32"/>
        <v>0</v>
      </c>
    </row>
    <row r="27" spans="1:33" x14ac:dyDescent="0.3">
      <c r="A27" s="55" t="s">
        <v>10</v>
      </c>
      <c r="B27" s="3">
        <v>-0.41499999999999998</v>
      </c>
      <c r="C27" s="3">
        <v>0.68300000000000005</v>
      </c>
      <c r="D27" s="3">
        <v>0.47</v>
      </c>
      <c r="E27" s="3">
        <v>0.97299999999999998</v>
      </c>
      <c r="F27" s="1">
        <v>3.1536</v>
      </c>
      <c r="G27" s="1">
        <v>2.0556000000000001</v>
      </c>
      <c r="H27" s="1">
        <v>-3.6926000000000001</v>
      </c>
      <c r="I27" s="1">
        <v>-4.1955999999999998</v>
      </c>
      <c r="J27" s="3">
        <v>-1.609</v>
      </c>
      <c r="K27" s="3">
        <v>-0.72399999999999998</v>
      </c>
      <c r="L27" s="3">
        <v>5.2371999999999996</v>
      </c>
      <c r="M27" s="14">
        <v>5.5271999999999997</v>
      </c>
      <c r="O27" t="s">
        <v>43</v>
      </c>
      <c r="P27" s="32">
        <f>1-Q27-R27-S27</f>
        <v>0.65</v>
      </c>
      <c r="Q27" s="33">
        <f t="shared" ref="Q27:Q31" si="33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0.22499999999999998</v>
      </c>
      <c r="R27" s="34">
        <f t="shared" ref="R27:R31" si="34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0</v>
      </c>
      <c r="S27" s="35">
        <f t="shared" ref="S27:S31" si="35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0.125</v>
      </c>
      <c r="U27" t="s">
        <v>29</v>
      </c>
      <c r="V27">
        <f t="shared" ref="V27:AG27" si="36">AVERAGE(B27:B32)</f>
        <v>-1.0988333333333331</v>
      </c>
      <c r="W27">
        <f t="shared" si="36"/>
        <v>3.5948333333333333</v>
      </c>
      <c r="X27">
        <f t="shared" si="36"/>
        <v>2.358166666666667</v>
      </c>
      <c r="Y27">
        <f t="shared" si="36"/>
        <v>2.9913333333333334</v>
      </c>
      <c r="Z27">
        <f t="shared" si="36"/>
        <v>13.109566666666666</v>
      </c>
      <c r="AA27">
        <f t="shared" si="36"/>
        <v>8.4159000000000006</v>
      </c>
      <c r="AB27">
        <f t="shared" si="36"/>
        <v>6.3894000000000011</v>
      </c>
      <c r="AC27">
        <f t="shared" si="36"/>
        <v>5.7562333333333333</v>
      </c>
      <c r="AD27">
        <f t="shared" si="36"/>
        <v>-0.69893333333333363</v>
      </c>
      <c r="AE27">
        <f t="shared" si="36"/>
        <v>2.7580666666666667</v>
      </c>
      <c r="AF27">
        <f t="shared" si="36"/>
        <v>6.0212166666666675</v>
      </c>
      <c r="AG27">
        <f t="shared" si="36"/>
        <v>5.4177166666666663</v>
      </c>
    </row>
    <row r="28" spans="1:33" x14ac:dyDescent="0.3">
      <c r="A28" s="56"/>
      <c r="B28" s="5">
        <v>-2.069</v>
      </c>
      <c r="C28" s="7">
        <v>-7.7110000000000003</v>
      </c>
      <c r="D28" s="7">
        <v>-1.06</v>
      </c>
      <c r="E28" s="7">
        <v>4.68</v>
      </c>
      <c r="F28" s="7">
        <v>4.9005999999999998</v>
      </c>
      <c r="G28" s="5">
        <v>10.5426</v>
      </c>
      <c r="H28" s="7">
        <v>4.5387000000000004</v>
      </c>
      <c r="I28" s="7">
        <v>-1.2013</v>
      </c>
      <c r="J28" s="5">
        <v>-4.1599999999999998E-2</v>
      </c>
      <c r="K28" s="7">
        <v>0.96740000000000004</v>
      </c>
      <c r="L28" s="5">
        <v>0.32029999999999997</v>
      </c>
      <c r="M28" s="22">
        <v>12.7113</v>
      </c>
      <c r="O28" t="s">
        <v>44</v>
      </c>
      <c r="P28" s="32">
        <f t="shared" ref="P28:P31" si="37">1-Q28-R28-S28</f>
        <v>0.65</v>
      </c>
      <c r="Q28" s="33">
        <f t="shared" si="33"/>
        <v>0.22499999999999995</v>
      </c>
      <c r="R28" s="34">
        <f t="shared" si="34"/>
        <v>2.4999999999999994E-2</v>
      </c>
      <c r="S28" s="35">
        <f t="shared" si="35"/>
        <v>0.1</v>
      </c>
      <c r="U28" t="s">
        <v>30</v>
      </c>
      <c r="V28">
        <f t="shared" ref="V28:AG28" si="38">((B27-V27)^2+(B28-V27)^2+(B29-V27)^2+(B30-V27)^2+(B31-V27)^2+(B32-V27)^2)/6</f>
        <v>3.3246304722222217</v>
      </c>
      <c r="W28">
        <f t="shared" si="38"/>
        <v>108.52481947222221</v>
      </c>
      <c r="X28">
        <f t="shared" si="38"/>
        <v>73.646430805555568</v>
      </c>
      <c r="Y28">
        <f t="shared" si="38"/>
        <v>6.3158195555555565</v>
      </c>
      <c r="Z28">
        <f t="shared" si="38"/>
        <v>90.86056710555556</v>
      </c>
      <c r="AA28">
        <f t="shared" si="38"/>
        <v>11.135032083333334</v>
      </c>
      <c r="AB28">
        <f t="shared" si="38"/>
        <v>58.927970333333327</v>
      </c>
      <c r="AC28">
        <f t="shared" si="38"/>
        <v>71.62997470555554</v>
      </c>
      <c r="AD28">
        <f t="shared" si="38"/>
        <v>68.174441302222235</v>
      </c>
      <c r="AE28">
        <f t="shared" si="38"/>
        <v>6.8714784355555567</v>
      </c>
      <c r="AF28">
        <f t="shared" si="38"/>
        <v>35.686274078055561</v>
      </c>
      <c r="AG28">
        <f t="shared" si="38"/>
        <v>71.278760578055554</v>
      </c>
    </row>
    <row r="29" spans="1:33" x14ac:dyDescent="0.3">
      <c r="A29" s="56"/>
      <c r="B29" s="5">
        <v>-1.8029999999999999</v>
      </c>
      <c r="C29" s="7">
        <v>-5.4029999999999996</v>
      </c>
      <c r="D29" s="5">
        <v>-1.974</v>
      </c>
      <c r="E29" s="7">
        <v>6.8890000000000002</v>
      </c>
      <c r="F29" s="7">
        <v>7.0735000000000001</v>
      </c>
      <c r="G29" s="5">
        <v>10.673500000000001</v>
      </c>
      <c r="H29" s="5">
        <v>8.7032000000000007</v>
      </c>
      <c r="I29" s="7">
        <v>-0.1598</v>
      </c>
      <c r="J29" s="5">
        <v>2.9245999999999999</v>
      </c>
      <c r="K29" s="7">
        <v>2.7536</v>
      </c>
      <c r="L29" s="5">
        <v>1.2948999999999999</v>
      </c>
      <c r="M29" s="22">
        <v>13.5869</v>
      </c>
      <c r="O29" t="s">
        <v>45</v>
      </c>
      <c r="P29" s="32">
        <f t="shared" si="37"/>
        <v>0.70000000000000007</v>
      </c>
      <c r="Q29" s="33">
        <f t="shared" si="33"/>
        <v>0.19999999999999998</v>
      </c>
      <c r="R29" s="34">
        <f t="shared" si="34"/>
        <v>7.5000000000000011E-2</v>
      </c>
      <c r="S29" s="35">
        <f t="shared" si="35"/>
        <v>2.5000000000000001E-2</v>
      </c>
      <c r="U29" t="s">
        <v>55</v>
      </c>
      <c r="V29" s="32">
        <f t="shared" ref="V29:AG29" si="39">1-V30-V31-V32</f>
        <v>0.33333333333333337</v>
      </c>
      <c r="W29" s="32">
        <f t="shared" si="39"/>
        <v>0.16666666666666663</v>
      </c>
      <c r="X29" s="32">
        <f t="shared" si="39"/>
        <v>0.49999999999999994</v>
      </c>
      <c r="Y29" s="32">
        <f t="shared" si="39"/>
        <v>0.5</v>
      </c>
      <c r="Z29" s="32">
        <f t="shared" si="39"/>
        <v>0.16666666666666663</v>
      </c>
      <c r="AA29" s="32">
        <f t="shared" si="39"/>
        <v>0.66666666666666674</v>
      </c>
      <c r="AB29" s="32">
        <f t="shared" si="39"/>
        <v>0.33333333333333337</v>
      </c>
      <c r="AC29" s="32">
        <f t="shared" si="39"/>
        <v>0.33333333333333343</v>
      </c>
      <c r="AD29" s="32">
        <f t="shared" si="39"/>
        <v>0.66666666666666674</v>
      </c>
      <c r="AE29" s="32">
        <f t="shared" si="39"/>
        <v>0.66666666666666674</v>
      </c>
      <c r="AF29" s="32">
        <f t="shared" si="39"/>
        <v>0.16666666666666663</v>
      </c>
      <c r="AG29" s="32">
        <f t="shared" si="39"/>
        <v>0.33333333333333337</v>
      </c>
    </row>
    <row r="30" spans="1:33" x14ac:dyDescent="0.3">
      <c r="A30" s="56"/>
      <c r="B30" s="5">
        <v>-3.9359999999999999</v>
      </c>
      <c r="C30" s="5">
        <v>-1.153</v>
      </c>
      <c r="D30" s="7">
        <v>0.10299999999999999</v>
      </c>
      <c r="E30" s="5">
        <v>3.8130000000000002</v>
      </c>
      <c r="F30" s="5">
        <v>11.310499999999999</v>
      </c>
      <c r="G30" s="5">
        <v>8.5274999999999999</v>
      </c>
      <c r="H30" s="7">
        <v>12.4077</v>
      </c>
      <c r="I30" s="5">
        <v>8.6976999999999993</v>
      </c>
      <c r="J30" s="5">
        <v>3.3008000000000002</v>
      </c>
      <c r="K30" s="6">
        <v>7.3398000000000003</v>
      </c>
      <c r="L30" s="5">
        <v>2.2035999999999998</v>
      </c>
      <c r="M30" s="9">
        <v>7.1696</v>
      </c>
      <c r="O30" t="s">
        <v>46</v>
      </c>
      <c r="P30" s="32">
        <f t="shared" si="37"/>
        <v>0.57500000000000007</v>
      </c>
      <c r="Q30" s="33">
        <f t="shared" si="33"/>
        <v>0.24999999999999997</v>
      </c>
      <c r="R30" s="34">
        <f t="shared" si="34"/>
        <v>7.4999999999999983E-2</v>
      </c>
      <c r="S30" s="35">
        <f t="shared" si="35"/>
        <v>0.1</v>
      </c>
      <c r="U30" t="s">
        <v>56</v>
      </c>
      <c r="V30" s="33">
        <f t="shared" ref="V30:AG30" si="40">(COUNTIF(B$15:B$20,"&gt;5")+COUNTIF(B$15:B$20,"&lt;-5"))/6-V31-V32</f>
        <v>0.33333333333333337</v>
      </c>
      <c r="W30" s="33">
        <f t="shared" si="40"/>
        <v>0</v>
      </c>
      <c r="X30" s="33">
        <f t="shared" si="40"/>
        <v>0.16666666666666669</v>
      </c>
      <c r="Y30" s="33">
        <f t="shared" si="40"/>
        <v>0.16666666666666671</v>
      </c>
      <c r="Z30" s="33">
        <f t="shared" si="40"/>
        <v>0</v>
      </c>
      <c r="AA30" s="33">
        <f t="shared" si="40"/>
        <v>0.33333333333333331</v>
      </c>
      <c r="AB30" s="33">
        <f t="shared" si="40"/>
        <v>0.66666666666666663</v>
      </c>
      <c r="AC30" s="33">
        <f t="shared" si="40"/>
        <v>0.33333333333333331</v>
      </c>
      <c r="AD30" s="33">
        <f t="shared" si="40"/>
        <v>0.33333333333333331</v>
      </c>
      <c r="AE30" s="33">
        <f t="shared" si="40"/>
        <v>0.33333333333333331</v>
      </c>
      <c r="AF30" s="33">
        <f t="shared" si="40"/>
        <v>0.16666666666666674</v>
      </c>
      <c r="AG30" s="33">
        <f t="shared" si="40"/>
        <v>0.66666666666666663</v>
      </c>
    </row>
    <row r="31" spans="1:33" x14ac:dyDescent="0.3">
      <c r="A31" s="56"/>
      <c r="B31" s="5">
        <v>-0.34</v>
      </c>
      <c r="C31" s="7">
        <v>14.385</v>
      </c>
      <c r="D31" s="7">
        <v>-4.58</v>
      </c>
      <c r="E31" s="6">
        <v>2.4500000000000002</v>
      </c>
      <c r="F31" s="5">
        <v>26.810500000000001</v>
      </c>
      <c r="G31" s="7">
        <v>12.0855</v>
      </c>
      <c r="H31" s="5">
        <v>18.200700000000001</v>
      </c>
      <c r="I31" s="6">
        <v>11.1707</v>
      </c>
      <c r="J31" s="5">
        <v>8.8727999999999998</v>
      </c>
      <c r="K31" s="7">
        <v>4.6327999999999996</v>
      </c>
      <c r="L31" s="7">
        <v>17.482600000000001</v>
      </c>
      <c r="M31" s="22">
        <v>5.5476000000000001</v>
      </c>
      <c r="O31" t="s">
        <v>47</v>
      </c>
      <c r="P31" s="32">
        <f t="shared" si="37"/>
        <v>0.44999999999999996</v>
      </c>
      <c r="Q31" s="33">
        <f t="shared" si="33"/>
        <v>0.35000000000000009</v>
      </c>
      <c r="R31" s="34">
        <f t="shared" si="34"/>
        <v>0.1</v>
      </c>
      <c r="S31" s="35">
        <f t="shared" si="35"/>
        <v>0.1</v>
      </c>
      <c r="U31" t="s">
        <v>57</v>
      </c>
      <c r="V31" s="34">
        <f t="shared" ref="V31:AG31" si="41">(COUNTIF(B$15:B$20,"&gt;10")+COUNTIF(B$15:B$20,"&lt;-10"))/6-V32</f>
        <v>0.16666666666666666</v>
      </c>
      <c r="W31" s="34">
        <f t="shared" si="41"/>
        <v>0.33333333333333337</v>
      </c>
      <c r="X31" s="34">
        <f t="shared" si="41"/>
        <v>0</v>
      </c>
      <c r="Y31" s="34">
        <f t="shared" si="41"/>
        <v>0.16666666666666666</v>
      </c>
      <c r="Z31" s="34">
        <f t="shared" si="41"/>
        <v>0.16666666666666674</v>
      </c>
      <c r="AA31" s="34">
        <f t="shared" si="41"/>
        <v>0</v>
      </c>
      <c r="AB31" s="34">
        <f t="shared" si="41"/>
        <v>0</v>
      </c>
      <c r="AC31" s="34">
        <f t="shared" si="41"/>
        <v>0</v>
      </c>
      <c r="AD31" s="34">
        <f t="shared" si="41"/>
        <v>0</v>
      </c>
      <c r="AE31" s="34">
        <f t="shared" si="41"/>
        <v>0</v>
      </c>
      <c r="AF31" s="34">
        <f t="shared" si="41"/>
        <v>0</v>
      </c>
      <c r="AG31" s="34">
        <f t="shared" si="41"/>
        <v>0</v>
      </c>
    </row>
    <row r="32" spans="1:33" ht="15" thickBot="1" x14ac:dyDescent="0.35">
      <c r="A32" s="57"/>
      <c r="B32" s="16">
        <v>1.97</v>
      </c>
      <c r="C32" s="15">
        <v>20.768000000000001</v>
      </c>
      <c r="D32" s="15">
        <v>21.19</v>
      </c>
      <c r="E32" s="16">
        <v>-0.85699999999999998</v>
      </c>
      <c r="F32" s="18">
        <v>25.4087</v>
      </c>
      <c r="G32" s="18">
        <v>6.6106999999999996</v>
      </c>
      <c r="H32" s="16">
        <v>-1.8212999999999999</v>
      </c>
      <c r="I32" s="18">
        <v>20.2257</v>
      </c>
      <c r="J32" s="17">
        <v>-17.641200000000001</v>
      </c>
      <c r="K32" s="18">
        <v>1.5788</v>
      </c>
      <c r="L32" s="17">
        <v>9.5886999999999993</v>
      </c>
      <c r="M32" s="25">
        <v>-12.036300000000001</v>
      </c>
      <c r="O32" s="44" t="s">
        <v>48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0.24999999999999997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0.125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 t="shared" ref="V32:AG32" si="42">(COUNTIF(B$15:B$20,"&gt;15")+COUNTIF(B$15:B$20,"&lt;-15"))/6</f>
        <v>0.16666666666666666</v>
      </c>
      <c r="W32" s="35">
        <f t="shared" si="42"/>
        <v>0.5</v>
      </c>
      <c r="X32" s="35">
        <f t="shared" si="42"/>
        <v>0.33333333333333331</v>
      </c>
      <c r="Y32" s="35">
        <f t="shared" si="42"/>
        <v>0.16666666666666666</v>
      </c>
      <c r="Z32" s="35">
        <f t="shared" si="42"/>
        <v>0.66666666666666663</v>
      </c>
      <c r="AA32" s="35">
        <f t="shared" si="42"/>
        <v>0</v>
      </c>
      <c r="AB32" s="35">
        <f t="shared" si="42"/>
        <v>0</v>
      </c>
      <c r="AC32" s="35">
        <f t="shared" si="42"/>
        <v>0.33333333333333331</v>
      </c>
      <c r="AD32" s="35">
        <f t="shared" si="42"/>
        <v>0</v>
      </c>
      <c r="AE32" s="35">
        <f t="shared" si="42"/>
        <v>0</v>
      </c>
      <c r="AF32" s="35">
        <f t="shared" si="42"/>
        <v>0.66666666666666663</v>
      </c>
      <c r="AG32" s="35">
        <f t="shared" si="42"/>
        <v>0</v>
      </c>
    </row>
    <row r="33" spans="1:33" x14ac:dyDescent="0.3">
      <c r="A33" s="55" t="s">
        <v>11</v>
      </c>
      <c r="B33" s="1">
        <v>-1.159</v>
      </c>
      <c r="C33" s="1">
        <v>23.507999999999999</v>
      </c>
      <c r="D33" s="2">
        <v>4.7439999999999998</v>
      </c>
      <c r="E33" s="2">
        <v>-22.052</v>
      </c>
      <c r="F33" s="2">
        <v>-0.65980000000000005</v>
      </c>
      <c r="G33" s="3">
        <v>-25.326799999999999</v>
      </c>
      <c r="H33" s="1">
        <v>-21.664000000000001</v>
      </c>
      <c r="I33" s="1">
        <v>5.1319999999999997</v>
      </c>
      <c r="J33" s="3">
        <v>-4.2111000000000001</v>
      </c>
      <c r="K33" s="3">
        <v>1.6919</v>
      </c>
      <c r="L33" s="23">
        <v>16.793099999999999</v>
      </c>
      <c r="M33" s="14">
        <v>-28.7669</v>
      </c>
      <c r="O33" s="49" t="s">
        <v>49</v>
      </c>
      <c r="P33" s="50">
        <f>(P15+P21+P27)/3</f>
        <v>0.64166666666666672</v>
      </c>
      <c r="Q33" s="51">
        <f t="shared" ref="Q33:S33" si="43">(Q15+Q21+Q27)/3</f>
        <v>0.18333333333333332</v>
      </c>
      <c r="R33" s="53">
        <f t="shared" si="43"/>
        <v>6.6666666666666666E-2</v>
      </c>
      <c r="S33" s="52">
        <f t="shared" si="43"/>
        <v>0.10833333333333334</v>
      </c>
      <c r="U33" t="s">
        <v>29</v>
      </c>
      <c r="V33">
        <f t="shared" ref="V33:AG33" si="44">AVERAGE(B33:B38)</f>
        <v>-0.88050000000000006</v>
      </c>
      <c r="W33">
        <f t="shared" si="44"/>
        <v>7.761499999999999</v>
      </c>
      <c r="X33">
        <f t="shared" si="44"/>
        <v>-1.5878333333333334</v>
      </c>
      <c r="Y33">
        <f t="shared" si="44"/>
        <v>-8.7949999999999999</v>
      </c>
      <c r="Z33">
        <f t="shared" si="44"/>
        <v>4.7359166666666663</v>
      </c>
      <c r="AA33">
        <f t="shared" si="44"/>
        <v>-3.9060833333333331</v>
      </c>
      <c r="AB33">
        <f t="shared" si="44"/>
        <v>-5.1928166666666664</v>
      </c>
      <c r="AC33">
        <f t="shared" si="44"/>
        <v>2.0143499999999999</v>
      </c>
      <c r="AD33">
        <f t="shared" si="44"/>
        <v>-6.8899999999999892E-2</v>
      </c>
      <c r="AE33">
        <f t="shared" si="44"/>
        <v>-0.77623333333333322</v>
      </c>
      <c r="AF33">
        <f t="shared" si="44"/>
        <v>9.8598333333333326</v>
      </c>
      <c r="AG33">
        <f t="shared" si="44"/>
        <v>-6.6966666666666681</v>
      </c>
    </row>
    <row r="34" spans="1:33" x14ac:dyDescent="0.3">
      <c r="A34" s="56"/>
      <c r="B34" s="5">
        <v>3.6850000000000001</v>
      </c>
      <c r="C34" s="6">
        <v>15.238</v>
      </c>
      <c r="D34" s="5">
        <v>2.35</v>
      </c>
      <c r="E34" s="6">
        <v>-12.395</v>
      </c>
      <c r="F34" s="7">
        <v>-3.944</v>
      </c>
      <c r="G34" s="7">
        <v>-15.497</v>
      </c>
      <c r="H34" s="6">
        <v>-12.234500000000001</v>
      </c>
      <c r="I34" s="5">
        <v>2.5105</v>
      </c>
      <c r="J34" s="7">
        <v>-2.3887</v>
      </c>
      <c r="K34" s="5">
        <v>-3.7237</v>
      </c>
      <c r="L34" s="8">
        <v>5.9017999999999997</v>
      </c>
      <c r="M34" s="10">
        <v>-21.731200000000001</v>
      </c>
      <c r="O34" s="49" t="s">
        <v>50</v>
      </c>
      <c r="P34" s="50">
        <f t="shared" ref="P34:S38" si="45">(P16+P22+P28)/3</f>
        <v>0.55833333333333324</v>
      </c>
      <c r="Q34" s="51">
        <f t="shared" si="45"/>
        <v>0.23333333333333336</v>
      </c>
      <c r="R34" s="53">
        <f t="shared" si="45"/>
        <v>0.11666666666666665</v>
      </c>
      <c r="S34" s="52">
        <f t="shared" si="45"/>
        <v>9.1666666666666674E-2</v>
      </c>
      <c r="U34" t="s">
        <v>30</v>
      </c>
      <c r="V34">
        <f t="shared" ref="V34:AG34" si="46">((B33-V33)^2+(B34-V33)^2+(B35-V33)^2+(B36-V33)^2+(B37-V33)^2+(B38-V33)^2)/6</f>
        <v>9.5444515833333323</v>
      </c>
      <c r="W34">
        <f t="shared" si="46"/>
        <v>129.29077358333333</v>
      </c>
      <c r="X34">
        <f t="shared" si="46"/>
        <v>41.240585138888889</v>
      </c>
      <c r="Y34">
        <f t="shared" si="46"/>
        <v>53.528665666666654</v>
      </c>
      <c r="Z34">
        <f t="shared" si="46"/>
        <v>63.829823541388883</v>
      </c>
      <c r="AA34">
        <f t="shared" si="46"/>
        <v>167.77975820805551</v>
      </c>
      <c r="AB34">
        <f t="shared" si="46"/>
        <v>191.92548899805558</v>
      </c>
      <c r="AC34">
        <f t="shared" si="46"/>
        <v>12.095746309166666</v>
      </c>
      <c r="AD34">
        <f t="shared" si="46"/>
        <v>31.772822566666672</v>
      </c>
      <c r="AE34">
        <f t="shared" si="46"/>
        <v>5.3063477888888881</v>
      </c>
      <c r="AF34">
        <f t="shared" si="46"/>
        <v>30.356190932222219</v>
      </c>
      <c r="AG34">
        <f t="shared" si="46"/>
        <v>204.19825631555557</v>
      </c>
    </row>
    <row r="35" spans="1:33" x14ac:dyDescent="0.3">
      <c r="A35" s="56"/>
      <c r="B35" s="5">
        <v>2.3559999999999999</v>
      </c>
      <c r="C35" s="5">
        <v>6.4359999999999999</v>
      </c>
      <c r="D35" s="5">
        <v>0.52100000000000002</v>
      </c>
      <c r="E35" s="5">
        <v>-7.2750000000000004</v>
      </c>
      <c r="F35" s="5">
        <v>-0.1953</v>
      </c>
      <c r="G35" s="7">
        <v>-4.2752999999999997</v>
      </c>
      <c r="H35" s="7">
        <v>-11.652200000000001</v>
      </c>
      <c r="I35" s="7">
        <v>-3.8561999999999999</v>
      </c>
      <c r="J35" s="5">
        <v>-2.2684000000000002</v>
      </c>
      <c r="K35" s="5">
        <v>-4.1033999999999997</v>
      </c>
      <c r="L35" s="5">
        <v>9.1884999999999994</v>
      </c>
      <c r="M35" s="10">
        <v>-4.5225</v>
      </c>
      <c r="O35" s="49" t="s">
        <v>51</v>
      </c>
      <c r="P35" s="50">
        <f t="shared" si="45"/>
        <v>0.54166666666666663</v>
      </c>
      <c r="Q35" s="51">
        <f t="shared" si="45"/>
        <v>0.30833333333333329</v>
      </c>
      <c r="R35" s="53">
        <f t="shared" si="45"/>
        <v>0.12500000000000003</v>
      </c>
      <c r="S35" s="52">
        <f t="shared" si="45"/>
        <v>2.5000000000000005E-2</v>
      </c>
      <c r="U35" t="s">
        <v>55</v>
      </c>
      <c r="V35" s="32">
        <f t="shared" ref="V35:AG35" si="47">1-V36-V37-V38</f>
        <v>0.33333333333333337</v>
      </c>
      <c r="W35" s="32">
        <f t="shared" si="47"/>
        <v>0.16666666666666663</v>
      </c>
      <c r="X35" s="32">
        <f t="shared" si="47"/>
        <v>0.49999999999999994</v>
      </c>
      <c r="Y35" s="32">
        <f t="shared" si="47"/>
        <v>0.5</v>
      </c>
      <c r="Z35" s="32">
        <f t="shared" si="47"/>
        <v>0.16666666666666663</v>
      </c>
      <c r="AA35" s="32">
        <f t="shared" si="47"/>
        <v>0.66666666666666674</v>
      </c>
      <c r="AB35" s="32">
        <f t="shared" si="47"/>
        <v>0.33333333333333337</v>
      </c>
      <c r="AC35" s="32">
        <f t="shared" si="47"/>
        <v>0.33333333333333343</v>
      </c>
      <c r="AD35" s="32">
        <f t="shared" si="47"/>
        <v>0.66666666666666674</v>
      </c>
      <c r="AE35" s="32">
        <f t="shared" si="47"/>
        <v>0.66666666666666674</v>
      </c>
      <c r="AF35" s="32">
        <f t="shared" si="47"/>
        <v>0.16666666666666663</v>
      </c>
      <c r="AG35" s="32">
        <f t="shared" si="47"/>
        <v>0.33333333333333337</v>
      </c>
    </row>
    <row r="36" spans="1:33" x14ac:dyDescent="0.3">
      <c r="A36" s="56"/>
      <c r="B36" s="5">
        <v>-1.3080000000000001</v>
      </c>
      <c r="C36" s="5">
        <v>-4.4690000000000003</v>
      </c>
      <c r="D36" s="5">
        <v>-1.5469999999999999</v>
      </c>
      <c r="E36" s="5">
        <v>-9.1449999999999996</v>
      </c>
      <c r="F36" s="7">
        <v>6.9269999999999996</v>
      </c>
      <c r="G36" s="5">
        <v>10.087999999999999</v>
      </c>
      <c r="H36" s="7">
        <v>-8.8978999999999999</v>
      </c>
      <c r="I36" s="5">
        <v>-1.2999000000000001</v>
      </c>
      <c r="J36" s="7">
        <v>-0.14699999999999999</v>
      </c>
      <c r="K36" s="5">
        <v>-0.38600000000000001</v>
      </c>
      <c r="L36" s="5">
        <v>15.677899999999999</v>
      </c>
      <c r="M36" s="10">
        <v>11.001899999999999</v>
      </c>
      <c r="O36" s="49" t="s">
        <v>52</v>
      </c>
      <c r="P36" s="50">
        <f t="shared" si="45"/>
        <v>0.51666666666666672</v>
      </c>
      <c r="Q36" s="51">
        <f t="shared" si="45"/>
        <v>0.27499999999999997</v>
      </c>
      <c r="R36" s="53">
        <f t="shared" si="45"/>
        <v>0.14166666666666664</v>
      </c>
      <c r="S36" s="52">
        <f t="shared" si="45"/>
        <v>6.6666666666666666E-2</v>
      </c>
      <c r="U36" t="s">
        <v>56</v>
      </c>
      <c r="V36" s="33">
        <f t="shared" ref="V36:AG36" si="48">(COUNTIF(B$15:B$20,"&gt;5")+COUNTIF(B$15:B$20,"&lt;-5"))/6-V37-V38</f>
        <v>0.33333333333333337</v>
      </c>
      <c r="W36" s="33">
        <f t="shared" si="48"/>
        <v>0</v>
      </c>
      <c r="X36" s="33">
        <f t="shared" si="48"/>
        <v>0.16666666666666669</v>
      </c>
      <c r="Y36" s="33">
        <f t="shared" si="48"/>
        <v>0.16666666666666671</v>
      </c>
      <c r="Z36" s="33">
        <f t="shared" si="48"/>
        <v>0</v>
      </c>
      <c r="AA36" s="33">
        <f t="shared" si="48"/>
        <v>0.33333333333333331</v>
      </c>
      <c r="AB36" s="33">
        <f t="shared" si="48"/>
        <v>0.66666666666666663</v>
      </c>
      <c r="AC36" s="33">
        <f t="shared" si="48"/>
        <v>0.33333333333333331</v>
      </c>
      <c r="AD36" s="33">
        <f t="shared" si="48"/>
        <v>0.33333333333333331</v>
      </c>
      <c r="AE36" s="33">
        <f t="shared" si="48"/>
        <v>0.33333333333333331</v>
      </c>
      <c r="AF36" s="33">
        <f t="shared" si="48"/>
        <v>0.16666666666666674</v>
      </c>
      <c r="AG36" s="33">
        <f t="shared" si="48"/>
        <v>0.66666666666666663</v>
      </c>
    </row>
    <row r="37" spans="1:33" x14ac:dyDescent="0.3">
      <c r="A37" s="56"/>
      <c r="B37" s="5">
        <v>-4.9340000000000002</v>
      </c>
      <c r="C37" s="5">
        <v>-8.7729999999999997</v>
      </c>
      <c r="D37" s="5">
        <v>-0.372</v>
      </c>
      <c r="E37" s="5">
        <v>-2.8210000000000002</v>
      </c>
      <c r="F37" s="5">
        <v>5.7946</v>
      </c>
      <c r="G37" s="7">
        <v>9.6335999999999995</v>
      </c>
      <c r="H37" s="8">
        <v>1.4444999999999999</v>
      </c>
      <c r="I37" s="6">
        <v>3.8935</v>
      </c>
      <c r="J37" s="5">
        <v>-3.6067999999999998</v>
      </c>
      <c r="K37" s="5">
        <v>0.95520000000000005</v>
      </c>
      <c r="L37" s="6">
        <v>0.74329999999999996</v>
      </c>
      <c r="M37" s="9">
        <v>6.6952999999999996</v>
      </c>
      <c r="O37" s="49" t="s">
        <v>53</v>
      </c>
      <c r="P37" s="50">
        <f t="shared" si="45"/>
        <v>0.43333333333333329</v>
      </c>
      <c r="Q37" s="51">
        <f t="shared" si="45"/>
        <v>0.26666666666666666</v>
      </c>
      <c r="R37" s="53">
        <f t="shared" si="45"/>
        <v>0.15833333333333333</v>
      </c>
      <c r="S37" s="52">
        <f t="shared" si="45"/>
        <v>0.14166666666666669</v>
      </c>
      <c r="U37" t="s">
        <v>57</v>
      </c>
      <c r="V37" s="34">
        <f t="shared" ref="V37:AG37" si="49">(COUNTIF(B$15:B$20,"&gt;10")+COUNTIF(B$15:B$20,"&lt;-10"))/6-V38</f>
        <v>0.16666666666666666</v>
      </c>
      <c r="W37" s="34">
        <f t="shared" si="49"/>
        <v>0.33333333333333337</v>
      </c>
      <c r="X37" s="34">
        <f t="shared" si="49"/>
        <v>0</v>
      </c>
      <c r="Y37" s="34">
        <f t="shared" si="49"/>
        <v>0.16666666666666666</v>
      </c>
      <c r="Z37" s="34">
        <f t="shared" si="49"/>
        <v>0.16666666666666674</v>
      </c>
      <c r="AA37" s="34">
        <f t="shared" si="49"/>
        <v>0</v>
      </c>
      <c r="AB37" s="34">
        <f t="shared" si="49"/>
        <v>0</v>
      </c>
      <c r="AC37" s="34">
        <f t="shared" si="49"/>
        <v>0</v>
      </c>
      <c r="AD37" s="34">
        <f t="shared" si="49"/>
        <v>0</v>
      </c>
      <c r="AE37" s="34">
        <f t="shared" si="49"/>
        <v>0</v>
      </c>
      <c r="AF37" s="34">
        <f t="shared" si="49"/>
        <v>0</v>
      </c>
      <c r="AG37" s="34">
        <f t="shared" si="49"/>
        <v>0</v>
      </c>
    </row>
    <row r="38" spans="1:33" ht="15" thickBot="1" x14ac:dyDescent="0.35">
      <c r="A38" s="57"/>
      <c r="B38" s="18">
        <v>-3.923</v>
      </c>
      <c r="C38" s="16">
        <v>14.629</v>
      </c>
      <c r="D38" s="17">
        <v>-15.223000000000001</v>
      </c>
      <c r="E38" s="17">
        <v>0.91800000000000004</v>
      </c>
      <c r="F38" s="18">
        <v>20.492999999999999</v>
      </c>
      <c r="G38" s="16">
        <v>1.9410000000000001</v>
      </c>
      <c r="H38" s="17">
        <v>21.847200000000001</v>
      </c>
      <c r="I38" s="16">
        <v>5.7061999999999999</v>
      </c>
      <c r="J38" s="15">
        <v>12.208600000000001</v>
      </c>
      <c r="K38" s="17">
        <v>0.90859999999999996</v>
      </c>
      <c r="L38" s="16">
        <v>10.8544</v>
      </c>
      <c r="M38" s="19">
        <v>-2.8565999999999998</v>
      </c>
      <c r="O38" s="49" t="s">
        <v>54</v>
      </c>
      <c r="P38" s="50">
        <f t="shared" si="45"/>
        <v>0.3833333333333333</v>
      </c>
      <c r="Q38" s="51">
        <f t="shared" si="45"/>
        <v>0.2583333333333333</v>
      </c>
      <c r="R38" s="53">
        <f t="shared" si="45"/>
        <v>0.14166666666666666</v>
      </c>
      <c r="S38" s="52">
        <f t="shared" si="45"/>
        <v>0.21666666666666667</v>
      </c>
      <c r="U38" t="s">
        <v>58</v>
      </c>
      <c r="V38" s="35">
        <f t="shared" ref="V38:AG38" si="50">(COUNTIF(B$15:B$20,"&gt;15")+COUNTIF(B$15:B$20,"&lt;-15"))/6</f>
        <v>0.16666666666666666</v>
      </c>
      <c r="W38" s="35">
        <f t="shared" si="50"/>
        <v>0.5</v>
      </c>
      <c r="X38" s="35">
        <f t="shared" si="50"/>
        <v>0.33333333333333331</v>
      </c>
      <c r="Y38" s="35">
        <f t="shared" si="50"/>
        <v>0.16666666666666666</v>
      </c>
      <c r="Z38" s="35">
        <f t="shared" si="50"/>
        <v>0.66666666666666663</v>
      </c>
      <c r="AA38" s="35">
        <f t="shared" si="50"/>
        <v>0</v>
      </c>
      <c r="AB38" s="35">
        <f t="shared" si="50"/>
        <v>0</v>
      </c>
      <c r="AC38" s="35">
        <f t="shared" si="50"/>
        <v>0.33333333333333331</v>
      </c>
      <c r="AD38" s="35">
        <f t="shared" si="50"/>
        <v>0</v>
      </c>
      <c r="AE38" s="35">
        <f t="shared" si="50"/>
        <v>0</v>
      </c>
      <c r="AF38" s="35">
        <f t="shared" si="50"/>
        <v>0.66666666666666663</v>
      </c>
      <c r="AG38" s="35">
        <f t="shared" si="50"/>
        <v>0</v>
      </c>
    </row>
    <row r="39" spans="1:33" x14ac:dyDescent="0.3">
      <c r="A39" s="55" t="s">
        <v>12</v>
      </c>
      <c r="B39" s="3">
        <v>1.04</v>
      </c>
      <c r="C39" s="3">
        <v>-5.0000000000000001E-3</v>
      </c>
      <c r="D39" s="3">
        <v>-0.55600000000000005</v>
      </c>
      <c r="E39" s="3">
        <v>-5.6970000000000001</v>
      </c>
      <c r="F39" s="3">
        <v>3.0445000000000002</v>
      </c>
      <c r="G39" s="3">
        <v>4.0895000000000001</v>
      </c>
      <c r="H39" s="1">
        <v>3.6053999999999999</v>
      </c>
      <c r="I39" s="1">
        <v>8.7463999999999995</v>
      </c>
      <c r="J39" s="3">
        <v>-1.1717</v>
      </c>
      <c r="K39" s="3">
        <v>-2.7677</v>
      </c>
      <c r="L39" s="1">
        <v>-1.7326999999999999</v>
      </c>
      <c r="M39" s="27">
        <v>-7.4246999999999996</v>
      </c>
      <c r="U39" t="s">
        <v>29</v>
      </c>
      <c r="V39">
        <f t="shared" ref="V39:AG39" si="51">AVERAGE(B39:B44)</f>
        <v>0.70816666666666672</v>
      </c>
      <c r="W39">
        <f t="shared" si="51"/>
        <v>2.6298333333333335</v>
      </c>
      <c r="X39">
        <f t="shared" si="51"/>
        <v>3.5070000000000001</v>
      </c>
      <c r="Y39">
        <f t="shared" si="51"/>
        <v>-0.52566666666666662</v>
      </c>
      <c r="Z39">
        <f t="shared" si="51"/>
        <v>8.0587833333333343</v>
      </c>
      <c r="AA39">
        <f t="shared" si="51"/>
        <v>6.1371166666666666</v>
      </c>
      <c r="AB39">
        <f t="shared" si="51"/>
        <v>5.8379000000000003</v>
      </c>
      <c r="AC39">
        <f t="shared" si="51"/>
        <v>9.8705666666666669</v>
      </c>
      <c r="AD39">
        <f t="shared" si="51"/>
        <v>-1.5418666666666665</v>
      </c>
      <c r="AE39">
        <f t="shared" si="51"/>
        <v>1.2569666666666666</v>
      </c>
      <c r="AF39">
        <f t="shared" si="51"/>
        <v>0.67893333333333372</v>
      </c>
      <c r="AG39">
        <f t="shared" si="51"/>
        <v>-2.4765666666666664</v>
      </c>
    </row>
    <row r="40" spans="1:33" x14ac:dyDescent="0.3">
      <c r="A40" s="56"/>
      <c r="B40" s="5">
        <v>-1.6279999999999999</v>
      </c>
      <c r="C40" s="5">
        <v>-1.1719999999999999</v>
      </c>
      <c r="D40" s="5">
        <v>-0.95499999999999996</v>
      </c>
      <c r="E40" s="7">
        <v>-2.6890000000000001</v>
      </c>
      <c r="F40" s="5">
        <v>6.3849999999999998</v>
      </c>
      <c r="G40" s="5">
        <v>5.9290000000000003</v>
      </c>
      <c r="H40" s="6">
        <v>6.5404</v>
      </c>
      <c r="I40" s="5">
        <v>8.2744</v>
      </c>
      <c r="J40" s="5">
        <v>-0.65569999999999995</v>
      </c>
      <c r="K40" s="5">
        <v>1.7299999999999999E-2</v>
      </c>
      <c r="L40" s="6">
        <v>-0.81120000000000003</v>
      </c>
      <c r="M40" s="10">
        <v>-2.3281999999999998</v>
      </c>
      <c r="U40" t="s">
        <v>30</v>
      </c>
      <c r="V40">
        <f t="shared" ref="V40:AG40" si="52">((B39-V39)^2+(B40-V39)^2+(B41-V39)^2+(B42-V39)^2+(B43-V39)^2+(B44-V39)^2)/6</f>
        <v>42.32959680555556</v>
      </c>
      <c r="W40">
        <f t="shared" si="52"/>
        <v>61.201038472222216</v>
      </c>
      <c r="X40">
        <f t="shared" si="52"/>
        <v>54.872563333333346</v>
      </c>
      <c r="Y40">
        <f t="shared" si="52"/>
        <v>40.988439888888884</v>
      </c>
      <c r="Z40">
        <f t="shared" si="52"/>
        <v>109.81705389472222</v>
      </c>
      <c r="AA40">
        <f t="shared" si="52"/>
        <v>31.372725328055552</v>
      </c>
      <c r="AB40">
        <f t="shared" si="52"/>
        <v>7.7699095833333338</v>
      </c>
      <c r="AC40">
        <f t="shared" si="52"/>
        <v>29.076476138888889</v>
      </c>
      <c r="AD40">
        <f t="shared" si="52"/>
        <v>29.171723805555548</v>
      </c>
      <c r="AE40">
        <f t="shared" si="52"/>
        <v>6.6245582222222206</v>
      </c>
      <c r="AF40">
        <f t="shared" si="52"/>
        <v>74.400428875555562</v>
      </c>
      <c r="AG40">
        <f t="shared" si="52"/>
        <v>19.981762792222217</v>
      </c>
    </row>
    <row r="41" spans="1:33" x14ac:dyDescent="0.3">
      <c r="A41" s="56"/>
      <c r="B41" s="5">
        <v>-7.9</v>
      </c>
      <c r="C41" s="5">
        <v>-8.3759999999999994</v>
      </c>
      <c r="D41" s="7">
        <v>-2.2480000000000002</v>
      </c>
      <c r="E41" s="5">
        <v>2.0390000000000001</v>
      </c>
      <c r="F41" s="5">
        <v>-4.8186999999999998</v>
      </c>
      <c r="G41" s="5">
        <v>-4.3426999999999998</v>
      </c>
      <c r="H41" s="6">
        <v>5.5094000000000003</v>
      </c>
      <c r="I41" s="5">
        <v>1.2223999999999999</v>
      </c>
      <c r="J41" s="5">
        <v>0.1933</v>
      </c>
      <c r="K41" s="7">
        <v>5.8452999999999999</v>
      </c>
      <c r="L41" s="7">
        <v>-10.1349</v>
      </c>
      <c r="M41" s="10">
        <v>0.28010000000000002</v>
      </c>
      <c r="U41" t="s">
        <v>55</v>
      </c>
      <c r="V41" s="32">
        <f t="shared" ref="V41:AG41" si="53">1-V42-V43-V44</f>
        <v>0.33333333333333337</v>
      </c>
      <c r="W41" s="32">
        <f t="shared" si="53"/>
        <v>0.16666666666666663</v>
      </c>
      <c r="X41" s="32">
        <f t="shared" si="53"/>
        <v>0.49999999999999994</v>
      </c>
      <c r="Y41" s="32">
        <f t="shared" si="53"/>
        <v>0.5</v>
      </c>
      <c r="Z41" s="32">
        <f t="shared" si="53"/>
        <v>0.16666666666666663</v>
      </c>
      <c r="AA41" s="32">
        <f t="shared" si="53"/>
        <v>0.66666666666666674</v>
      </c>
      <c r="AB41" s="32">
        <f t="shared" si="53"/>
        <v>0.33333333333333337</v>
      </c>
      <c r="AC41" s="32">
        <f t="shared" si="53"/>
        <v>0.33333333333333343</v>
      </c>
      <c r="AD41" s="32">
        <f t="shared" si="53"/>
        <v>0.66666666666666674</v>
      </c>
      <c r="AE41" s="32">
        <f t="shared" si="53"/>
        <v>0.66666666666666674</v>
      </c>
      <c r="AF41" s="32">
        <f t="shared" si="53"/>
        <v>0.16666666666666663</v>
      </c>
      <c r="AG41" s="32">
        <f t="shared" si="53"/>
        <v>0.33333333333333337</v>
      </c>
    </row>
    <row r="42" spans="1:33" x14ac:dyDescent="0.3">
      <c r="A42" s="56"/>
      <c r="B42" s="5">
        <v>3.375</v>
      </c>
      <c r="C42" s="7">
        <v>-0.55300000000000005</v>
      </c>
      <c r="D42" s="5">
        <v>-2.274</v>
      </c>
      <c r="E42" s="5">
        <v>-8.0440000000000005</v>
      </c>
      <c r="F42" s="7">
        <v>8.4484999999999992</v>
      </c>
      <c r="G42" s="5">
        <v>12.3765</v>
      </c>
      <c r="H42" s="7">
        <v>1.9774</v>
      </c>
      <c r="I42" s="7">
        <v>7.7473999999999998</v>
      </c>
      <c r="J42" s="5">
        <v>6.4272999999999998</v>
      </c>
      <c r="K42" s="7">
        <v>0.77829999999999999</v>
      </c>
      <c r="L42" s="5">
        <v>12.898300000000001</v>
      </c>
      <c r="M42" s="22">
        <v>5.4073000000000002</v>
      </c>
      <c r="U42" t="s">
        <v>56</v>
      </c>
      <c r="V42" s="33">
        <f t="shared" ref="V42:AG42" si="54">(COUNTIF(B$15:B$20,"&gt;5")+COUNTIF(B$15:B$20,"&lt;-5"))/6-V43-V44</f>
        <v>0.33333333333333337</v>
      </c>
      <c r="W42" s="33">
        <f t="shared" si="54"/>
        <v>0</v>
      </c>
      <c r="X42" s="33">
        <f t="shared" si="54"/>
        <v>0.16666666666666669</v>
      </c>
      <c r="Y42" s="33">
        <f t="shared" si="54"/>
        <v>0.16666666666666671</v>
      </c>
      <c r="Z42" s="33">
        <f t="shared" si="54"/>
        <v>0</v>
      </c>
      <c r="AA42" s="33">
        <f t="shared" si="54"/>
        <v>0.33333333333333331</v>
      </c>
      <c r="AB42" s="33">
        <f t="shared" si="54"/>
        <v>0.66666666666666663</v>
      </c>
      <c r="AC42" s="33">
        <f t="shared" si="54"/>
        <v>0.33333333333333331</v>
      </c>
      <c r="AD42" s="33">
        <f t="shared" si="54"/>
        <v>0.33333333333333331</v>
      </c>
      <c r="AE42" s="33">
        <f t="shared" si="54"/>
        <v>0.33333333333333331</v>
      </c>
      <c r="AF42" s="33">
        <f t="shared" si="54"/>
        <v>0.16666666666666674</v>
      </c>
      <c r="AG42" s="33">
        <f t="shared" si="54"/>
        <v>0.66666666666666663</v>
      </c>
    </row>
    <row r="43" spans="1:33" x14ac:dyDescent="0.3">
      <c r="A43" s="56"/>
      <c r="B43" s="6">
        <v>-3.5539999999999998</v>
      </c>
      <c r="C43" s="7">
        <v>13.904</v>
      </c>
      <c r="D43" s="7">
        <v>9.9979999999999993</v>
      </c>
      <c r="E43" s="7">
        <v>-0.54200000000000004</v>
      </c>
      <c r="F43" s="5">
        <v>29.502500000000001</v>
      </c>
      <c r="G43" s="5">
        <v>12.044499999999999</v>
      </c>
      <c r="H43" s="6">
        <v>6.4863999999999997</v>
      </c>
      <c r="I43" s="5">
        <v>17.026399999999999</v>
      </c>
      <c r="J43" s="7">
        <v>-11.896699999999999</v>
      </c>
      <c r="K43" s="7">
        <v>1.6553</v>
      </c>
      <c r="L43" s="8">
        <v>11.119400000000001</v>
      </c>
      <c r="M43" s="9">
        <v>-3.3266</v>
      </c>
      <c r="U43" t="s">
        <v>57</v>
      </c>
      <c r="V43" s="34">
        <f t="shared" ref="V43:AG43" si="55">(COUNTIF(B$15:B$20,"&gt;10")+COUNTIF(B$15:B$20,"&lt;-10"))/6-V44</f>
        <v>0.16666666666666666</v>
      </c>
      <c r="W43" s="34">
        <f t="shared" si="55"/>
        <v>0.33333333333333337</v>
      </c>
      <c r="X43" s="34">
        <f t="shared" si="55"/>
        <v>0</v>
      </c>
      <c r="Y43" s="34">
        <f t="shared" si="55"/>
        <v>0.16666666666666666</v>
      </c>
      <c r="Z43" s="34">
        <f t="shared" si="55"/>
        <v>0.16666666666666674</v>
      </c>
      <c r="AA43" s="34">
        <f t="shared" si="55"/>
        <v>0</v>
      </c>
      <c r="AB43" s="34">
        <f t="shared" si="55"/>
        <v>0</v>
      </c>
      <c r="AC43" s="34">
        <f t="shared" si="55"/>
        <v>0</v>
      </c>
      <c r="AD43" s="34">
        <f t="shared" si="55"/>
        <v>0</v>
      </c>
      <c r="AE43" s="34">
        <f t="shared" si="55"/>
        <v>0</v>
      </c>
      <c r="AF43" s="34">
        <f t="shared" si="55"/>
        <v>0</v>
      </c>
      <c r="AG43" s="34">
        <f t="shared" si="55"/>
        <v>0</v>
      </c>
    </row>
    <row r="44" spans="1:33" ht="15" thickBot="1" x14ac:dyDescent="0.35">
      <c r="A44" s="57"/>
      <c r="B44" s="15">
        <v>12.916</v>
      </c>
      <c r="C44" s="15">
        <v>11.981</v>
      </c>
      <c r="D44" s="15">
        <v>17.077000000000002</v>
      </c>
      <c r="E44" s="17">
        <v>11.779</v>
      </c>
      <c r="F44" s="17">
        <v>5.7908999999999997</v>
      </c>
      <c r="G44" s="18">
        <v>6.7259000000000002</v>
      </c>
      <c r="H44" s="15">
        <v>10.9084</v>
      </c>
      <c r="I44" s="17">
        <v>16.206399999999999</v>
      </c>
      <c r="J44" s="17">
        <v>-2.1476999999999999</v>
      </c>
      <c r="K44" s="17">
        <v>2.0133000000000001</v>
      </c>
      <c r="L44" s="15">
        <v>-7.2652999999999999</v>
      </c>
      <c r="M44" s="19">
        <v>-7.4672999999999998</v>
      </c>
      <c r="U44" t="s">
        <v>58</v>
      </c>
      <c r="V44" s="35">
        <f t="shared" ref="V44:AG44" si="56">(COUNTIF(B$15:B$20,"&gt;15")+COUNTIF(B$15:B$20,"&lt;-15"))/6</f>
        <v>0.16666666666666666</v>
      </c>
      <c r="W44" s="35">
        <f t="shared" si="56"/>
        <v>0.5</v>
      </c>
      <c r="X44" s="35">
        <f t="shared" si="56"/>
        <v>0.33333333333333331</v>
      </c>
      <c r="Y44" s="35">
        <f t="shared" si="56"/>
        <v>0.16666666666666666</v>
      </c>
      <c r="Z44" s="35">
        <f t="shared" si="56"/>
        <v>0.66666666666666663</v>
      </c>
      <c r="AA44" s="35">
        <f t="shared" si="56"/>
        <v>0</v>
      </c>
      <c r="AB44" s="35">
        <f t="shared" si="56"/>
        <v>0</v>
      </c>
      <c r="AC44" s="35">
        <f t="shared" si="56"/>
        <v>0.33333333333333331</v>
      </c>
      <c r="AD44" s="35">
        <f t="shared" si="56"/>
        <v>0</v>
      </c>
      <c r="AE44" s="35">
        <f t="shared" si="56"/>
        <v>0</v>
      </c>
      <c r="AF44" s="35">
        <f t="shared" si="56"/>
        <v>0.66666666666666663</v>
      </c>
      <c r="AG44" s="35">
        <f t="shared" si="56"/>
        <v>0</v>
      </c>
    </row>
    <row r="45" spans="1:33" x14ac:dyDescent="0.3">
      <c r="A45" s="55" t="s">
        <v>13</v>
      </c>
      <c r="B45" s="3">
        <v>-0.98899999999999999</v>
      </c>
      <c r="C45" s="3">
        <v>9.7690000000000001</v>
      </c>
      <c r="D45" s="3">
        <v>2.4980000000000002</v>
      </c>
      <c r="E45" s="3">
        <v>-3.1070000000000002</v>
      </c>
      <c r="F45" s="3">
        <v>18.472000000000001</v>
      </c>
      <c r="G45" s="3">
        <v>7.7140000000000004</v>
      </c>
      <c r="H45" s="3">
        <v>-1.7599</v>
      </c>
      <c r="I45" s="1">
        <v>3.8451</v>
      </c>
      <c r="J45" s="3">
        <v>-3.44</v>
      </c>
      <c r="K45" s="3">
        <v>4.7E-2</v>
      </c>
      <c r="L45" s="3">
        <v>16.791899999999998</v>
      </c>
      <c r="M45" s="14">
        <v>3.9159000000000002</v>
      </c>
      <c r="U45" t="s">
        <v>29</v>
      </c>
      <c r="V45">
        <f t="shared" ref="V45:AG45" si="57">AVERAGE(B45:B50)</f>
        <v>-0.56566666666666665</v>
      </c>
      <c r="W45">
        <f t="shared" si="57"/>
        <v>5.5990000000000002</v>
      </c>
      <c r="X45">
        <f t="shared" si="57"/>
        <v>1.4458333333333335</v>
      </c>
      <c r="Y45">
        <f t="shared" si="57"/>
        <v>1.1444999999999999</v>
      </c>
      <c r="Z45">
        <f t="shared" si="57"/>
        <v>14.273150000000001</v>
      </c>
      <c r="AA45">
        <f t="shared" si="57"/>
        <v>8.1084833333333339</v>
      </c>
      <c r="AB45">
        <f t="shared" si="57"/>
        <v>4.9006499999999997</v>
      </c>
      <c r="AC45">
        <f t="shared" si="57"/>
        <v>5.2019833333333336</v>
      </c>
      <c r="AD45">
        <f t="shared" si="57"/>
        <v>-1.5439666666666667</v>
      </c>
      <c r="AE45">
        <f t="shared" si="57"/>
        <v>0.46753333333333336</v>
      </c>
      <c r="AF45">
        <f t="shared" si="57"/>
        <v>7.8284999999999991</v>
      </c>
      <c r="AG45">
        <f t="shared" si="57"/>
        <v>3.374000000000001</v>
      </c>
    </row>
    <row r="46" spans="1:33" x14ac:dyDescent="0.3">
      <c r="A46" s="56"/>
      <c r="B46" s="5">
        <v>0.255</v>
      </c>
      <c r="C46" s="7">
        <v>1.81</v>
      </c>
      <c r="D46" s="5">
        <v>0.94199999999999995</v>
      </c>
      <c r="E46" s="5">
        <v>2.746</v>
      </c>
      <c r="F46" s="7">
        <v>9.3712</v>
      </c>
      <c r="G46" s="5">
        <v>7.8162000000000003</v>
      </c>
      <c r="H46" s="7">
        <v>5.5054999999999996</v>
      </c>
      <c r="I46" s="7">
        <v>3.7014999999999998</v>
      </c>
      <c r="J46" s="5">
        <v>-0.77280000000000004</v>
      </c>
      <c r="K46" s="5">
        <v>-8.5800000000000001E-2</v>
      </c>
      <c r="L46" s="5">
        <v>3.0929000000000002</v>
      </c>
      <c r="M46" s="9">
        <v>4.0289000000000001</v>
      </c>
      <c r="U46" t="s">
        <v>30</v>
      </c>
      <c r="V46">
        <f t="shared" ref="V46:AG46" si="58">((B45-V45)^2+(B46-V45)^2+(B47-V45)^2+(B48-V45)^2+(B49-V45)^2+(B50-V45)^2)/6</f>
        <v>2.6078485555555559</v>
      </c>
      <c r="W46">
        <f t="shared" si="58"/>
        <v>126.70336166666668</v>
      </c>
      <c r="X46">
        <f t="shared" si="58"/>
        <v>9.4660384722222215</v>
      </c>
      <c r="Y46">
        <f t="shared" si="58"/>
        <v>16.513410916666668</v>
      </c>
      <c r="Z46">
        <f t="shared" si="58"/>
        <v>40.003644982499999</v>
      </c>
      <c r="AA46">
        <f t="shared" si="58"/>
        <v>31.577415071388884</v>
      </c>
      <c r="AB46">
        <f t="shared" si="58"/>
        <v>11.229940772500001</v>
      </c>
      <c r="AC46">
        <f t="shared" si="58"/>
        <v>15.719970228055553</v>
      </c>
      <c r="AD46">
        <f t="shared" si="58"/>
        <v>10.469742285555556</v>
      </c>
      <c r="AE46">
        <f t="shared" si="58"/>
        <v>1.5115783688888891</v>
      </c>
      <c r="AF46">
        <f t="shared" si="58"/>
        <v>37.105205829999996</v>
      </c>
      <c r="AG46">
        <f t="shared" si="58"/>
        <v>101.40358368</v>
      </c>
    </row>
    <row r="47" spans="1:33" x14ac:dyDescent="0.3">
      <c r="A47" s="56"/>
      <c r="B47" s="5">
        <v>-1.202</v>
      </c>
      <c r="C47" s="6">
        <v>-4.3479999999999999</v>
      </c>
      <c r="D47" s="5">
        <v>-1.6639999999999999</v>
      </c>
      <c r="E47" s="7">
        <v>-2.5030000000000001</v>
      </c>
      <c r="F47" s="7">
        <v>5.7803000000000004</v>
      </c>
      <c r="G47" s="5">
        <v>8.9262999999999995</v>
      </c>
      <c r="H47" s="7">
        <v>5.3372000000000002</v>
      </c>
      <c r="I47" s="7">
        <v>6.1761999999999997</v>
      </c>
      <c r="J47" s="5">
        <v>-0.1454</v>
      </c>
      <c r="K47" s="5">
        <v>-0.60740000000000005</v>
      </c>
      <c r="L47" s="7">
        <v>0.29759999999999998</v>
      </c>
      <c r="M47" s="22">
        <v>2.1425999999999998</v>
      </c>
      <c r="U47" t="s">
        <v>55</v>
      </c>
      <c r="V47" s="32">
        <f t="shared" ref="V47:AG47" si="59">1-V48-V49-V50</f>
        <v>0.33333333333333337</v>
      </c>
      <c r="W47" s="32">
        <f t="shared" si="59"/>
        <v>0.16666666666666663</v>
      </c>
      <c r="X47" s="32">
        <f t="shared" si="59"/>
        <v>0.49999999999999994</v>
      </c>
      <c r="Y47" s="32">
        <f t="shared" si="59"/>
        <v>0.5</v>
      </c>
      <c r="Z47" s="32">
        <f t="shared" si="59"/>
        <v>0.16666666666666663</v>
      </c>
      <c r="AA47" s="32">
        <f t="shared" si="59"/>
        <v>0.66666666666666674</v>
      </c>
      <c r="AB47" s="32">
        <f t="shared" si="59"/>
        <v>0.33333333333333337</v>
      </c>
      <c r="AC47" s="32">
        <f t="shared" si="59"/>
        <v>0.33333333333333343</v>
      </c>
      <c r="AD47" s="32">
        <f t="shared" si="59"/>
        <v>0.66666666666666674</v>
      </c>
      <c r="AE47" s="32">
        <f t="shared" si="59"/>
        <v>0.66666666666666674</v>
      </c>
      <c r="AF47" s="32">
        <f t="shared" si="59"/>
        <v>0.16666666666666663</v>
      </c>
      <c r="AG47" s="32">
        <f t="shared" si="59"/>
        <v>0.33333333333333337</v>
      </c>
    </row>
    <row r="48" spans="1:33" x14ac:dyDescent="0.3">
      <c r="A48" s="56"/>
      <c r="B48" s="7">
        <v>-3.5670000000000002</v>
      </c>
      <c r="C48" s="5">
        <v>-4.1310000000000002</v>
      </c>
      <c r="D48" s="5">
        <v>-0.46500000000000002</v>
      </c>
      <c r="E48" s="7">
        <v>1.6379999999999999</v>
      </c>
      <c r="F48" s="5">
        <v>10.8695</v>
      </c>
      <c r="G48" s="5">
        <v>11.4335</v>
      </c>
      <c r="H48" s="5">
        <v>7.8087</v>
      </c>
      <c r="I48" s="7">
        <v>5.7057000000000002</v>
      </c>
      <c r="J48" s="5">
        <v>-0.25219999999999998</v>
      </c>
      <c r="K48" s="7">
        <v>2.8498000000000001</v>
      </c>
      <c r="L48" s="5">
        <v>2.8085</v>
      </c>
      <c r="M48" s="9">
        <v>8.5775000000000006</v>
      </c>
      <c r="U48" t="s">
        <v>56</v>
      </c>
      <c r="V48" s="33">
        <f t="shared" ref="V48:AG48" si="60">(COUNTIF(B$15:B$20,"&gt;5")+COUNTIF(B$15:B$20,"&lt;-5"))/6-V49-V50</f>
        <v>0.33333333333333337</v>
      </c>
      <c r="W48" s="33">
        <f t="shared" si="60"/>
        <v>0</v>
      </c>
      <c r="X48" s="33">
        <f t="shared" si="60"/>
        <v>0.16666666666666669</v>
      </c>
      <c r="Y48" s="33">
        <f t="shared" si="60"/>
        <v>0.16666666666666671</v>
      </c>
      <c r="Z48" s="33">
        <f t="shared" si="60"/>
        <v>0</v>
      </c>
      <c r="AA48" s="33">
        <f t="shared" si="60"/>
        <v>0.33333333333333331</v>
      </c>
      <c r="AB48" s="33">
        <f t="shared" si="60"/>
        <v>0.66666666666666663</v>
      </c>
      <c r="AC48" s="33">
        <f t="shared" si="60"/>
        <v>0.33333333333333331</v>
      </c>
      <c r="AD48" s="33">
        <f t="shared" si="60"/>
        <v>0.33333333333333331</v>
      </c>
      <c r="AE48" s="33">
        <f t="shared" si="60"/>
        <v>0.33333333333333331</v>
      </c>
      <c r="AF48" s="33">
        <f t="shared" si="60"/>
        <v>0.16666666666666674</v>
      </c>
      <c r="AG48" s="33">
        <f t="shared" si="60"/>
        <v>0.66666666666666663</v>
      </c>
    </row>
    <row r="49" spans="1:33" x14ac:dyDescent="0.3">
      <c r="A49" s="56"/>
      <c r="B49" s="5">
        <v>1.3109999999999999</v>
      </c>
      <c r="C49" s="5">
        <v>2.0430000000000001</v>
      </c>
      <c r="D49" s="7">
        <v>-0.32500000000000001</v>
      </c>
      <c r="E49" s="7">
        <v>8.9480000000000004</v>
      </c>
      <c r="F49" s="5">
        <v>16.3733</v>
      </c>
      <c r="G49" s="5">
        <v>15.641299999999999</v>
      </c>
      <c r="H49" s="7">
        <v>8.5287000000000006</v>
      </c>
      <c r="I49" s="7">
        <v>-0.74429999999999996</v>
      </c>
      <c r="J49" s="5">
        <v>2.8588</v>
      </c>
      <c r="K49" s="7">
        <v>1.2228000000000001</v>
      </c>
      <c r="L49" s="5">
        <v>10.7034</v>
      </c>
      <c r="M49" s="22">
        <v>17.6084</v>
      </c>
      <c r="U49" t="s">
        <v>57</v>
      </c>
      <c r="V49" s="34">
        <f t="shared" ref="V49:AG49" si="61">(COUNTIF(B$15:B$20,"&gt;10")+COUNTIF(B$15:B$20,"&lt;-10"))/6-V50</f>
        <v>0.16666666666666666</v>
      </c>
      <c r="W49" s="34">
        <f t="shared" si="61"/>
        <v>0.33333333333333337</v>
      </c>
      <c r="X49" s="34">
        <f t="shared" si="61"/>
        <v>0</v>
      </c>
      <c r="Y49" s="34">
        <f t="shared" si="61"/>
        <v>0.16666666666666666</v>
      </c>
      <c r="Z49" s="34">
        <f t="shared" si="61"/>
        <v>0.16666666666666674</v>
      </c>
      <c r="AA49" s="34">
        <f t="shared" si="61"/>
        <v>0</v>
      </c>
      <c r="AB49" s="34">
        <f t="shared" si="61"/>
        <v>0</v>
      </c>
      <c r="AC49" s="34">
        <f t="shared" si="61"/>
        <v>0</v>
      </c>
      <c r="AD49" s="34">
        <f t="shared" si="61"/>
        <v>0</v>
      </c>
      <c r="AE49" s="34">
        <f t="shared" si="61"/>
        <v>0</v>
      </c>
      <c r="AF49" s="34">
        <f t="shared" si="61"/>
        <v>0</v>
      </c>
      <c r="AG49" s="34">
        <f t="shared" si="61"/>
        <v>0</v>
      </c>
    </row>
    <row r="50" spans="1:33" ht="15" thickBot="1" x14ac:dyDescent="0.35">
      <c r="A50" s="57"/>
      <c r="B50" s="16">
        <v>0.79800000000000004</v>
      </c>
      <c r="C50" s="16">
        <v>28.451000000000001</v>
      </c>
      <c r="D50" s="15">
        <v>7.6890000000000001</v>
      </c>
      <c r="E50" s="16">
        <v>-0.85499999999999998</v>
      </c>
      <c r="F50" s="18">
        <v>24.772600000000001</v>
      </c>
      <c r="G50" s="18">
        <v>-2.8803999999999998</v>
      </c>
      <c r="H50" s="17">
        <v>3.9836999999999998</v>
      </c>
      <c r="I50" s="18">
        <v>12.527699999999999</v>
      </c>
      <c r="J50" s="18">
        <v>-7.5122</v>
      </c>
      <c r="K50" s="18">
        <v>-0.62119999999999997</v>
      </c>
      <c r="L50" s="18">
        <v>13.2767</v>
      </c>
      <c r="M50" s="25">
        <v>-16.029299999999999</v>
      </c>
      <c r="U50" t="s">
        <v>58</v>
      </c>
      <c r="V50" s="35">
        <f t="shared" ref="V50:AG50" si="62">(COUNTIF(B$15:B$20,"&gt;15")+COUNTIF(B$15:B$20,"&lt;-15"))/6</f>
        <v>0.16666666666666666</v>
      </c>
      <c r="W50" s="35">
        <f t="shared" si="62"/>
        <v>0.5</v>
      </c>
      <c r="X50" s="35">
        <f t="shared" si="62"/>
        <v>0.33333333333333331</v>
      </c>
      <c r="Y50" s="35">
        <f t="shared" si="62"/>
        <v>0.16666666666666666</v>
      </c>
      <c r="Z50" s="35">
        <f t="shared" si="62"/>
        <v>0.66666666666666663</v>
      </c>
      <c r="AA50" s="35">
        <f t="shared" si="62"/>
        <v>0</v>
      </c>
      <c r="AB50" s="35">
        <f t="shared" si="62"/>
        <v>0</v>
      </c>
      <c r="AC50" s="35">
        <f t="shared" si="62"/>
        <v>0.33333333333333331</v>
      </c>
      <c r="AD50" s="35">
        <f t="shared" si="62"/>
        <v>0</v>
      </c>
      <c r="AE50" s="35">
        <f t="shared" si="62"/>
        <v>0</v>
      </c>
      <c r="AF50" s="35">
        <f t="shared" si="62"/>
        <v>0.66666666666666663</v>
      </c>
      <c r="AG50" s="35">
        <f t="shared" si="62"/>
        <v>0</v>
      </c>
    </row>
    <row r="51" spans="1:33" x14ac:dyDescent="0.3">
      <c r="A51" s="55" t="s">
        <v>14</v>
      </c>
      <c r="B51" s="3">
        <v>-2.044</v>
      </c>
      <c r="C51" s="23">
        <v>12.175000000000001</v>
      </c>
      <c r="D51" s="1">
        <v>3.4159999999999999</v>
      </c>
      <c r="E51" s="2">
        <v>-14.707000000000001</v>
      </c>
      <c r="F51" s="2">
        <v>-11.2362</v>
      </c>
      <c r="G51" s="1">
        <v>-25.455200000000001</v>
      </c>
      <c r="H51" s="2">
        <v>-13.8568</v>
      </c>
      <c r="I51" s="1">
        <v>4.2662000000000004</v>
      </c>
      <c r="J51" s="3">
        <v>4.1916000000000002</v>
      </c>
      <c r="K51" s="1">
        <v>9.6516000000000002</v>
      </c>
      <c r="L51" s="23">
        <v>6.8121</v>
      </c>
      <c r="M51" s="4">
        <v>-20.069900000000001</v>
      </c>
      <c r="U51" t="s">
        <v>29</v>
      </c>
      <c r="V51">
        <f t="shared" ref="V51:AG51" si="63">AVERAGE(B51:B56)</f>
        <v>-4.9166666666666636E-2</v>
      </c>
      <c r="W51">
        <f t="shared" si="63"/>
        <v>7.7329999999999997</v>
      </c>
      <c r="X51">
        <f t="shared" si="63"/>
        <v>1.3140000000000001</v>
      </c>
      <c r="Y51">
        <f t="shared" si="63"/>
        <v>-6.8153333333333341</v>
      </c>
      <c r="Z51">
        <f t="shared" si="63"/>
        <v>5.2533000000000003</v>
      </c>
      <c r="AA51">
        <f t="shared" si="63"/>
        <v>-2.528866666666667</v>
      </c>
      <c r="AB51">
        <f t="shared" si="63"/>
        <v>-5.126383333333334</v>
      </c>
      <c r="AC51">
        <f t="shared" si="63"/>
        <v>3.0029500000000002</v>
      </c>
      <c r="AD51">
        <f t="shared" si="63"/>
        <v>1.9074000000000002</v>
      </c>
      <c r="AE51">
        <f t="shared" si="63"/>
        <v>3.270566666666666</v>
      </c>
      <c r="AF51">
        <f t="shared" si="63"/>
        <v>12.287066666666666</v>
      </c>
      <c r="AG51">
        <f t="shared" si="63"/>
        <v>-2.2612666666666663</v>
      </c>
    </row>
    <row r="52" spans="1:33" x14ac:dyDescent="0.3">
      <c r="A52" s="56"/>
      <c r="B52" s="5">
        <v>1.651</v>
      </c>
      <c r="C52" s="7">
        <v>11.88</v>
      </c>
      <c r="D52" s="7">
        <v>0.76700000000000002</v>
      </c>
      <c r="E52" s="6">
        <v>-12.115</v>
      </c>
      <c r="F52" s="5">
        <v>-0.52459999999999996</v>
      </c>
      <c r="G52" s="5">
        <v>-10.7536</v>
      </c>
      <c r="H52" s="7">
        <v>-7.7714999999999996</v>
      </c>
      <c r="I52" s="5">
        <v>5.1105</v>
      </c>
      <c r="J52" s="5">
        <v>1.1153</v>
      </c>
      <c r="K52" s="7">
        <v>0.23130000000000001</v>
      </c>
      <c r="L52" s="6">
        <v>8.3621999999999996</v>
      </c>
      <c r="M52" s="9">
        <v>-15.6328</v>
      </c>
      <c r="U52" t="s">
        <v>30</v>
      </c>
      <c r="V52">
        <f t="shared" ref="V52:AG52" si="64">((B51-V51)^2+(B52-V51)^2+(B53-V51)^2+(B54-V51)^2+(B55-V51)^2+(B56-V51)^2)/6</f>
        <v>1.9000234722222222</v>
      </c>
      <c r="W52">
        <f t="shared" si="64"/>
        <v>21.884256333333337</v>
      </c>
      <c r="X52">
        <f t="shared" si="64"/>
        <v>29.971331333333335</v>
      </c>
      <c r="Y52">
        <f t="shared" si="64"/>
        <v>42.818035222222228</v>
      </c>
      <c r="Z52">
        <f t="shared" si="64"/>
        <v>106.96170990333336</v>
      </c>
      <c r="AA52">
        <f t="shared" si="64"/>
        <v>178.42731900888893</v>
      </c>
      <c r="AB52">
        <f t="shared" si="64"/>
        <v>37.081812491388895</v>
      </c>
      <c r="AC52">
        <f t="shared" si="64"/>
        <v>13.581668769166667</v>
      </c>
      <c r="AD52">
        <f t="shared" si="64"/>
        <v>9.8952793300000028</v>
      </c>
      <c r="AE52">
        <f t="shared" si="64"/>
        <v>35.026976568888891</v>
      </c>
      <c r="AF52">
        <f t="shared" si="64"/>
        <v>35.03111338888889</v>
      </c>
      <c r="AG52">
        <f t="shared" si="64"/>
        <v>126.66213885555557</v>
      </c>
    </row>
    <row r="53" spans="1:33" x14ac:dyDescent="0.3">
      <c r="A53" s="56"/>
      <c r="B53" s="5">
        <v>-0.628</v>
      </c>
      <c r="C53" s="5">
        <v>5.327</v>
      </c>
      <c r="D53" s="5">
        <v>10.859</v>
      </c>
      <c r="E53" s="5">
        <v>6.0650000000000004</v>
      </c>
      <c r="F53" s="7">
        <v>-1.4059999999999999</v>
      </c>
      <c r="G53" s="5">
        <v>-7.3609999999999998</v>
      </c>
      <c r="H53" s="7">
        <v>-8.4098000000000006</v>
      </c>
      <c r="I53" s="5">
        <v>-3.6158000000000001</v>
      </c>
      <c r="J53" s="5">
        <v>1.6496999999999999</v>
      </c>
      <c r="K53" s="7">
        <v>13.136699999999999</v>
      </c>
      <c r="L53" s="5">
        <v>8.6534999999999993</v>
      </c>
      <c r="M53" s="10">
        <v>9.3915000000000006</v>
      </c>
      <c r="U53" t="s">
        <v>55</v>
      </c>
      <c r="V53" s="32">
        <f t="shared" ref="V53:AG53" si="65">1-V54-V55-V56</f>
        <v>0.33333333333333337</v>
      </c>
      <c r="W53" s="32">
        <f t="shared" si="65"/>
        <v>0.16666666666666663</v>
      </c>
      <c r="X53" s="32">
        <f t="shared" si="65"/>
        <v>0.49999999999999994</v>
      </c>
      <c r="Y53" s="32">
        <f t="shared" si="65"/>
        <v>0.5</v>
      </c>
      <c r="Z53" s="32">
        <f t="shared" si="65"/>
        <v>0.16666666666666663</v>
      </c>
      <c r="AA53" s="32">
        <f t="shared" si="65"/>
        <v>0.66666666666666674</v>
      </c>
      <c r="AB53" s="32">
        <f t="shared" si="65"/>
        <v>0.33333333333333337</v>
      </c>
      <c r="AC53" s="32">
        <f t="shared" si="65"/>
        <v>0.33333333333333343</v>
      </c>
      <c r="AD53" s="32">
        <f t="shared" si="65"/>
        <v>0.66666666666666674</v>
      </c>
      <c r="AE53" s="32">
        <f t="shared" si="65"/>
        <v>0.66666666666666674</v>
      </c>
      <c r="AF53" s="32">
        <f t="shared" si="65"/>
        <v>0.16666666666666663</v>
      </c>
      <c r="AG53" s="32">
        <f t="shared" si="65"/>
        <v>0.33333333333333337</v>
      </c>
    </row>
    <row r="54" spans="1:33" x14ac:dyDescent="0.3">
      <c r="A54" s="56"/>
      <c r="B54" s="5">
        <v>1.8620000000000001</v>
      </c>
      <c r="C54" s="5">
        <v>8.7349999999999994</v>
      </c>
      <c r="D54" s="5">
        <v>1.069</v>
      </c>
      <c r="E54" s="5">
        <v>-7.2750000000000004</v>
      </c>
      <c r="F54" s="5">
        <v>16.486000000000001</v>
      </c>
      <c r="G54" s="5">
        <v>9.6129999999999995</v>
      </c>
      <c r="H54" s="7">
        <v>-6.3678999999999997</v>
      </c>
      <c r="I54" s="5">
        <v>1.9761</v>
      </c>
      <c r="J54" s="7">
        <v>-1.9750000000000001</v>
      </c>
      <c r="K54" s="5">
        <v>-2.7679999999999998</v>
      </c>
      <c r="L54" s="5">
        <v>20.878900000000002</v>
      </c>
      <c r="M54" s="10">
        <v>4.8689</v>
      </c>
      <c r="U54" t="s">
        <v>56</v>
      </c>
      <c r="V54" s="33">
        <f t="shared" ref="V54:AG54" si="66">(COUNTIF(B$15:B$20,"&gt;5")+COUNTIF(B$15:B$20,"&lt;-5"))/6-V55-V56</f>
        <v>0.33333333333333337</v>
      </c>
      <c r="W54" s="33">
        <f t="shared" si="66"/>
        <v>0</v>
      </c>
      <c r="X54" s="33">
        <f t="shared" si="66"/>
        <v>0.16666666666666669</v>
      </c>
      <c r="Y54" s="33">
        <f t="shared" si="66"/>
        <v>0.16666666666666671</v>
      </c>
      <c r="Z54" s="33">
        <f t="shared" si="66"/>
        <v>0</v>
      </c>
      <c r="AA54" s="33">
        <f t="shared" si="66"/>
        <v>0.33333333333333331</v>
      </c>
      <c r="AB54" s="33">
        <f t="shared" si="66"/>
        <v>0.66666666666666663</v>
      </c>
      <c r="AC54" s="33">
        <f t="shared" si="66"/>
        <v>0.33333333333333331</v>
      </c>
      <c r="AD54" s="33">
        <f t="shared" si="66"/>
        <v>0.33333333333333331</v>
      </c>
      <c r="AE54" s="33">
        <f t="shared" si="66"/>
        <v>0.33333333333333331</v>
      </c>
      <c r="AF54" s="33">
        <f t="shared" si="66"/>
        <v>0.16666666666666674</v>
      </c>
      <c r="AG54" s="33">
        <f t="shared" si="66"/>
        <v>0.66666666666666663</v>
      </c>
    </row>
    <row r="55" spans="1:33" x14ac:dyDescent="0.3">
      <c r="A55" s="56"/>
      <c r="B55" s="5">
        <v>-0.61399999999999999</v>
      </c>
      <c r="C55" s="5">
        <v>-1.417</v>
      </c>
      <c r="D55" s="5">
        <v>-0.57599999999999996</v>
      </c>
      <c r="E55" s="7">
        <v>-6.6870000000000003</v>
      </c>
      <c r="F55" s="5">
        <v>11.929600000000001</v>
      </c>
      <c r="G55" s="5">
        <v>12.7326</v>
      </c>
      <c r="H55" s="8">
        <v>2.3045</v>
      </c>
      <c r="I55" s="5">
        <v>8.4154999999999998</v>
      </c>
      <c r="J55" s="5">
        <v>-0.94479999999999997</v>
      </c>
      <c r="K55" s="5">
        <v>-0.90680000000000005</v>
      </c>
      <c r="L55" s="7">
        <v>8.6803000000000008</v>
      </c>
      <c r="M55" s="10">
        <v>3.4102999999999999</v>
      </c>
      <c r="U55" t="s">
        <v>57</v>
      </c>
      <c r="V55" s="34">
        <f t="shared" ref="V55:AG55" si="67">(COUNTIF(B$15:B$20,"&gt;10")+COUNTIF(B$15:B$20,"&lt;-10"))/6-V56</f>
        <v>0.16666666666666666</v>
      </c>
      <c r="W55" s="34">
        <f t="shared" si="67"/>
        <v>0.33333333333333337</v>
      </c>
      <c r="X55" s="34">
        <f t="shared" si="67"/>
        <v>0</v>
      </c>
      <c r="Y55" s="34">
        <f t="shared" si="67"/>
        <v>0.16666666666666666</v>
      </c>
      <c r="Z55" s="34">
        <f t="shared" si="67"/>
        <v>0.16666666666666674</v>
      </c>
      <c r="AA55" s="34">
        <f t="shared" si="67"/>
        <v>0</v>
      </c>
      <c r="AB55" s="34">
        <f t="shared" si="67"/>
        <v>0</v>
      </c>
      <c r="AC55" s="34">
        <f t="shared" si="67"/>
        <v>0</v>
      </c>
      <c r="AD55" s="34">
        <f t="shared" si="67"/>
        <v>0</v>
      </c>
      <c r="AE55" s="34">
        <f t="shared" si="67"/>
        <v>0</v>
      </c>
      <c r="AF55" s="34">
        <f t="shared" si="67"/>
        <v>0</v>
      </c>
      <c r="AG55" s="34">
        <f t="shared" si="67"/>
        <v>0</v>
      </c>
    </row>
    <row r="56" spans="1:33" ht="15" thickBot="1" x14ac:dyDescent="0.35">
      <c r="A56" s="57"/>
      <c r="B56" s="18">
        <v>-0.52200000000000002</v>
      </c>
      <c r="C56" s="16">
        <v>9.6980000000000004</v>
      </c>
      <c r="D56" s="18">
        <v>-7.6509999999999998</v>
      </c>
      <c r="E56" s="18">
        <v>-6.173</v>
      </c>
      <c r="F56" s="18">
        <v>16.271000000000001</v>
      </c>
      <c r="G56" s="17">
        <v>6.0510000000000002</v>
      </c>
      <c r="H56" s="17">
        <v>3.3431999999999999</v>
      </c>
      <c r="I56" s="18">
        <v>1.8652</v>
      </c>
      <c r="J56" s="18">
        <v>7.4076000000000004</v>
      </c>
      <c r="K56" s="18">
        <v>0.27860000000000001</v>
      </c>
      <c r="L56" s="16">
        <v>20.3354</v>
      </c>
      <c r="M56" s="25">
        <v>4.4644000000000004</v>
      </c>
      <c r="U56" t="s">
        <v>58</v>
      </c>
      <c r="V56" s="35">
        <f t="shared" ref="V56:AG56" si="68">(COUNTIF(B$15:B$20,"&gt;15")+COUNTIF(B$15:B$20,"&lt;-15"))/6</f>
        <v>0.16666666666666666</v>
      </c>
      <c r="W56" s="35">
        <f t="shared" si="68"/>
        <v>0.5</v>
      </c>
      <c r="X56" s="35">
        <f t="shared" si="68"/>
        <v>0.33333333333333331</v>
      </c>
      <c r="Y56" s="35">
        <f t="shared" si="68"/>
        <v>0.16666666666666666</v>
      </c>
      <c r="Z56" s="35">
        <f t="shared" si="68"/>
        <v>0.66666666666666663</v>
      </c>
      <c r="AA56" s="35">
        <f t="shared" si="68"/>
        <v>0</v>
      </c>
      <c r="AB56" s="35">
        <f t="shared" si="68"/>
        <v>0</v>
      </c>
      <c r="AC56" s="35">
        <f t="shared" si="68"/>
        <v>0.33333333333333331</v>
      </c>
      <c r="AD56" s="35">
        <f t="shared" si="68"/>
        <v>0</v>
      </c>
      <c r="AE56" s="35">
        <f t="shared" si="68"/>
        <v>0</v>
      </c>
      <c r="AF56" s="35">
        <f t="shared" si="68"/>
        <v>0.66666666666666663</v>
      </c>
      <c r="AG56" s="35">
        <f t="shared" si="68"/>
        <v>0</v>
      </c>
    </row>
    <row r="57" spans="1:33" x14ac:dyDescent="0.3">
      <c r="A57" s="55" t="s">
        <v>15</v>
      </c>
      <c r="B57" s="3">
        <v>0.20200000000000001</v>
      </c>
      <c r="C57" s="3">
        <v>-3.0369999999999999</v>
      </c>
      <c r="D57" s="3">
        <v>0.873</v>
      </c>
      <c r="E57" s="3">
        <v>6.3819999999999997</v>
      </c>
      <c r="F57" s="3">
        <v>3.6055000000000001</v>
      </c>
      <c r="G57" s="3">
        <v>6.8445</v>
      </c>
      <c r="H57" s="3">
        <v>9.5104000000000006</v>
      </c>
      <c r="I57" s="3">
        <v>4.0014000000000003</v>
      </c>
      <c r="J57" s="3">
        <v>-0.75370000000000004</v>
      </c>
      <c r="K57" s="3">
        <v>-8.2699999999999996E-2</v>
      </c>
      <c r="L57" s="3">
        <v>-6.6586999999999996</v>
      </c>
      <c r="M57" s="14">
        <v>2.7603</v>
      </c>
      <c r="U57" t="s">
        <v>29</v>
      </c>
      <c r="V57">
        <f t="shared" ref="V57:AG57" si="69">AVERAGE(B57:B62)</f>
        <v>0.6113333333333334</v>
      </c>
      <c r="W57">
        <f t="shared" si="69"/>
        <v>-2.5935000000000001</v>
      </c>
      <c r="X57">
        <f t="shared" si="69"/>
        <v>-0.82433333333333325</v>
      </c>
      <c r="Y57">
        <f t="shared" si="69"/>
        <v>5.0968333333333327</v>
      </c>
      <c r="Z57">
        <f t="shared" si="69"/>
        <v>5.5617833333333335</v>
      </c>
      <c r="AA57">
        <f t="shared" si="69"/>
        <v>8.7666166666666658</v>
      </c>
      <c r="AB57">
        <f t="shared" si="69"/>
        <v>11.699566666666668</v>
      </c>
      <c r="AC57">
        <f t="shared" si="69"/>
        <v>5.7784000000000004</v>
      </c>
      <c r="AD57">
        <f t="shared" si="69"/>
        <v>2.0962999999999998</v>
      </c>
      <c r="AE57">
        <f t="shared" si="69"/>
        <v>0.66063333333333329</v>
      </c>
      <c r="AF57">
        <f t="shared" si="69"/>
        <v>-4.0415666666666663</v>
      </c>
      <c r="AG57">
        <f t="shared" si="69"/>
        <v>3.6487666666666665</v>
      </c>
    </row>
    <row r="58" spans="1:33" x14ac:dyDescent="0.3">
      <c r="A58" s="56"/>
      <c r="B58" s="5">
        <v>-0.41699999999999998</v>
      </c>
      <c r="C58" s="5">
        <v>-17.654</v>
      </c>
      <c r="D58" s="5">
        <v>1.97</v>
      </c>
      <c r="E58" s="5">
        <v>6.016</v>
      </c>
      <c r="F58" s="5">
        <v>-6.48</v>
      </c>
      <c r="G58" s="5">
        <v>10.757</v>
      </c>
      <c r="H58" s="5">
        <v>15.442399999999999</v>
      </c>
      <c r="I58" s="7">
        <v>11.3964</v>
      </c>
      <c r="J58" s="5">
        <v>4.5092999999999996</v>
      </c>
      <c r="K58" s="5">
        <v>6.8963000000000001</v>
      </c>
      <c r="L58" s="5">
        <v>-17.4132</v>
      </c>
      <c r="M58" s="10">
        <v>6.2568000000000001</v>
      </c>
      <c r="U58" t="s">
        <v>30</v>
      </c>
      <c r="V58">
        <f t="shared" ref="V58:AG58" si="70">((B57-V57)^2+(B58-V57)^2+(B59-V57)^2+(B60-V57)^2+(B61-V57)^2+(B62-V57)^2)/6</f>
        <v>2.6373598888888887</v>
      </c>
      <c r="W58">
        <f t="shared" si="70"/>
        <v>71.057114249999998</v>
      </c>
      <c r="X58">
        <f t="shared" si="70"/>
        <v>6.0347402222222222</v>
      </c>
      <c r="Y58">
        <f t="shared" si="70"/>
        <v>8.4843771388888882</v>
      </c>
      <c r="Z58">
        <f t="shared" si="70"/>
        <v>39.555390494722225</v>
      </c>
      <c r="AA58">
        <f t="shared" si="70"/>
        <v>13.376367261388888</v>
      </c>
      <c r="AB58">
        <f t="shared" si="70"/>
        <v>22.299640805555555</v>
      </c>
      <c r="AC58">
        <f t="shared" si="70"/>
        <v>9.905483666666667</v>
      </c>
      <c r="AD58">
        <f t="shared" si="70"/>
        <v>8.9552056666666644</v>
      </c>
      <c r="AE58">
        <f t="shared" si="70"/>
        <v>9.0903265555555546</v>
      </c>
      <c r="AF58">
        <f t="shared" si="70"/>
        <v>48.38432879222222</v>
      </c>
      <c r="AG58">
        <f t="shared" si="70"/>
        <v>25.062665692222222</v>
      </c>
    </row>
    <row r="59" spans="1:33" x14ac:dyDescent="0.3">
      <c r="A59" s="56"/>
      <c r="B59" s="5">
        <v>2.444</v>
      </c>
      <c r="C59" s="5">
        <v>7.3780000000000001</v>
      </c>
      <c r="D59" s="5">
        <v>-0.255</v>
      </c>
      <c r="E59" s="7">
        <v>2.367</v>
      </c>
      <c r="F59" s="5">
        <v>10.606299999999999</v>
      </c>
      <c r="G59" s="5">
        <v>5.6722999999999999</v>
      </c>
      <c r="H59" s="5">
        <v>9.3483999999999998</v>
      </c>
      <c r="I59" s="7">
        <v>6.7263999999999999</v>
      </c>
      <c r="J59" s="5">
        <v>-0.22170000000000001</v>
      </c>
      <c r="K59" s="5">
        <v>-2.9207000000000001</v>
      </c>
      <c r="L59" s="5">
        <v>1.0361</v>
      </c>
      <c r="M59" s="9">
        <v>-3.9748999999999999</v>
      </c>
      <c r="U59" t="s">
        <v>55</v>
      </c>
      <c r="V59" s="32">
        <f t="shared" ref="V59:AG59" si="71">1-V60-V61-V62</f>
        <v>0.33333333333333337</v>
      </c>
      <c r="W59" s="32">
        <f t="shared" si="71"/>
        <v>0.16666666666666663</v>
      </c>
      <c r="X59" s="32">
        <f t="shared" si="71"/>
        <v>0.49999999999999994</v>
      </c>
      <c r="Y59" s="32">
        <f t="shared" si="71"/>
        <v>0.5</v>
      </c>
      <c r="Z59" s="32">
        <f t="shared" si="71"/>
        <v>0.16666666666666663</v>
      </c>
      <c r="AA59" s="32">
        <f t="shared" si="71"/>
        <v>0.66666666666666674</v>
      </c>
      <c r="AB59" s="32">
        <f t="shared" si="71"/>
        <v>0.33333333333333337</v>
      </c>
      <c r="AC59" s="32">
        <f t="shared" si="71"/>
        <v>0.33333333333333343</v>
      </c>
      <c r="AD59" s="32">
        <f t="shared" si="71"/>
        <v>0.66666666666666674</v>
      </c>
      <c r="AE59" s="32">
        <f t="shared" si="71"/>
        <v>0.66666666666666674</v>
      </c>
      <c r="AF59" s="32">
        <f t="shared" si="71"/>
        <v>0.16666666666666663</v>
      </c>
      <c r="AG59" s="32">
        <f t="shared" si="71"/>
        <v>0.33333333333333337</v>
      </c>
    </row>
    <row r="60" spans="1:33" x14ac:dyDescent="0.3">
      <c r="A60" s="56"/>
      <c r="B60" s="5">
        <v>1.1739999999999999</v>
      </c>
      <c r="C60" s="5">
        <v>0.215</v>
      </c>
      <c r="D60" s="5">
        <v>0.58399999999999996</v>
      </c>
      <c r="E60" s="5">
        <v>4.9470000000000001</v>
      </c>
      <c r="F60" s="5">
        <v>13.4185</v>
      </c>
      <c r="G60" s="5">
        <v>14.3775</v>
      </c>
      <c r="H60" s="5">
        <v>11.1114</v>
      </c>
      <c r="I60" s="7">
        <v>6.7484000000000002</v>
      </c>
      <c r="J60" s="5">
        <v>-8.77E-2</v>
      </c>
      <c r="K60" s="5">
        <v>-0.67769999999999997</v>
      </c>
      <c r="L60" s="5">
        <v>2.2193000000000001</v>
      </c>
      <c r="M60" s="9">
        <v>6.9512999999999998</v>
      </c>
      <c r="U60" t="s">
        <v>56</v>
      </c>
      <c r="V60" s="33">
        <f t="shared" ref="V60:AG60" si="72">(COUNTIF(B$15:B$20,"&gt;5")+COUNTIF(B$15:B$20,"&lt;-5"))/6-V61-V62</f>
        <v>0.33333333333333337</v>
      </c>
      <c r="W60" s="33">
        <f t="shared" si="72"/>
        <v>0</v>
      </c>
      <c r="X60" s="33">
        <f t="shared" si="72"/>
        <v>0.16666666666666669</v>
      </c>
      <c r="Y60" s="33">
        <f t="shared" si="72"/>
        <v>0.16666666666666671</v>
      </c>
      <c r="Z60" s="33">
        <f t="shared" si="72"/>
        <v>0</v>
      </c>
      <c r="AA60" s="33">
        <f t="shared" si="72"/>
        <v>0.33333333333333331</v>
      </c>
      <c r="AB60" s="33">
        <f t="shared" si="72"/>
        <v>0.66666666666666663</v>
      </c>
      <c r="AC60" s="33">
        <f t="shared" si="72"/>
        <v>0.33333333333333331</v>
      </c>
      <c r="AD60" s="33">
        <f t="shared" si="72"/>
        <v>0.33333333333333331</v>
      </c>
      <c r="AE60" s="33">
        <f t="shared" si="72"/>
        <v>0.33333333333333331</v>
      </c>
      <c r="AF60" s="33">
        <f t="shared" si="72"/>
        <v>0.16666666666666674</v>
      </c>
      <c r="AG60" s="33">
        <f t="shared" si="72"/>
        <v>0.66666666666666663</v>
      </c>
    </row>
    <row r="61" spans="1:33" x14ac:dyDescent="0.3">
      <c r="A61" s="56"/>
      <c r="B61" s="7">
        <v>-2.1549999999999998</v>
      </c>
      <c r="C61" s="5">
        <v>-7.8760000000000003</v>
      </c>
      <c r="D61" s="7">
        <v>-2.99</v>
      </c>
      <c r="E61" s="6">
        <v>0.92300000000000004</v>
      </c>
      <c r="F61" s="5">
        <v>5.5084999999999997</v>
      </c>
      <c r="G61" s="7">
        <v>11.2295</v>
      </c>
      <c r="H61" s="7">
        <v>5.0384000000000002</v>
      </c>
      <c r="I61" s="6">
        <v>1.1254</v>
      </c>
      <c r="J61" s="5">
        <v>1.6123000000000001</v>
      </c>
      <c r="K61" s="5">
        <v>0.77729999999999999</v>
      </c>
      <c r="L61" s="5">
        <v>2.0823999999999998</v>
      </c>
      <c r="M61" s="22">
        <v>10.881399999999999</v>
      </c>
      <c r="U61" t="s">
        <v>57</v>
      </c>
      <c r="V61" s="34">
        <f t="shared" ref="V61:AG61" si="73">(COUNTIF(B$15:B$20,"&gt;10")+COUNTIF(B$15:B$20,"&lt;-10"))/6-V62</f>
        <v>0.16666666666666666</v>
      </c>
      <c r="W61" s="34">
        <f t="shared" si="73"/>
        <v>0.33333333333333337</v>
      </c>
      <c r="X61" s="34">
        <f t="shared" si="73"/>
        <v>0</v>
      </c>
      <c r="Y61" s="34">
        <f t="shared" si="73"/>
        <v>0.16666666666666666</v>
      </c>
      <c r="Z61" s="34">
        <f t="shared" si="73"/>
        <v>0.16666666666666674</v>
      </c>
      <c r="AA61" s="34">
        <f t="shared" si="73"/>
        <v>0</v>
      </c>
      <c r="AB61" s="34">
        <f t="shared" si="73"/>
        <v>0</v>
      </c>
      <c r="AC61" s="34">
        <f t="shared" si="73"/>
        <v>0</v>
      </c>
      <c r="AD61" s="34">
        <f t="shared" si="73"/>
        <v>0</v>
      </c>
      <c r="AE61" s="34">
        <f t="shared" si="73"/>
        <v>0</v>
      </c>
      <c r="AF61" s="34">
        <f t="shared" si="73"/>
        <v>0</v>
      </c>
      <c r="AG61" s="34">
        <f t="shared" si="73"/>
        <v>0</v>
      </c>
    </row>
    <row r="62" spans="1:33" ht="15" thickBot="1" x14ac:dyDescent="0.35">
      <c r="A62" s="57"/>
      <c r="B62" s="12">
        <v>2.42</v>
      </c>
      <c r="C62" s="12">
        <v>5.4130000000000003</v>
      </c>
      <c r="D62" s="11">
        <v>-5.1280000000000001</v>
      </c>
      <c r="E62" s="12">
        <v>9.9459999999999997</v>
      </c>
      <c r="F62" s="11">
        <v>6.7119</v>
      </c>
      <c r="G62" s="11">
        <v>3.7189000000000001</v>
      </c>
      <c r="H62" s="11">
        <v>19.746400000000001</v>
      </c>
      <c r="I62" s="11">
        <v>4.6723999999999997</v>
      </c>
      <c r="J62" s="12">
        <v>7.5193000000000003</v>
      </c>
      <c r="K62" s="12">
        <v>-2.87E-2</v>
      </c>
      <c r="L62" s="12">
        <v>-5.5152999999999999</v>
      </c>
      <c r="M62" s="13">
        <v>-0.98229999999999995</v>
      </c>
      <c r="U62" t="s">
        <v>58</v>
      </c>
      <c r="V62" s="35">
        <f t="shared" ref="V62:AG62" si="74">(COUNTIF(B$15:B$20,"&gt;15")+COUNTIF(B$15:B$20,"&lt;-15"))/6</f>
        <v>0.16666666666666666</v>
      </c>
      <c r="W62" s="35">
        <f t="shared" si="74"/>
        <v>0.5</v>
      </c>
      <c r="X62" s="35">
        <f t="shared" si="74"/>
        <v>0.33333333333333331</v>
      </c>
      <c r="Y62" s="35">
        <f t="shared" si="74"/>
        <v>0.16666666666666666</v>
      </c>
      <c r="Z62" s="35">
        <f t="shared" si="74"/>
        <v>0.66666666666666663</v>
      </c>
      <c r="AA62" s="35">
        <f t="shared" si="74"/>
        <v>0</v>
      </c>
      <c r="AB62" s="35">
        <f t="shared" si="74"/>
        <v>0</v>
      </c>
      <c r="AC62" s="35">
        <f t="shared" si="74"/>
        <v>0.33333333333333331</v>
      </c>
      <c r="AD62" s="35">
        <f t="shared" si="74"/>
        <v>0</v>
      </c>
      <c r="AE62" s="35">
        <f t="shared" si="74"/>
        <v>0</v>
      </c>
      <c r="AF62" s="35">
        <f t="shared" si="74"/>
        <v>0.66666666666666663</v>
      </c>
      <c r="AG62" s="35">
        <f t="shared" si="74"/>
        <v>0</v>
      </c>
    </row>
    <row r="63" spans="1:33" x14ac:dyDescent="0.3">
      <c r="A63" s="55" t="s">
        <v>16</v>
      </c>
      <c r="B63" s="3">
        <v>1.8360000000000001</v>
      </c>
      <c r="C63" s="1">
        <v>23.760999999999999</v>
      </c>
      <c r="D63" s="3">
        <v>4.024</v>
      </c>
      <c r="E63" s="23">
        <v>-4.258</v>
      </c>
      <c r="F63" s="2">
        <v>-14.692600000000001</v>
      </c>
      <c r="G63" s="3">
        <v>-36.617600000000003</v>
      </c>
      <c r="H63" s="23">
        <v>-14.460599999999999</v>
      </c>
      <c r="I63" s="1">
        <v>-6.1786000000000003</v>
      </c>
      <c r="J63" s="1">
        <v>3.0345</v>
      </c>
      <c r="K63" s="1">
        <v>5.2225000000000001</v>
      </c>
      <c r="L63" s="23">
        <v>2.8026</v>
      </c>
      <c r="M63" s="14">
        <v>-25.2164</v>
      </c>
      <c r="U63" t="s">
        <v>29</v>
      </c>
      <c r="V63">
        <f t="shared" ref="V63:AG63" si="75">AVERAGE(B75:B80)</f>
        <v>42.393457252499999</v>
      </c>
      <c r="W63">
        <f t="shared" si="75"/>
        <v>227.02321835444445</v>
      </c>
      <c r="X63">
        <f t="shared" si="75"/>
        <v>21.123838062499999</v>
      </c>
      <c r="Y63">
        <f t="shared" si="75"/>
        <v>38.360664571111109</v>
      </c>
      <c r="Z63">
        <f t="shared" si="75"/>
        <v>245.23050102887777</v>
      </c>
      <c r="AA63">
        <f t="shared" si="75"/>
        <v>4.9279608996000004</v>
      </c>
      <c r="AB63">
        <f t="shared" si="75"/>
        <v>19.937540984024999</v>
      </c>
      <c r="AC63">
        <f t="shared" si="75"/>
        <v>33.230479345802785</v>
      </c>
      <c r="AD63">
        <f t="shared" si="75"/>
        <v>8.3257783504694451</v>
      </c>
      <c r="AE63">
        <f t="shared" si="75"/>
        <v>8.5953274234694454</v>
      </c>
      <c r="AF63">
        <f t="shared" si="75"/>
        <v>136.43440973890006</v>
      </c>
      <c r="AG63">
        <f t="shared" si="75"/>
        <v>41.532410448899995</v>
      </c>
    </row>
    <row r="64" spans="1:33" x14ac:dyDescent="0.3">
      <c r="A64" s="56"/>
      <c r="B64" s="5">
        <v>1.42</v>
      </c>
      <c r="C64" s="5">
        <v>23.968</v>
      </c>
      <c r="D64" s="5">
        <v>1.581</v>
      </c>
      <c r="E64" s="7">
        <v>-1.9530000000000001</v>
      </c>
      <c r="F64" s="5">
        <v>5.1593999999999998</v>
      </c>
      <c r="G64" s="5">
        <v>-17.3886</v>
      </c>
      <c r="H64" s="5">
        <v>1.2741</v>
      </c>
      <c r="I64" s="8">
        <v>4.8080999999999996</v>
      </c>
      <c r="J64" s="5">
        <v>4.1748000000000003</v>
      </c>
      <c r="K64" s="7">
        <v>4.3357999999999999</v>
      </c>
      <c r="L64" s="7">
        <v>8.0601000000000003</v>
      </c>
      <c r="M64" s="22">
        <v>-17.860900000000001</v>
      </c>
      <c r="U64" t="s">
        <v>30</v>
      </c>
      <c r="V64">
        <f t="shared" ref="V64:AG64" si="76">((B75-V63)^2+(B76-V63)^2+(B77-V63)^2+(B78-V63)^2+(B79-V63)^2+(B80-V63)^2)/6</f>
        <v>1363.4100888808407</v>
      </c>
      <c r="W64">
        <f t="shared" si="76"/>
        <v>45168.578828160265</v>
      </c>
      <c r="X64">
        <f t="shared" si="76"/>
        <v>245.06821696860175</v>
      </c>
      <c r="Y64">
        <f t="shared" si="76"/>
        <v>1485.7287911393967</v>
      </c>
      <c r="Z64">
        <f t="shared" si="76"/>
        <v>50017.619691679756</v>
      </c>
      <c r="AA64">
        <f t="shared" si="76"/>
        <v>15.076424045335239</v>
      </c>
      <c r="AB64">
        <f t="shared" si="76"/>
        <v>301.57922252005983</v>
      </c>
      <c r="AC64">
        <f t="shared" si="76"/>
        <v>932.89463889792751</v>
      </c>
      <c r="AD64">
        <f t="shared" si="76"/>
        <v>34.046772157817713</v>
      </c>
      <c r="AE64">
        <f t="shared" si="76"/>
        <v>49.838134585076524</v>
      </c>
      <c r="AF64">
        <f t="shared" si="76"/>
        <v>15093.659811656318</v>
      </c>
      <c r="AG64">
        <f t="shared" si="76"/>
        <v>1019.4826740336957</v>
      </c>
    </row>
    <row r="65" spans="1:33" x14ac:dyDescent="0.3">
      <c r="A65" s="56"/>
      <c r="B65" s="5">
        <v>1.42</v>
      </c>
      <c r="C65" s="7">
        <v>-3.3380000000000001</v>
      </c>
      <c r="D65" s="5">
        <v>0.67100000000000004</v>
      </c>
      <c r="E65" s="7">
        <v>-12.884</v>
      </c>
      <c r="F65" s="7">
        <v>-3.1446000000000001</v>
      </c>
      <c r="G65" s="5">
        <v>1.6133999999999999</v>
      </c>
      <c r="H65" s="5">
        <v>-11.820399999999999</v>
      </c>
      <c r="I65" s="5">
        <v>1.7345999999999999</v>
      </c>
      <c r="J65" s="5">
        <v>0.25319999999999998</v>
      </c>
      <c r="K65" s="5">
        <v>-0.49580000000000002</v>
      </c>
      <c r="L65" s="5">
        <v>8.9289000000000005</v>
      </c>
      <c r="M65" s="9">
        <v>-0.61709999999999998</v>
      </c>
      <c r="U65" t="s">
        <v>55</v>
      </c>
      <c r="V65" s="32">
        <f t="shared" ref="V65:AG65" si="77">1-V66-V67-V68</f>
        <v>0.33333333333333337</v>
      </c>
      <c r="W65" s="32">
        <f t="shared" si="77"/>
        <v>0.16666666666666663</v>
      </c>
      <c r="X65" s="32">
        <f t="shared" si="77"/>
        <v>0.49999999999999994</v>
      </c>
      <c r="Y65" s="32">
        <f t="shared" si="77"/>
        <v>0.5</v>
      </c>
      <c r="Z65" s="32">
        <f t="shared" si="77"/>
        <v>0.16666666666666663</v>
      </c>
      <c r="AA65" s="32">
        <f t="shared" si="77"/>
        <v>0.66666666666666674</v>
      </c>
      <c r="AB65" s="32">
        <f t="shared" si="77"/>
        <v>0.33333333333333337</v>
      </c>
      <c r="AC65" s="32">
        <f t="shared" si="77"/>
        <v>0.33333333333333343</v>
      </c>
      <c r="AD65" s="32">
        <f t="shared" si="77"/>
        <v>0.66666666666666674</v>
      </c>
      <c r="AE65" s="32">
        <f t="shared" si="77"/>
        <v>0.66666666666666674</v>
      </c>
      <c r="AF65" s="32">
        <f t="shared" si="77"/>
        <v>0.16666666666666663</v>
      </c>
      <c r="AG65" s="32">
        <f t="shared" si="77"/>
        <v>0.33333333333333337</v>
      </c>
    </row>
    <row r="66" spans="1:33" x14ac:dyDescent="0.3">
      <c r="A66" s="56"/>
      <c r="B66" s="5">
        <v>0.30599999999999999</v>
      </c>
      <c r="C66" s="5">
        <v>6.4029999999999996</v>
      </c>
      <c r="D66" s="5">
        <v>-2.3479999999999999</v>
      </c>
      <c r="E66" s="5">
        <v>2.5219999999999998</v>
      </c>
      <c r="F66" s="5">
        <v>18.363900000000001</v>
      </c>
      <c r="G66" s="7">
        <v>12.2669</v>
      </c>
      <c r="H66" s="7">
        <v>1.2950999999999999</v>
      </c>
      <c r="I66" s="7">
        <v>-3.5749</v>
      </c>
      <c r="J66" s="5">
        <v>0.80800000000000005</v>
      </c>
      <c r="K66" s="7">
        <v>-1.8460000000000001</v>
      </c>
      <c r="L66" s="5">
        <v>17.876799999999999</v>
      </c>
      <c r="M66" s="9">
        <v>13.995799999999999</v>
      </c>
      <c r="U66" t="s">
        <v>56</v>
      </c>
      <c r="V66" s="33">
        <f t="shared" ref="V66:AG66" si="78">(COUNTIF(B$15:B$20,"&gt;5")+COUNTIF(B$15:B$20,"&lt;-5"))/6-V67-V68</f>
        <v>0.33333333333333337</v>
      </c>
      <c r="W66" s="33">
        <f t="shared" si="78"/>
        <v>0</v>
      </c>
      <c r="X66" s="33">
        <f t="shared" si="78"/>
        <v>0.16666666666666669</v>
      </c>
      <c r="Y66" s="33">
        <f t="shared" si="78"/>
        <v>0.16666666666666671</v>
      </c>
      <c r="Z66" s="33">
        <f t="shared" si="78"/>
        <v>0</v>
      </c>
      <c r="AA66" s="33">
        <f t="shared" si="78"/>
        <v>0.33333333333333331</v>
      </c>
      <c r="AB66" s="33">
        <f t="shared" si="78"/>
        <v>0.66666666666666663</v>
      </c>
      <c r="AC66" s="33">
        <f t="shared" si="78"/>
        <v>0.33333333333333331</v>
      </c>
      <c r="AD66" s="33">
        <f t="shared" si="78"/>
        <v>0.33333333333333331</v>
      </c>
      <c r="AE66" s="33">
        <f t="shared" si="78"/>
        <v>0.33333333333333331</v>
      </c>
      <c r="AF66" s="33">
        <f t="shared" si="78"/>
        <v>0.16666666666666674</v>
      </c>
      <c r="AG66" s="33">
        <f t="shared" si="78"/>
        <v>0.66666666666666663</v>
      </c>
    </row>
    <row r="67" spans="1:33" x14ac:dyDescent="0.3">
      <c r="A67" s="56"/>
      <c r="B67" s="5">
        <v>9.2999999999999999E-2</v>
      </c>
      <c r="C67" s="5">
        <v>2.843</v>
      </c>
      <c r="D67" s="5">
        <v>0.253</v>
      </c>
      <c r="E67" s="5">
        <v>-1.1040000000000001</v>
      </c>
      <c r="F67" s="5">
        <v>13.180199999999999</v>
      </c>
      <c r="G67" s="5">
        <v>10.430199999999999</v>
      </c>
      <c r="H67" s="6">
        <v>3.9805000000000001</v>
      </c>
      <c r="I67" s="7">
        <v>5.3375000000000004</v>
      </c>
      <c r="J67" s="5">
        <v>0.68720000000000003</v>
      </c>
      <c r="K67" s="5">
        <v>0.84719999999999995</v>
      </c>
      <c r="L67" s="5">
        <v>9.8869000000000007</v>
      </c>
      <c r="M67" s="10">
        <v>5.9398999999999997</v>
      </c>
      <c r="U67" t="s">
        <v>57</v>
      </c>
      <c r="V67" s="34">
        <f t="shared" ref="V67:AG67" si="79">(COUNTIF(B$15:B$20,"&gt;10")+COUNTIF(B$15:B$20,"&lt;-10"))/6-V68</f>
        <v>0.16666666666666666</v>
      </c>
      <c r="W67" s="34">
        <f t="shared" si="79"/>
        <v>0.33333333333333337</v>
      </c>
      <c r="X67" s="34">
        <f t="shared" si="79"/>
        <v>0</v>
      </c>
      <c r="Y67" s="34">
        <f t="shared" si="79"/>
        <v>0.16666666666666666</v>
      </c>
      <c r="Z67" s="34">
        <f t="shared" si="79"/>
        <v>0.16666666666666674</v>
      </c>
      <c r="AA67" s="34">
        <f t="shared" si="79"/>
        <v>0</v>
      </c>
      <c r="AB67" s="34">
        <f t="shared" si="79"/>
        <v>0</v>
      </c>
      <c r="AC67" s="34">
        <f t="shared" si="79"/>
        <v>0</v>
      </c>
      <c r="AD67" s="34">
        <f t="shared" si="79"/>
        <v>0</v>
      </c>
      <c r="AE67" s="34">
        <f t="shared" si="79"/>
        <v>0</v>
      </c>
      <c r="AF67" s="34">
        <f t="shared" si="79"/>
        <v>0</v>
      </c>
      <c r="AG67" s="34">
        <f t="shared" si="79"/>
        <v>0</v>
      </c>
    </row>
    <row r="68" spans="1:33" ht="15" thickBot="1" x14ac:dyDescent="0.35">
      <c r="A68" s="57"/>
      <c r="B68" s="17">
        <v>4.0990000000000002</v>
      </c>
      <c r="C68" s="16">
        <v>-3.407</v>
      </c>
      <c r="D68" s="18">
        <v>-0.27300000000000002</v>
      </c>
      <c r="E68" s="17">
        <v>3.081</v>
      </c>
      <c r="F68" s="16">
        <v>4.8920000000000003</v>
      </c>
      <c r="G68" s="17">
        <v>12.398</v>
      </c>
      <c r="H68" s="18">
        <v>9.2951999999999995</v>
      </c>
      <c r="I68" s="17">
        <v>5.9412000000000003</v>
      </c>
      <c r="J68" s="17">
        <v>0.91659999999999997</v>
      </c>
      <c r="K68" s="18">
        <v>-3.4554</v>
      </c>
      <c r="L68" s="16">
        <v>-3.4866000000000001</v>
      </c>
      <c r="M68" s="25">
        <v>3.0013999999999998</v>
      </c>
      <c r="U68" t="s">
        <v>58</v>
      </c>
      <c r="V68" s="35">
        <f t="shared" ref="V68:AG68" si="80">(COUNTIF(B$15:B$20,"&gt;15")+COUNTIF(B$15:B$20,"&lt;-15"))/6</f>
        <v>0.16666666666666666</v>
      </c>
      <c r="W68" s="35">
        <f t="shared" si="80"/>
        <v>0.5</v>
      </c>
      <c r="X68" s="35">
        <f t="shared" si="80"/>
        <v>0.33333333333333331</v>
      </c>
      <c r="Y68" s="35">
        <f t="shared" si="80"/>
        <v>0.16666666666666666</v>
      </c>
      <c r="Z68" s="35">
        <f t="shared" si="80"/>
        <v>0.66666666666666663</v>
      </c>
      <c r="AA68" s="35">
        <f t="shared" si="80"/>
        <v>0</v>
      </c>
      <c r="AB68" s="35">
        <f t="shared" si="80"/>
        <v>0</v>
      </c>
      <c r="AC68" s="35">
        <f t="shared" si="80"/>
        <v>0.33333333333333331</v>
      </c>
      <c r="AD68" s="35">
        <f t="shared" si="80"/>
        <v>0</v>
      </c>
      <c r="AE68" s="35">
        <f t="shared" si="80"/>
        <v>0</v>
      </c>
      <c r="AF68" s="35">
        <f t="shared" si="80"/>
        <v>0.66666666666666663</v>
      </c>
      <c r="AG68" s="35">
        <f t="shared" si="80"/>
        <v>0</v>
      </c>
    </row>
    <row r="69" spans="1:33" x14ac:dyDescent="0.3">
      <c r="A69" s="55" t="s">
        <v>17</v>
      </c>
      <c r="B69" s="20">
        <v>0.627</v>
      </c>
      <c r="C69" s="20">
        <v>-0.217</v>
      </c>
      <c r="D69" s="20">
        <v>-0.10299999999999999</v>
      </c>
      <c r="E69" s="20">
        <v>0.63900000000000001</v>
      </c>
      <c r="F69" s="20">
        <v>4.4562999999999997</v>
      </c>
      <c r="G69" s="20">
        <v>5.3003</v>
      </c>
      <c r="H69" s="20">
        <v>10.2294</v>
      </c>
      <c r="I69" s="20">
        <v>9.4873999999999992</v>
      </c>
      <c r="J69" s="20">
        <v>0.61229999999999996</v>
      </c>
      <c r="K69" s="20">
        <v>-0.1177</v>
      </c>
      <c r="L69" s="20">
        <v>-5.1608999999999998</v>
      </c>
      <c r="M69" s="21">
        <v>-4.3048999999999999</v>
      </c>
      <c r="U69" t="s">
        <v>29</v>
      </c>
      <c r="V69">
        <f t="shared" ref="V69:AG69" si="81">AVERAGE(B81:B86)</f>
        <v>116.62236041916668</v>
      </c>
      <c r="W69">
        <f t="shared" si="81"/>
        <v>326.20909710444442</v>
      </c>
      <c r="X69">
        <f t="shared" si="81"/>
        <v>268.11454647916662</v>
      </c>
      <c r="Y69">
        <f t="shared" si="81"/>
        <v>87.927593015555544</v>
      </c>
      <c r="Z69">
        <f t="shared" si="81"/>
        <v>108.11180674632224</v>
      </c>
      <c r="AA69">
        <f t="shared" si="81"/>
        <v>7.5188993792666663</v>
      </c>
      <c r="AB69">
        <f t="shared" si="81"/>
        <v>51.114680276191677</v>
      </c>
      <c r="AC69">
        <f t="shared" si="81"/>
        <v>53.715488534636116</v>
      </c>
      <c r="AD69">
        <f t="shared" si="81"/>
        <v>20.105498130691672</v>
      </c>
      <c r="AE69">
        <f t="shared" si="81"/>
        <v>6.4506869686916692</v>
      </c>
      <c r="AF69">
        <f t="shared" si="81"/>
        <v>99.231453832066691</v>
      </c>
      <c r="AG69">
        <f t="shared" si="81"/>
        <v>29.201994458733335</v>
      </c>
    </row>
    <row r="70" spans="1:33" x14ac:dyDescent="0.3">
      <c r="A70" s="56"/>
      <c r="B70" s="5">
        <v>1.9179999999999999</v>
      </c>
      <c r="C70" s="5">
        <v>0.20899999999999999</v>
      </c>
      <c r="D70" s="5">
        <v>1.276</v>
      </c>
      <c r="E70" s="5">
        <v>1.268</v>
      </c>
      <c r="F70" s="7">
        <v>10.3993</v>
      </c>
      <c r="G70" s="5">
        <v>12.1083</v>
      </c>
      <c r="H70" s="5">
        <v>9.3704000000000001</v>
      </c>
      <c r="I70" s="5">
        <v>9.3783999999999992</v>
      </c>
      <c r="J70" s="5">
        <v>1.4513</v>
      </c>
      <c r="K70" s="5">
        <v>0.80930000000000002</v>
      </c>
      <c r="L70" s="5">
        <v>2.4801000000000002</v>
      </c>
      <c r="M70" s="10">
        <v>3.5390999999999999</v>
      </c>
      <c r="U70" t="s">
        <v>30</v>
      </c>
      <c r="V70">
        <f t="shared" ref="V70:AG70" si="82">((B81-V69)^2+(B82-V69)^2+(B83-V69)^2+(B84-V69)^2+(B85-V69)^2+(B86-V69)^2)/6</f>
        <v>25130.281090655542</v>
      </c>
      <c r="W70">
        <f t="shared" si="82"/>
        <v>118458.12066300772</v>
      </c>
      <c r="X70">
        <f t="shared" si="82"/>
        <v>117660.6645920576</v>
      </c>
      <c r="Y70">
        <f t="shared" si="82"/>
        <v>9856.2230367726388</v>
      </c>
      <c r="Z70">
        <f t="shared" si="82"/>
        <v>17654.601403020366</v>
      </c>
      <c r="AA70">
        <f t="shared" si="82"/>
        <v>44.335070276701096</v>
      </c>
      <c r="AB70">
        <f t="shared" si="82"/>
        <v>3393.1841339219013</v>
      </c>
      <c r="AC70">
        <f t="shared" si="82"/>
        <v>5521.5285877828355</v>
      </c>
      <c r="AD70">
        <f t="shared" si="82"/>
        <v>517.25889540078242</v>
      </c>
      <c r="AE70">
        <f t="shared" si="82"/>
        <v>107.16034384145074</v>
      </c>
      <c r="AF70">
        <f t="shared" si="82"/>
        <v>9467.0843865796724</v>
      </c>
      <c r="AG70">
        <f t="shared" si="82"/>
        <v>701.93713268303475</v>
      </c>
    </row>
    <row r="71" spans="1:33" x14ac:dyDescent="0.3">
      <c r="A71" s="56"/>
      <c r="B71" s="5">
        <v>2.044</v>
      </c>
      <c r="C71" s="7">
        <v>-0.253</v>
      </c>
      <c r="D71" s="5">
        <v>1.1040000000000001</v>
      </c>
      <c r="E71" s="5">
        <v>-1.5780000000000001</v>
      </c>
      <c r="F71" s="7">
        <v>10.3429</v>
      </c>
      <c r="G71" s="5">
        <v>12.639900000000001</v>
      </c>
      <c r="H71" s="7">
        <v>7.4813999999999998</v>
      </c>
      <c r="I71" s="5">
        <v>10.163399999999999</v>
      </c>
      <c r="J71" s="5">
        <v>0.35730000000000001</v>
      </c>
      <c r="K71" s="5">
        <v>-0.5827</v>
      </c>
      <c r="L71" s="5">
        <v>3.2187000000000001</v>
      </c>
      <c r="M71" s="10">
        <v>1.8936999999999999</v>
      </c>
      <c r="U71" t="s">
        <v>55</v>
      </c>
      <c r="V71" s="32">
        <f t="shared" ref="V71:AG71" si="83">1-V72-V73-V74</f>
        <v>0.33333333333333337</v>
      </c>
      <c r="W71" s="32">
        <f t="shared" si="83"/>
        <v>0.16666666666666663</v>
      </c>
      <c r="X71" s="32">
        <f t="shared" si="83"/>
        <v>0.49999999999999994</v>
      </c>
      <c r="Y71" s="32">
        <f t="shared" si="83"/>
        <v>0.5</v>
      </c>
      <c r="Z71" s="32">
        <f t="shared" si="83"/>
        <v>0.16666666666666663</v>
      </c>
      <c r="AA71" s="32">
        <f t="shared" si="83"/>
        <v>0.66666666666666674</v>
      </c>
      <c r="AB71" s="32">
        <f t="shared" si="83"/>
        <v>0.33333333333333337</v>
      </c>
      <c r="AC71" s="32">
        <f t="shared" si="83"/>
        <v>0.33333333333333343</v>
      </c>
      <c r="AD71" s="32">
        <f t="shared" si="83"/>
        <v>0.66666666666666674</v>
      </c>
      <c r="AE71" s="32">
        <f t="shared" si="83"/>
        <v>0.66666666666666674</v>
      </c>
      <c r="AF71" s="32">
        <f t="shared" si="83"/>
        <v>0.16666666666666663</v>
      </c>
      <c r="AG71" s="32">
        <f t="shared" si="83"/>
        <v>0.33333333333333337</v>
      </c>
    </row>
    <row r="72" spans="1:33" x14ac:dyDescent="0.3">
      <c r="A72" s="56"/>
      <c r="B72" s="5">
        <v>3.226</v>
      </c>
      <c r="C72" s="7">
        <v>1.5229999999999999</v>
      </c>
      <c r="D72" s="5">
        <v>-3.04</v>
      </c>
      <c r="E72" s="6">
        <v>-1.8759999999999999</v>
      </c>
      <c r="F72" s="5">
        <v>12.8817</v>
      </c>
      <c r="G72" s="7">
        <v>14.5847</v>
      </c>
      <c r="H72" s="7">
        <v>9.4074000000000009</v>
      </c>
      <c r="I72" s="5">
        <v>8.2433999999999994</v>
      </c>
      <c r="J72" s="5">
        <v>5.6383000000000001</v>
      </c>
      <c r="K72" s="5">
        <v>-0.62770000000000004</v>
      </c>
      <c r="L72" s="7">
        <v>9.1126000000000005</v>
      </c>
      <c r="M72" s="9">
        <v>5.7135999999999996</v>
      </c>
      <c r="U72" t="s">
        <v>56</v>
      </c>
      <c r="V72" s="33">
        <f t="shared" ref="V72:AG72" si="84">(COUNTIF(B$15:B$20,"&gt;5")+COUNTIF(B$15:B$20,"&lt;-5"))/6-V73-V74</f>
        <v>0.33333333333333337</v>
      </c>
      <c r="W72" s="33">
        <f t="shared" si="84"/>
        <v>0</v>
      </c>
      <c r="X72" s="33">
        <f t="shared" si="84"/>
        <v>0.16666666666666669</v>
      </c>
      <c r="Y72" s="33">
        <f t="shared" si="84"/>
        <v>0.16666666666666671</v>
      </c>
      <c r="Z72" s="33">
        <f t="shared" si="84"/>
        <v>0</v>
      </c>
      <c r="AA72" s="33">
        <f t="shared" si="84"/>
        <v>0.33333333333333331</v>
      </c>
      <c r="AB72" s="33">
        <f t="shared" si="84"/>
        <v>0.66666666666666663</v>
      </c>
      <c r="AC72" s="33">
        <f t="shared" si="84"/>
        <v>0.33333333333333331</v>
      </c>
      <c r="AD72" s="33">
        <f t="shared" si="84"/>
        <v>0.33333333333333331</v>
      </c>
      <c r="AE72" s="33">
        <f t="shared" si="84"/>
        <v>0.33333333333333331</v>
      </c>
      <c r="AF72" s="33">
        <f t="shared" si="84"/>
        <v>0.16666666666666674</v>
      </c>
      <c r="AG72" s="33">
        <f t="shared" si="84"/>
        <v>0.66666666666666663</v>
      </c>
    </row>
    <row r="73" spans="1:33" x14ac:dyDescent="0.3">
      <c r="A73" s="56"/>
      <c r="B73" s="5">
        <v>5.407</v>
      </c>
      <c r="C73" s="5">
        <v>6.3630000000000004</v>
      </c>
      <c r="D73" s="5">
        <v>1.29</v>
      </c>
      <c r="E73" s="7">
        <v>-8.26</v>
      </c>
      <c r="F73" s="7">
        <v>11.440899999999999</v>
      </c>
      <c r="G73" s="5">
        <v>10.4849</v>
      </c>
      <c r="H73" s="7">
        <v>1.6534</v>
      </c>
      <c r="I73" s="5">
        <v>11.2034</v>
      </c>
      <c r="J73" s="5">
        <v>-1.0146999999999999</v>
      </c>
      <c r="K73" s="5">
        <v>-5.1317000000000004</v>
      </c>
      <c r="L73" s="5">
        <v>8.7727000000000004</v>
      </c>
      <c r="M73" s="10">
        <v>-5.8502999999999998</v>
      </c>
      <c r="U73" t="s">
        <v>57</v>
      </c>
      <c r="V73" s="34">
        <f t="shared" ref="V73:AG73" si="85">(COUNTIF(B$15:B$20,"&gt;10")+COUNTIF(B$15:B$20,"&lt;-10"))/6-V74</f>
        <v>0.16666666666666666</v>
      </c>
      <c r="W73" s="34">
        <f t="shared" si="85"/>
        <v>0.33333333333333337</v>
      </c>
      <c r="X73" s="34">
        <f t="shared" si="85"/>
        <v>0</v>
      </c>
      <c r="Y73" s="34">
        <f t="shared" si="85"/>
        <v>0.16666666666666666</v>
      </c>
      <c r="Z73" s="34">
        <f t="shared" si="85"/>
        <v>0.16666666666666674</v>
      </c>
      <c r="AA73" s="34">
        <f t="shared" si="85"/>
        <v>0</v>
      </c>
      <c r="AB73" s="34">
        <f t="shared" si="85"/>
        <v>0</v>
      </c>
      <c r="AC73" s="34">
        <f t="shared" si="85"/>
        <v>0</v>
      </c>
      <c r="AD73" s="34">
        <f t="shared" si="85"/>
        <v>0</v>
      </c>
      <c r="AE73" s="34">
        <f t="shared" si="85"/>
        <v>0</v>
      </c>
      <c r="AF73" s="34">
        <f t="shared" si="85"/>
        <v>0</v>
      </c>
      <c r="AG73" s="34">
        <f t="shared" si="85"/>
        <v>0</v>
      </c>
    </row>
    <row r="74" spans="1:33" ht="15" thickBot="1" x14ac:dyDescent="0.35">
      <c r="A74" s="57"/>
      <c r="B74" s="18">
        <v>3.077</v>
      </c>
      <c r="C74" s="18">
        <v>11.831</v>
      </c>
      <c r="D74" s="17">
        <v>-2.448</v>
      </c>
      <c r="E74" s="18">
        <v>-3.823</v>
      </c>
      <c r="F74" s="17">
        <v>12.4879</v>
      </c>
      <c r="G74" s="17">
        <v>3.7339000000000002</v>
      </c>
      <c r="H74" s="17">
        <v>10.8414</v>
      </c>
      <c r="I74" s="18">
        <v>12.2164</v>
      </c>
      <c r="J74" s="18">
        <v>0.75829999999999997</v>
      </c>
      <c r="K74" s="17">
        <v>-4.7667000000000002</v>
      </c>
      <c r="L74" s="18">
        <v>2.4047000000000001</v>
      </c>
      <c r="M74" s="25">
        <v>-13.2493</v>
      </c>
      <c r="U74" t="s">
        <v>58</v>
      </c>
      <c r="V74" s="35">
        <f t="shared" ref="V74:AG74" si="86">(COUNTIF(B$15:B$20,"&gt;15")+COUNTIF(B$15:B$20,"&lt;-15"))/6</f>
        <v>0.16666666666666666</v>
      </c>
      <c r="W74" s="35">
        <f t="shared" si="86"/>
        <v>0.5</v>
      </c>
      <c r="X74" s="35">
        <f t="shared" si="86"/>
        <v>0.33333333333333331</v>
      </c>
      <c r="Y74" s="35">
        <f t="shared" si="86"/>
        <v>0.16666666666666666</v>
      </c>
      <c r="Z74" s="35">
        <f t="shared" si="86"/>
        <v>0.66666666666666663</v>
      </c>
      <c r="AA74" s="35">
        <f t="shared" si="86"/>
        <v>0</v>
      </c>
      <c r="AB74" s="35">
        <f t="shared" si="86"/>
        <v>0</v>
      </c>
      <c r="AC74" s="35">
        <f t="shared" si="86"/>
        <v>0.33333333333333331</v>
      </c>
      <c r="AD74" s="35">
        <f t="shared" si="86"/>
        <v>0</v>
      </c>
      <c r="AE74" s="35">
        <f t="shared" si="86"/>
        <v>0</v>
      </c>
      <c r="AF74" s="35">
        <f t="shared" si="86"/>
        <v>0.66666666666666663</v>
      </c>
      <c r="AG74" s="35">
        <f t="shared" si="86"/>
        <v>0</v>
      </c>
    </row>
    <row r="77" spans="1:33" x14ac:dyDescent="0.3">
      <c r="B77">
        <f>(B15-B$9)^2</f>
        <v>93.926141402500022</v>
      </c>
      <c r="C77">
        <f t="shared" ref="C77:M77" si="87">(C15-C$9)^2</f>
        <v>334.78996747111131</v>
      </c>
      <c r="D77">
        <f t="shared" si="87"/>
        <v>16.368093062499998</v>
      </c>
      <c r="E77">
        <f t="shared" si="87"/>
        <v>11.856085337777781</v>
      </c>
      <c r="F77">
        <f t="shared" si="87"/>
        <v>119.85556559387781</v>
      </c>
      <c r="G77">
        <f t="shared" si="87"/>
        <v>5.4856197795999986</v>
      </c>
      <c r="H77">
        <f t="shared" si="87"/>
        <v>30.848637764024996</v>
      </c>
      <c r="I77">
        <f t="shared" si="87"/>
        <v>37.904195567469436</v>
      </c>
      <c r="J77">
        <f t="shared" si="87"/>
        <v>9.257181495469446</v>
      </c>
      <c r="K77">
        <f t="shared" si="87"/>
        <v>6.7768498201361149</v>
      </c>
      <c r="L77">
        <f t="shared" si="87"/>
        <v>71.169807888399916</v>
      </c>
      <c r="M77">
        <f t="shared" si="87"/>
        <v>41.18790012840001</v>
      </c>
    </row>
    <row r="78" spans="1:33" x14ac:dyDescent="0.3">
      <c r="B78">
        <f t="shared" ref="B78:M93" si="88">(B16-B$9)^2</f>
        <v>25.025506502499994</v>
      </c>
      <c r="C78">
        <f t="shared" si="88"/>
        <v>0.91253440444445133</v>
      </c>
      <c r="D78">
        <f t="shared" si="88"/>
        <v>10.283245562499999</v>
      </c>
      <c r="E78">
        <f t="shared" si="88"/>
        <v>104.84258187111109</v>
      </c>
      <c r="F78">
        <f t="shared" si="88"/>
        <v>1.0220064232111079</v>
      </c>
      <c r="G78">
        <f t="shared" si="88"/>
        <v>9.2193605955999995</v>
      </c>
      <c r="H78">
        <f t="shared" si="88"/>
        <v>3.3410173440250013</v>
      </c>
      <c r="I78">
        <f t="shared" si="88"/>
        <v>78.506008864136135</v>
      </c>
      <c r="J78">
        <f t="shared" si="88"/>
        <v>6.5917395954694449</v>
      </c>
      <c r="K78">
        <f t="shared" si="88"/>
        <v>19.037848753469444</v>
      </c>
      <c r="L78">
        <f t="shared" si="88"/>
        <v>3.0641802304000141</v>
      </c>
      <c r="M78">
        <f t="shared" si="88"/>
        <v>56.753923590400007</v>
      </c>
    </row>
    <row r="79" spans="1:33" x14ac:dyDescent="0.3">
      <c r="B79">
        <f t="shared" si="88"/>
        <v>48.17123430249999</v>
      </c>
      <c r="C79">
        <f t="shared" si="88"/>
        <v>64.621233604444384</v>
      </c>
      <c r="D79">
        <f t="shared" si="88"/>
        <v>41.496143062500011</v>
      </c>
      <c r="E79">
        <f t="shared" si="88"/>
        <v>13.379013137777777</v>
      </c>
      <c r="F79">
        <f t="shared" si="88"/>
        <v>295.52853268987764</v>
      </c>
      <c r="G79">
        <f t="shared" si="88"/>
        <v>4.891439955600001</v>
      </c>
      <c r="H79">
        <f t="shared" si="88"/>
        <v>40.155604554025004</v>
      </c>
      <c r="I79">
        <f t="shared" si="88"/>
        <v>14.157447227469438</v>
      </c>
      <c r="J79">
        <f t="shared" si="88"/>
        <v>3.1842201654694438</v>
      </c>
      <c r="K79">
        <f t="shared" si="88"/>
        <v>5.2131772868027797</v>
      </c>
      <c r="L79">
        <f t="shared" si="88"/>
        <v>159.73117671040012</v>
      </c>
      <c r="M79">
        <f t="shared" si="88"/>
        <v>68.185975950399992</v>
      </c>
    </row>
    <row r="80" spans="1:33" x14ac:dyDescent="0.3">
      <c r="B80">
        <f t="shared" si="88"/>
        <v>2.4509468024999999</v>
      </c>
      <c r="C80">
        <f t="shared" si="88"/>
        <v>507.76913793777766</v>
      </c>
      <c r="D80">
        <f t="shared" si="88"/>
        <v>16.347870562499995</v>
      </c>
      <c r="E80">
        <f t="shared" si="88"/>
        <v>23.364977937777773</v>
      </c>
      <c r="F80">
        <f t="shared" si="88"/>
        <v>564.51589940854444</v>
      </c>
      <c r="G80">
        <f t="shared" si="88"/>
        <v>0.11542326759999995</v>
      </c>
      <c r="H80">
        <f t="shared" si="88"/>
        <v>5.4049042740250011</v>
      </c>
      <c r="I80">
        <f t="shared" si="88"/>
        <v>2.3542657241361131</v>
      </c>
      <c r="J80">
        <f t="shared" si="88"/>
        <v>14.269972145469445</v>
      </c>
      <c r="K80">
        <f t="shared" si="88"/>
        <v>3.3534338334694458</v>
      </c>
      <c r="L80">
        <f t="shared" si="88"/>
        <v>311.77247412640014</v>
      </c>
      <c r="M80">
        <f t="shared" si="88"/>
        <v>1.8421263999999964E-3</v>
      </c>
    </row>
    <row r="81" spans="2:13" x14ac:dyDescent="0.3">
      <c r="B81">
        <f t="shared" si="88"/>
        <v>118.51479360249999</v>
      </c>
      <c r="C81">
        <f t="shared" si="88"/>
        <v>930.96587100444435</v>
      </c>
      <c r="D81">
        <f t="shared" si="88"/>
        <v>485.6403875625</v>
      </c>
      <c r="E81">
        <f t="shared" si="88"/>
        <v>56.336032871111115</v>
      </c>
      <c r="F81">
        <f t="shared" si="88"/>
        <v>400.97432593121113</v>
      </c>
      <c r="G81">
        <f t="shared" si="88"/>
        <v>0.15924888360000033</v>
      </c>
      <c r="H81">
        <f t="shared" si="88"/>
        <v>1.2733994025000119E-2</v>
      </c>
      <c r="I81">
        <f t="shared" si="88"/>
        <v>214.45732862413612</v>
      </c>
      <c r="J81">
        <f t="shared" si="88"/>
        <v>32.701947535469451</v>
      </c>
      <c r="K81">
        <f t="shared" si="88"/>
        <v>29.509213310136118</v>
      </c>
      <c r="L81">
        <f t="shared" si="88"/>
        <v>201.44068128040016</v>
      </c>
      <c r="M81">
        <f t="shared" si="88"/>
        <v>77.669321520400004</v>
      </c>
    </row>
    <row r="82" spans="2:13" x14ac:dyDescent="0.3">
      <c r="B82">
        <f t="shared" si="88"/>
        <v>462.14035650250003</v>
      </c>
      <c r="C82">
        <f t="shared" si="88"/>
        <v>655.49995413777754</v>
      </c>
      <c r="D82">
        <f t="shared" si="88"/>
        <v>944.28680556249981</v>
      </c>
      <c r="E82">
        <f t="shared" si="88"/>
        <v>283.47558933777782</v>
      </c>
      <c r="F82">
        <f t="shared" si="88"/>
        <v>71.597715581877779</v>
      </c>
      <c r="G82">
        <f t="shared" si="88"/>
        <v>18.977001187599999</v>
      </c>
      <c r="H82">
        <f t="shared" si="88"/>
        <v>164.25382898402501</v>
      </c>
      <c r="I82">
        <f t="shared" si="88"/>
        <v>1.1585544374694454</v>
      </c>
      <c r="J82">
        <f t="shared" si="88"/>
        <v>64.859855518802789</v>
      </c>
      <c r="K82">
        <f t="shared" si="88"/>
        <v>1.3882455701361121</v>
      </c>
      <c r="L82">
        <f t="shared" si="88"/>
        <v>174.87629184640011</v>
      </c>
      <c r="M82">
        <f t="shared" si="88"/>
        <v>19.874477286399998</v>
      </c>
    </row>
    <row r="83" spans="2:13" x14ac:dyDescent="0.3">
      <c r="B83">
        <f t="shared" si="88"/>
        <v>23.878370902499999</v>
      </c>
      <c r="C83">
        <f t="shared" si="88"/>
        <v>53.644882204444492</v>
      </c>
      <c r="D83">
        <f t="shared" si="88"/>
        <v>34.254682562500001</v>
      </c>
      <c r="E83">
        <f t="shared" si="88"/>
        <v>4.0532426711111125</v>
      </c>
      <c r="F83">
        <f t="shared" si="88"/>
        <v>3.6666760538777861</v>
      </c>
      <c r="G83">
        <f t="shared" si="88"/>
        <v>0.27338257960000056</v>
      </c>
      <c r="H83">
        <f t="shared" si="88"/>
        <v>0.29090381602499954</v>
      </c>
      <c r="I83">
        <f t="shared" si="88"/>
        <v>19.174225149469436</v>
      </c>
      <c r="J83">
        <f t="shared" si="88"/>
        <v>0.49739401846944459</v>
      </c>
      <c r="K83">
        <f t="shared" si="88"/>
        <v>2.7937841031361095</v>
      </c>
      <c r="L83">
        <f t="shared" si="88"/>
        <v>4.3293957183999829</v>
      </c>
      <c r="M83">
        <f t="shared" si="88"/>
        <v>10.434708878399997</v>
      </c>
    </row>
    <row r="84" spans="2:13" x14ac:dyDescent="0.3">
      <c r="B84">
        <f t="shared" si="88"/>
        <v>35.076598502499991</v>
      </c>
      <c r="C84">
        <f t="shared" si="88"/>
        <v>110.36062773777788</v>
      </c>
      <c r="D84">
        <f t="shared" si="88"/>
        <v>65.719395562499997</v>
      </c>
      <c r="E84">
        <f t="shared" si="88"/>
        <v>145.06435953777773</v>
      </c>
      <c r="F84">
        <f t="shared" si="88"/>
        <v>45.432407993877803</v>
      </c>
      <c r="G84">
        <f t="shared" si="88"/>
        <v>4.6554103695999993</v>
      </c>
      <c r="H84">
        <f t="shared" si="88"/>
        <v>8.1159748110249978</v>
      </c>
      <c r="I84">
        <f t="shared" si="88"/>
        <v>1.1851842244694468</v>
      </c>
      <c r="J84">
        <f t="shared" si="88"/>
        <v>14.937748320469444</v>
      </c>
      <c r="K84">
        <f t="shared" si="88"/>
        <v>2.8248813451361139</v>
      </c>
      <c r="L84">
        <f t="shared" si="88"/>
        <v>7.0331039999979323E-4</v>
      </c>
      <c r="M84">
        <f t="shared" si="88"/>
        <v>2.4508528703999999</v>
      </c>
    </row>
    <row r="85" spans="2:13" x14ac:dyDescent="0.3">
      <c r="B85">
        <f t="shared" si="88"/>
        <v>54.1335420025</v>
      </c>
      <c r="C85">
        <f t="shared" si="88"/>
        <v>12.814490737777753</v>
      </c>
      <c r="D85">
        <f t="shared" si="88"/>
        <v>63.43724256250001</v>
      </c>
      <c r="E85">
        <f t="shared" si="88"/>
        <v>28.968794471111117</v>
      </c>
      <c r="F85">
        <f t="shared" si="88"/>
        <v>61.508622992544439</v>
      </c>
      <c r="G85">
        <f t="shared" si="88"/>
        <v>9.5761778115999991</v>
      </c>
      <c r="H85">
        <f t="shared" si="88"/>
        <v>64.756542651025001</v>
      </c>
      <c r="I85">
        <f t="shared" si="88"/>
        <v>29.862527131136126</v>
      </c>
      <c r="J85">
        <f t="shared" si="88"/>
        <v>4.1206496371361112</v>
      </c>
      <c r="K85">
        <f t="shared" si="88"/>
        <v>2.0241843651361133</v>
      </c>
      <c r="L85">
        <f t="shared" si="88"/>
        <v>3.3323772304000152</v>
      </c>
      <c r="M85">
        <f t="shared" si="88"/>
        <v>50.929917710399998</v>
      </c>
    </row>
    <row r="86" spans="2:13" x14ac:dyDescent="0.3">
      <c r="B86">
        <f t="shared" si="88"/>
        <v>5.9905010025000003</v>
      </c>
      <c r="C86">
        <f t="shared" si="88"/>
        <v>193.96875680444452</v>
      </c>
      <c r="D86">
        <f t="shared" si="88"/>
        <v>15.348765062499998</v>
      </c>
      <c r="E86">
        <f t="shared" si="88"/>
        <v>9.667539204444445</v>
      </c>
      <c r="F86">
        <f t="shared" si="88"/>
        <v>65.491091924544477</v>
      </c>
      <c r="G86">
        <f t="shared" si="88"/>
        <v>11.472175443599999</v>
      </c>
      <c r="H86">
        <f t="shared" si="88"/>
        <v>69.258097401025012</v>
      </c>
      <c r="I86">
        <f t="shared" si="88"/>
        <v>56.455111641136128</v>
      </c>
      <c r="J86">
        <f t="shared" si="88"/>
        <v>3.5153937538027771</v>
      </c>
      <c r="K86">
        <f t="shared" si="88"/>
        <v>0.16381311846944488</v>
      </c>
      <c r="L86">
        <f t="shared" si="88"/>
        <v>211.40927360639986</v>
      </c>
      <c r="M86">
        <f t="shared" si="88"/>
        <v>13.8526884864</v>
      </c>
    </row>
    <row r="87" spans="2:13" x14ac:dyDescent="0.3">
      <c r="B87">
        <f t="shared" si="88"/>
        <v>18.606713602499994</v>
      </c>
      <c r="C87">
        <f t="shared" si="88"/>
        <v>69.201324271111062</v>
      </c>
      <c r="D87">
        <f t="shared" si="88"/>
        <v>280.70489306249999</v>
      </c>
      <c r="E87">
        <f t="shared" si="88"/>
        <v>1.2627766044444442</v>
      </c>
      <c r="F87">
        <f t="shared" si="88"/>
        <v>271.79292200721102</v>
      </c>
      <c r="G87">
        <f t="shared" si="88"/>
        <v>14.852236899600001</v>
      </c>
      <c r="H87">
        <f t="shared" si="88"/>
        <v>12.389379221024996</v>
      </c>
      <c r="I87">
        <f t="shared" si="88"/>
        <v>146.66812600446946</v>
      </c>
      <c r="J87">
        <f t="shared" si="88"/>
        <v>337.05514528046956</v>
      </c>
      <c r="K87">
        <f t="shared" si="88"/>
        <v>7.3372633584694462</v>
      </c>
      <c r="L87">
        <f t="shared" si="88"/>
        <v>2.712543120400015</v>
      </c>
      <c r="M87">
        <f t="shared" si="88"/>
        <v>30.780525920400002</v>
      </c>
    </row>
    <row r="88" spans="2:13" x14ac:dyDescent="0.3">
      <c r="B88">
        <f t="shared" si="88"/>
        <v>300.58717250250004</v>
      </c>
      <c r="C88">
        <f t="shared" si="88"/>
        <v>235.52222400444433</v>
      </c>
      <c r="D88">
        <f t="shared" si="88"/>
        <v>198.92986806250002</v>
      </c>
      <c r="E88">
        <f t="shared" si="88"/>
        <v>63.947744004444445</v>
      </c>
      <c r="F88">
        <f t="shared" si="88"/>
        <v>5.3007848245444347</v>
      </c>
      <c r="G88">
        <f t="shared" si="88"/>
        <v>18.430364163599997</v>
      </c>
      <c r="H88">
        <f t="shared" si="88"/>
        <v>17.306806421025001</v>
      </c>
      <c r="I88">
        <f t="shared" si="88"/>
        <v>105.42487610113612</v>
      </c>
      <c r="J88">
        <f t="shared" si="88"/>
        <v>5.1935599271361115</v>
      </c>
      <c r="K88">
        <f t="shared" si="88"/>
        <v>0.91061532846944337</v>
      </c>
      <c r="L88">
        <f t="shared" si="88"/>
        <v>0.17730836640000366</v>
      </c>
      <c r="M88">
        <f t="shared" si="88"/>
        <v>48.009932366399994</v>
      </c>
    </row>
    <row r="89" spans="2:13" x14ac:dyDescent="0.3">
      <c r="B89">
        <f t="shared" si="88"/>
        <v>0.67166220249999986</v>
      </c>
      <c r="C89">
        <f t="shared" si="88"/>
        <v>26.73165740444448</v>
      </c>
      <c r="D89">
        <f t="shared" si="88"/>
        <v>1.8245255625000003</v>
      </c>
      <c r="E89">
        <f t="shared" si="88"/>
        <v>5.3117957377777767</v>
      </c>
      <c r="F89">
        <f t="shared" si="88"/>
        <v>41.638068599211131</v>
      </c>
      <c r="G89">
        <f t="shared" si="88"/>
        <v>4.4185721615999984</v>
      </c>
      <c r="H89">
        <f t="shared" si="88"/>
        <v>48.040909634024992</v>
      </c>
      <c r="I89">
        <f t="shared" si="88"/>
        <v>112.07691120080277</v>
      </c>
      <c r="J89">
        <f t="shared" si="88"/>
        <v>2.1604933191361111</v>
      </c>
      <c r="K89">
        <f t="shared" si="88"/>
        <v>4.0042477938027741</v>
      </c>
      <c r="L89">
        <f t="shared" si="88"/>
        <v>0.98291361639999242</v>
      </c>
      <c r="M89">
        <f t="shared" si="88"/>
        <v>42.036809616399999</v>
      </c>
    </row>
    <row r="90" spans="2:13" x14ac:dyDescent="0.3">
      <c r="B90">
        <f t="shared" si="88"/>
        <v>6.1184496024999993</v>
      </c>
      <c r="C90">
        <f t="shared" si="88"/>
        <v>183.98933020444454</v>
      </c>
      <c r="D90">
        <f t="shared" si="88"/>
        <v>8.2987205624999998</v>
      </c>
      <c r="E90">
        <f t="shared" si="88"/>
        <v>36.140937671111104</v>
      </c>
      <c r="F90">
        <f t="shared" si="88"/>
        <v>22.144145805877795</v>
      </c>
      <c r="G90">
        <f t="shared" si="88"/>
        <v>40.767714201600008</v>
      </c>
      <c r="H90">
        <f t="shared" si="88"/>
        <v>1.6903770210250026</v>
      </c>
      <c r="I90">
        <f t="shared" si="88"/>
        <v>57.643601367802759</v>
      </c>
      <c r="J90">
        <f t="shared" si="88"/>
        <v>9.5137264694444296E-3</v>
      </c>
      <c r="K90">
        <f t="shared" si="88"/>
        <v>9.5890347802777401E-2</v>
      </c>
      <c r="L90">
        <f t="shared" si="88"/>
        <v>34.908245222399955</v>
      </c>
      <c r="M90">
        <f t="shared" si="88"/>
        <v>186.80547658239996</v>
      </c>
    </row>
    <row r="91" spans="2:13" x14ac:dyDescent="0.3">
      <c r="B91">
        <f t="shared" si="88"/>
        <v>4.8732770024999992</v>
      </c>
      <c r="C91">
        <f t="shared" si="88"/>
        <v>126.70353927111115</v>
      </c>
      <c r="D91">
        <f t="shared" si="88"/>
        <v>14.4001275625</v>
      </c>
      <c r="E91">
        <f t="shared" si="88"/>
        <v>67.580456537777778</v>
      </c>
      <c r="F91">
        <f t="shared" si="88"/>
        <v>6.415362893877786</v>
      </c>
      <c r="G91">
        <f t="shared" si="88"/>
        <v>42.456431539600011</v>
      </c>
      <c r="H91">
        <f t="shared" si="88"/>
        <v>29.86234497602501</v>
      </c>
      <c r="I91">
        <f t="shared" si="88"/>
        <v>42.913482869469426</v>
      </c>
      <c r="J91">
        <f t="shared" si="88"/>
        <v>9.3864925751361099</v>
      </c>
      <c r="K91">
        <f t="shared" si="88"/>
        <v>2.1801654498027796</v>
      </c>
      <c r="L91">
        <f t="shared" si="88"/>
        <v>24.341593038399957</v>
      </c>
      <c r="M91">
        <f t="shared" si="88"/>
        <v>211.50699315839998</v>
      </c>
    </row>
    <row r="92" spans="2:13" x14ac:dyDescent="0.3">
      <c r="B92">
        <f t="shared" si="88"/>
        <v>18.840374302499995</v>
      </c>
      <c r="C92">
        <f t="shared" si="88"/>
        <v>49.087772604444496</v>
      </c>
      <c r="D92">
        <f t="shared" si="88"/>
        <v>2.9506650625000002</v>
      </c>
      <c r="E92">
        <f t="shared" si="88"/>
        <v>26.468281071111107</v>
      </c>
      <c r="F92">
        <f t="shared" si="88"/>
        <v>2.9041045005444364</v>
      </c>
      <c r="G92">
        <f t="shared" si="88"/>
        <v>19.0956764196</v>
      </c>
      <c r="H92">
        <f t="shared" si="88"/>
        <v>84.073220031025002</v>
      </c>
      <c r="I92">
        <f t="shared" si="88"/>
        <v>5.3206880444694455</v>
      </c>
      <c r="J92">
        <f t="shared" si="88"/>
        <v>11.833175737136113</v>
      </c>
      <c r="K92">
        <f t="shared" si="88"/>
        <v>36.756796098469451</v>
      </c>
      <c r="L92">
        <f t="shared" si="88"/>
        <v>16.200786000399969</v>
      </c>
      <c r="M92">
        <f t="shared" si="88"/>
        <v>66.031550960399997</v>
      </c>
    </row>
    <row r="93" spans="2:13" x14ac:dyDescent="0.3">
      <c r="B93">
        <f t="shared" si="88"/>
        <v>0.55435470249999985</v>
      </c>
      <c r="C93">
        <f t="shared" si="88"/>
        <v>72.790473671111044</v>
      </c>
      <c r="D93">
        <f t="shared" si="88"/>
        <v>40.969600562500005</v>
      </c>
      <c r="E93">
        <f t="shared" si="88"/>
        <v>14.301507004444446</v>
      </c>
      <c r="F93">
        <f t="shared" si="88"/>
        <v>295.98254783387779</v>
      </c>
      <c r="G93">
        <f t="shared" si="88"/>
        <v>62.850964179599998</v>
      </c>
      <c r="H93">
        <f t="shared" si="88"/>
        <v>223.86578300102505</v>
      </c>
      <c r="I93">
        <f t="shared" si="88"/>
        <v>22.845165647802787</v>
      </c>
      <c r="J93">
        <f t="shared" si="88"/>
        <v>81.215032523802776</v>
      </c>
      <c r="K93">
        <f t="shared" si="88"/>
        <v>11.260979761802778</v>
      </c>
      <c r="L93">
        <f t="shared" si="88"/>
        <v>126.65206584040013</v>
      </c>
      <c r="M93">
        <f t="shared" si="88"/>
        <v>42.301755840400006</v>
      </c>
    </row>
    <row r="94" spans="2:13" x14ac:dyDescent="0.3">
      <c r="B94">
        <f t="shared" ref="B94:M109" si="89">(B32-B$9)^2</f>
        <v>2.4506337025000002</v>
      </c>
      <c r="C94">
        <f t="shared" si="89"/>
        <v>222.44927040444438</v>
      </c>
      <c r="D94">
        <f t="shared" si="89"/>
        <v>375.16784556250002</v>
      </c>
      <c r="E94">
        <f t="shared" si="89"/>
        <v>0.22537173777777769</v>
      </c>
      <c r="F94">
        <f t="shared" si="89"/>
        <v>249.71405482454438</v>
      </c>
      <c r="G94">
        <f t="shared" si="89"/>
        <v>6.0175033635999986</v>
      </c>
      <c r="H94">
        <f t="shared" si="89"/>
        <v>25.602132621024989</v>
      </c>
      <c r="I94">
        <f t="shared" si="89"/>
        <v>191.39786343113613</v>
      </c>
      <c r="J94">
        <f t="shared" si="89"/>
        <v>306.32216258380288</v>
      </c>
      <c r="K94">
        <f t="shared" si="89"/>
        <v>9.1046021802778113E-2</v>
      </c>
      <c r="L94">
        <f t="shared" si="89"/>
        <v>11.290137606400023</v>
      </c>
      <c r="M94">
        <f t="shared" si="89"/>
        <v>122.76462720640004</v>
      </c>
    </row>
    <row r="95" spans="2:13" x14ac:dyDescent="0.3">
      <c r="B95">
        <f t="shared" si="89"/>
        <v>2.4446886024999999</v>
      </c>
      <c r="C95">
        <f t="shared" si="89"/>
        <v>311.68960907111097</v>
      </c>
      <c r="D95">
        <f t="shared" si="89"/>
        <v>8.5453905624999962</v>
      </c>
      <c r="E95">
        <f t="shared" si="89"/>
        <v>429.32945073777779</v>
      </c>
      <c r="F95">
        <f t="shared" si="89"/>
        <v>105.3939727045445</v>
      </c>
      <c r="G95">
        <f t="shared" si="89"/>
        <v>869.33220211359992</v>
      </c>
      <c r="H95">
        <f t="shared" si="89"/>
        <v>620.13724552802501</v>
      </c>
      <c r="I95">
        <f t="shared" si="89"/>
        <v>1.5851775248027764</v>
      </c>
      <c r="J95">
        <f t="shared" si="89"/>
        <v>16.580871814802776</v>
      </c>
      <c r="K95">
        <f t="shared" si="89"/>
        <v>0.17209084280277823</v>
      </c>
      <c r="L95">
        <f t="shared" si="89"/>
        <v>111.60823767040007</v>
      </c>
      <c r="M95">
        <f t="shared" si="89"/>
        <v>773.42502267040004</v>
      </c>
    </row>
    <row r="96" spans="2:13" x14ac:dyDescent="0.3">
      <c r="B96">
        <f t="shared" si="89"/>
        <v>10.761352202500001</v>
      </c>
      <c r="C96">
        <f t="shared" si="89"/>
        <v>88.073219737777706</v>
      </c>
      <c r="D96">
        <f t="shared" si="89"/>
        <v>0.28010556250000002</v>
      </c>
      <c r="E96">
        <f t="shared" si="89"/>
        <v>122.3958693377778</v>
      </c>
      <c r="F96">
        <f t="shared" si="89"/>
        <v>183.61216579387784</v>
      </c>
      <c r="G96">
        <f t="shared" si="89"/>
        <v>386.3048735296</v>
      </c>
      <c r="H96">
        <f t="shared" si="89"/>
        <v>239.41543103302502</v>
      </c>
      <c r="I96">
        <f t="shared" si="89"/>
        <v>15.058577756469438</v>
      </c>
      <c r="J96">
        <f t="shared" si="89"/>
        <v>5.0605276921361115</v>
      </c>
      <c r="K96">
        <f t="shared" si="89"/>
        <v>25.007617246802766</v>
      </c>
      <c r="L96">
        <f t="shared" si="89"/>
        <v>0.10681131239999746</v>
      </c>
      <c r="M96">
        <f t="shared" si="89"/>
        <v>431.59314603240006</v>
      </c>
    </row>
    <row r="97" spans="2:13" x14ac:dyDescent="0.3">
      <c r="B97">
        <f t="shared" si="89"/>
        <v>3.8081571024999996</v>
      </c>
      <c r="C97">
        <f t="shared" si="89"/>
        <v>0.3395781377777739</v>
      </c>
      <c r="D97">
        <f t="shared" si="89"/>
        <v>1.6893500625</v>
      </c>
      <c r="E97">
        <f t="shared" si="89"/>
        <v>35.322418671111116</v>
      </c>
      <c r="F97">
        <f t="shared" si="89"/>
        <v>96.072473411211135</v>
      </c>
      <c r="G97">
        <f t="shared" si="89"/>
        <v>71.114477043599976</v>
      </c>
      <c r="H97">
        <f t="shared" si="89"/>
        <v>221.734584470025</v>
      </c>
      <c r="I97">
        <f t="shared" si="89"/>
        <v>105.00589346013608</v>
      </c>
      <c r="J97">
        <f t="shared" si="89"/>
        <v>4.5337552451361116</v>
      </c>
      <c r="K97">
        <f t="shared" si="89"/>
        <v>28.949367746469431</v>
      </c>
      <c r="L97">
        <f t="shared" si="89"/>
        <v>8.7608896144000212</v>
      </c>
      <c r="M97">
        <f t="shared" si="89"/>
        <v>12.717211854399999</v>
      </c>
    </row>
    <row r="98" spans="2:13" x14ac:dyDescent="0.3">
      <c r="B98">
        <f t="shared" si="89"/>
        <v>2.9328275024999999</v>
      </c>
      <c r="C98">
        <f t="shared" si="89"/>
        <v>106.54918913777787</v>
      </c>
      <c r="D98">
        <f t="shared" si="89"/>
        <v>11.3417400625</v>
      </c>
      <c r="E98">
        <f t="shared" si="89"/>
        <v>61.04713600444444</v>
      </c>
      <c r="F98">
        <f t="shared" si="89"/>
        <v>7.1789521472111231</v>
      </c>
      <c r="G98">
        <f t="shared" si="89"/>
        <v>35.169169729599993</v>
      </c>
      <c r="H98">
        <f t="shared" si="89"/>
        <v>147.293539967025</v>
      </c>
      <c r="I98">
        <f t="shared" si="89"/>
        <v>59.150532447136101</v>
      </c>
      <c r="J98">
        <f t="shared" si="89"/>
        <v>6.1805802777778913E-5</v>
      </c>
      <c r="K98">
        <f t="shared" si="89"/>
        <v>2.7657741071361097</v>
      </c>
      <c r="L98">
        <f t="shared" si="89"/>
        <v>89.288892518400061</v>
      </c>
      <c r="M98">
        <f t="shared" si="89"/>
        <v>143.00046055839996</v>
      </c>
    </row>
    <row r="99" spans="2:13" x14ac:dyDescent="0.3">
      <c r="B99">
        <f t="shared" si="89"/>
        <v>28.500116102499998</v>
      </c>
      <c r="C99">
        <f t="shared" si="89"/>
        <v>213.92767660444454</v>
      </c>
      <c r="D99">
        <f t="shared" si="89"/>
        <v>4.808152562500001</v>
      </c>
      <c r="E99">
        <f t="shared" si="89"/>
        <v>2.2179152044444455</v>
      </c>
      <c r="F99">
        <f t="shared" si="89"/>
        <v>14.529488885877791</v>
      </c>
      <c r="G99">
        <f t="shared" si="89"/>
        <v>29.986137921599997</v>
      </c>
      <c r="H99">
        <f t="shared" si="89"/>
        <v>3.2186333430249983</v>
      </c>
      <c r="I99">
        <f t="shared" si="89"/>
        <v>6.23769772646944</v>
      </c>
      <c r="J99">
        <f t="shared" si="89"/>
        <v>12.024677434469442</v>
      </c>
      <c r="K99">
        <f t="shared" si="89"/>
        <v>0.10359493246944404</v>
      </c>
      <c r="L99">
        <f t="shared" si="89"/>
        <v>30.08873550239996</v>
      </c>
      <c r="M99">
        <f t="shared" si="89"/>
        <v>58.548206822399997</v>
      </c>
    </row>
    <row r="100" spans="2:13" x14ac:dyDescent="0.3">
      <c r="B100">
        <f t="shared" si="89"/>
        <v>18.727689002499996</v>
      </c>
      <c r="C100">
        <f t="shared" si="89"/>
        <v>77.013495537777715</v>
      </c>
      <c r="D100">
        <f t="shared" si="89"/>
        <v>290.48941406249997</v>
      </c>
      <c r="E100">
        <f t="shared" si="89"/>
        <v>5.0613000711111109</v>
      </c>
      <c r="F100">
        <f t="shared" si="89"/>
        <v>118.51900306721105</v>
      </c>
      <c r="G100">
        <f t="shared" si="89"/>
        <v>4.9134928895999996</v>
      </c>
      <c r="H100">
        <f t="shared" si="89"/>
        <v>346.2816687360251</v>
      </c>
      <c r="I100">
        <f t="shared" si="89"/>
        <v>0.46900354280277673</v>
      </c>
      <c r="J100">
        <f t="shared" si="89"/>
        <v>152.46664194846946</v>
      </c>
      <c r="K100">
        <f t="shared" si="89"/>
        <v>0.1357639998027774</v>
      </c>
      <c r="L100">
        <f t="shared" si="89"/>
        <v>21.397840608400038</v>
      </c>
      <c r="M100">
        <f t="shared" si="89"/>
        <v>3.6108360483999991</v>
      </c>
    </row>
    <row r="101" spans="2:13" x14ac:dyDescent="0.3">
      <c r="B101">
        <f t="shared" si="89"/>
        <v>0.4037967025000001</v>
      </c>
      <c r="C101">
        <f t="shared" si="89"/>
        <v>34.319288337777813</v>
      </c>
      <c r="D101">
        <f t="shared" si="89"/>
        <v>5.6489405625000018</v>
      </c>
      <c r="E101">
        <f t="shared" si="89"/>
        <v>19.055553071111113</v>
      </c>
      <c r="F101">
        <f t="shared" si="89"/>
        <v>43.057962913877802</v>
      </c>
      <c r="G101">
        <f t="shared" si="89"/>
        <v>4.6430595999999514E-3</v>
      </c>
      <c r="H101">
        <f t="shared" si="89"/>
        <v>0.1345752540250004</v>
      </c>
      <c r="I101">
        <f t="shared" si="89"/>
        <v>5.5477285808027794</v>
      </c>
      <c r="J101">
        <f t="shared" si="89"/>
        <v>1.0661835954694443</v>
      </c>
      <c r="K101">
        <f t="shared" si="89"/>
        <v>16.360096940136106</v>
      </c>
      <c r="L101">
        <f t="shared" si="89"/>
        <v>63.382616142399925</v>
      </c>
      <c r="M101">
        <f t="shared" si="89"/>
        <v>41.839163622399994</v>
      </c>
    </row>
    <row r="102" spans="2:13" x14ac:dyDescent="0.3">
      <c r="B102">
        <f t="shared" si="89"/>
        <v>4.131259502499999</v>
      </c>
      <c r="C102">
        <f t="shared" si="89"/>
        <v>49.354371737777818</v>
      </c>
      <c r="D102">
        <f t="shared" si="89"/>
        <v>7.7047880624999996</v>
      </c>
      <c r="E102">
        <f t="shared" si="89"/>
        <v>1.842172804444445</v>
      </c>
      <c r="F102">
        <f t="shared" si="89"/>
        <v>10.377138773877791</v>
      </c>
      <c r="G102">
        <f t="shared" si="89"/>
        <v>3.1377162496000017</v>
      </c>
      <c r="H102">
        <f t="shared" si="89"/>
        <v>10.902180404025003</v>
      </c>
      <c r="I102">
        <f t="shared" si="89"/>
        <v>3.5470511674694474</v>
      </c>
      <c r="J102">
        <f t="shared" si="89"/>
        <v>0.2668359554694445</v>
      </c>
      <c r="K102">
        <f t="shared" si="89"/>
        <v>1.5869994568027761</v>
      </c>
      <c r="L102">
        <f t="shared" si="89"/>
        <v>49.55906563239995</v>
      </c>
      <c r="M102">
        <f t="shared" si="89"/>
        <v>1.8818901123999996</v>
      </c>
    </row>
    <row r="103" spans="2:13" x14ac:dyDescent="0.3">
      <c r="B103">
        <f t="shared" si="89"/>
        <v>68.965550702500011</v>
      </c>
      <c r="C103">
        <f t="shared" si="89"/>
        <v>202.47202987111118</v>
      </c>
      <c r="D103">
        <f t="shared" si="89"/>
        <v>16.554726562500004</v>
      </c>
      <c r="E103">
        <f t="shared" si="89"/>
        <v>11.361843204444444</v>
      </c>
      <c r="F103">
        <f t="shared" si="89"/>
        <v>208.08225983654449</v>
      </c>
      <c r="G103">
        <f t="shared" si="89"/>
        <v>72.25578011559999</v>
      </c>
      <c r="H103">
        <f t="shared" si="89"/>
        <v>5.156737014025004</v>
      </c>
      <c r="I103">
        <f t="shared" si="89"/>
        <v>26.714822220802766</v>
      </c>
      <c r="J103">
        <f t="shared" si="89"/>
        <v>0.11051524546944441</v>
      </c>
      <c r="K103">
        <f t="shared" si="89"/>
        <v>20.868801470136113</v>
      </c>
      <c r="L103">
        <f t="shared" si="89"/>
        <v>267.7647867903998</v>
      </c>
      <c r="M103">
        <f t="shared" si="89"/>
        <v>1.5288827904</v>
      </c>
    </row>
    <row r="104" spans="2:13" x14ac:dyDescent="0.3">
      <c r="B104">
        <f t="shared" si="89"/>
        <v>8.8235732025000004</v>
      </c>
      <c r="C104">
        <f t="shared" si="89"/>
        <v>41.040252604444483</v>
      </c>
      <c r="D104">
        <f t="shared" si="89"/>
        <v>16.766977562500003</v>
      </c>
      <c r="E104">
        <f t="shared" si="89"/>
        <v>45.05452380444445</v>
      </c>
      <c r="F104">
        <f t="shared" si="89"/>
        <v>1.3406320605444504</v>
      </c>
      <c r="G104">
        <f t="shared" si="89"/>
        <v>67.549659699599985</v>
      </c>
      <c r="H104">
        <f t="shared" si="89"/>
        <v>1.5905119340249985</v>
      </c>
      <c r="I104">
        <f t="shared" si="89"/>
        <v>1.8397169708027796</v>
      </c>
      <c r="J104">
        <f t="shared" si="89"/>
        <v>43.118112385469445</v>
      </c>
      <c r="K104">
        <f t="shared" si="89"/>
        <v>0.24876320013611056</v>
      </c>
      <c r="L104">
        <f t="shared" si="89"/>
        <v>44.484631302400068</v>
      </c>
      <c r="M104">
        <f t="shared" si="89"/>
        <v>40.496423142400005</v>
      </c>
    </row>
    <row r="105" spans="2:13" x14ac:dyDescent="0.3">
      <c r="B105">
        <f t="shared" si="89"/>
        <v>15.670118102499998</v>
      </c>
      <c r="C105">
        <f t="shared" si="89"/>
        <v>64.81430720444439</v>
      </c>
      <c r="D105">
        <f t="shared" si="89"/>
        <v>66.86741756249998</v>
      </c>
      <c r="E105">
        <f t="shared" si="89"/>
        <v>0.62367873777777749</v>
      </c>
      <c r="F105">
        <f t="shared" si="89"/>
        <v>395.85651954054447</v>
      </c>
      <c r="G105">
        <f t="shared" si="89"/>
        <v>62.202560659599996</v>
      </c>
      <c r="H105">
        <f t="shared" si="89"/>
        <v>10.548497144025003</v>
      </c>
      <c r="I105">
        <f t="shared" si="89"/>
        <v>113.11091778080277</v>
      </c>
      <c r="J105">
        <f t="shared" si="89"/>
        <v>138.24025634546942</v>
      </c>
      <c r="K105">
        <f t="shared" si="89"/>
        <v>0.14306423680277822</v>
      </c>
      <c r="L105">
        <f t="shared" si="89"/>
        <v>23.919729008400047</v>
      </c>
      <c r="M105">
        <f t="shared" si="89"/>
        <v>5.6179428483999994</v>
      </c>
    </row>
    <row r="106" spans="2:13" x14ac:dyDescent="0.3">
      <c r="B106">
        <f t="shared" si="89"/>
        <v>156.5363811025</v>
      </c>
      <c r="C106">
        <f t="shared" si="89"/>
        <v>37.549115804444405</v>
      </c>
      <c r="D106">
        <f t="shared" si="89"/>
        <v>232.75316406250005</v>
      </c>
      <c r="E106">
        <f t="shared" si="89"/>
        <v>171.89132853777775</v>
      </c>
      <c r="F106">
        <f t="shared" si="89"/>
        <v>14.557709575211128</v>
      </c>
      <c r="G106">
        <f t="shared" si="89"/>
        <v>6.5959594276000022</v>
      </c>
      <c r="H106">
        <f t="shared" si="89"/>
        <v>58.826522324025007</v>
      </c>
      <c r="I106">
        <f t="shared" si="89"/>
        <v>96.341324647469435</v>
      </c>
      <c r="J106">
        <f t="shared" si="89"/>
        <v>4.0343199688027775</v>
      </c>
      <c r="K106">
        <f t="shared" si="89"/>
        <v>0.54204688346944541</v>
      </c>
      <c r="L106">
        <f t="shared" si="89"/>
        <v>182.08587696639989</v>
      </c>
      <c r="M106">
        <f t="shared" si="89"/>
        <v>42.392079246399994</v>
      </c>
    </row>
    <row r="107" spans="2:13" x14ac:dyDescent="0.3">
      <c r="B107">
        <f t="shared" si="89"/>
        <v>1.9419816024999996</v>
      </c>
      <c r="C107">
        <f t="shared" si="89"/>
        <v>15.332967537777753</v>
      </c>
      <c r="D107">
        <f t="shared" si="89"/>
        <v>0.45866756250000018</v>
      </c>
      <c r="E107">
        <f t="shared" si="89"/>
        <v>3.151571737777779</v>
      </c>
      <c r="F107">
        <f t="shared" si="89"/>
        <v>78.59963171387777</v>
      </c>
      <c r="G107">
        <f t="shared" si="89"/>
        <v>12.647696449600005</v>
      </c>
      <c r="H107">
        <f t="shared" si="89"/>
        <v>24.984552387024998</v>
      </c>
      <c r="I107">
        <f t="shared" si="89"/>
        <v>6.4818019971361069</v>
      </c>
      <c r="J107">
        <f t="shared" si="89"/>
        <v>10.895687742469445</v>
      </c>
      <c r="K107">
        <f t="shared" si="89"/>
        <v>1.5130517038027766</v>
      </c>
      <c r="L107">
        <f t="shared" si="89"/>
        <v>111.58288435840005</v>
      </c>
      <c r="M107">
        <f t="shared" si="89"/>
        <v>23.7391123984</v>
      </c>
    </row>
    <row r="108" spans="2:13" x14ac:dyDescent="0.3">
      <c r="B108">
        <f t="shared" si="89"/>
        <v>2.2365202499999973E-2</v>
      </c>
      <c r="C108">
        <f t="shared" si="89"/>
        <v>16.348005337777799</v>
      </c>
      <c r="D108">
        <f t="shared" si="89"/>
        <v>0.77220156250000027</v>
      </c>
      <c r="E108">
        <f t="shared" si="89"/>
        <v>16.627909137777774</v>
      </c>
      <c r="F108">
        <f t="shared" si="89"/>
        <v>5.5298657877778622E-2</v>
      </c>
      <c r="G108">
        <f t="shared" si="89"/>
        <v>13.385061273600003</v>
      </c>
      <c r="H108">
        <f t="shared" si="89"/>
        <v>5.1390396330250008</v>
      </c>
      <c r="I108">
        <f t="shared" si="89"/>
        <v>7.2336164464694415</v>
      </c>
      <c r="J108">
        <f t="shared" si="89"/>
        <v>0.40152710780277795</v>
      </c>
      <c r="K108">
        <f t="shared" si="89"/>
        <v>1.8573919224694431</v>
      </c>
      <c r="L108">
        <f t="shared" si="89"/>
        <v>9.8327399183999731</v>
      </c>
      <c r="M108">
        <f t="shared" si="89"/>
        <v>24.853016678400003</v>
      </c>
    </row>
    <row r="109" spans="2:13" x14ac:dyDescent="0.3">
      <c r="B109">
        <f t="shared" si="89"/>
        <v>2.5810029024999999</v>
      </c>
      <c r="C109">
        <f t="shared" si="89"/>
        <v>104.06584160444449</v>
      </c>
      <c r="D109">
        <f t="shared" si="89"/>
        <v>12.143482562500001</v>
      </c>
      <c r="E109">
        <f t="shared" si="89"/>
        <v>1.3718656044444451</v>
      </c>
      <c r="F109">
        <f t="shared" si="89"/>
        <v>14.638709616544455</v>
      </c>
      <c r="G109">
        <f t="shared" si="89"/>
        <v>22.740118195599997</v>
      </c>
      <c r="H109">
        <f t="shared" si="89"/>
        <v>4.4043108360250036</v>
      </c>
      <c r="I109">
        <f t="shared" si="89"/>
        <v>4.6155509469444217E-2</v>
      </c>
      <c r="J109">
        <f t="shared" si="89"/>
        <v>3.9208469444445469E-5</v>
      </c>
      <c r="K109">
        <f t="shared" si="89"/>
        <v>3.5511957731361097</v>
      </c>
      <c r="L109">
        <f t="shared" si="89"/>
        <v>35.176998240399946</v>
      </c>
      <c r="M109">
        <f t="shared" si="89"/>
        <v>9.6036770404000009</v>
      </c>
    </row>
    <row r="110" spans="2:13" x14ac:dyDescent="0.3">
      <c r="B110">
        <f t="shared" ref="B110:M125" si="90">(B48-B$9)^2</f>
        <v>15.773209402500001</v>
      </c>
      <c r="C110">
        <f t="shared" si="90"/>
        <v>99.685580871111185</v>
      </c>
      <c r="D110">
        <f t="shared" si="90"/>
        <v>5.2246530625000007</v>
      </c>
      <c r="E110">
        <f t="shared" si="90"/>
        <v>8.8193160711111105</v>
      </c>
      <c r="F110">
        <f t="shared" si="90"/>
        <v>1.5955310805444409</v>
      </c>
      <c r="G110">
        <f t="shared" si="90"/>
        <v>52.938138739600006</v>
      </c>
      <c r="H110">
        <f t="shared" si="90"/>
        <v>20.886225321025002</v>
      </c>
      <c r="I110">
        <f t="shared" si="90"/>
        <v>0.46968863113610965</v>
      </c>
      <c r="J110">
        <f t="shared" si="90"/>
        <v>1.2782940469444459E-2</v>
      </c>
      <c r="K110">
        <f t="shared" si="90"/>
        <v>2.4735058651361133</v>
      </c>
      <c r="L110">
        <f t="shared" si="90"/>
        <v>11.697220814399971</v>
      </c>
      <c r="M110">
        <f t="shared" si="90"/>
        <v>90.894867854400005</v>
      </c>
    </row>
    <row r="111" spans="2:13" x14ac:dyDescent="0.3">
      <c r="B111">
        <f t="shared" si="90"/>
        <v>0.82165160249999991</v>
      </c>
      <c r="C111">
        <f t="shared" si="90"/>
        <v>14.518132071111134</v>
      </c>
      <c r="D111">
        <f t="shared" si="90"/>
        <v>4.6042430625000001</v>
      </c>
      <c r="E111">
        <f t="shared" si="90"/>
        <v>105.67291740444443</v>
      </c>
      <c r="F111">
        <f t="shared" si="90"/>
        <v>45.791522076544425</v>
      </c>
      <c r="G111">
        <f t="shared" si="90"/>
        <v>131.87444699560001</v>
      </c>
      <c r="H111">
        <f t="shared" si="90"/>
        <v>27.985634121025008</v>
      </c>
      <c r="I111">
        <f t="shared" si="90"/>
        <v>50.913053131136095</v>
      </c>
      <c r="J111">
        <f t="shared" si="90"/>
        <v>8.9876342504694442</v>
      </c>
      <c r="K111">
        <f t="shared" si="90"/>
        <v>2.9443284694443705E-3</v>
      </c>
      <c r="L111">
        <f t="shared" si="90"/>
        <v>20.023656048400039</v>
      </c>
      <c r="M111">
        <f t="shared" si="90"/>
        <v>344.65105644839997</v>
      </c>
    </row>
    <row r="112" spans="2:13" x14ac:dyDescent="0.3">
      <c r="B112">
        <f t="shared" si="90"/>
        <v>0.15480290250000012</v>
      </c>
      <c r="C112">
        <f t="shared" si="90"/>
        <v>510.65755180444432</v>
      </c>
      <c r="D112">
        <f t="shared" si="90"/>
        <v>34.436358062499998</v>
      </c>
      <c r="E112">
        <f t="shared" si="90"/>
        <v>0.22727467111111102</v>
      </c>
      <c r="F112">
        <f t="shared" si="90"/>
        <v>230.01493684587774</v>
      </c>
      <c r="G112">
        <f t="shared" si="90"/>
        <v>49.534007041599992</v>
      </c>
      <c r="H112">
        <f t="shared" si="90"/>
        <v>0.55524107102500053</v>
      </c>
      <c r="I112">
        <f t="shared" si="90"/>
        <v>37.658616411136116</v>
      </c>
      <c r="J112">
        <f t="shared" si="90"/>
        <v>54.362038340469446</v>
      </c>
      <c r="K112">
        <f t="shared" si="90"/>
        <v>3.6033973551361087</v>
      </c>
      <c r="L112">
        <f t="shared" si="90"/>
        <v>49.67543168640006</v>
      </c>
      <c r="M112">
        <f t="shared" si="90"/>
        <v>227.19291732639999</v>
      </c>
    </row>
    <row r="113" spans="2:13" x14ac:dyDescent="0.3">
      <c r="B113">
        <f t="shared" si="90"/>
        <v>5.9953971025000001</v>
      </c>
      <c r="C113">
        <f t="shared" si="90"/>
        <v>39.964312337777748</v>
      </c>
      <c r="D113">
        <f t="shared" si="90"/>
        <v>2.5448225624999994</v>
      </c>
      <c r="E113">
        <f t="shared" si="90"/>
        <v>178.89775840444449</v>
      </c>
      <c r="F113">
        <f t="shared" si="90"/>
        <v>434.41216840321113</v>
      </c>
      <c r="G113">
        <f t="shared" si="90"/>
        <v>876.92029286560012</v>
      </c>
      <c r="H113">
        <f t="shared" si="90"/>
        <v>292.25116257602491</v>
      </c>
      <c r="I113">
        <f t="shared" si="90"/>
        <v>4.5149379428027725</v>
      </c>
      <c r="J113">
        <f t="shared" si="90"/>
        <v>18.755294511802781</v>
      </c>
      <c r="K113">
        <f t="shared" si="90"/>
        <v>70.13289229646945</v>
      </c>
      <c r="L113">
        <f t="shared" si="90"/>
        <v>0.34044891040000491</v>
      </c>
      <c r="M113">
        <f t="shared" si="90"/>
        <v>365.32664679040005</v>
      </c>
    </row>
    <row r="114" spans="2:13" x14ac:dyDescent="0.3">
      <c r="B114">
        <f t="shared" si="90"/>
        <v>1.5536376025</v>
      </c>
      <c r="C114">
        <f t="shared" si="90"/>
        <v>36.321514671111082</v>
      </c>
      <c r="D114">
        <f t="shared" si="90"/>
        <v>1.1103890624999999</v>
      </c>
      <c r="E114">
        <f t="shared" si="90"/>
        <v>116.27884000444443</v>
      </c>
      <c r="F114">
        <f t="shared" si="90"/>
        <v>102.6362829818778</v>
      </c>
      <c r="G114">
        <f t="shared" si="90"/>
        <v>222.34507833759997</v>
      </c>
      <c r="H114">
        <f t="shared" si="90"/>
        <v>121.22131110302499</v>
      </c>
      <c r="I114">
        <f t="shared" si="90"/>
        <v>1.6397784231361088</v>
      </c>
      <c r="J114">
        <f t="shared" si="90"/>
        <v>1.5736155321361112</v>
      </c>
      <c r="K114">
        <f t="shared" si="90"/>
        <v>1.0936174634694431</v>
      </c>
      <c r="L114">
        <f t="shared" si="90"/>
        <v>4.5521636164000165</v>
      </c>
      <c r="M114">
        <f t="shared" si="90"/>
        <v>215.3973040164</v>
      </c>
    </row>
    <row r="115" spans="2:13" x14ac:dyDescent="0.3">
      <c r="B115">
        <f t="shared" si="90"/>
        <v>1.0661595024999997</v>
      </c>
      <c r="C115">
        <f t="shared" si="90"/>
        <v>0.27695660444444792</v>
      </c>
      <c r="D115">
        <f t="shared" si="90"/>
        <v>81.689963062499999</v>
      </c>
      <c r="E115">
        <f t="shared" si="90"/>
        <v>54.711664004444451</v>
      </c>
      <c r="F115">
        <f t="shared" si="90"/>
        <v>121.27199935387783</v>
      </c>
      <c r="G115">
        <f t="shared" si="90"/>
        <v>132.67906744959998</v>
      </c>
      <c r="H115">
        <f t="shared" si="90"/>
        <v>135.68417420602501</v>
      </c>
      <c r="I115">
        <f t="shared" si="90"/>
        <v>100.13681342946943</v>
      </c>
      <c r="J115">
        <f t="shared" si="90"/>
        <v>3.1999425828027768</v>
      </c>
      <c r="K115">
        <f t="shared" si="90"/>
        <v>140.65102139746944</v>
      </c>
      <c r="L115">
        <f t="shared" si="90"/>
        <v>5.8800430144000169</v>
      </c>
      <c r="M115">
        <f t="shared" si="90"/>
        <v>107.0786204944</v>
      </c>
    </row>
    <row r="116" spans="2:13" x14ac:dyDescent="0.3">
      <c r="B116">
        <f t="shared" si="90"/>
        <v>2.1241605025000005</v>
      </c>
      <c r="C116">
        <f t="shared" si="90"/>
        <v>8.3043870044444219</v>
      </c>
      <c r="D116">
        <f t="shared" si="90"/>
        <v>0.56512806250000025</v>
      </c>
      <c r="E116">
        <f t="shared" si="90"/>
        <v>35.322418671111116</v>
      </c>
      <c r="F116">
        <f t="shared" si="90"/>
        <v>47.329492393877764</v>
      </c>
      <c r="G116">
        <f t="shared" si="90"/>
        <v>29.760952729599996</v>
      </c>
      <c r="H116">
        <f t="shared" si="90"/>
        <v>92.283977667024971</v>
      </c>
      <c r="I116">
        <f t="shared" si="90"/>
        <v>19.491680487136104</v>
      </c>
      <c r="J116">
        <f t="shared" si="90"/>
        <v>3.3703880591361113</v>
      </c>
      <c r="K116">
        <f t="shared" si="90"/>
        <v>16.362523887136103</v>
      </c>
      <c r="L116">
        <f t="shared" si="90"/>
        <v>214.63070407840016</v>
      </c>
      <c r="M116">
        <f t="shared" si="90"/>
        <v>33.933887078400005</v>
      </c>
    </row>
    <row r="117" spans="2:13" x14ac:dyDescent="0.3">
      <c r="B117">
        <f t="shared" si="90"/>
        <v>1.0374441024999996</v>
      </c>
      <c r="C117">
        <f t="shared" si="90"/>
        <v>52.856777404444486</v>
      </c>
      <c r="D117">
        <f t="shared" si="90"/>
        <v>5.7444105624999997</v>
      </c>
      <c r="E117">
        <f t="shared" si="90"/>
        <v>28.678881071111114</v>
      </c>
      <c r="F117">
        <f t="shared" si="90"/>
        <v>5.3974595858777725</v>
      </c>
      <c r="G117">
        <f t="shared" si="90"/>
        <v>73.529939001600013</v>
      </c>
      <c r="H117">
        <f t="shared" si="90"/>
        <v>0.87245874302499893</v>
      </c>
      <c r="I117">
        <f t="shared" si="90"/>
        <v>4.0984450398027805</v>
      </c>
      <c r="J117">
        <f t="shared" si="90"/>
        <v>0.64909072113611122</v>
      </c>
      <c r="K117">
        <f t="shared" si="90"/>
        <v>4.7692517791361091</v>
      </c>
      <c r="L117">
        <f t="shared" si="90"/>
        <v>6.0107348224000248</v>
      </c>
      <c r="M117">
        <f t="shared" si="90"/>
        <v>19.067894222399996</v>
      </c>
    </row>
    <row r="118" spans="2:13" x14ac:dyDescent="0.3">
      <c r="B118">
        <f t="shared" si="90"/>
        <v>0.85849490249999993</v>
      </c>
      <c r="C118">
        <f t="shared" si="90"/>
        <v>14.781974404444423</v>
      </c>
      <c r="D118">
        <f t="shared" si="90"/>
        <v>89.714048062499998</v>
      </c>
      <c r="E118">
        <f t="shared" si="90"/>
        <v>23.43786293777778</v>
      </c>
      <c r="F118">
        <f t="shared" si="90"/>
        <v>44.417470760544433</v>
      </c>
      <c r="G118">
        <f t="shared" si="90"/>
        <v>3.5848120896000015</v>
      </c>
      <c r="H118">
        <f t="shared" si="90"/>
        <v>1.0950576025000113E-2</v>
      </c>
      <c r="I118">
        <f t="shared" si="90"/>
        <v>20.483212619469437</v>
      </c>
      <c r="J118">
        <f t="shared" si="90"/>
        <v>56.953259471802781</v>
      </c>
      <c r="K118">
        <f t="shared" si="90"/>
        <v>0.99692569980277668</v>
      </c>
      <c r="L118">
        <f t="shared" si="90"/>
        <v>199.00124196840011</v>
      </c>
      <c r="M118">
        <f t="shared" si="90"/>
        <v>29.384855808400008</v>
      </c>
    </row>
    <row r="119" spans="2:13" x14ac:dyDescent="0.3">
      <c r="B119">
        <f t="shared" si="90"/>
        <v>4.1026502499999958E-2</v>
      </c>
      <c r="C119">
        <f t="shared" si="90"/>
        <v>79.036841404444488</v>
      </c>
      <c r="D119">
        <f t="shared" si="90"/>
        <v>0.89823006250000015</v>
      </c>
      <c r="E119">
        <f t="shared" si="90"/>
        <v>59.501681937777768</v>
      </c>
      <c r="F119">
        <f t="shared" si="90"/>
        <v>36.010280733877799</v>
      </c>
      <c r="G119">
        <f t="shared" si="90"/>
        <v>7.2192166596000016</v>
      </c>
      <c r="H119">
        <f t="shared" si="90"/>
        <v>39.336039704025012</v>
      </c>
      <c r="I119">
        <f t="shared" si="90"/>
        <v>5.7103713641361056</v>
      </c>
      <c r="J119">
        <f t="shared" si="90"/>
        <v>0.37768604213611123</v>
      </c>
      <c r="K119">
        <f t="shared" si="90"/>
        <v>1.8489517901361094</v>
      </c>
      <c r="L119">
        <f t="shared" si="90"/>
        <v>166.08301678239988</v>
      </c>
      <c r="M119">
        <f t="shared" si="90"/>
        <v>13.813710222400001</v>
      </c>
    </row>
    <row r="120" spans="2:13" x14ac:dyDescent="0.3">
      <c r="B120">
        <f t="shared" si="90"/>
        <v>0.67494440249999987</v>
      </c>
      <c r="C120">
        <f t="shared" si="90"/>
        <v>552.59158613777788</v>
      </c>
      <c r="D120">
        <f t="shared" si="90"/>
        <v>2.2275562499999964E-2</v>
      </c>
      <c r="E120">
        <f t="shared" si="90"/>
        <v>53.989185137777774</v>
      </c>
      <c r="F120">
        <f t="shared" si="90"/>
        <v>258.77087080721111</v>
      </c>
      <c r="G120">
        <f t="shared" si="90"/>
        <v>43.551552409599999</v>
      </c>
      <c r="H120">
        <f t="shared" si="90"/>
        <v>148.93383278402499</v>
      </c>
      <c r="I120">
        <f t="shared" si="90"/>
        <v>25.053645414136117</v>
      </c>
      <c r="J120">
        <f t="shared" si="90"/>
        <v>21.607978938802773</v>
      </c>
      <c r="K120">
        <f t="shared" si="90"/>
        <v>31.575839446802782</v>
      </c>
      <c r="L120">
        <f t="shared" si="90"/>
        <v>558.93565291239975</v>
      </c>
      <c r="M120">
        <f t="shared" si="90"/>
        <v>52.029965712400006</v>
      </c>
    </row>
    <row r="121" spans="2:13" x14ac:dyDescent="0.3">
      <c r="B121">
        <f t="shared" si="90"/>
        <v>4.1593563025</v>
      </c>
      <c r="C121">
        <f t="shared" si="90"/>
        <v>2.3248117377777682</v>
      </c>
      <c r="D121">
        <f t="shared" si="90"/>
        <v>4.3087380625000007</v>
      </c>
      <c r="E121">
        <f t="shared" si="90"/>
        <v>13.680628271111111</v>
      </c>
      <c r="F121">
        <f t="shared" si="90"/>
        <v>0.99988666987777264</v>
      </c>
      <c r="G121">
        <f t="shared" si="90"/>
        <v>2.2941949156000003</v>
      </c>
      <c r="H121">
        <f t="shared" si="90"/>
        <v>37.330205924025002</v>
      </c>
      <c r="I121">
        <f t="shared" si="90"/>
        <v>0.11246744746944497</v>
      </c>
      <c r="J121">
        <f t="shared" si="90"/>
        <v>6.8164288027777924E-3</v>
      </c>
      <c r="K121">
        <f t="shared" si="90"/>
        <v>17.62120301013611</v>
      </c>
      <c r="L121">
        <f t="shared" si="90"/>
        <v>26.962263950399954</v>
      </c>
      <c r="M121">
        <f t="shared" si="90"/>
        <v>9.111462990399998</v>
      </c>
    </row>
    <row r="122" spans="2:13" x14ac:dyDescent="0.3">
      <c r="B122">
        <f t="shared" si="90"/>
        <v>0.59205330249999999</v>
      </c>
      <c r="C122">
        <f t="shared" si="90"/>
        <v>31.790051004444482</v>
      </c>
      <c r="D122">
        <f t="shared" si="90"/>
        <v>1.5295505625000005</v>
      </c>
      <c r="E122">
        <f t="shared" si="90"/>
        <v>39.422492271111111</v>
      </c>
      <c r="F122">
        <f t="shared" si="90"/>
        <v>14.532436793877764</v>
      </c>
      <c r="G122">
        <f t="shared" si="90"/>
        <v>104.44553841960001</v>
      </c>
      <c r="H122">
        <f t="shared" si="90"/>
        <v>61.981688394024999</v>
      </c>
      <c r="I122">
        <f t="shared" si="90"/>
        <v>0.1277073608027785</v>
      </c>
      <c r="J122">
        <f t="shared" si="90"/>
        <v>2.6459021361111027E-3</v>
      </c>
      <c r="K122">
        <f t="shared" si="90"/>
        <v>3.8210931734694422</v>
      </c>
      <c r="L122">
        <f t="shared" si="90"/>
        <v>16.074646862399963</v>
      </c>
      <c r="M122">
        <f t="shared" si="90"/>
        <v>62.531402982400003</v>
      </c>
    </row>
    <row r="123" spans="2:13" x14ac:dyDescent="0.3">
      <c r="B123">
        <f t="shared" si="90"/>
        <v>6.5512962024999988</v>
      </c>
      <c r="C123">
        <f t="shared" si="90"/>
        <v>188.49276320444457</v>
      </c>
      <c r="D123">
        <f t="shared" si="90"/>
        <v>23.143315562500003</v>
      </c>
      <c r="E123">
        <f t="shared" si="90"/>
        <v>5.0838224044444438</v>
      </c>
      <c r="F123">
        <f t="shared" si="90"/>
        <v>16.792429260544463</v>
      </c>
      <c r="G123">
        <f t="shared" si="90"/>
        <v>50.011203859600002</v>
      </c>
      <c r="H123">
        <f t="shared" si="90"/>
        <v>3.2394420240250028</v>
      </c>
      <c r="I123">
        <f t="shared" si="90"/>
        <v>27.726947057469435</v>
      </c>
      <c r="J123">
        <f t="shared" si="90"/>
        <v>3.067536235469444</v>
      </c>
      <c r="K123">
        <f t="shared" si="90"/>
        <v>0.24976172346944389</v>
      </c>
      <c r="L123">
        <f t="shared" si="90"/>
        <v>17.191140288399968</v>
      </c>
      <c r="M123">
        <f t="shared" si="90"/>
        <v>140.13303532839996</v>
      </c>
    </row>
    <row r="124" spans="2:13" x14ac:dyDescent="0.3">
      <c r="B124">
        <f t="shared" si="90"/>
        <v>4.0620387024999998</v>
      </c>
      <c r="C124">
        <f t="shared" si="90"/>
        <v>0.19383473777778043</v>
      </c>
      <c r="D124">
        <f t="shared" si="90"/>
        <v>48.285126562500004</v>
      </c>
      <c r="E124">
        <f t="shared" si="90"/>
        <v>127.18726913777779</v>
      </c>
      <c r="F124">
        <f t="shared" si="90"/>
        <v>8.3778793952111208</v>
      </c>
      <c r="G124">
        <f t="shared" si="90"/>
        <v>0.19249278759999972</v>
      </c>
      <c r="H124">
        <f t="shared" si="90"/>
        <v>272.50894654402509</v>
      </c>
      <c r="I124">
        <f t="shared" si="90"/>
        <v>2.9537177208027758</v>
      </c>
      <c r="J124">
        <f t="shared" si="90"/>
        <v>58.651677705469453</v>
      </c>
      <c r="K124">
        <f t="shared" si="90"/>
        <v>1.7050135301361096</v>
      </c>
      <c r="L124">
        <f t="shared" si="90"/>
        <v>137.91965696639991</v>
      </c>
      <c r="M124">
        <f t="shared" si="90"/>
        <v>6.7184639999999702E-4</v>
      </c>
    </row>
    <row r="125" spans="2:13" x14ac:dyDescent="0.3">
      <c r="B125">
        <f t="shared" si="90"/>
        <v>2.0490491025000002</v>
      </c>
      <c r="C125">
        <f t="shared" si="90"/>
        <v>320.68691313777765</v>
      </c>
      <c r="D125">
        <f t="shared" si="90"/>
        <v>4.8543105624999985</v>
      </c>
      <c r="E125">
        <f t="shared" si="90"/>
        <v>8.563036604444445</v>
      </c>
      <c r="F125">
        <f t="shared" si="90"/>
        <v>590.43929508854455</v>
      </c>
      <c r="G125">
        <f t="shared" si="90"/>
        <v>1662.6201970576003</v>
      </c>
      <c r="H125">
        <f t="shared" si="90"/>
        <v>313.26008771402491</v>
      </c>
      <c r="I125">
        <f t="shared" si="90"/>
        <v>157.99580783080279</v>
      </c>
      <c r="J125">
        <f t="shared" si="90"/>
        <v>10.071980270802777</v>
      </c>
      <c r="K125">
        <f t="shared" si="90"/>
        <v>15.566483642136117</v>
      </c>
      <c r="L125">
        <f t="shared" si="90"/>
        <v>11.737613040399971</v>
      </c>
      <c r="M125">
        <f t="shared" si="90"/>
        <v>588.54857040040008</v>
      </c>
    </row>
    <row r="126" spans="2:13" x14ac:dyDescent="0.3">
      <c r="B126">
        <f t="shared" ref="B126:M136" si="91">(B64-B$9)^2</f>
        <v>1.0311387024999998</v>
      </c>
      <c r="C126">
        <f t="shared" si="91"/>
        <v>328.14356373777764</v>
      </c>
      <c r="D126">
        <f t="shared" si="91"/>
        <v>5.7480062500000061E-2</v>
      </c>
      <c r="E126">
        <f t="shared" si="91"/>
        <v>0.38597227111111132</v>
      </c>
      <c r="F126">
        <f t="shared" si="91"/>
        <v>19.77542359521113</v>
      </c>
      <c r="G126">
        <f t="shared" si="91"/>
        <v>464.24045813760006</v>
      </c>
      <c r="H126">
        <f t="shared" si="91"/>
        <v>3.8590834470249975</v>
      </c>
      <c r="I126">
        <f t="shared" si="91"/>
        <v>2.5056937671361097</v>
      </c>
      <c r="J126">
        <f t="shared" si="91"/>
        <v>18.610063943802782</v>
      </c>
      <c r="K126">
        <f t="shared" si="91"/>
        <v>9.3558801918027807</v>
      </c>
      <c r="L126">
        <f t="shared" si="91"/>
        <v>3.3543189904000164</v>
      </c>
      <c r="M126">
        <f t="shared" si="91"/>
        <v>285.76279643040004</v>
      </c>
    </row>
    <row r="127" spans="2:13" x14ac:dyDescent="0.3">
      <c r="B127">
        <f t="shared" si="91"/>
        <v>1.0311387024999998</v>
      </c>
      <c r="C127">
        <f t="shared" si="91"/>
        <v>84.479382937777856</v>
      </c>
      <c r="D127">
        <f t="shared" si="91"/>
        <v>1.3219250625000001</v>
      </c>
      <c r="E127">
        <f t="shared" si="91"/>
        <v>133.4548651377778</v>
      </c>
      <c r="F127">
        <f t="shared" si="91"/>
        <v>162.58689591521116</v>
      </c>
      <c r="G127">
        <f t="shared" si="91"/>
        <v>6.4731571775999992</v>
      </c>
      <c r="H127">
        <f t="shared" si="91"/>
        <v>226.77212569202499</v>
      </c>
      <c r="I127">
        <f t="shared" si="91"/>
        <v>21.682417952136099</v>
      </c>
      <c r="J127">
        <f t="shared" si="91"/>
        <v>0.15392936780277769</v>
      </c>
      <c r="K127">
        <f t="shared" si="91"/>
        <v>3.1430384891361092</v>
      </c>
      <c r="L127">
        <f t="shared" si="91"/>
        <v>7.2915120784000251</v>
      </c>
      <c r="M127">
        <f t="shared" si="91"/>
        <v>0.11511091840000001</v>
      </c>
    </row>
    <row r="128" spans="2:13" x14ac:dyDescent="0.3">
      <c r="B128">
        <f t="shared" si="91"/>
        <v>9.7121024999999826E-3</v>
      </c>
      <c r="C128">
        <f t="shared" si="91"/>
        <v>0.30220673777777368</v>
      </c>
      <c r="D128">
        <f t="shared" si="91"/>
        <v>17.378476562500001</v>
      </c>
      <c r="E128">
        <f t="shared" si="91"/>
        <v>14.851260604444441</v>
      </c>
      <c r="F128">
        <f t="shared" si="91"/>
        <v>76.694565235211101</v>
      </c>
      <c r="G128">
        <f t="shared" si="91"/>
        <v>65.760097747599985</v>
      </c>
      <c r="H128">
        <f t="shared" si="91"/>
        <v>3.777017337024998</v>
      </c>
      <c r="I128">
        <f t="shared" si="91"/>
        <v>99.319926863802749</v>
      </c>
      <c r="J128">
        <f t="shared" si="91"/>
        <v>0.89707102246944437</v>
      </c>
      <c r="K128">
        <f t="shared" si="91"/>
        <v>9.753514173802774</v>
      </c>
      <c r="L128">
        <f t="shared" si="91"/>
        <v>135.68009731240008</v>
      </c>
      <c r="M128">
        <f t="shared" si="91"/>
        <v>223.56768675239996</v>
      </c>
    </row>
    <row r="129" spans="2:13" x14ac:dyDescent="0.3">
      <c r="B129">
        <f t="shared" si="91"/>
        <v>9.7063402499999923E-2</v>
      </c>
      <c r="C129">
        <f t="shared" si="91"/>
        <v>9.0617054044444636</v>
      </c>
      <c r="D129">
        <f t="shared" si="91"/>
        <v>2.4578400625000008</v>
      </c>
      <c r="E129">
        <f t="shared" si="91"/>
        <v>5.1862471111111016E-2</v>
      </c>
      <c r="F129">
        <f t="shared" si="91"/>
        <v>12.772356171211094</v>
      </c>
      <c r="G129">
        <f t="shared" si="91"/>
        <v>39.345008953599994</v>
      </c>
      <c r="H129">
        <f t="shared" si="91"/>
        <v>0.55048238302500108</v>
      </c>
      <c r="I129">
        <f t="shared" si="91"/>
        <v>1.1099430198027753</v>
      </c>
      <c r="J129">
        <f t="shared" si="91"/>
        <v>0.68283504113611104</v>
      </c>
      <c r="K129">
        <f t="shared" si="91"/>
        <v>0.18478105246944398</v>
      </c>
      <c r="L129">
        <f t="shared" si="91"/>
        <v>13.383012558400036</v>
      </c>
      <c r="M129">
        <f t="shared" si="91"/>
        <v>47.558677838400001</v>
      </c>
    </row>
    <row r="130" spans="2:13" x14ac:dyDescent="0.3">
      <c r="B130">
        <f t="shared" si="91"/>
        <v>13.648960802500001</v>
      </c>
      <c r="C130">
        <f t="shared" si="91"/>
        <v>85.75253873777784</v>
      </c>
      <c r="D130">
        <f t="shared" si="91"/>
        <v>4.3837890625</v>
      </c>
      <c r="E130">
        <f t="shared" si="91"/>
        <v>19.472215471111113</v>
      </c>
      <c r="F130">
        <f t="shared" si="91"/>
        <v>22.225158780544458</v>
      </c>
      <c r="G130">
        <f t="shared" si="91"/>
        <v>67.90353292959999</v>
      </c>
      <c r="H130">
        <f t="shared" si="91"/>
        <v>36.682948656024998</v>
      </c>
      <c r="I130">
        <f t="shared" si="91"/>
        <v>0.20235452613611013</v>
      </c>
      <c r="J130">
        <f t="shared" si="91"/>
        <v>1.1145834284694442</v>
      </c>
      <c r="K130">
        <f t="shared" si="91"/>
        <v>22.396193426469434</v>
      </c>
      <c r="L130">
        <f t="shared" si="91"/>
        <v>94.3854996483999</v>
      </c>
      <c r="M130">
        <f t="shared" si="91"/>
        <v>15.664022528399997</v>
      </c>
    </row>
    <row r="131" spans="2:13" x14ac:dyDescent="0.3">
      <c r="B131">
        <f t="shared" si="91"/>
        <v>4.9484002500000041E-2</v>
      </c>
      <c r="C131">
        <f t="shared" si="91"/>
        <v>36.848137404444479</v>
      </c>
      <c r="D131">
        <f t="shared" si="91"/>
        <v>3.7008140625000001</v>
      </c>
      <c r="E131">
        <f t="shared" si="91"/>
        <v>3.8837898711111105</v>
      </c>
      <c r="F131">
        <f t="shared" si="91"/>
        <v>26.523083669877799</v>
      </c>
      <c r="G131">
        <f t="shared" si="91"/>
        <v>1.3056718756000005</v>
      </c>
      <c r="H131">
        <f t="shared" si="91"/>
        <v>48.871913814025</v>
      </c>
      <c r="I131">
        <f t="shared" si="91"/>
        <v>9.5874555708027778</v>
      </c>
      <c r="J131">
        <f t="shared" si="91"/>
        <v>0.56465956880277757</v>
      </c>
      <c r="K131">
        <f t="shared" si="91"/>
        <v>1.9453601068027759</v>
      </c>
      <c r="L131">
        <f t="shared" si="91"/>
        <v>129.72116583039991</v>
      </c>
      <c r="M131">
        <f t="shared" si="91"/>
        <v>11.212586190399998</v>
      </c>
    </row>
    <row r="132" spans="2:13" x14ac:dyDescent="0.3">
      <c r="B132">
        <f t="shared" si="91"/>
        <v>2.2905309025</v>
      </c>
      <c r="C132">
        <f t="shared" si="91"/>
        <v>31.857746204444485</v>
      </c>
      <c r="D132">
        <f t="shared" si="91"/>
        <v>0.29675256250000009</v>
      </c>
      <c r="E132">
        <f t="shared" si="91"/>
        <v>6.7586134044444428</v>
      </c>
      <c r="F132">
        <f t="shared" si="91"/>
        <v>0.62875912987777527</v>
      </c>
      <c r="G132">
        <f t="shared" si="91"/>
        <v>63.212994435600002</v>
      </c>
      <c r="H132">
        <f t="shared" si="91"/>
        <v>37.599523104025003</v>
      </c>
      <c r="I132">
        <f t="shared" si="91"/>
        <v>8.9243297274694449</v>
      </c>
      <c r="J132">
        <f t="shared" si="91"/>
        <v>2.5294940921361104</v>
      </c>
      <c r="K132">
        <f t="shared" si="91"/>
        <v>0.21880097680277721</v>
      </c>
      <c r="L132">
        <f t="shared" si="91"/>
        <v>14.051402190399967</v>
      </c>
      <c r="M132">
        <f t="shared" si="91"/>
        <v>20.209340430399998</v>
      </c>
    </row>
    <row r="133" spans="2:13" x14ac:dyDescent="0.3">
      <c r="B133">
        <f t="shared" si="91"/>
        <v>2.6877963025000002</v>
      </c>
      <c r="C133">
        <f t="shared" si="91"/>
        <v>37.286492604444483</v>
      </c>
      <c r="D133">
        <f t="shared" si="91"/>
        <v>0.51373056250000004</v>
      </c>
      <c r="E133">
        <f t="shared" si="91"/>
        <v>6.0647271111111206E-2</v>
      </c>
      <c r="F133">
        <f t="shared" si="91"/>
        <v>0.54249608187777543</v>
      </c>
      <c r="G133">
        <f t="shared" si="91"/>
        <v>71.948734707599996</v>
      </c>
      <c r="H133">
        <f t="shared" si="91"/>
        <v>18.001733694025006</v>
      </c>
      <c r="I133">
        <f t="shared" si="91"/>
        <v>14.230712544136113</v>
      </c>
      <c r="J133">
        <f t="shared" si="91"/>
        <v>0.2464510188027777</v>
      </c>
      <c r="K133">
        <f t="shared" si="91"/>
        <v>3.4587134568027755</v>
      </c>
      <c r="L133">
        <f t="shared" si="91"/>
        <v>9.0596184063999736</v>
      </c>
      <c r="M133">
        <f t="shared" si="91"/>
        <v>8.1229560064000008</v>
      </c>
    </row>
    <row r="134" spans="2:13" x14ac:dyDescent="0.3">
      <c r="B134">
        <f t="shared" si="91"/>
        <v>7.9605801024999998</v>
      </c>
      <c r="C134">
        <f t="shared" si="91"/>
        <v>18.751209404444477</v>
      </c>
      <c r="D134">
        <f t="shared" si="91"/>
        <v>23.626890562500002</v>
      </c>
      <c r="E134">
        <f t="shared" si="91"/>
        <v>0.29622620444444447</v>
      </c>
      <c r="F134">
        <f t="shared" si="91"/>
        <v>10.727873951211102</v>
      </c>
      <c r="G134">
        <f t="shared" si="91"/>
        <v>108.72358024360001</v>
      </c>
      <c r="H134">
        <f t="shared" si="91"/>
        <v>38.054648634025014</v>
      </c>
      <c r="I134">
        <f t="shared" si="91"/>
        <v>3.4312437441361121</v>
      </c>
      <c r="J134">
        <f t="shared" si="91"/>
        <v>33.378793695469447</v>
      </c>
      <c r="K134">
        <f t="shared" si="91"/>
        <v>3.6281170068027753</v>
      </c>
      <c r="L134">
        <f t="shared" si="91"/>
        <v>8.3173406404000261</v>
      </c>
      <c r="M134">
        <f t="shared" si="91"/>
        <v>44.488633200399995</v>
      </c>
    </row>
    <row r="135" spans="2:13" x14ac:dyDescent="0.3">
      <c r="B135">
        <f t="shared" si="91"/>
        <v>25.024506002500004</v>
      </c>
      <c r="C135">
        <f t="shared" si="91"/>
        <v>0.25982807111110823</v>
      </c>
      <c r="D135">
        <f t="shared" si="91"/>
        <v>0.28169556250000005</v>
      </c>
      <c r="E135">
        <f t="shared" si="91"/>
        <v>48.000879004444442</v>
      </c>
      <c r="F135">
        <f t="shared" si="91"/>
        <v>3.3655492418777682</v>
      </c>
      <c r="G135">
        <f t="shared" si="91"/>
        <v>40.034219107600002</v>
      </c>
      <c r="H135">
        <f t="shared" si="91"/>
        <v>2.5127163740249983</v>
      </c>
      <c r="I135">
        <f t="shared" si="91"/>
        <v>23.158824810802788</v>
      </c>
      <c r="J135">
        <f t="shared" si="91"/>
        <v>0.76660823213611118</v>
      </c>
      <c r="K135">
        <f t="shared" si="91"/>
        <v>41.072226100136113</v>
      </c>
      <c r="L135">
        <f t="shared" si="91"/>
        <v>6.4723430464000229</v>
      </c>
      <c r="M135">
        <f t="shared" si="91"/>
        <v>23.950452966399997</v>
      </c>
    </row>
    <row r="136" spans="2:13" x14ac:dyDescent="0.3">
      <c r="B136">
        <f t="shared" si="91"/>
        <v>7.1419890024999999</v>
      </c>
      <c r="C136">
        <f t="shared" si="91"/>
        <v>35.733295804444403</v>
      </c>
      <c r="D136">
        <f t="shared" si="91"/>
        <v>18.222226562499998</v>
      </c>
      <c r="E136">
        <f t="shared" si="91"/>
        <v>6.2064096044444446</v>
      </c>
      <c r="F136">
        <f t="shared" si="91"/>
        <v>8.3032919818777664</v>
      </c>
      <c r="G136">
        <f t="shared" si="91"/>
        <v>0.17955558759999962</v>
      </c>
      <c r="H136">
        <f t="shared" si="91"/>
        <v>57.803252094025005</v>
      </c>
      <c r="I136">
        <f t="shared" si="91"/>
        <v>33.934838547469454</v>
      </c>
      <c r="J136">
        <f t="shared" si="91"/>
        <v>0.80539556213611097</v>
      </c>
      <c r="K136">
        <f t="shared" si="91"/>
        <v>36.527055083469442</v>
      </c>
      <c r="L136">
        <f t="shared" si="91"/>
        <v>14.622364166399967</v>
      </c>
      <c r="M136">
        <f t="shared" si="91"/>
        <v>151.11588212640001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11" priority="1" operator="lessThan">
      <formula>-15</formula>
    </cfRule>
    <cfRule type="cellIs" dxfId="10" priority="2" operator="greaterThan">
      <formula>15</formula>
    </cfRule>
    <cfRule type="cellIs" dxfId="9" priority="3" operator="between">
      <formula>-5</formula>
      <formula>5</formula>
    </cfRule>
    <cfRule type="cellIs" dxfId="8" priority="4" operator="between">
      <formula>-10</formula>
      <formula>10</formula>
    </cfRule>
    <cfRule type="cellIs" dxfId="7" priority="5" operator="between">
      <formula>-15</formula>
      <formula>15</formula>
    </cfRule>
    <cfRule type="cellIs" dxfId="6" priority="6" operator="between">
      <formula>-15</formula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tabSelected="1" workbookViewId="0">
      <pane ySplit="14" topLeftCell="A33" activePane="bottomLeft" state="frozen"/>
      <selection pane="bottomLeft" activeCell="G10" sqref="G10"/>
    </sheetView>
  </sheetViews>
  <sheetFormatPr defaultRowHeight="14.4" x14ac:dyDescent="0.3"/>
  <cols>
    <col min="22" max="22" width="8.88671875" customWidth="1"/>
  </cols>
  <sheetData>
    <row r="1" spans="1:33" x14ac:dyDescent="0.3">
      <c r="B1" t="s">
        <v>101</v>
      </c>
      <c r="C1" t="s">
        <v>101</v>
      </c>
      <c r="D1" t="s">
        <v>102</v>
      </c>
      <c r="E1" t="s">
        <v>102</v>
      </c>
      <c r="F1" t="s">
        <v>101</v>
      </c>
      <c r="G1" t="s">
        <v>101</v>
      </c>
      <c r="H1" t="s">
        <v>102</v>
      </c>
      <c r="I1" t="s">
        <v>102</v>
      </c>
      <c r="J1" t="s">
        <v>99</v>
      </c>
      <c r="K1" t="s">
        <v>99</v>
      </c>
      <c r="L1" t="s">
        <v>100</v>
      </c>
      <c r="M1" t="s">
        <v>100</v>
      </c>
      <c r="O1" t="s">
        <v>95</v>
      </c>
      <c r="P1" t="s">
        <v>96</v>
      </c>
      <c r="Q1" t="s">
        <v>97</v>
      </c>
      <c r="S1" t="s">
        <v>94</v>
      </c>
      <c r="V1" t="s">
        <v>101</v>
      </c>
      <c r="W1" t="s">
        <v>101</v>
      </c>
      <c r="X1" t="s">
        <v>101</v>
      </c>
      <c r="Y1" t="s">
        <v>101</v>
      </c>
      <c r="Z1" t="s">
        <v>102</v>
      </c>
      <c r="AA1" t="s">
        <v>102</v>
      </c>
      <c r="AB1" t="s">
        <v>102</v>
      </c>
      <c r="AC1" t="s">
        <v>102</v>
      </c>
    </row>
    <row r="2" spans="1:33" x14ac:dyDescent="0.3">
      <c r="B2" t="s">
        <v>99</v>
      </c>
      <c r="C2" t="s">
        <v>100</v>
      </c>
      <c r="D2" t="s">
        <v>99</v>
      </c>
      <c r="E2" t="s">
        <v>100</v>
      </c>
      <c r="F2" t="s">
        <v>22</v>
      </c>
      <c r="G2" t="s">
        <v>98</v>
      </c>
      <c r="H2" t="s">
        <v>22</v>
      </c>
      <c r="I2" t="s">
        <v>98</v>
      </c>
      <c r="J2" t="s">
        <v>22</v>
      </c>
      <c r="K2" t="s">
        <v>98</v>
      </c>
      <c r="L2" t="s">
        <v>22</v>
      </c>
      <c r="M2" t="s">
        <v>98</v>
      </c>
      <c r="V2" t="s">
        <v>99</v>
      </c>
      <c r="W2" t="s">
        <v>99</v>
      </c>
      <c r="X2" t="s">
        <v>100</v>
      </c>
      <c r="Y2" t="s">
        <v>100</v>
      </c>
      <c r="Z2" t="s">
        <v>99</v>
      </c>
      <c r="AA2" t="s">
        <v>99</v>
      </c>
      <c r="AB2" t="s">
        <v>100</v>
      </c>
      <c r="AC2" t="s">
        <v>100</v>
      </c>
    </row>
    <row r="3" spans="1:33" x14ac:dyDescent="0.3">
      <c r="B3" s="59" t="s">
        <v>103</v>
      </c>
      <c r="C3" s="59"/>
      <c r="D3" s="59"/>
      <c r="E3" s="59"/>
      <c r="F3" s="59" t="s">
        <v>104</v>
      </c>
      <c r="G3" s="59"/>
      <c r="H3" s="59"/>
      <c r="I3" s="59"/>
      <c r="J3" s="59" t="s">
        <v>105</v>
      </c>
      <c r="K3" s="59"/>
      <c r="L3" s="59"/>
      <c r="M3" s="59"/>
      <c r="V3" t="s">
        <v>22</v>
      </c>
      <c r="W3" t="s">
        <v>98</v>
      </c>
      <c r="X3" t="s">
        <v>22</v>
      </c>
      <c r="Y3" t="s">
        <v>98</v>
      </c>
      <c r="Z3" t="s">
        <v>22</v>
      </c>
      <c r="AA3" t="s">
        <v>98</v>
      </c>
      <c r="AB3" t="s">
        <v>22</v>
      </c>
      <c r="AC3" t="s">
        <v>98</v>
      </c>
    </row>
    <row r="4" spans="1:33" x14ac:dyDescent="0.3">
      <c r="A4" s="31" t="s">
        <v>18</v>
      </c>
      <c r="B4" s="32">
        <f>(1-B5-B6-B7)</f>
        <v>0.79999999999999993</v>
      </c>
      <c r="C4" s="32">
        <f t="shared" ref="C4:M4" si="0">(1-C5-C6-C7)</f>
        <v>0.51666666666666661</v>
      </c>
      <c r="D4" s="32">
        <f t="shared" si="0"/>
        <v>0.53333333333333344</v>
      </c>
      <c r="E4" s="32">
        <f t="shared" si="0"/>
        <v>0.5</v>
      </c>
      <c r="F4" s="32">
        <f t="shared" si="0"/>
        <v>0.54999999999999993</v>
      </c>
      <c r="G4" s="32">
        <f t="shared" si="0"/>
        <v>0.71666666666666667</v>
      </c>
      <c r="H4" s="32">
        <f t="shared" si="0"/>
        <v>0.25</v>
      </c>
      <c r="I4" s="32">
        <f t="shared" si="0"/>
        <v>0.46666666666666662</v>
      </c>
      <c r="J4" s="32">
        <f t="shared" si="0"/>
        <v>0.83333333333333326</v>
      </c>
      <c r="K4" s="32">
        <f t="shared" si="0"/>
        <v>0.53333333333333333</v>
      </c>
      <c r="L4" s="32">
        <f t="shared" si="0"/>
        <v>0.53333333333333333</v>
      </c>
      <c r="M4" s="32">
        <f t="shared" si="0"/>
        <v>0.4333333333333334</v>
      </c>
      <c r="O4" s="36">
        <f>AVERAGE(B4:E4)</f>
        <v>0.58749999999999991</v>
      </c>
      <c r="P4" s="36">
        <f>AVERAGE(F4:I4)</f>
        <v>0.49583333333333329</v>
      </c>
      <c r="Q4" s="36">
        <f>AVERAGE(J4:M4)</f>
        <v>0.58333333333333337</v>
      </c>
      <c r="S4" s="36">
        <f>AVERAGE(O4:Q4)</f>
        <v>0.55555555555555547</v>
      </c>
      <c r="U4" s="31" t="s">
        <v>18</v>
      </c>
      <c r="V4" s="32">
        <f>(B4+F4+J4)/3</f>
        <v>0.72777777777777775</v>
      </c>
      <c r="W4" s="32">
        <f>(B4+G4+K4)/3</f>
        <v>0.68333333333333324</v>
      </c>
      <c r="X4" s="32">
        <f>(C4+F4+L4)/3</f>
        <v>0.53333333333333321</v>
      </c>
      <c r="Y4" s="32">
        <f>(C4+G4+M4)/3</f>
        <v>0.55555555555555558</v>
      </c>
      <c r="Z4" s="32">
        <f>(D4+H4+J4)/3</f>
        <v>0.53888888888888886</v>
      </c>
      <c r="AA4" s="32">
        <f>(D4+I4+K4)/3</f>
        <v>0.51111111111111107</v>
      </c>
      <c r="AB4" s="32">
        <f>(E4+I4+M4)/3</f>
        <v>0.46666666666666662</v>
      </c>
      <c r="AC4" s="32">
        <f>(E4+I4+M4)/3</f>
        <v>0.46666666666666662</v>
      </c>
    </row>
    <row r="5" spans="1:33" x14ac:dyDescent="0.3">
      <c r="A5" s="30" t="s">
        <v>19</v>
      </c>
      <c r="B5" s="33">
        <f>(COUNTIF(B$15:B$74,"&gt;5")+COUNTIF(B$15:B$74,"&lt;-5")-B6*60-B7*60)/60</f>
        <v>0.1</v>
      </c>
      <c r="C5" s="33">
        <f>(COUNTIF(C$15:C$74,"&gt;5")+COUNTIF(C$15:C$74,"&lt;-5")-C6*60-C7*60)/60</f>
        <v>0.23333333333333334</v>
      </c>
      <c r="D5" s="33">
        <f>(COUNTIF(D$15:D$74,"&gt;5")+COUNTIF(D$15:D$74,"&lt;-5")-D6*60-D7*60)/60</f>
        <v>0.26666666666666666</v>
      </c>
      <c r="E5" s="33">
        <f>(COUNTIF(E$15:E$74,"&gt;5")+COUNTIF(E$15:E$74,"&lt;-5")-E6*60-E7*60)/60</f>
        <v>0.28333333333333333</v>
      </c>
      <c r="F5" s="33">
        <f>(COUNTIF(F$15:F$74,"&gt;5")+COUNTIF(F$15:F$74,"&lt;-5")-F6*60-F7*60)/60</f>
        <v>0.36666666666666664</v>
      </c>
      <c r="G5" s="33">
        <f>(COUNTIF(G$15:G$74,"&gt;5")+COUNTIF(G$15:G$74,"&lt;-5")-G6*60-G7*60)/60</f>
        <v>0.25</v>
      </c>
      <c r="H5" s="33">
        <f>(COUNTIF(H$15:H$74,"&gt;5")+COUNTIF(H$15:H$74,"&lt;-5")-H6*60-H7*60)/60</f>
        <v>0.5</v>
      </c>
      <c r="I5" s="33">
        <f>(COUNTIF(I$15:I$74,"&gt;5")+COUNTIF(I$15:I$74,"&lt;-5")-I6*60-I7*60)/60</f>
        <v>0.43333333333333335</v>
      </c>
      <c r="J5" s="33">
        <f>(COUNTIF(J$15:J$74,"&gt;5")+COUNTIF(J$15:J$74,"&lt;-5")-J6*60-J7*60)/60</f>
        <v>0.13333333333333333</v>
      </c>
      <c r="K5" s="33">
        <f>(COUNTIF(K$15:K$74,"&gt;5")+COUNTIF(K$15:K$74,"&lt;-5")-K6*60-K7*60)/60</f>
        <v>0.31666666666666665</v>
      </c>
      <c r="L5" s="33">
        <f>(COUNTIF(L$15:L$74,"&gt;5")+COUNTIF(L$15:L$74,"&lt;-5")-L6*60-L7*60)/60</f>
        <v>0.15</v>
      </c>
      <c r="M5" s="33">
        <f>(COUNTIF(M$15:M$74,"&gt;5")+COUNTIF(M$15:M$74,"&lt;-5")-M6*60-M7*60)/60</f>
        <v>0.33333333333333331</v>
      </c>
      <c r="O5" s="38">
        <f t="shared" ref="O5:O7" si="1">AVERAGE(B5:E5)</f>
        <v>0.22083333333333335</v>
      </c>
      <c r="P5" s="38">
        <f t="shared" ref="P5:P7" si="2">AVERAGE(F5:I5)</f>
        <v>0.38750000000000001</v>
      </c>
      <c r="Q5" s="38">
        <f t="shared" ref="Q5:Q7" si="3">AVERAGE(J5:M5)</f>
        <v>0.23333333333333334</v>
      </c>
      <c r="S5" s="38">
        <f t="shared" ref="S5:S7" si="4">AVERAGE(O5:Q5)</f>
        <v>0.28055555555555561</v>
      </c>
      <c r="U5" s="30" t="s">
        <v>19</v>
      </c>
      <c r="V5" s="33">
        <f>(B5+F5+J5)/3</f>
        <v>0.19999999999999998</v>
      </c>
      <c r="W5" s="33">
        <f>(B5+G5+K5)/3</f>
        <v>0.22222222222222221</v>
      </c>
      <c r="X5" s="33">
        <f>(C5+F5+L5)/3</f>
        <v>0.25</v>
      </c>
      <c r="Y5" s="33">
        <f>(C5+G5+M5)/3</f>
        <v>0.2722222222222222</v>
      </c>
      <c r="Z5" s="33">
        <f>(D5+H5+J5)/3</f>
        <v>0.3</v>
      </c>
      <c r="AA5" s="33">
        <f>(D5+I5+K5)/3</f>
        <v>0.33888888888888885</v>
      </c>
      <c r="AB5" s="33">
        <f>(E5+I5+M5)/3</f>
        <v>0.35000000000000003</v>
      </c>
      <c r="AC5" s="33">
        <f>(E5+I5+M5)/3</f>
        <v>0.35000000000000003</v>
      </c>
    </row>
    <row r="6" spans="1:33" x14ac:dyDescent="0.3">
      <c r="A6" s="29" t="s">
        <v>20</v>
      </c>
      <c r="B6" s="34">
        <f>(COUNTIF(B$15:B$74,"&gt;10")+COUNTIF(B$15:B$74,"&lt;-10")-B7*60)/60</f>
        <v>0.05</v>
      </c>
      <c r="C6" s="34">
        <f>(COUNTIF(C$15:C$74,"&gt;10")+COUNTIF(C$15:C$74,"&lt;-10")-C7*60)/60</f>
        <v>0.15</v>
      </c>
      <c r="D6" s="34">
        <f>(COUNTIF(D$15:D$74,"&gt;10")+COUNTIF(D$15:D$74,"&lt;-10")-D7*60)/60</f>
        <v>0.1</v>
      </c>
      <c r="E6" s="34">
        <f>(COUNTIF(E$15:E$74,"&gt;10")+COUNTIF(E$15:E$74,"&lt;-10")-E7*60)/60</f>
        <v>0.16666666666666666</v>
      </c>
      <c r="F6" s="34">
        <f>(COUNTIF(F$15:F$74,"&gt;10")+COUNTIF(F$15:F$74,"&lt;-10")-F7*60)/60</f>
        <v>6.6666666666666666E-2</v>
      </c>
      <c r="G6" s="34">
        <f>(COUNTIF(G$15:G$74,"&gt;10")+COUNTIF(G$15:G$74,"&lt;-10")-G7*60)/60</f>
        <v>3.3333333333333333E-2</v>
      </c>
      <c r="H6" s="34">
        <f>(COUNTIF(H$15:H$74,"&gt;10")+COUNTIF(H$15:H$74,"&lt;-10")-H7*60)/60</f>
        <v>0.13333333333333333</v>
      </c>
      <c r="I6" s="34">
        <f>(COUNTIF(I$15:I$74,"&gt;10")+COUNTIF(I$15:I$74,"&lt;-10")-I7*60)/60</f>
        <v>0.05</v>
      </c>
      <c r="J6" s="34">
        <f>(COUNTIF(J$15:J$74,"&gt;10")+COUNTIF(J$15:J$74,"&lt;-10")-J7*60)/60</f>
        <v>1.6666666666666666E-2</v>
      </c>
      <c r="K6" s="34">
        <f>(COUNTIF(K$15:K$74,"&gt;10")+COUNTIF(K$15:K$74,"&lt;-10")-K7*60)/60</f>
        <v>0.11666666666666667</v>
      </c>
      <c r="L6" s="34">
        <f>(COUNTIF(L$15:L$74,"&gt;10")+COUNTIF(L$15:L$74,"&lt;-10")-L7*60)/60</f>
        <v>0.15</v>
      </c>
      <c r="M6" s="34">
        <f>(COUNTIF(M$15:M$74,"&gt;10")+COUNTIF(M$15:M$74,"&lt;-10")-M7*60)/60</f>
        <v>0.21666666666666667</v>
      </c>
      <c r="O6" s="37">
        <f t="shared" si="1"/>
        <v>0.11666666666666667</v>
      </c>
      <c r="P6" s="37">
        <f t="shared" si="2"/>
        <v>7.0833333333333331E-2</v>
      </c>
      <c r="Q6" s="37">
        <f t="shared" si="3"/>
        <v>0.125</v>
      </c>
      <c r="S6" s="37">
        <f t="shared" si="4"/>
        <v>0.10416666666666667</v>
      </c>
      <c r="U6" s="29" t="s">
        <v>20</v>
      </c>
      <c r="V6" s="34">
        <f>(B6+F6+J6)/3</f>
        <v>4.4444444444444446E-2</v>
      </c>
      <c r="W6" s="34">
        <f>(B6+G6+K6)/3</f>
        <v>6.6666666666666666E-2</v>
      </c>
      <c r="X6" s="34">
        <f>(C6+F6+L6)/3</f>
        <v>0.12222222222222223</v>
      </c>
      <c r="Y6" s="34">
        <f>(C6+G6+M6)/3</f>
        <v>0.13333333333333333</v>
      </c>
      <c r="Z6" s="34">
        <f>(D6+H6+J6)/3</f>
        <v>8.3333333333333329E-2</v>
      </c>
      <c r="AA6" s="34">
        <f>(D6+I6+K6)/3</f>
        <v>8.8888888888888906E-2</v>
      </c>
      <c r="AB6" s="34">
        <f>(E6+I6+M6)/3</f>
        <v>0.14444444444444446</v>
      </c>
      <c r="AC6" s="34">
        <f>(E6+I6+M6)/3</f>
        <v>0.14444444444444446</v>
      </c>
    </row>
    <row r="7" spans="1:33" x14ac:dyDescent="0.3">
      <c r="A7" s="26" t="s">
        <v>21</v>
      </c>
      <c r="B7" s="35">
        <f>(COUNTIF(B$15:B$74,"&gt;15")+COUNTIF(B$15:B$74,"&lt;-15"))/60</f>
        <v>0.05</v>
      </c>
      <c r="C7" s="35">
        <f t="shared" ref="C7:M7" si="5">(COUNTIF(C$15:C$74,"&gt;15")+COUNTIF(C$15:C$74,"&lt;-15"))/60</f>
        <v>0.1</v>
      </c>
      <c r="D7" s="35">
        <f t="shared" si="5"/>
        <v>0.1</v>
      </c>
      <c r="E7" s="35">
        <f t="shared" si="5"/>
        <v>0.05</v>
      </c>
      <c r="F7" s="35">
        <f t="shared" si="5"/>
        <v>1.6666666666666666E-2</v>
      </c>
      <c r="G7" s="35">
        <f t="shared" si="5"/>
        <v>0</v>
      </c>
      <c r="H7" s="35">
        <f t="shared" si="5"/>
        <v>0.11666666666666667</v>
      </c>
      <c r="I7" s="35">
        <f t="shared" si="5"/>
        <v>0.05</v>
      </c>
      <c r="J7" s="35">
        <f t="shared" si="5"/>
        <v>1.6666666666666666E-2</v>
      </c>
      <c r="K7" s="35">
        <f t="shared" si="5"/>
        <v>3.3333333333333333E-2</v>
      </c>
      <c r="L7" s="35">
        <f t="shared" si="5"/>
        <v>0.16666666666666666</v>
      </c>
      <c r="M7" s="35">
        <f t="shared" si="5"/>
        <v>1.6666666666666666E-2</v>
      </c>
      <c r="O7" s="39">
        <f t="shared" si="1"/>
        <v>7.4999999999999997E-2</v>
      </c>
      <c r="P7" s="39">
        <f t="shared" si="2"/>
        <v>4.5833333333333337E-2</v>
      </c>
      <c r="Q7" s="39">
        <f t="shared" si="3"/>
        <v>5.8333333333333334E-2</v>
      </c>
      <c r="S7" s="39">
        <f t="shared" si="4"/>
        <v>5.9722222222222225E-2</v>
      </c>
      <c r="U7" s="26" t="s">
        <v>21</v>
      </c>
      <c r="V7" s="35">
        <f>(B7+F7+J7)/3</f>
        <v>2.7777777777777776E-2</v>
      </c>
      <c r="W7" s="35">
        <f>(B7+G7+K7)/3</f>
        <v>2.777777777777778E-2</v>
      </c>
      <c r="X7" s="35">
        <f>(C7+F7+L7)/3</f>
        <v>9.4444444444444442E-2</v>
      </c>
      <c r="Y7" s="35">
        <f>(C7+G7+M7)/3</f>
        <v>3.888888888888889E-2</v>
      </c>
      <c r="Z7" s="35">
        <f>(D7+H7+J7)/3</f>
        <v>7.7777777777777779E-2</v>
      </c>
      <c r="AA7" s="35">
        <f>(D7+I7+K7)/3</f>
        <v>6.1111111111111116E-2</v>
      </c>
      <c r="AB7" s="35">
        <f>(E7+I7+M7)/3</f>
        <v>3.888888888888889E-2</v>
      </c>
      <c r="AC7" s="35">
        <f>(E7+I7+M7)/3</f>
        <v>3.888888888888889E-2</v>
      </c>
    </row>
    <row r="8" spans="1:33" x14ac:dyDescent="0.3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3">
      <c r="A9" s="28" t="s">
        <v>69</v>
      </c>
      <c r="B9" s="42">
        <f>AVERAGE(B15:B74)</f>
        <v>1.2619999999999996</v>
      </c>
      <c r="C9" s="42">
        <f t="shared" ref="C9:M9" si="6">AVERAGE(C15:C74)</f>
        <v>2.5227466666666669</v>
      </c>
      <c r="D9" s="42">
        <f t="shared" si="6"/>
        <v>4.2151166666666677</v>
      </c>
      <c r="E9" s="42">
        <f t="shared" si="6"/>
        <v>0.92848333333333377</v>
      </c>
      <c r="F9" s="42">
        <f t="shared" si="6"/>
        <v>-1.5709566666666666</v>
      </c>
      <c r="G9" s="42">
        <f t="shared" si="6"/>
        <v>-2.831703333333333</v>
      </c>
      <c r="H9" s="42">
        <f t="shared" si="6"/>
        <v>-7.7925716666666647</v>
      </c>
      <c r="I9" s="42">
        <f t="shared" si="6"/>
        <v>-4.5059383333333338</v>
      </c>
      <c r="J9" s="42">
        <f t="shared" si="6"/>
        <v>-0.13013666666666673</v>
      </c>
      <c r="K9" s="42">
        <f t="shared" si="6"/>
        <v>2.8229799999999994</v>
      </c>
      <c r="L9" s="42">
        <f t="shared" si="6"/>
        <v>6.0914949999999983</v>
      </c>
      <c r="M9" s="42">
        <f t="shared" si="6"/>
        <v>4.4972316666666652</v>
      </c>
      <c r="N9" s="28"/>
      <c r="O9" s="43">
        <f t="shared" ref="O9" si="7">AVERAGE(B9:E9)</f>
        <v>2.232086666666667</v>
      </c>
      <c r="P9" s="43">
        <f t="shared" ref="P9" si="8">AVERAGE(F9:I9)</f>
        <v>-4.1752924999999994</v>
      </c>
      <c r="Q9" s="43">
        <f t="shared" ref="Q9" si="9">AVERAGE(J9:M9)</f>
        <v>3.3203924999999987</v>
      </c>
      <c r="R9" s="28"/>
      <c r="S9" s="41"/>
    </row>
    <row r="10" spans="1:33" x14ac:dyDescent="0.3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28"/>
      <c r="S10" s="41"/>
    </row>
    <row r="11" spans="1:33" x14ac:dyDescent="0.3">
      <c r="A11" s="28" t="s">
        <v>30</v>
      </c>
      <c r="B11" s="42">
        <f>AVERAGE(B77:B136)</f>
        <v>31.598898700000003</v>
      </c>
      <c r="C11" s="42">
        <f t="shared" ref="C11:M11" si="10">AVERAGE(C77:C136)</f>
        <v>71.915051139822239</v>
      </c>
      <c r="D11" s="42">
        <f t="shared" si="10"/>
        <v>61.116694503055562</v>
      </c>
      <c r="E11" s="42">
        <f t="shared" si="10"/>
        <v>61.060656249722228</v>
      </c>
      <c r="F11" s="42">
        <f t="shared" si="10"/>
        <v>35.580049388122227</v>
      </c>
      <c r="G11" s="42">
        <f t="shared" si="10"/>
        <v>12.52578396865556</v>
      </c>
      <c r="H11" s="42">
        <f t="shared" si="10"/>
        <v>30.6830416393639</v>
      </c>
      <c r="I11" s="42">
        <f t="shared" si="10"/>
        <v>23.078366689030553</v>
      </c>
      <c r="J11" s="42">
        <f t="shared" si="10"/>
        <v>18.437987472655561</v>
      </c>
      <c r="K11" s="42">
        <f t="shared" si="10"/>
        <v>33.95105057093334</v>
      </c>
      <c r="L11" s="42">
        <f t="shared" si="10"/>
        <v>80.95795716014166</v>
      </c>
      <c r="M11" s="42">
        <f t="shared" si="10"/>
        <v>39.673667868830549</v>
      </c>
      <c r="N11" s="28"/>
      <c r="O11" s="43">
        <f>AVERAGE(B11:E11)</f>
        <v>56.422825148150011</v>
      </c>
      <c r="P11" s="43">
        <f>AVERAGE(F11:I11)</f>
        <v>25.466810421293061</v>
      </c>
      <c r="Q11" s="43">
        <f>AVERAGE(J11:M11)</f>
        <v>43.255165768140273</v>
      </c>
      <c r="R11" s="28"/>
      <c r="S11" s="41"/>
    </row>
    <row r="12" spans="1:33" x14ac:dyDescent="0.3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28"/>
      <c r="S12" s="41"/>
      <c r="V12" t="str">
        <f>B1</f>
        <v>Vertical</v>
      </c>
      <c r="W12" t="str">
        <f>C1</f>
        <v>Vertical</v>
      </c>
      <c r="X12" t="str">
        <f>D1</f>
        <v>Horizontal</v>
      </c>
      <c r="Y12" t="str">
        <f>E1</f>
        <v>Horizontal</v>
      </c>
      <c r="Z12" t="str">
        <f>F1</f>
        <v>Vertical</v>
      </c>
      <c r="AA12" t="str">
        <f>G1</f>
        <v>Vertical</v>
      </c>
      <c r="AB12" t="str">
        <f>H1</f>
        <v>Horizontal</v>
      </c>
      <c r="AC12" t="str">
        <f>I1</f>
        <v>Horizontal</v>
      </c>
      <c r="AD12" t="str">
        <f>J1</f>
        <v>Patch</v>
      </c>
      <c r="AE12" t="str">
        <f>K1</f>
        <v>Patch</v>
      </c>
      <c r="AF12" t="str">
        <f>L1</f>
        <v>Monopole</v>
      </c>
      <c r="AG12" t="str">
        <f>M1</f>
        <v>Monopole</v>
      </c>
    </row>
    <row r="13" spans="1:33" x14ac:dyDescent="0.3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  <c r="V13" t="str">
        <f t="shared" ref="V13:AF14" si="11">B2</f>
        <v>Patch</v>
      </c>
      <c r="W13" t="str">
        <f>E2</f>
        <v>Monopole</v>
      </c>
      <c r="X13" t="str">
        <f t="shared" si="11"/>
        <v>Patch</v>
      </c>
      <c r="Y13" t="e">
        <f>#REF!</f>
        <v>#REF!</v>
      </c>
      <c r="Z13" t="str">
        <f t="shared" si="11"/>
        <v>Hal</v>
      </c>
      <c r="AA13" t="str">
        <f t="shared" si="11"/>
        <v>P-plads</v>
      </c>
      <c r="AB13" t="str">
        <f t="shared" si="11"/>
        <v>Hal</v>
      </c>
      <c r="AC13" t="str">
        <f t="shared" si="11"/>
        <v>P-plads</v>
      </c>
      <c r="AD13" t="str">
        <f t="shared" si="11"/>
        <v>Hal</v>
      </c>
      <c r="AE13" t="str">
        <f t="shared" si="11"/>
        <v>P-plads</v>
      </c>
      <c r="AF13" t="str">
        <f t="shared" si="11"/>
        <v>Hal</v>
      </c>
      <c r="AG13" t="str">
        <f>M2</f>
        <v>P-plads</v>
      </c>
    </row>
    <row r="14" spans="1:33" ht="15" thickBot="1" x14ac:dyDescent="0.35">
      <c r="V14" s="59" t="str">
        <f t="shared" ref="V14:AF14" si="12">B3</f>
        <v>Hal vs P-plads</v>
      </c>
      <c r="W14" s="59"/>
      <c r="X14" s="59"/>
      <c r="Y14" s="59"/>
      <c r="Z14" s="59" t="str">
        <f t="shared" si="11"/>
        <v>Patch vs Monopole</v>
      </c>
      <c r="AA14" s="59"/>
      <c r="AB14" s="59"/>
      <c r="AC14" s="59"/>
      <c r="AD14" s="59" t="str">
        <f t="shared" si="11"/>
        <v>Vertical vs Horizontal</v>
      </c>
      <c r="AE14" s="59"/>
      <c r="AF14" s="59"/>
      <c r="AG14" s="59"/>
    </row>
    <row r="15" spans="1:33" x14ac:dyDescent="0.3">
      <c r="A15" s="55" t="s">
        <v>8</v>
      </c>
      <c r="B15" s="3">
        <v>0.496</v>
      </c>
      <c r="C15" s="1">
        <v>6.15</v>
      </c>
      <c r="D15" s="1">
        <v>9.7509999999999994</v>
      </c>
      <c r="E15" s="23">
        <v>25.03</v>
      </c>
      <c r="F15" s="1">
        <v>-5.4539999999999997</v>
      </c>
      <c r="G15" s="2">
        <v>-11.108000000000001</v>
      </c>
      <c r="H15" s="3">
        <v>-3.2454000000000001</v>
      </c>
      <c r="I15" s="23">
        <v>-18.5244</v>
      </c>
      <c r="J15" s="3">
        <v>3.8045</v>
      </c>
      <c r="K15" s="2">
        <v>13.0595</v>
      </c>
      <c r="L15" s="3">
        <v>1.5959000000000001</v>
      </c>
      <c r="M15" s="24">
        <v>20.475899999999999</v>
      </c>
      <c r="O15" t="s">
        <v>70</v>
      </c>
      <c r="P15" s="32">
        <f t="shared" ref="P15:P19" si="13">1-Q15-R15-S15</f>
        <v>0.65000000000000013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0.19999999999999996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>AVERAGE(B15:B20)</f>
        <v>4.431</v>
      </c>
      <c r="W15">
        <f t="shared" ref="W15:AG15" si="17">AVERAGE(C15:C20)</f>
        <v>7.9656666666666665</v>
      </c>
      <c r="X15">
        <f t="shared" si="17"/>
        <v>14.312833333333332</v>
      </c>
      <c r="Y15">
        <f t="shared" si="17"/>
        <v>6.4938333333333338</v>
      </c>
      <c r="Z15">
        <f t="shared" si="17"/>
        <v>-1.4934166666666668</v>
      </c>
      <c r="AA15">
        <f t="shared" si="17"/>
        <v>-5.0280833333333339</v>
      </c>
      <c r="AB15">
        <f t="shared" si="17"/>
        <v>-10.850733333333332</v>
      </c>
      <c r="AC15">
        <f t="shared" si="17"/>
        <v>-3.0317333333333338</v>
      </c>
      <c r="AD15">
        <f t="shared" si="17"/>
        <v>3.1496666666666666</v>
      </c>
      <c r="AE15">
        <f t="shared" si="17"/>
        <v>13.031499999999999</v>
      </c>
      <c r="AF15">
        <f t="shared" si="17"/>
        <v>12.507016666666667</v>
      </c>
      <c r="AG15">
        <f t="shared" si="17"/>
        <v>11.035183333333334</v>
      </c>
    </row>
    <row r="16" spans="1:33" x14ac:dyDescent="0.3">
      <c r="A16" s="56"/>
      <c r="B16" s="5">
        <v>3.5630000000000002</v>
      </c>
      <c r="C16" s="5">
        <v>-0.19900000000000001</v>
      </c>
      <c r="D16" s="6">
        <v>10.414</v>
      </c>
      <c r="E16" s="5">
        <v>-3.847</v>
      </c>
      <c r="F16" s="7">
        <v>-5.7964000000000002</v>
      </c>
      <c r="G16" s="5">
        <v>-2.0344000000000002</v>
      </c>
      <c r="H16" s="8">
        <v>-16.016400000000001</v>
      </c>
      <c r="I16" s="5">
        <v>-1.7554000000000001</v>
      </c>
      <c r="J16" s="5">
        <v>3.4215</v>
      </c>
      <c r="K16" s="6">
        <v>10.272500000000001</v>
      </c>
      <c r="L16" s="6">
        <v>13.641500000000001</v>
      </c>
      <c r="M16" s="9">
        <v>9.9934999999999992</v>
      </c>
      <c r="O16" t="s">
        <v>71</v>
      </c>
      <c r="P16" s="32">
        <f t="shared" si="13"/>
        <v>0.67500000000000004</v>
      </c>
      <c r="Q16" s="33">
        <f t="shared" si="14"/>
        <v>0.22500000000000001</v>
      </c>
      <c r="R16" s="34">
        <f t="shared" si="15"/>
        <v>0.1</v>
      </c>
      <c r="S16" s="35">
        <f t="shared" si="16"/>
        <v>0</v>
      </c>
      <c r="U16" t="s">
        <v>30</v>
      </c>
      <c r="V16">
        <f>((B15-V15)^2+(B16-V15)^2+(B17-V15)^2+(B18-V15)^2+(B19-V15)^2+(B20-V15)^2)/6</f>
        <v>32.802215333333329</v>
      </c>
      <c r="W16">
        <f t="shared" ref="W16:AG16" si="18">((C15-W15)^2+(C16-W15)^2+(C17-W15)^2+(C18-W15)^2+(C19-W15)^2+(C20-W15)^2)/6</f>
        <v>173.32467822222216</v>
      </c>
      <c r="X16">
        <f t="shared" si="18"/>
        <v>45.103679805555565</v>
      </c>
      <c r="Y16">
        <f t="shared" si="18"/>
        <v>103.0121891388889</v>
      </c>
      <c r="Z16">
        <f t="shared" si="18"/>
        <v>79.320427074722232</v>
      </c>
      <c r="AA16">
        <f t="shared" si="18"/>
        <v>14.64748924138889</v>
      </c>
      <c r="AB16">
        <f t="shared" si="18"/>
        <v>61.657235888888891</v>
      </c>
      <c r="AC16">
        <f t="shared" si="18"/>
        <v>57.512293222222219</v>
      </c>
      <c r="AD16">
        <f t="shared" si="18"/>
        <v>23.960404472222223</v>
      </c>
      <c r="AE16">
        <f t="shared" si="18"/>
        <v>6.0958629999999987</v>
      </c>
      <c r="AF16">
        <f t="shared" si="18"/>
        <v>145.36521696805556</v>
      </c>
      <c r="AG16">
        <f t="shared" si="18"/>
        <v>50.199617501388879</v>
      </c>
    </row>
    <row r="17" spans="1:33" x14ac:dyDescent="0.3">
      <c r="A17" s="56"/>
      <c r="B17" s="5">
        <v>0.30399999999999999</v>
      </c>
      <c r="C17" s="6">
        <v>-14.394</v>
      </c>
      <c r="D17" s="6">
        <v>14.311</v>
      </c>
      <c r="E17" s="5">
        <v>4.5979999999999999</v>
      </c>
      <c r="F17" s="8">
        <v>-17.020600000000002</v>
      </c>
      <c r="G17" s="5">
        <v>-2.3226</v>
      </c>
      <c r="H17" s="7">
        <v>-9.2064000000000004</v>
      </c>
      <c r="I17" s="5">
        <v>0.50660000000000005</v>
      </c>
      <c r="J17" s="5">
        <v>1.4584999999999999</v>
      </c>
      <c r="K17" s="8">
        <v>15.4655</v>
      </c>
      <c r="L17" s="7">
        <v>-6.3556999999999997</v>
      </c>
      <c r="M17" s="22">
        <v>12.6363</v>
      </c>
      <c r="O17" t="s">
        <v>72</v>
      </c>
      <c r="P17" s="32">
        <f t="shared" si="13"/>
        <v>0.70000000000000007</v>
      </c>
      <c r="Q17" s="33">
        <f t="shared" si="14"/>
        <v>0.19999999999999998</v>
      </c>
      <c r="R17" s="34">
        <f t="shared" si="15"/>
        <v>0.1</v>
      </c>
      <c r="S17" s="35">
        <f t="shared" si="16"/>
        <v>0</v>
      </c>
      <c r="U17" s="31" t="s">
        <v>18</v>
      </c>
      <c r="V17" s="32">
        <f>1-V18-V19-V20</f>
        <v>0.66666666666666674</v>
      </c>
      <c r="W17" s="32">
        <f t="shared" ref="W17:AG17" si="19">1-W18-W19-W20</f>
        <v>0.16666666666666663</v>
      </c>
      <c r="X17" s="32">
        <f t="shared" si="19"/>
        <v>0</v>
      </c>
      <c r="Y17" s="32">
        <f t="shared" si="19"/>
        <v>0.66666666666666674</v>
      </c>
      <c r="Z17" s="32">
        <f t="shared" si="19"/>
        <v>0.1666666666666666</v>
      </c>
      <c r="AA17" s="32">
        <f t="shared" si="19"/>
        <v>0.5</v>
      </c>
      <c r="AB17" s="32">
        <f t="shared" si="19"/>
        <v>0.33333333333333343</v>
      </c>
      <c r="AC17" s="32">
        <f t="shared" si="19"/>
        <v>0.66666666666666674</v>
      </c>
      <c r="AD17" s="32">
        <f t="shared" si="19"/>
        <v>0.83333333333333337</v>
      </c>
      <c r="AE17" s="32">
        <f t="shared" si="19"/>
        <v>0</v>
      </c>
      <c r="AF17" s="32">
        <f t="shared" si="19"/>
        <v>0.16666666666666663</v>
      </c>
      <c r="AG17" s="32">
        <f t="shared" si="19"/>
        <v>0.1666666666666666</v>
      </c>
    </row>
    <row r="18" spans="1:33" x14ac:dyDescent="0.3">
      <c r="A18" s="56"/>
      <c r="B18" s="5">
        <v>-0.20599999999999999</v>
      </c>
      <c r="C18" s="6">
        <v>13.363</v>
      </c>
      <c r="D18" s="8">
        <v>15.891999999999999</v>
      </c>
      <c r="E18" s="6">
        <v>14.099</v>
      </c>
      <c r="F18" s="7">
        <v>6.4485999999999999</v>
      </c>
      <c r="G18" s="7">
        <v>-7.1204000000000001</v>
      </c>
      <c r="H18" s="7">
        <v>-6.9333999999999998</v>
      </c>
      <c r="I18" s="7">
        <v>-5.1403999999999996</v>
      </c>
      <c r="J18" s="5">
        <v>-0.33650000000000002</v>
      </c>
      <c r="K18" s="8">
        <v>15.7615</v>
      </c>
      <c r="L18" s="6">
        <v>13.045500000000001</v>
      </c>
      <c r="M18" s="22">
        <v>13.781499999999999</v>
      </c>
      <c r="O18" t="s">
        <v>73</v>
      </c>
      <c r="P18" s="32">
        <f t="shared" si="13"/>
        <v>0.72499999999999998</v>
      </c>
      <c r="Q18" s="33">
        <f t="shared" si="14"/>
        <v>0.15000000000000002</v>
      </c>
      <c r="R18" s="34">
        <f t="shared" si="15"/>
        <v>0.1</v>
      </c>
      <c r="S18" s="35">
        <f t="shared" si="16"/>
        <v>2.5000000000000001E-2</v>
      </c>
      <c r="U18" s="30" t="s">
        <v>19</v>
      </c>
      <c r="V18" s="58">
        <f>(COUNTIF(B15:B20,"&gt;5")+COUNTIF(B15:B20,"&lt;-5"))/6-V19-V20</f>
        <v>0.16666666666666666</v>
      </c>
      <c r="W18" s="58">
        <f t="shared" ref="W18:AG18" si="20">(COUNTIF(C15:C20,"&gt;5")+COUNTIF(C15:C20,"&lt;-5"))/6-W19-W20</f>
        <v>0.16666666666666669</v>
      </c>
      <c r="X18" s="58">
        <f t="shared" si="20"/>
        <v>0.33333333333333343</v>
      </c>
      <c r="Y18" s="58">
        <f t="shared" si="20"/>
        <v>0</v>
      </c>
      <c r="Z18" s="58">
        <f t="shared" si="20"/>
        <v>0.66666666666666674</v>
      </c>
      <c r="AA18" s="58">
        <f t="shared" si="20"/>
        <v>0.33333333333333337</v>
      </c>
      <c r="AB18" s="58">
        <f t="shared" si="20"/>
        <v>0.33333333333333331</v>
      </c>
      <c r="AC18" s="58">
        <f t="shared" si="20"/>
        <v>0.16666666666666666</v>
      </c>
      <c r="AD18" s="58">
        <f t="shared" si="20"/>
        <v>0</v>
      </c>
      <c r="AE18" s="58">
        <f t="shared" si="20"/>
        <v>0.16666666666666669</v>
      </c>
      <c r="AF18" s="58">
        <f t="shared" si="20"/>
        <v>0.16666666666666669</v>
      </c>
      <c r="AG18" s="58">
        <f t="shared" si="20"/>
        <v>0.16666666666666671</v>
      </c>
    </row>
    <row r="19" spans="1:33" x14ac:dyDescent="0.3">
      <c r="A19" s="56"/>
      <c r="B19" s="7">
        <v>6.2140000000000004</v>
      </c>
      <c r="C19" s="8">
        <v>15.194000000000001</v>
      </c>
      <c r="D19" s="7">
        <v>7.5460000000000003</v>
      </c>
      <c r="E19" s="5">
        <v>1.7150000000000001</v>
      </c>
      <c r="F19" s="7">
        <v>8.8764000000000003</v>
      </c>
      <c r="G19" s="5">
        <v>-0.1036</v>
      </c>
      <c r="H19" s="5">
        <v>-4.0034000000000001</v>
      </c>
      <c r="I19" s="5">
        <v>1.8275999999999999</v>
      </c>
      <c r="J19" s="6">
        <v>12.9955</v>
      </c>
      <c r="K19" s="6">
        <v>14.327500000000001</v>
      </c>
      <c r="L19" s="8">
        <v>25.875399999999999</v>
      </c>
      <c r="M19" s="22">
        <v>12.3964</v>
      </c>
      <c r="O19" t="s">
        <v>74</v>
      </c>
      <c r="P19" s="32">
        <f t="shared" si="13"/>
        <v>0.47500000000000003</v>
      </c>
      <c r="Q19" s="33">
        <f t="shared" si="14"/>
        <v>0.37500000000000006</v>
      </c>
      <c r="R19" s="34">
        <f t="shared" si="15"/>
        <v>9.9999999999999992E-2</v>
      </c>
      <c r="S19" s="35">
        <f t="shared" si="16"/>
        <v>0.05</v>
      </c>
      <c r="U19" s="29" t="s">
        <v>20</v>
      </c>
      <c r="V19" s="34">
        <f>(COUNTIF(B15:B20,"&gt;10")+COUNTIF(B15:B20,"&lt;-10"))/6-V20</f>
        <v>0</v>
      </c>
      <c r="W19" s="34">
        <f t="shared" ref="W19:AG19" si="21">(COUNTIF(C15:C20,"&gt;10")+COUNTIF(C15:C20,"&lt;-10"))/6-W20</f>
        <v>0.33333333333333331</v>
      </c>
      <c r="X19" s="34">
        <f t="shared" si="21"/>
        <v>0.33333333333333331</v>
      </c>
      <c r="Y19" s="34">
        <f t="shared" si="21"/>
        <v>0.16666666666666666</v>
      </c>
      <c r="Z19" s="34">
        <f t="shared" si="21"/>
        <v>0</v>
      </c>
      <c r="AA19" s="34">
        <f t="shared" si="21"/>
        <v>0.16666666666666666</v>
      </c>
      <c r="AB19" s="34">
        <f t="shared" si="21"/>
        <v>0</v>
      </c>
      <c r="AC19" s="34">
        <f t="shared" si="21"/>
        <v>0</v>
      </c>
      <c r="AD19" s="34">
        <f t="shared" si="21"/>
        <v>0.16666666666666666</v>
      </c>
      <c r="AE19" s="34">
        <f t="shared" si="21"/>
        <v>0.5</v>
      </c>
      <c r="AF19" s="34">
        <f t="shared" si="21"/>
        <v>0.33333333333333331</v>
      </c>
      <c r="AG19" s="34">
        <f t="shared" si="21"/>
        <v>0.5</v>
      </c>
    </row>
    <row r="20" spans="1:33" ht="15" thickBot="1" x14ac:dyDescent="0.35">
      <c r="A20" s="57"/>
      <c r="B20" s="15">
        <v>16.215</v>
      </c>
      <c r="C20" s="15">
        <v>27.68</v>
      </c>
      <c r="D20" s="15">
        <v>27.963000000000001</v>
      </c>
      <c r="E20" s="18">
        <v>-2.6320000000000001</v>
      </c>
      <c r="F20" s="18">
        <v>3.9855</v>
      </c>
      <c r="G20" s="17">
        <v>-7.4794999999999998</v>
      </c>
      <c r="H20" s="15">
        <v>-25.699400000000001</v>
      </c>
      <c r="I20" s="18">
        <v>4.8956</v>
      </c>
      <c r="J20" s="18">
        <v>-2.4455</v>
      </c>
      <c r="K20" s="17">
        <v>9.3025000000000002</v>
      </c>
      <c r="L20" s="15">
        <v>27.2395</v>
      </c>
      <c r="M20" s="25">
        <v>-3.0724999999999998</v>
      </c>
      <c r="O20" s="44" t="s">
        <v>75</v>
      </c>
      <c r="P20" s="45">
        <f>1-Q20-R20-S20</f>
        <v>0.3000000000000001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0.17499999999999993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0.22500000000000003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s="26" t="s">
        <v>21</v>
      </c>
      <c r="V20" s="35">
        <f>(COUNTIF(B15:B20,"&gt;15")+COUNTIF(B15:B20,"&lt;-15"))/6</f>
        <v>0.16666666666666666</v>
      </c>
      <c r="W20" s="35">
        <f t="shared" ref="W20:AG20" si="22">(COUNTIF(C15:C20,"&gt;15")+COUNTIF(C15:C20,"&lt;-15"))/6</f>
        <v>0.33333333333333331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0.16666666666666666</v>
      </c>
      <c r="AA20" s="35">
        <f t="shared" si="22"/>
        <v>0</v>
      </c>
      <c r="AB20" s="35">
        <f t="shared" si="22"/>
        <v>0.33333333333333331</v>
      </c>
      <c r="AC20" s="35">
        <f t="shared" si="22"/>
        <v>0.16666666666666666</v>
      </c>
      <c r="AD20" s="35">
        <f t="shared" si="22"/>
        <v>0</v>
      </c>
      <c r="AE20" s="35">
        <f t="shared" si="22"/>
        <v>0.33333333333333331</v>
      </c>
      <c r="AF20" s="35">
        <f t="shared" si="22"/>
        <v>0.33333333333333331</v>
      </c>
      <c r="AG20" s="35">
        <f t="shared" si="22"/>
        <v>0.16666666666666666</v>
      </c>
    </row>
    <row r="21" spans="1:33" x14ac:dyDescent="0.3">
      <c r="A21" s="55" t="s">
        <v>9</v>
      </c>
      <c r="B21" s="3">
        <v>2.3879999999999999</v>
      </c>
      <c r="C21" s="3">
        <v>-1.7430000000000001</v>
      </c>
      <c r="D21" s="1">
        <v>5.7359999999999998</v>
      </c>
      <c r="E21" s="1">
        <v>7.1390000000000002</v>
      </c>
      <c r="F21" s="1">
        <v>-7.7956000000000003</v>
      </c>
      <c r="G21" s="3">
        <v>-3.6646000000000001</v>
      </c>
      <c r="H21" s="1">
        <v>-5.1807999999999996</v>
      </c>
      <c r="I21" s="1">
        <v>-6.5838000000000001</v>
      </c>
      <c r="J21" s="3">
        <v>0.877</v>
      </c>
      <c r="K21" s="3">
        <v>4.2249999999999996</v>
      </c>
      <c r="L21" s="3">
        <v>-1.7378</v>
      </c>
      <c r="M21" s="4">
        <v>7.1441999999999997</v>
      </c>
      <c r="O21" t="s">
        <v>76</v>
      </c>
      <c r="P21" s="32">
        <f>1-Q21-R21-S21</f>
        <v>0.4250000000000001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0.39999999999999997</v>
      </c>
      <c r="R21" s="34">
        <f t="shared" ref="R21:R25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0.12499999999999999</v>
      </c>
      <c r="S21" s="35">
        <f t="shared" ref="S21:S25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0.05</v>
      </c>
      <c r="U21" t="s">
        <v>29</v>
      </c>
      <c r="V21">
        <f>AVERAGE(B21:B26)</f>
        <v>5.6253333333333329</v>
      </c>
      <c r="W21">
        <f t="shared" ref="W21:AG21" si="26">AVERAGE(C21:C26)</f>
        <v>5.7521333333333331</v>
      </c>
      <c r="X21">
        <f t="shared" si="26"/>
        <v>12.042333333333334</v>
      </c>
      <c r="Y21">
        <f t="shared" si="26"/>
        <v>3.656333333333333</v>
      </c>
      <c r="Z21">
        <f t="shared" si="26"/>
        <v>-1.2801333333333331</v>
      </c>
      <c r="AA21">
        <f t="shared" si="26"/>
        <v>-1.4069333333333331</v>
      </c>
      <c r="AB21">
        <f t="shared" si="26"/>
        <v>-9.999550000000001</v>
      </c>
      <c r="AC21">
        <f t="shared" si="26"/>
        <v>-1.61355</v>
      </c>
      <c r="AD21">
        <f t="shared" si="26"/>
        <v>0.49616666666666659</v>
      </c>
      <c r="AE21">
        <f t="shared" si="26"/>
        <v>6.9131666666666662</v>
      </c>
      <c r="AF21">
        <f t="shared" si="26"/>
        <v>9.2156166666666675</v>
      </c>
      <c r="AG21">
        <f t="shared" si="26"/>
        <v>7.1198166666666678</v>
      </c>
    </row>
    <row r="22" spans="1:33" x14ac:dyDescent="0.3">
      <c r="A22" s="56"/>
      <c r="B22" s="5">
        <v>0.755</v>
      </c>
      <c r="C22" s="5">
        <v>-1.8460000000000001</v>
      </c>
      <c r="D22" s="7">
        <v>6.8230000000000004</v>
      </c>
      <c r="E22" s="5">
        <v>2.0350000000000001</v>
      </c>
      <c r="F22" s="5">
        <v>-4.9473000000000003</v>
      </c>
      <c r="G22" s="5">
        <v>-2.3462999999999998</v>
      </c>
      <c r="H22" s="7">
        <v>-7.6212999999999997</v>
      </c>
      <c r="I22" s="5">
        <v>-2.8332999999999999</v>
      </c>
      <c r="J22" s="5">
        <v>-0.25719999999999998</v>
      </c>
      <c r="K22" s="7">
        <v>5.8108000000000004</v>
      </c>
      <c r="L22" s="5">
        <v>2.4167999999999998</v>
      </c>
      <c r="M22" s="9">
        <v>6.2977999999999996</v>
      </c>
      <c r="O22" t="s">
        <v>77</v>
      </c>
      <c r="P22" s="32">
        <f t="shared" ref="P22:P25" si="27">1-Q22-R22-S22</f>
        <v>0.57499999999999996</v>
      </c>
      <c r="Q22" s="33">
        <f t="shared" si="23"/>
        <v>0.32500000000000001</v>
      </c>
      <c r="R22" s="34">
        <f t="shared" si="24"/>
        <v>0.05</v>
      </c>
      <c r="S22" s="35">
        <f t="shared" si="25"/>
        <v>0.05</v>
      </c>
      <c r="U22" t="s">
        <v>30</v>
      </c>
      <c r="V22">
        <f>((B21-V21)^2+(B22-V21)^2+(B23-V21)^2+(B24-V21)^2+(B25-V21)^2+(B26-V21)^2)/6</f>
        <v>53.918610888888885</v>
      </c>
      <c r="W22">
        <f t="shared" ref="W22:AG22" si="28">((C21-W21)^2+(C22-W21)^2+(C23-W21)^2+(C24-W21)^2+(C25-W21)^2+(C26-W21)^2)/6</f>
        <v>86.326953955555553</v>
      </c>
      <c r="X22">
        <f t="shared" si="28"/>
        <v>43.464823888888894</v>
      </c>
      <c r="Y22">
        <f t="shared" si="28"/>
        <v>24.086954555555554</v>
      </c>
      <c r="Z22">
        <f t="shared" si="28"/>
        <v>26.509195712222223</v>
      </c>
      <c r="AA22">
        <f t="shared" si="28"/>
        <v>6.004253458888889</v>
      </c>
      <c r="AB22">
        <f t="shared" si="28"/>
        <v>28.379656645833336</v>
      </c>
      <c r="AC22">
        <f t="shared" si="28"/>
        <v>15.548164812500003</v>
      </c>
      <c r="AD22">
        <f t="shared" si="28"/>
        <v>20.702575272222223</v>
      </c>
      <c r="AE22">
        <f t="shared" si="28"/>
        <v>23.712892338888889</v>
      </c>
      <c r="AF22">
        <f t="shared" si="28"/>
        <v>67.475807724722216</v>
      </c>
      <c r="AG22">
        <f t="shared" si="28"/>
        <v>8.8288601113888898</v>
      </c>
    </row>
    <row r="23" spans="1:33" x14ac:dyDescent="0.3">
      <c r="A23" s="56"/>
      <c r="B23" s="5">
        <v>0.74399999999999999</v>
      </c>
      <c r="C23" s="5">
        <v>-4.173</v>
      </c>
      <c r="D23" s="6">
        <v>11.769</v>
      </c>
      <c r="E23" s="5">
        <v>4.3159999999999998</v>
      </c>
      <c r="F23" s="5">
        <v>-4.6108000000000002</v>
      </c>
      <c r="G23" s="5">
        <v>0.30620000000000003</v>
      </c>
      <c r="H23" s="7">
        <v>-6.7613000000000003</v>
      </c>
      <c r="I23" s="5">
        <v>0.69169999999999998</v>
      </c>
      <c r="J23" s="5">
        <v>0.95379999999999998</v>
      </c>
      <c r="K23" s="6">
        <v>11.9788</v>
      </c>
      <c r="L23" s="5">
        <v>3.1042999999999998</v>
      </c>
      <c r="M23" s="22">
        <v>11.593299999999999</v>
      </c>
      <c r="O23" t="s">
        <v>78</v>
      </c>
      <c r="P23" s="32">
        <f t="shared" si="27"/>
        <v>0.55000000000000004</v>
      </c>
      <c r="Q23" s="33">
        <f t="shared" si="23"/>
        <v>0.39999999999999997</v>
      </c>
      <c r="R23" s="34">
        <f t="shared" si="24"/>
        <v>2.5000000000000001E-2</v>
      </c>
      <c r="S23" s="35">
        <f t="shared" si="25"/>
        <v>2.5000000000000001E-2</v>
      </c>
      <c r="U23" s="31" t="s">
        <v>18</v>
      </c>
      <c r="V23" s="32">
        <f>1-V24-V25-V26</f>
        <v>0.66666666666666674</v>
      </c>
      <c r="W23" s="32">
        <f t="shared" ref="W23:AG23" si="29">1-W24-W25-W26</f>
        <v>0.5</v>
      </c>
      <c r="X23" s="32">
        <f t="shared" si="29"/>
        <v>0</v>
      </c>
      <c r="Y23" s="32">
        <f t="shared" si="29"/>
        <v>0.5</v>
      </c>
      <c r="Z23" s="32">
        <f t="shared" si="29"/>
        <v>0.66666666666666674</v>
      </c>
      <c r="AA23" s="32">
        <f t="shared" si="29"/>
        <v>1</v>
      </c>
      <c r="AB23" s="32">
        <f t="shared" si="29"/>
        <v>0</v>
      </c>
      <c r="AC23" s="32">
        <f t="shared" si="29"/>
        <v>0.5</v>
      </c>
      <c r="AD23" s="32">
        <f t="shared" si="29"/>
        <v>0.66666666666666674</v>
      </c>
      <c r="AE23" s="32">
        <f t="shared" si="29"/>
        <v>0.33333333333333337</v>
      </c>
      <c r="AF23" s="32">
        <f t="shared" si="29"/>
        <v>0.49999999999999994</v>
      </c>
      <c r="AG23" s="32">
        <f t="shared" si="29"/>
        <v>0.1666666666666666</v>
      </c>
    </row>
    <row r="24" spans="1:33" x14ac:dyDescent="0.3">
      <c r="A24" s="56"/>
      <c r="B24" s="5">
        <v>0.441</v>
      </c>
      <c r="C24" s="7">
        <v>9.2997999999999994</v>
      </c>
      <c r="D24" s="6">
        <v>11.757</v>
      </c>
      <c r="E24" s="5">
        <v>3.9129999999999998</v>
      </c>
      <c r="F24" s="7">
        <v>6.3414000000000001</v>
      </c>
      <c r="G24" s="5">
        <v>-2.5173999999999999</v>
      </c>
      <c r="H24" s="7">
        <v>-8.2443000000000008</v>
      </c>
      <c r="I24" s="5">
        <v>-0.40029999999999999</v>
      </c>
      <c r="J24" s="5">
        <v>-0.17019999999999999</v>
      </c>
      <c r="K24" s="6">
        <v>11.145799999999999</v>
      </c>
      <c r="L24" s="6">
        <v>14.4155</v>
      </c>
      <c r="M24" s="9">
        <v>9.0287000000000006</v>
      </c>
      <c r="O24" t="s">
        <v>79</v>
      </c>
      <c r="P24" s="32">
        <f t="shared" si="27"/>
        <v>0.5</v>
      </c>
      <c r="Q24" s="33">
        <f t="shared" si="23"/>
        <v>0.5</v>
      </c>
      <c r="R24" s="34">
        <f t="shared" si="24"/>
        <v>0</v>
      </c>
      <c r="S24" s="35">
        <f t="shared" si="25"/>
        <v>0</v>
      </c>
      <c r="U24" s="30" t="s">
        <v>19</v>
      </c>
      <c r="V24" s="58">
        <f>(COUNTIF(B21:B26,"&gt;5")+COUNTIF(B21:B26,"&lt;-5"))/6-V25-V26</f>
        <v>0.16666666666666666</v>
      </c>
      <c r="W24" s="58">
        <f t="shared" ref="W24:AG24" si="30">(COUNTIF(C21:C26,"&gt;5")+COUNTIF(C21:C26,"&lt;-5"))/6-W25-W26</f>
        <v>0.16666666666666671</v>
      </c>
      <c r="X24" s="58">
        <f t="shared" si="30"/>
        <v>0.33333333333333337</v>
      </c>
      <c r="Y24" s="58">
        <f t="shared" si="30"/>
        <v>0.33333333333333337</v>
      </c>
      <c r="Z24" s="58">
        <f t="shared" si="30"/>
        <v>0.33333333333333331</v>
      </c>
      <c r="AA24" s="58">
        <f t="shared" si="30"/>
        <v>0</v>
      </c>
      <c r="AB24" s="58">
        <f t="shared" si="30"/>
        <v>0.66666666666666674</v>
      </c>
      <c r="AC24" s="58">
        <f t="shared" si="30"/>
        <v>0.5</v>
      </c>
      <c r="AD24" s="58">
        <f t="shared" si="30"/>
        <v>0.33333333333333331</v>
      </c>
      <c r="AE24" s="58">
        <f t="shared" si="30"/>
        <v>0.16666666666666663</v>
      </c>
      <c r="AF24" s="58">
        <f t="shared" si="30"/>
        <v>0</v>
      </c>
      <c r="AG24" s="58">
        <f t="shared" si="30"/>
        <v>0.66666666666666674</v>
      </c>
    </row>
    <row r="25" spans="1:33" x14ac:dyDescent="0.3">
      <c r="A25" s="56"/>
      <c r="B25" s="5">
        <v>8.6509999999999998</v>
      </c>
      <c r="C25" s="6">
        <v>10.898999999999999</v>
      </c>
      <c r="D25" s="6">
        <v>10.319000000000001</v>
      </c>
      <c r="E25" s="7">
        <v>-5.6509999999999998</v>
      </c>
      <c r="F25" s="5">
        <v>-1.2168000000000001</v>
      </c>
      <c r="G25" s="5">
        <v>-3.4647999999999999</v>
      </c>
      <c r="H25" s="6">
        <v>-10.9213</v>
      </c>
      <c r="I25" s="7">
        <v>5.0487000000000002</v>
      </c>
      <c r="J25" s="7">
        <v>8.6188000000000002</v>
      </c>
      <c r="K25" s="6">
        <v>10.286799999999999</v>
      </c>
      <c r="L25" s="8">
        <v>18.323399999999999</v>
      </c>
      <c r="M25" s="10">
        <v>1.7734000000000001</v>
      </c>
      <c r="O25" t="s">
        <v>80</v>
      </c>
      <c r="P25" s="32">
        <f t="shared" si="27"/>
        <v>0.52500000000000013</v>
      </c>
      <c r="Q25" s="33">
        <f t="shared" si="23"/>
        <v>0.27499999999999997</v>
      </c>
      <c r="R25" s="34">
        <f t="shared" si="24"/>
        <v>0.125</v>
      </c>
      <c r="S25" s="35">
        <f t="shared" si="25"/>
        <v>7.4999999999999997E-2</v>
      </c>
      <c r="U25" s="29" t="s">
        <v>20</v>
      </c>
      <c r="V25" s="34">
        <f>(COUNTIF(B21:B26,"&gt;10")+COUNTIF(B21:B26,"&lt;-10"))/6-V26</f>
        <v>0</v>
      </c>
      <c r="W25" s="34">
        <f t="shared" ref="W25:AG25" si="31">(COUNTIF(C21:C26,"&gt;10")+COUNTIF(C21:C26,"&lt;-10"))/6-W26</f>
        <v>0.16666666666666666</v>
      </c>
      <c r="X25" s="34">
        <f t="shared" si="31"/>
        <v>0.5</v>
      </c>
      <c r="Y25" s="34">
        <f t="shared" si="31"/>
        <v>0.16666666666666666</v>
      </c>
      <c r="Z25" s="34">
        <f t="shared" si="31"/>
        <v>0</v>
      </c>
      <c r="AA25" s="34">
        <f t="shared" si="31"/>
        <v>0</v>
      </c>
      <c r="AB25" s="34">
        <f t="shared" si="31"/>
        <v>0.16666666666666666</v>
      </c>
      <c r="AC25" s="34">
        <f t="shared" si="31"/>
        <v>0</v>
      </c>
      <c r="AD25" s="34">
        <f t="shared" si="31"/>
        <v>0</v>
      </c>
      <c r="AE25" s="34">
        <f t="shared" si="31"/>
        <v>0.5</v>
      </c>
      <c r="AF25" s="34">
        <f t="shared" si="31"/>
        <v>0.16666666666666669</v>
      </c>
      <c r="AG25" s="34">
        <f t="shared" si="31"/>
        <v>0.16666666666666666</v>
      </c>
    </row>
    <row r="26" spans="1:33" ht="15" thickBot="1" x14ac:dyDescent="0.35">
      <c r="A26" s="57"/>
      <c r="B26" s="15">
        <v>20.773</v>
      </c>
      <c r="C26" s="15">
        <v>22.076000000000001</v>
      </c>
      <c r="D26" s="15">
        <v>25.85</v>
      </c>
      <c r="E26" s="16">
        <v>10.186</v>
      </c>
      <c r="F26" s="18">
        <v>4.5483000000000002</v>
      </c>
      <c r="G26" s="18">
        <v>3.2452999999999999</v>
      </c>
      <c r="H26" s="15">
        <v>-21.2683</v>
      </c>
      <c r="I26" s="17">
        <v>-5.6043000000000003</v>
      </c>
      <c r="J26" s="17">
        <v>-7.0452000000000004</v>
      </c>
      <c r="K26" s="18">
        <v>-1.9681999999999999</v>
      </c>
      <c r="L26" s="15">
        <v>18.7715</v>
      </c>
      <c r="M26" s="19">
        <v>6.8815</v>
      </c>
      <c r="O26" s="44" t="s">
        <v>81</v>
      </c>
      <c r="P26" s="45">
        <f>1-Q26-R26-S26</f>
        <v>0.39999999999999997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0.42499999999999999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9.9999999999999992E-2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7.4999999999999997E-2</v>
      </c>
      <c r="U26" s="26" t="s">
        <v>21</v>
      </c>
      <c r="V26" s="35">
        <f>(COUNTIF(B21:B26,"&gt;15")+COUNTIF(B21:B26,"&lt;-15"))/6</f>
        <v>0.16666666666666666</v>
      </c>
      <c r="W26" s="35">
        <f t="shared" ref="W26:AG26" si="32">(COUNTIF(C21:C26,"&gt;15")+COUNTIF(C21:C26,"&lt;-15"))/6</f>
        <v>0.16666666666666666</v>
      </c>
      <c r="X26" s="35">
        <f t="shared" si="32"/>
        <v>0.16666666666666666</v>
      </c>
      <c r="Y26" s="35">
        <f t="shared" si="32"/>
        <v>0</v>
      </c>
      <c r="Z26" s="35">
        <f t="shared" si="32"/>
        <v>0</v>
      </c>
      <c r="AA26" s="35">
        <f t="shared" si="32"/>
        <v>0</v>
      </c>
      <c r="AB26" s="35">
        <f t="shared" si="32"/>
        <v>0.16666666666666666</v>
      </c>
      <c r="AC26" s="35">
        <f t="shared" si="32"/>
        <v>0</v>
      </c>
      <c r="AD26" s="35">
        <f t="shared" si="32"/>
        <v>0</v>
      </c>
      <c r="AE26" s="35">
        <f t="shared" si="32"/>
        <v>0</v>
      </c>
      <c r="AF26" s="35">
        <f t="shared" si="32"/>
        <v>0.33333333333333331</v>
      </c>
      <c r="AG26" s="35">
        <f t="shared" si="32"/>
        <v>0</v>
      </c>
    </row>
    <row r="27" spans="1:33" x14ac:dyDescent="0.3">
      <c r="A27" s="55" t="s">
        <v>10</v>
      </c>
      <c r="B27" s="3">
        <v>-2.4849999999999999</v>
      </c>
      <c r="C27" s="3">
        <v>-1.27</v>
      </c>
      <c r="D27" s="3">
        <v>1.78</v>
      </c>
      <c r="E27" s="3">
        <v>2.5840000000000001</v>
      </c>
      <c r="F27" s="1">
        <v>-6.5065999999999997</v>
      </c>
      <c r="G27" s="1">
        <v>-7.7215999999999996</v>
      </c>
      <c r="H27" s="1">
        <v>-7.2408000000000001</v>
      </c>
      <c r="I27" s="1">
        <v>-8.0448000000000004</v>
      </c>
      <c r="J27" s="3">
        <v>-1.9504999999999999</v>
      </c>
      <c r="K27" s="3">
        <v>2.3144999999999998</v>
      </c>
      <c r="L27" s="3">
        <v>-1.2162999999999999</v>
      </c>
      <c r="M27" s="14">
        <v>2.6377000000000002</v>
      </c>
      <c r="O27" t="s">
        <v>82</v>
      </c>
      <c r="P27" s="32">
        <f>1-Q27-R27-S27</f>
        <v>0.67499999999999993</v>
      </c>
      <c r="Q27" s="33">
        <f t="shared" ref="Q27:Q31" si="33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0.17500000000000002</v>
      </c>
      <c r="R27" s="34">
        <f t="shared" ref="R27:R31" si="34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4.9999999999999989E-2</v>
      </c>
      <c r="S27" s="35">
        <f t="shared" ref="S27:S31" si="35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</v>
      </c>
      <c r="U27" t="s">
        <v>29</v>
      </c>
      <c r="V27">
        <f t="shared" ref="V27" si="36">AVERAGE(B27:B32)</f>
        <v>-0.18033333333333315</v>
      </c>
      <c r="W27">
        <f t="shared" ref="W27" si="37">AVERAGE(C27:C32)</f>
        <v>1.290166666666666</v>
      </c>
      <c r="X27">
        <f t="shared" ref="X27" si="38">AVERAGE(D27:D32)</f>
        <v>8.0335000000000001</v>
      </c>
      <c r="Y27">
        <f t="shared" ref="Y27" si="39">AVERAGE(E27:E32)</f>
        <v>7.5768333333333331</v>
      </c>
      <c r="Z27">
        <f t="shared" ref="Z27" si="40">AVERAGE(F27:F32)</f>
        <v>-2.9648000000000003</v>
      </c>
      <c r="AA27">
        <f t="shared" ref="AA27" si="41">AVERAGE(G27:G32)</f>
        <v>-4.4352999999999998</v>
      </c>
      <c r="AB27">
        <f t="shared" ref="AB27" si="42">AVERAGE(H27:H32)</f>
        <v>-6.5844999999999994</v>
      </c>
      <c r="AC27">
        <f t="shared" ref="AC27" si="43">AVERAGE(I27:I32)</f>
        <v>-6.1278333333333324</v>
      </c>
      <c r="AD27">
        <f t="shared" ref="AD27" si="44">AVERAGE(J27:J32)</f>
        <v>-1.8549833333333332</v>
      </c>
      <c r="AE27">
        <f t="shared" ref="AE27" si="45">AVERAGE(K27:K32)</f>
        <v>6.3588500000000003</v>
      </c>
      <c r="AF27">
        <f t="shared" ref="AF27" si="46">AVERAGE(L27:L32)</f>
        <v>1.7647500000000003</v>
      </c>
      <c r="AG27">
        <f t="shared" ref="AG27" si="47">AVERAGE(M27:M32)</f>
        <v>8.0514166666666664</v>
      </c>
    </row>
    <row r="28" spans="1:33" x14ac:dyDescent="0.3">
      <c r="A28" s="56"/>
      <c r="B28" s="5">
        <v>-1.137</v>
      </c>
      <c r="C28" s="7">
        <v>-5.0910000000000002</v>
      </c>
      <c r="D28" s="7">
        <v>5.5739999999999998</v>
      </c>
      <c r="E28" s="7">
        <v>7.625</v>
      </c>
      <c r="F28" s="7">
        <v>-8.1463000000000001</v>
      </c>
      <c r="G28" s="5">
        <v>-4.1923000000000004</v>
      </c>
      <c r="H28" s="7">
        <v>-6.4744999999999999</v>
      </c>
      <c r="I28" s="7">
        <v>-8.5254999999999992</v>
      </c>
      <c r="J28" s="5">
        <v>-1.0158</v>
      </c>
      <c r="K28" s="7">
        <v>5.6951999999999998</v>
      </c>
      <c r="L28" s="5">
        <v>-2.6876000000000002</v>
      </c>
      <c r="M28" s="22">
        <v>10.0284</v>
      </c>
      <c r="O28" t="s">
        <v>83</v>
      </c>
      <c r="P28" s="32">
        <f t="shared" ref="P28:P31" si="48">1-Q28-R28-S28</f>
        <v>0.6</v>
      </c>
      <c r="Q28" s="33">
        <f t="shared" si="33"/>
        <v>0.22500000000000001</v>
      </c>
      <c r="R28" s="34">
        <f t="shared" si="34"/>
        <v>0.15</v>
      </c>
      <c r="S28" s="35">
        <f t="shared" si="35"/>
        <v>2.5000000000000001E-2</v>
      </c>
      <c r="U28" t="s">
        <v>30</v>
      </c>
      <c r="V28">
        <f t="shared" ref="V28" si="49">((B27-V27)^2+(B28-V27)^2+(B29-V27)^2+(B30-V27)^2+(B31-V27)^2+(B32-V27)^2)/6</f>
        <v>28.666485555555557</v>
      </c>
      <c r="W28">
        <f t="shared" ref="W28" si="50">((C27-W27)^2+(C28-W27)^2+(C29-W27)^2+(C30-W27)^2+(C31-W27)^2+(C32-W27)^2)/6</f>
        <v>81.423195138888886</v>
      </c>
      <c r="X28">
        <f t="shared" ref="X28" si="51">((D27-X27)^2+(D28-X27)^2+(D29-X27)^2+(D30-X27)^2+(D31-X27)^2+(D32-X27)^2)/6</f>
        <v>36.266687583333329</v>
      </c>
      <c r="Y28">
        <f t="shared" ref="Y28" si="52">((E27-Y27)^2+(E28-Y27)^2+(E29-Y27)^2+(E30-Y27)^2+(E31-Y27)^2+(E32-Y27)^2)/6</f>
        <v>12.065530472222221</v>
      </c>
      <c r="Z28">
        <f t="shared" ref="Z28" si="53">((F27-Z27)^2+(F28-Z27)^2+(F29-Z27)^2+(F30-Z27)^2+(F31-Z27)^2+(F32-Z27)^2)/6</f>
        <v>23.026804123333331</v>
      </c>
      <c r="AA28">
        <f t="shared" ref="AA28" si="54">((G27-AA27)^2+(G28-AA27)^2+(G29-AA27)^2+(G30-AA27)^2+(G31-AA27)^2+(G32-AA27)^2)/6</f>
        <v>4.3592844066666663</v>
      </c>
      <c r="AB28">
        <f t="shared" ref="AB28" si="55">((H27-AB27)^2+(H28-AB27)^2+(H29-AB27)^2+(H30-AB27)^2+(H31-AB27)^2+(H32-AB27)^2)/6</f>
        <v>7.3022390499999998</v>
      </c>
      <c r="AC28">
        <f t="shared" ref="AC28" si="56">((I27-AC27)^2+(I28-AC27)^2+(I29-AC27)^2+(I30-AC27)^2+(I31-AC27)^2+(I32-AC27)^2)/6</f>
        <v>11.45814483888889</v>
      </c>
      <c r="AD28">
        <f t="shared" ref="AD28" si="57">((J27-AD27)^2+(J28-AD27)^2+(J29-AD27)^2+(J30-AD27)^2+(J31-AD27)^2+(J32-AD27)^2)/6</f>
        <v>5.8118266680555557</v>
      </c>
      <c r="AE28">
        <f t="shared" ref="AE28" si="58">((K27-AE27)^2+(K28-AE27)^2+(K29-AE27)^2+(K30-AE27)^2+(K31-AE27)^2+(K32-AE27)^2)/6</f>
        <v>9.7218244458333345</v>
      </c>
      <c r="AF28">
        <f t="shared" ref="AF28" si="59">((L27-AF27)^2+(L28-AF27)^2+(L29-AF27)^2+(L30-AF27)^2+(L31-AF27)^2+(L32-AF27)^2)/6</f>
        <v>27.531858635833334</v>
      </c>
      <c r="AG28">
        <f t="shared" ref="AG28" si="60">((M27-AG27)^2+(M28-AG27)^2+(M29-AG27)^2+(M30-AG27)^2+(M31-AG27)^2+(M32-AG27)^2)/6</f>
        <v>16.654411391388887</v>
      </c>
    </row>
    <row r="29" spans="1:33" x14ac:dyDescent="0.3">
      <c r="A29" s="56"/>
      <c r="B29" s="5">
        <v>-3.5459999999999998</v>
      </c>
      <c r="C29" s="7">
        <v>-8.0660000000000007</v>
      </c>
      <c r="D29" s="5">
        <v>4.0789999999999997</v>
      </c>
      <c r="E29" s="7">
        <v>7.15</v>
      </c>
      <c r="F29" s="7">
        <v>-7.5545999999999998</v>
      </c>
      <c r="G29" s="5">
        <v>-3.0346000000000002</v>
      </c>
      <c r="H29" s="5">
        <v>-3.8927999999999998</v>
      </c>
      <c r="I29" s="7">
        <v>-6.9638</v>
      </c>
      <c r="J29" s="5">
        <v>-0.193</v>
      </c>
      <c r="K29" s="7">
        <v>7.4320000000000004</v>
      </c>
      <c r="L29" s="5">
        <v>-3.8548</v>
      </c>
      <c r="M29" s="22">
        <v>11.3612</v>
      </c>
      <c r="O29" t="s">
        <v>84</v>
      </c>
      <c r="P29" s="32">
        <f t="shared" si="48"/>
        <v>0.65</v>
      </c>
      <c r="Q29" s="33">
        <f t="shared" si="33"/>
        <v>0.19999999999999998</v>
      </c>
      <c r="R29" s="34">
        <f t="shared" si="34"/>
        <v>0.125</v>
      </c>
      <c r="S29" s="35">
        <f t="shared" si="35"/>
        <v>2.5000000000000001E-2</v>
      </c>
      <c r="U29" s="31" t="s">
        <v>18</v>
      </c>
      <c r="V29" s="32">
        <f t="shared" ref="V29" si="61">1-V30-V31-V32</f>
        <v>0.83333333333333337</v>
      </c>
      <c r="W29" s="32">
        <f t="shared" ref="W29" si="62">1-W30-W31-W32</f>
        <v>0.33333333333333337</v>
      </c>
      <c r="X29" s="32">
        <f t="shared" ref="X29" si="63">1-X30-X31-X32</f>
        <v>0.33333333333333337</v>
      </c>
      <c r="Y29" s="32">
        <f t="shared" ref="Y29" si="64">1-Y30-Y31-Y32</f>
        <v>0.33333333333333343</v>
      </c>
      <c r="Z29" s="32">
        <f t="shared" ref="Z29" si="65">1-Z30-Z31-Z32</f>
        <v>0.5</v>
      </c>
      <c r="AA29" s="32">
        <f t="shared" ref="AA29" si="66">1-AA30-AA31-AA32</f>
        <v>0.66666666666666674</v>
      </c>
      <c r="AB29" s="32">
        <f t="shared" ref="AB29" si="67">1-AB30-AB31-AB32</f>
        <v>0.33333333333333337</v>
      </c>
      <c r="AC29" s="32">
        <f t="shared" ref="AC29" si="68">1-AC30-AC31-AC32</f>
        <v>0.33333333333333337</v>
      </c>
      <c r="AD29" s="32">
        <f t="shared" ref="AD29" si="69">1-AD30-AD31-AD32</f>
        <v>0.83333333333333337</v>
      </c>
      <c r="AE29" s="32">
        <f t="shared" ref="AE29" si="70">1-AE30-AE31-AE32</f>
        <v>0.33333333333333337</v>
      </c>
      <c r="AF29" s="32">
        <f t="shared" ref="AF29" si="71">1-AF30-AF31-AF32</f>
        <v>0.66666666666666674</v>
      </c>
      <c r="AG29" s="32">
        <f t="shared" ref="AG29" si="72">1-AG30-AG31-AG32</f>
        <v>0.33333333333333337</v>
      </c>
    </row>
    <row r="30" spans="1:33" x14ac:dyDescent="0.3">
      <c r="A30" s="56"/>
      <c r="B30" s="5">
        <v>-4.6779999999999999</v>
      </c>
      <c r="C30" s="5">
        <v>-4.6050000000000004</v>
      </c>
      <c r="D30" s="7">
        <v>9.2089999999999996</v>
      </c>
      <c r="E30" s="5">
        <v>4.5170000000000003</v>
      </c>
      <c r="F30" s="5">
        <v>-2.0137999999999998</v>
      </c>
      <c r="G30" s="5">
        <v>-2.0868000000000002</v>
      </c>
      <c r="H30" s="7">
        <v>-5.5252999999999997</v>
      </c>
      <c r="I30" s="5">
        <v>-0.83330000000000004</v>
      </c>
      <c r="J30" s="5">
        <v>-3.0402</v>
      </c>
      <c r="K30" s="6">
        <v>10.8468</v>
      </c>
      <c r="L30" s="5">
        <v>0.4713</v>
      </c>
      <c r="M30" s="9">
        <v>9.5932999999999993</v>
      </c>
      <c r="O30" t="s">
        <v>85</v>
      </c>
      <c r="P30" s="32">
        <f t="shared" si="48"/>
        <v>0.54999999999999993</v>
      </c>
      <c r="Q30" s="33">
        <f t="shared" si="33"/>
        <v>0.27500000000000002</v>
      </c>
      <c r="R30" s="34">
        <f t="shared" si="34"/>
        <v>0.15</v>
      </c>
      <c r="S30" s="35">
        <f t="shared" si="35"/>
        <v>2.5000000000000001E-2</v>
      </c>
      <c r="U30" s="30" t="s">
        <v>19</v>
      </c>
      <c r="V30" s="58">
        <f t="shared" ref="V30" si="73">(COUNTIF(B27:B32,"&gt;5")+COUNTIF(B27:B32,"&lt;-5"))/6-V31-V32</f>
        <v>0</v>
      </c>
      <c r="W30" s="58">
        <f t="shared" ref="W30" si="74">(COUNTIF(C27:C32,"&gt;5")+COUNTIF(C27:C32,"&lt;-5"))/6-W31-W32</f>
        <v>0.5</v>
      </c>
      <c r="X30" s="58">
        <f t="shared" ref="X30" si="75">(COUNTIF(D27:D32,"&gt;5")+COUNTIF(D27:D32,"&lt;-5"))/6-X31-X32</f>
        <v>0.5</v>
      </c>
      <c r="Y30" s="58">
        <f t="shared" ref="Y30" si="76">(COUNTIF(E27:E32,"&gt;5")+COUNTIF(E27:E32,"&lt;-5"))/6-Y31-Y32</f>
        <v>0.33333333333333331</v>
      </c>
      <c r="Z30" s="58">
        <f t="shared" ref="Z30" si="77">(COUNTIF(F27:F32,"&gt;5")+COUNTIF(F27:F32,"&lt;-5"))/6-Z31-Z32</f>
        <v>0.5</v>
      </c>
      <c r="AA30" s="58">
        <f t="shared" ref="AA30" si="78">(COUNTIF(G27:G32,"&gt;5")+COUNTIF(G27:G32,"&lt;-5"))/6-AA31-AA32</f>
        <v>0.33333333333333331</v>
      </c>
      <c r="AB30" s="58">
        <f t="shared" ref="AB30" si="79">(COUNTIF(H27:H32,"&gt;5")+COUNTIF(H27:H32,"&lt;-5"))/6-AB31-AB32</f>
        <v>0.5</v>
      </c>
      <c r="AC30" s="58">
        <f t="shared" ref="AC30" si="80">(COUNTIF(I27:I32,"&gt;5")+COUNTIF(I27:I32,"&lt;-5"))/6-AC31-AC32</f>
        <v>0.5</v>
      </c>
      <c r="AD30" s="58">
        <f t="shared" ref="AD30" si="81">(COUNTIF(J27:J32,"&gt;5")+COUNTIF(J27:J32,"&lt;-5"))/6-AD31-AD32</f>
        <v>0.16666666666666666</v>
      </c>
      <c r="AE30" s="58">
        <f t="shared" ref="AE30" si="82">(COUNTIF(K27:K32,"&gt;5")+COUNTIF(K27:K32,"&lt;-5"))/6-AE31-AE32</f>
        <v>0.5</v>
      </c>
      <c r="AF30" s="58">
        <f t="shared" ref="AF30" si="83">(COUNTIF(L27:L32,"&gt;5")+COUNTIF(L27:L32,"&lt;-5"))/6-AF31-AF32</f>
        <v>0.33333333333333331</v>
      </c>
      <c r="AG30" s="58">
        <f t="shared" ref="AG30" si="84">(COUNTIF(M27:M32,"&gt;5")+COUNTIF(M27:M32,"&lt;-5"))/6-AG31-AG32</f>
        <v>0.16666666666666663</v>
      </c>
    </row>
    <row r="31" spans="1:33" x14ac:dyDescent="0.3">
      <c r="A31" s="56"/>
      <c r="B31" s="5">
        <v>-0.63200000000000001</v>
      </c>
      <c r="C31" s="7">
        <v>9.7579999999999991</v>
      </c>
      <c r="D31" s="7">
        <v>7.0940000000000003</v>
      </c>
      <c r="E31" s="6">
        <v>12.882</v>
      </c>
      <c r="F31" s="5">
        <v>3.6562000000000001</v>
      </c>
      <c r="G31" s="7">
        <v>-6.7337999999999996</v>
      </c>
      <c r="H31" s="5">
        <v>-4.3223000000000003</v>
      </c>
      <c r="I31" s="6">
        <v>-10.110300000000001</v>
      </c>
      <c r="J31" s="5">
        <v>1.3588</v>
      </c>
      <c r="K31" s="7">
        <v>9.0847999999999995</v>
      </c>
      <c r="L31" s="7">
        <v>9.3374000000000006</v>
      </c>
      <c r="M31" s="22">
        <v>12.461399999999999</v>
      </c>
      <c r="O31" t="s">
        <v>86</v>
      </c>
      <c r="P31" s="32">
        <f t="shared" si="48"/>
        <v>0.49999999999999994</v>
      </c>
      <c r="Q31" s="33">
        <f t="shared" si="33"/>
        <v>0.22499999999999998</v>
      </c>
      <c r="R31" s="34">
        <f t="shared" si="34"/>
        <v>0.2</v>
      </c>
      <c r="S31" s="35">
        <f t="shared" si="35"/>
        <v>7.4999999999999997E-2</v>
      </c>
      <c r="U31" s="29" t="s">
        <v>20</v>
      </c>
      <c r="V31" s="34">
        <f t="shared" ref="V31" si="85">(COUNTIF(B27:B32,"&gt;10")+COUNTIF(B27:B32,"&lt;-10"))/6-V32</f>
        <v>0.16666666666666666</v>
      </c>
      <c r="W31" s="34">
        <f t="shared" ref="W31" si="86">(COUNTIF(C27:C32,"&gt;10")+COUNTIF(C27:C32,"&lt;-10"))/6-W32</f>
        <v>0</v>
      </c>
      <c r="X31" s="34">
        <f t="shared" ref="X31" si="87">(COUNTIF(D27:D32,"&gt;10")+COUNTIF(D27:D32,"&lt;-10"))/6-X32</f>
        <v>0</v>
      </c>
      <c r="Y31" s="34">
        <f t="shared" ref="Y31" si="88">(COUNTIF(E27:E32,"&gt;10")+COUNTIF(E27:E32,"&lt;-10"))/6-Y32</f>
        <v>0.33333333333333331</v>
      </c>
      <c r="Z31" s="34">
        <f t="shared" ref="Z31" si="89">(COUNTIF(F27:F32,"&gt;10")+COUNTIF(F27:F32,"&lt;-10"))/6-Z32</f>
        <v>0</v>
      </c>
      <c r="AA31" s="34">
        <f t="shared" ref="AA31" si="90">(COUNTIF(G27:G32,"&gt;10")+COUNTIF(G27:G32,"&lt;-10"))/6-AA32</f>
        <v>0</v>
      </c>
      <c r="AB31" s="34">
        <f t="shared" ref="AB31" si="91">(COUNTIF(H27:H32,"&gt;10")+COUNTIF(H27:H32,"&lt;-10"))/6-AB32</f>
        <v>0.16666666666666666</v>
      </c>
      <c r="AC31" s="34">
        <f t="shared" ref="AC31" si="92">(COUNTIF(I27:I32,"&gt;10")+COUNTIF(I27:I32,"&lt;-10"))/6-AC32</f>
        <v>0.16666666666666666</v>
      </c>
      <c r="AD31" s="34">
        <f t="shared" ref="AD31" si="93">(COUNTIF(J27:J32,"&gt;10")+COUNTIF(J27:J32,"&lt;-10"))/6-AD32</f>
        <v>0</v>
      </c>
      <c r="AE31" s="34">
        <f t="shared" ref="AE31" si="94">(COUNTIF(K27:K32,"&gt;10")+COUNTIF(K27:K32,"&lt;-10"))/6-AE32</f>
        <v>0.16666666666666666</v>
      </c>
      <c r="AF31" s="34">
        <f t="shared" ref="AF31" si="95">(COUNTIF(L27:L32,"&gt;10")+COUNTIF(L27:L32,"&lt;-10"))/6-AF32</f>
        <v>0</v>
      </c>
      <c r="AG31" s="34">
        <f t="shared" ref="AG31" si="96">(COUNTIF(M27:M32,"&gt;10")+COUNTIF(M27:M32,"&lt;-10"))/6-AG32</f>
        <v>0.5</v>
      </c>
    </row>
    <row r="32" spans="1:33" ht="15" thickBot="1" x14ac:dyDescent="0.35">
      <c r="A32" s="57"/>
      <c r="B32" s="16">
        <v>11.396000000000001</v>
      </c>
      <c r="C32" s="15">
        <v>17.015000000000001</v>
      </c>
      <c r="D32" s="15">
        <v>20.465</v>
      </c>
      <c r="E32" s="16">
        <v>10.702999999999999</v>
      </c>
      <c r="F32" s="18">
        <v>2.7763</v>
      </c>
      <c r="G32" s="18">
        <v>-2.8426999999999998</v>
      </c>
      <c r="H32" s="16">
        <v>-12.051299999999999</v>
      </c>
      <c r="I32" s="18">
        <v>-2.2892999999999999</v>
      </c>
      <c r="J32" s="17">
        <v>-6.2892000000000001</v>
      </c>
      <c r="K32" s="18">
        <v>2.7797999999999998</v>
      </c>
      <c r="L32" s="17">
        <v>8.5385000000000009</v>
      </c>
      <c r="M32" s="25">
        <v>2.2265000000000001</v>
      </c>
      <c r="O32" s="44" t="s">
        <v>87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0.30000000000000004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7.4999999999999983E-2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s="26" t="s">
        <v>21</v>
      </c>
      <c r="V32" s="35">
        <f t="shared" ref="V32" si="97">(COUNTIF(B27:B32,"&gt;15")+COUNTIF(B27:B32,"&lt;-15"))/6</f>
        <v>0</v>
      </c>
      <c r="W32" s="35">
        <f t="shared" ref="W32" si="98">(COUNTIF(C27:C32,"&gt;15")+COUNTIF(C27:C32,"&lt;-15"))/6</f>
        <v>0.16666666666666666</v>
      </c>
      <c r="X32" s="35">
        <f t="shared" ref="X32" si="99">(COUNTIF(D27:D32,"&gt;15")+COUNTIF(D27:D32,"&lt;-15"))/6</f>
        <v>0.16666666666666666</v>
      </c>
      <c r="Y32" s="35">
        <f t="shared" ref="Y32" si="100">(COUNTIF(E27:E32,"&gt;15")+COUNTIF(E27:E32,"&lt;-15"))/6</f>
        <v>0</v>
      </c>
      <c r="Z32" s="35">
        <f t="shared" ref="Z32" si="101">(COUNTIF(F27:F32,"&gt;15")+COUNTIF(F27:F32,"&lt;-15"))/6</f>
        <v>0</v>
      </c>
      <c r="AA32" s="35">
        <f t="shared" ref="AA32" si="102">(COUNTIF(G27:G32,"&gt;15")+COUNTIF(G27:G32,"&lt;-15"))/6</f>
        <v>0</v>
      </c>
      <c r="AB32" s="35">
        <f t="shared" ref="AB32" si="103">(COUNTIF(H27:H32,"&gt;15")+COUNTIF(H27:H32,"&lt;-15"))/6</f>
        <v>0</v>
      </c>
      <c r="AC32" s="35">
        <f t="shared" ref="AC32" si="104">(COUNTIF(I27:I32,"&gt;15")+COUNTIF(I27:I32,"&lt;-15"))/6</f>
        <v>0</v>
      </c>
      <c r="AD32" s="35">
        <f t="shared" ref="AD32" si="105">(COUNTIF(J27:J32,"&gt;15")+COUNTIF(J27:J32,"&lt;-15"))/6</f>
        <v>0</v>
      </c>
      <c r="AE32" s="35">
        <f t="shared" ref="AE32" si="106">(COUNTIF(K27:K32,"&gt;15")+COUNTIF(K27:K32,"&lt;-15"))/6</f>
        <v>0</v>
      </c>
      <c r="AF32" s="35">
        <f t="shared" ref="AF32" si="107">(COUNTIF(L27:L32,"&gt;15")+COUNTIF(L27:L32,"&lt;-15"))/6</f>
        <v>0</v>
      </c>
      <c r="AG32" s="35">
        <f t="shared" ref="AG32" si="108">(COUNTIF(M27:M32,"&gt;15")+COUNTIF(M27:M32,"&lt;-15"))/6</f>
        <v>0</v>
      </c>
    </row>
    <row r="33" spans="1:33" x14ac:dyDescent="0.3">
      <c r="A33" s="55" t="s">
        <v>11</v>
      </c>
      <c r="B33" s="1">
        <v>-5.9320000000000004</v>
      </c>
      <c r="C33" s="1">
        <v>8.6460000000000008</v>
      </c>
      <c r="D33" s="2">
        <v>-11.7</v>
      </c>
      <c r="E33" s="2">
        <v>-14.737</v>
      </c>
      <c r="F33" s="2">
        <v>12.462</v>
      </c>
      <c r="G33" s="3">
        <v>-2.1160000000000001</v>
      </c>
      <c r="H33" s="1">
        <v>-8.5108999999999995</v>
      </c>
      <c r="I33" s="1">
        <v>-5.4739000000000004</v>
      </c>
      <c r="J33" s="3">
        <v>0.90149999999999997</v>
      </c>
      <c r="K33" s="3">
        <v>-4.8665000000000003</v>
      </c>
      <c r="L33" s="23">
        <v>21.874500000000001</v>
      </c>
      <c r="M33" s="14">
        <v>-1.5085</v>
      </c>
      <c r="O33" s="49" t="s">
        <v>88</v>
      </c>
      <c r="P33" s="50">
        <f>(P15+P21+P27)/3</f>
        <v>0.58333333333333337</v>
      </c>
      <c r="Q33" s="51">
        <f t="shared" ref="Q33:S33" si="109">(Q15+Q21+Q27)/3</f>
        <v>0.2583333333333333</v>
      </c>
      <c r="R33" s="53">
        <f t="shared" si="109"/>
        <v>8.3333333333333329E-2</v>
      </c>
      <c r="S33" s="52">
        <f t="shared" si="109"/>
        <v>7.4999999999999997E-2</v>
      </c>
      <c r="U33" t="s">
        <v>29</v>
      </c>
      <c r="V33">
        <f t="shared" ref="V33" si="110">AVERAGE(B33:B38)</f>
        <v>-2.0461666666666667</v>
      </c>
      <c r="W33">
        <f t="shared" ref="W33" si="111">AVERAGE(C33:C38)</f>
        <v>5.1008333333333331</v>
      </c>
      <c r="X33">
        <f t="shared" ref="X33" si="112">AVERAGE(D33:D38)</f>
        <v>-2.2861666666666665</v>
      </c>
      <c r="Y33">
        <f t="shared" ref="Y33" si="113">AVERAGE(E33:E38)</f>
        <v>-4.031833333333334</v>
      </c>
      <c r="Z33">
        <f t="shared" ref="Z33" si="114">AVERAGE(F33:F38)</f>
        <v>1.2736666666666667</v>
      </c>
      <c r="AA33">
        <f t="shared" ref="AA33" si="115">AVERAGE(G33:G38)</f>
        <v>-5.8733333333333322</v>
      </c>
      <c r="AB33">
        <f t="shared" ref="AB33" si="116">AVERAGE(H33:H38)</f>
        <v>-8.4918500000000012</v>
      </c>
      <c r="AC33">
        <f t="shared" ref="AC33" si="117">AVERAGE(I33:I38)</f>
        <v>-6.7461833333333319</v>
      </c>
      <c r="AD33">
        <f t="shared" ref="AD33" si="118">AVERAGE(J33:J38)</f>
        <v>1.1747166666666662</v>
      </c>
      <c r="AE33">
        <f t="shared" ref="AE33" si="119">AVERAGE(K33:K38)</f>
        <v>0.93471666666666664</v>
      </c>
      <c r="AF33">
        <f t="shared" ref="AF33" si="120">AVERAGE(L33:L38)</f>
        <v>10.940249999999999</v>
      </c>
      <c r="AG33">
        <f t="shared" ref="AG33" si="121">AVERAGE(M33:M38)</f>
        <v>1.8075833333333335</v>
      </c>
    </row>
    <row r="34" spans="1:33" x14ac:dyDescent="0.3">
      <c r="A34" s="56"/>
      <c r="B34" s="5">
        <v>-3.5790000000000002</v>
      </c>
      <c r="C34" s="6">
        <v>10.324999999999999</v>
      </c>
      <c r="D34" s="5">
        <v>-0.35399999999999998</v>
      </c>
      <c r="E34" s="6">
        <v>-10.744</v>
      </c>
      <c r="F34" s="7">
        <v>7.9480000000000004</v>
      </c>
      <c r="G34" s="7">
        <v>-5.9560000000000004</v>
      </c>
      <c r="H34" s="6">
        <v>-14.5403</v>
      </c>
      <c r="I34" s="5">
        <v>-4.1502999999999997</v>
      </c>
      <c r="J34" s="7">
        <v>-4.9255000000000004</v>
      </c>
      <c r="K34" s="5">
        <v>-1.7004999999999999</v>
      </c>
      <c r="L34" s="8">
        <v>17.562799999999999</v>
      </c>
      <c r="M34" s="10">
        <v>-3.5062000000000002</v>
      </c>
      <c r="O34" s="49" t="s">
        <v>89</v>
      </c>
      <c r="P34" s="50">
        <f t="shared" ref="P34:S34" si="122">(P16+P22+P28)/3</f>
        <v>0.6166666666666667</v>
      </c>
      <c r="Q34" s="51">
        <f t="shared" si="122"/>
        <v>0.25833333333333336</v>
      </c>
      <c r="R34" s="53">
        <f t="shared" si="122"/>
        <v>0.10000000000000002</v>
      </c>
      <c r="S34" s="52">
        <f t="shared" si="122"/>
        <v>2.5000000000000005E-2</v>
      </c>
      <c r="U34" t="s">
        <v>30</v>
      </c>
      <c r="V34">
        <f t="shared" ref="V34" si="123">((B33-V33)^2+(B34-V33)^2+(B35-V33)^2+(B36-V33)^2+(B37-V33)^2+(B38-V33)^2)/6</f>
        <v>5.0996104722222233</v>
      </c>
      <c r="W34">
        <f t="shared" ref="W34" si="124">((C33-W33)^2+(C34-W33)^2+(C35-W33)^2+(C36-W33)^2+(C37-W33)^2+(C38-W33)^2)/6</f>
        <v>29.082324805555547</v>
      </c>
      <c r="X34">
        <f t="shared" ref="X34" si="125">((D33-X33)^2+(D34-X33)^2+(D35-X33)^2+(D36-X33)^2+(D37-X33)^2+(D38-X33)^2)/6</f>
        <v>35.158271472222218</v>
      </c>
      <c r="Y34">
        <f t="shared" ref="Y34" si="126">((E33-Y33)^2+(E34-Y33)^2+(E35-Y33)^2+(E36-Y33)^2+(E37-Y33)^2+(E38-Y33)^2)/6</f>
        <v>49.630939805555563</v>
      </c>
      <c r="Z34">
        <f t="shared" ref="Z34" si="127">((F33-Z33)^2+(F34-Z33)^2+(F35-Z33)^2+(F36-Z33)^2+(F37-Z33)^2+(F38-Z33)^2)/6</f>
        <v>43.511463578888886</v>
      </c>
      <c r="AA34">
        <f t="shared" ref="AA34" si="128">((G33-AA33)^2+(G34-AA33)^2+(G35-AA33)^2+(G36-AA33)^2+(G37-AA33)^2+(G38-AA33)^2)/6</f>
        <v>7.1603116122222232</v>
      </c>
      <c r="AB34">
        <f t="shared" ref="AB34" si="129">((H33-AB33)^2+(H34-AB33)^2+(H35-AB33)^2+(H36-AB33)^2+(H37-AB33)^2+(H38-AB33)^2)/6</f>
        <v>47.569563142499995</v>
      </c>
      <c r="AC34">
        <f t="shared" ref="AC34" si="130">((I33-AC33)^2+(I34-AC33)^2+(I35-AC33)^2+(I36-AC33)^2+(I37-AC33)^2+(I38-AC33)^2)/6</f>
        <v>6.9448881647222223</v>
      </c>
      <c r="AD34">
        <f t="shared" ref="AD34" si="131">((J33-AD33)^2+(J34-AD33)^2+(J35-AD33)^2+(J36-AD33)^2+(J37-AD33)^2+(J38-AD33)^2)/6</f>
        <v>55.141431364722216</v>
      </c>
      <c r="AE34">
        <f t="shared" ref="AE34" si="132">((K33-AE33)^2+(K34-AE33)^2+(K35-AE33)^2+(K36-AE33)^2+(K37-AE33)^2+(K38-AE33)^2)/6</f>
        <v>14.149937398055556</v>
      </c>
      <c r="AF34">
        <f t="shared" ref="AF34" si="133">((L33-AF33)^2+(L34-AF33)^2+(L35-AF33)^2+(L36-AF33)^2+(L37-AF33)^2+(L38-AF33)^2)/6</f>
        <v>61.100331502500012</v>
      </c>
      <c r="AG34">
        <f t="shared" ref="AG34" si="134">((M33-AG33)^2+(M34-AG33)^2+(M35-AG33)^2+(M36-AG33)^2+(M37-AG33)^2+(M38-AG33)^2)/6</f>
        <v>13.990347324722222</v>
      </c>
    </row>
    <row r="35" spans="1:33" x14ac:dyDescent="0.3">
      <c r="A35" s="56"/>
      <c r="B35" s="5">
        <v>-1.419</v>
      </c>
      <c r="C35" s="5">
        <v>0.19800000000000001</v>
      </c>
      <c r="D35" s="5">
        <v>0.6</v>
      </c>
      <c r="E35" s="5">
        <v>-2.637</v>
      </c>
      <c r="F35" s="5">
        <v>-3.4588000000000001</v>
      </c>
      <c r="G35" s="7">
        <v>-5.0758000000000001</v>
      </c>
      <c r="H35" s="7">
        <v>-9.0841999999999992</v>
      </c>
      <c r="I35" s="7">
        <v>-5.8472</v>
      </c>
      <c r="J35" s="5">
        <v>-2.3182</v>
      </c>
      <c r="K35" s="5">
        <v>-0.29920000000000002</v>
      </c>
      <c r="L35" s="5">
        <v>3.3071999999999999</v>
      </c>
      <c r="M35" s="10">
        <v>0.47220000000000001</v>
      </c>
      <c r="O35" s="49" t="s">
        <v>90</v>
      </c>
      <c r="P35" s="50">
        <f t="shared" ref="P35:S35" si="135">(P17+P23+P29)/3</f>
        <v>0.6333333333333333</v>
      </c>
      <c r="Q35" s="51">
        <f t="shared" si="135"/>
        <v>0.26666666666666666</v>
      </c>
      <c r="R35" s="53">
        <f t="shared" si="135"/>
        <v>8.3333333333333329E-2</v>
      </c>
      <c r="S35" s="52">
        <f t="shared" si="135"/>
        <v>1.6666666666666666E-2</v>
      </c>
      <c r="U35" s="31" t="s">
        <v>18</v>
      </c>
      <c r="V35" s="32">
        <f t="shared" ref="V35" si="136">1-V36-V37-V38</f>
        <v>0.83333333333333337</v>
      </c>
      <c r="W35" s="32">
        <f t="shared" ref="W35" si="137">1-W36-W37-W38</f>
        <v>0.49999999999999994</v>
      </c>
      <c r="X35" s="32">
        <f t="shared" ref="X35" si="138">1-X36-X37-X38</f>
        <v>0.66666666666666674</v>
      </c>
      <c r="Y35" s="32">
        <f t="shared" ref="Y35" si="139">1-Y36-Y37-Y38</f>
        <v>0.49999999999999994</v>
      </c>
      <c r="Z35" s="32">
        <f t="shared" ref="Z35" si="140">1-Z36-Z37-Z38</f>
        <v>0.5</v>
      </c>
      <c r="AA35" s="32">
        <f t="shared" ref="AA35" si="141">1-AA36-AA37-AA38</f>
        <v>0.33333333333333337</v>
      </c>
      <c r="AB35" s="32">
        <f t="shared" ref="AB35" si="142">1-AB36-AB37-AB38</f>
        <v>0</v>
      </c>
      <c r="AC35" s="32">
        <f t="shared" ref="AC35" si="143">1-AC36-AC37-AC38</f>
        <v>0.33333333333333343</v>
      </c>
      <c r="AD35" s="32">
        <f t="shared" ref="AD35" si="144">1-AD36-AD37-AD38</f>
        <v>0.83333333333333337</v>
      </c>
      <c r="AE35" s="32">
        <f t="shared" ref="AE35" si="145">1-AE36-AE37-AE38</f>
        <v>0.83333333333333337</v>
      </c>
      <c r="AF35" s="32">
        <f t="shared" ref="AF35" si="146">1-AF36-AF37-AF38</f>
        <v>0.33333333333333343</v>
      </c>
      <c r="AG35" s="32">
        <f t="shared" ref="AG35" si="147">1-AG36-AG37-AG38</f>
        <v>0.66666666666666674</v>
      </c>
    </row>
    <row r="36" spans="1:33" x14ac:dyDescent="0.3">
      <c r="A36" s="56"/>
      <c r="B36" s="5">
        <v>-1.9039999999999999</v>
      </c>
      <c r="C36" s="5">
        <v>-3.2040000000000002</v>
      </c>
      <c r="D36" s="5">
        <v>4.7060000000000004</v>
      </c>
      <c r="E36" s="5">
        <v>0.29299999999999998</v>
      </c>
      <c r="F36" s="7">
        <v>-5.4790000000000001</v>
      </c>
      <c r="G36" s="5">
        <v>-4.1790000000000003</v>
      </c>
      <c r="H36" s="7">
        <v>-8.6814</v>
      </c>
      <c r="I36" s="5">
        <v>-4.2683999999999997</v>
      </c>
      <c r="J36" s="7">
        <v>-4.1266999999999996</v>
      </c>
      <c r="K36" s="5">
        <v>2.4832999999999998</v>
      </c>
      <c r="L36" s="5">
        <v>-0.92430000000000001</v>
      </c>
      <c r="M36" s="10">
        <v>2.5727000000000002</v>
      </c>
      <c r="O36" s="49" t="s">
        <v>91</v>
      </c>
      <c r="P36" s="50">
        <f t="shared" ref="P36:S36" si="148">(P18+P24+P30)/3</f>
        <v>0.59166666666666667</v>
      </c>
      <c r="Q36" s="51">
        <f t="shared" si="148"/>
        <v>0.30833333333333335</v>
      </c>
      <c r="R36" s="53">
        <f t="shared" si="148"/>
        <v>8.3333333333333329E-2</v>
      </c>
      <c r="S36" s="52">
        <f t="shared" si="148"/>
        <v>1.6666666666666666E-2</v>
      </c>
      <c r="U36" s="30" t="s">
        <v>19</v>
      </c>
      <c r="V36" s="58">
        <f t="shared" ref="V36" si="149">(COUNTIF(B33:B38,"&gt;5")+COUNTIF(B33:B38,"&lt;-5"))/6-V37-V38</f>
        <v>0.16666666666666666</v>
      </c>
      <c r="W36" s="58">
        <f t="shared" ref="W36" si="150">(COUNTIF(C33:C38,"&gt;5")+COUNTIF(C33:C38,"&lt;-5"))/6-W37-W38</f>
        <v>0.16666666666666669</v>
      </c>
      <c r="X36" s="58">
        <f t="shared" ref="X36" si="151">(COUNTIF(D33:D38,"&gt;5")+COUNTIF(D33:D38,"&lt;-5"))/6-X37-X38</f>
        <v>0.16666666666666666</v>
      </c>
      <c r="Y36" s="58">
        <f t="shared" ref="Y36" si="152">(COUNTIF(E33:E38,"&gt;5")+COUNTIF(E33:E38,"&lt;-5"))/6-Y37-Y38</f>
        <v>0.16666666666666669</v>
      </c>
      <c r="Z36" s="58">
        <f t="shared" ref="Z36" si="153">(COUNTIF(F33:F38,"&gt;5")+COUNTIF(F33:F38,"&lt;-5"))/6-Z37-Z38</f>
        <v>0.33333333333333337</v>
      </c>
      <c r="AA36" s="58">
        <f t="shared" ref="AA36" si="154">(COUNTIF(G33:G38,"&gt;5")+COUNTIF(G33:G38,"&lt;-5"))/6-AA37-AA38</f>
        <v>0.5</v>
      </c>
      <c r="AB36" s="58">
        <f t="shared" ref="AB36" si="155">(COUNTIF(H33:H38,"&gt;5")+COUNTIF(H33:H38,"&lt;-5"))/6-AB37-AB38</f>
        <v>0.66666666666666674</v>
      </c>
      <c r="AC36" s="58">
        <f t="shared" ref="AC36" si="156">(COUNTIF(I33:I38,"&gt;5")+COUNTIF(I33:I38,"&lt;-5"))/6-AC37-AC38</f>
        <v>0.33333333333333331</v>
      </c>
      <c r="AD36" s="58">
        <f t="shared" ref="AD36" si="157">(COUNTIF(J33:J38,"&gt;5")+COUNTIF(J33:J38,"&lt;-5"))/6-AD37-AD38</f>
        <v>0</v>
      </c>
      <c r="AE36" s="58">
        <f t="shared" ref="AE36" si="158">(COUNTIF(K33:K38,"&gt;5")+COUNTIF(K33:K38,"&lt;-5"))/6-AE37-AE38</f>
        <v>0.16666666666666666</v>
      </c>
      <c r="AF36" s="58">
        <f t="shared" ref="AF36" si="159">(COUNTIF(L33:L38,"&gt;5")+COUNTIF(L33:L38,"&lt;-5"))/6-AF37-AF38</f>
        <v>0</v>
      </c>
      <c r="AG36" s="58">
        <f t="shared" ref="AG36" si="160">(COUNTIF(M33:M38,"&gt;5")+COUNTIF(M33:M38,"&lt;-5"))/6-AG37-AG38</f>
        <v>0.33333333333333331</v>
      </c>
    </row>
    <row r="37" spans="1:33" x14ac:dyDescent="0.3">
      <c r="A37" s="56"/>
      <c r="B37" s="5">
        <v>-0.70299999999999996</v>
      </c>
      <c r="C37" s="5">
        <v>3.3340000000000001</v>
      </c>
      <c r="D37" s="5">
        <v>1.9239999999999999</v>
      </c>
      <c r="E37" s="5">
        <v>-3.1360000000000001</v>
      </c>
      <c r="F37" s="5">
        <v>-3.1423000000000001</v>
      </c>
      <c r="G37" s="7">
        <v>-7.1792999999999996</v>
      </c>
      <c r="H37" s="8">
        <v>-15.673500000000001</v>
      </c>
      <c r="I37" s="6">
        <v>-10.6135</v>
      </c>
      <c r="J37" s="5">
        <v>0.44519999999999998</v>
      </c>
      <c r="K37" s="5">
        <v>3.0722</v>
      </c>
      <c r="L37" s="6">
        <v>12.9764</v>
      </c>
      <c r="M37" s="9">
        <v>6.5064000000000002</v>
      </c>
      <c r="O37" s="49" t="s">
        <v>92</v>
      </c>
      <c r="P37" s="50">
        <f t="shared" ref="P37:S37" si="161">(P19+P25+P31)/3</f>
        <v>0.50000000000000011</v>
      </c>
      <c r="Q37" s="51">
        <f t="shared" si="161"/>
        <v>0.29166666666666669</v>
      </c>
      <c r="R37" s="53">
        <f t="shared" si="161"/>
        <v>0.14166666666666666</v>
      </c>
      <c r="S37" s="52">
        <f t="shared" si="161"/>
        <v>6.6666666666666666E-2</v>
      </c>
      <c r="U37" s="29" t="s">
        <v>20</v>
      </c>
      <c r="V37" s="34">
        <f t="shared" ref="V37" si="162">(COUNTIF(B33:B38,"&gt;10")+COUNTIF(B33:B38,"&lt;-10"))/6-V38</f>
        <v>0</v>
      </c>
      <c r="W37" s="34">
        <f t="shared" ref="W37" si="163">(COUNTIF(C33:C38,"&gt;10")+COUNTIF(C33:C38,"&lt;-10"))/6-W38</f>
        <v>0.33333333333333331</v>
      </c>
      <c r="X37" s="34">
        <f t="shared" ref="X37" si="164">(COUNTIF(D33:D38,"&gt;10")+COUNTIF(D33:D38,"&lt;-10"))/6-X38</f>
        <v>0.16666666666666666</v>
      </c>
      <c r="Y37" s="34">
        <f t="shared" ref="Y37" si="165">(COUNTIF(E33:E38,"&gt;10")+COUNTIF(E33:E38,"&lt;-10"))/6-Y38</f>
        <v>0.33333333333333331</v>
      </c>
      <c r="Z37" s="34">
        <f t="shared" ref="Z37" si="166">(COUNTIF(F33:F38,"&gt;10")+COUNTIF(F33:F38,"&lt;-10"))/6-Z38</f>
        <v>0.16666666666666666</v>
      </c>
      <c r="AA37" s="34">
        <f t="shared" ref="AA37" si="167">(COUNTIF(G33:G38,"&gt;10")+COUNTIF(G33:G38,"&lt;-10"))/6-AA38</f>
        <v>0.16666666666666666</v>
      </c>
      <c r="AB37" s="34">
        <f t="shared" ref="AB37" si="168">(COUNTIF(H33:H38,"&gt;10")+COUNTIF(H33:H38,"&lt;-10"))/6-AB38</f>
        <v>0.16666666666666666</v>
      </c>
      <c r="AC37" s="34">
        <f t="shared" ref="AC37" si="169">(COUNTIF(I33:I38,"&gt;10")+COUNTIF(I33:I38,"&lt;-10"))/6-AC38</f>
        <v>0.33333333333333331</v>
      </c>
      <c r="AD37" s="34">
        <f t="shared" ref="AD37" si="170">(COUNTIF(J33:J38,"&gt;10")+COUNTIF(J33:J38,"&lt;-10"))/6-AD38</f>
        <v>0</v>
      </c>
      <c r="AE37" s="34">
        <f t="shared" ref="AE37" si="171">(COUNTIF(K33:K38,"&gt;10")+COUNTIF(K33:K38,"&lt;-10"))/6-AE38</f>
        <v>0</v>
      </c>
      <c r="AF37" s="34">
        <f t="shared" ref="AF37" si="172">(COUNTIF(L33:L38,"&gt;10")+COUNTIF(L33:L38,"&lt;-10"))/6-AF38</f>
        <v>0.33333333333333331</v>
      </c>
      <c r="AG37" s="34">
        <f t="shared" ref="AG37" si="173">(COUNTIF(M33:M38,"&gt;10")+COUNTIF(M33:M38,"&lt;-10"))/6-AG38</f>
        <v>0</v>
      </c>
    </row>
    <row r="38" spans="1:33" ht="15" thickBot="1" x14ac:dyDescent="0.35">
      <c r="A38" s="57"/>
      <c r="B38" s="18">
        <v>1.26</v>
      </c>
      <c r="C38" s="16">
        <v>11.305999999999999</v>
      </c>
      <c r="D38" s="17">
        <v>-8.8930000000000007</v>
      </c>
      <c r="E38" s="17">
        <v>6.77</v>
      </c>
      <c r="F38" s="18">
        <v>-0.68789999999999996</v>
      </c>
      <c r="G38" s="16">
        <v>-10.7339</v>
      </c>
      <c r="H38" s="17">
        <v>5.5392000000000001</v>
      </c>
      <c r="I38" s="16">
        <v>-10.123799999999999</v>
      </c>
      <c r="J38" s="15">
        <v>17.071999999999999</v>
      </c>
      <c r="K38" s="17">
        <v>6.9189999999999996</v>
      </c>
      <c r="L38" s="16">
        <v>10.844900000000001</v>
      </c>
      <c r="M38" s="19">
        <v>6.3089000000000004</v>
      </c>
      <c r="O38" s="49" t="s">
        <v>93</v>
      </c>
      <c r="P38" s="50">
        <f t="shared" ref="P38:S38" si="174">(P20+P26+P32)/3</f>
        <v>0.40833333333333338</v>
      </c>
      <c r="Q38" s="51">
        <f t="shared" si="174"/>
        <v>0.3</v>
      </c>
      <c r="R38" s="53">
        <f t="shared" si="174"/>
        <v>0.13333333333333333</v>
      </c>
      <c r="S38" s="52">
        <f t="shared" si="174"/>
        <v>0.15833333333333333</v>
      </c>
      <c r="U38" s="26" t="s">
        <v>21</v>
      </c>
      <c r="V38" s="35">
        <f t="shared" ref="V38" si="175">(COUNTIF(B33:B38,"&gt;15")+COUNTIF(B33:B38,"&lt;-15"))/6</f>
        <v>0</v>
      </c>
      <c r="W38" s="35">
        <f t="shared" ref="W38" si="176">(COUNTIF(C33:C38,"&gt;15")+COUNTIF(C33:C38,"&lt;-15"))/6</f>
        <v>0</v>
      </c>
      <c r="X38" s="35">
        <f t="shared" ref="X38" si="177">(COUNTIF(D33:D38,"&gt;15")+COUNTIF(D33:D38,"&lt;-15"))/6</f>
        <v>0</v>
      </c>
      <c r="Y38" s="35">
        <f t="shared" ref="Y38" si="178">(COUNTIF(E33:E38,"&gt;15")+COUNTIF(E33:E38,"&lt;-15"))/6</f>
        <v>0</v>
      </c>
      <c r="Z38" s="35">
        <f t="shared" ref="Z38" si="179">(COUNTIF(F33:F38,"&gt;15")+COUNTIF(F33:F38,"&lt;-15"))/6</f>
        <v>0</v>
      </c>
      <c r="AA38" s="35">
        <f t="shared" ref="AA38" si="180">(COUNTIF(G33:G38,"&gt;15")+COUNTIF(G33:G38,"&lt;-15"))/6</f>
        <v>0</v>
      </c>
      <c r="AB38" s="35">
        <f t="shared" ref="AB38" si="181">(COUNTIF(H33:H38,"&gt;15")+COUNTIF(H33:H38,"&lt;-15"))/6</f>
        <v>0.16666666666666666</v>
      </c>
      <c r="AC38" s="35">
        <f t="shared" ref="AC38" si="182">(COUNTIF(I33:I38,"&gt;15")+COUNTIF(I33:I38,"&lt;-15"))/6</f>
        <v>0</v>
      </c>
      <c r="AD38" s="35">
        <f t="shared" ref="AD38" si="183">(COUNTIF(J33:J38,"&gt;15")+COUNTIF(J33:J38,"&lt;-15"))/6</f>
        <v>0.16666666666666666</v>
      </c>
      <c r="AE38" s="35">
        <f t="shared" ref="AE38" si="184">(COUNTIF(K33:K38,"&gt;15")+COUNTIF(K33:K38,"&lt;-15"))/6</f>
        <v>0</v>
      </c>
      <c r="AF38" s="35">
        <f t="shared" ref="AF38" si="185">(COUNTIF(L33:L38,"&gt;15")+COUNTIF(L33:L38,"&lt;-15"))/6</f>
        <v>0.33333333333333331</v>
      </c>
      <c r="AG38" s="35">
        <f t="shared" ref="AG38" si="186">(COUNTIF(M33:M38,"&gt;15")+COUNTIF(M33:M38,"&lt;-15"))/6</f>
        <v>0</v>
      </c>
    </row>
    <row r="39" spans="1:33" x14ac:dyDescent="0.3">
      <c r="A39" s="55" t="s">
        <v>12</v>
      </c>
      <c r="B39" s="3">
        <v>0.58599999999999997</v>
      </c>
      <c r="C39" s="3">
        <v>-0.78600000000000003</v>
      </c>
      <c r="D39" s="3">
        <v>3.3610000000000002</v>
      </c>
      <c r="E39" s="3">
        <v>2.71</v>
      </c>
      <c r="F39" s="3">
        <v>2.2584</v>
      </c>
      <c r="G39" s="3">
        <v>3.6303999999999998</v>
      </c>
      <c r="H39" s="1">
        <v>-6.5434000000000001</v>
      </c>
      <c r="I39" s="1">
        <v>-5.8924000000000003</v>
      </c>
      <c r="J39" s="3">
        <v>-1.0745</v>
      </c>
      <c r="K39" s="3">
        <v>1.7004999999999999</v>
      </c>
      <c r="L39" s="1">
        <v>7.7272999999999996</v>
      </c>
      <c r="M39" s="27">
        <v>11.2233</v>
      </c>
      <c r="U39" t="s">
        <v>29</v>
      </c>
      <c r="V39">
        <f t="shared" ref="V39" si="187">AVERAGE(B39:B44)</f>
        <v>4.3553333333333333</v>
      </c>
      <c r="W39">
        <f t="shared" ref="W39" si="188">AVERAGE(C39:C44)</f>
        <v>3.5428333333333328</v>
      </c>
      <c r="X39">
        <f t="shared" ref="X39" si="189">AVERAGE(D39:D44)</f>
        <v>7.8619999999999992</v>
      </c>
      <c r="Y39">
        <f t="shared" ref="Y39" si="190">AVERAGE(E39:E44)</f>
        <v>-0.59699999999999986</v>
      </c>
      <c r="Z39">
        <f t="shared" ref="Z39" si="191">AVERAGE(F39:F44)</f>
        <v>1.24285</v>
      </c>
      <c r="AA39">
        <f t="shared" ref="AA39" si="192">AVERAGE(G39:G44)</f>
        <v>2.0553499999999998</v>
      </c>
      <c r="AB39">
        <f t="shared" ref="AB39" si="193">AVERAGE(H39:H44)</f>
        <v>-10.868233333333334</v>
      </c>
      <c r="AC39">
        <f t="shared" ref="AC39" si="194">AVERAGE(I39:I44)</f>
        <v>-2.4092333333333333</v>
      </c>
      <c r="AD39">
        <f t="shared" ref="AD39" si="195">AVERAGE(J39:J44)</f>
        <v>-0.89783333333333337</v>
      </c>
      <c r="AE39">
        <f t="shared" ref="AE39" si="196">AVERAGE(K39:K44)</f>
        <v>2.6088333333333331</v>
      </c>
      <c r="AF39">
        <f t="shared" ref="AF39" si="197">AVERAGE(L39:L44)</f>
        <v>11.213266666666668</v>
      </c>
      <c r="AG39">
        <f t="shared" ref="AG39" si="198">AVERAGE(M39:M44)</f>
        <v>7.0734333333333339</v>
      </c>
    </row>
    <row r="40" spans="1:33" x14ac:dyDescent="0.3">
      <c r="A40" s="56"/>
      <c r="B40" s="5">
        <v>-0.58899999999999997</v>
      </c>
      <c r="C40" s="5">
        <v>-1.2470000000000001</v>
      </c>
      <c r="D40" s="5">
        <v>4.4720000000000004</v>
      </c>
      <c r="E40" s="7">
        <v>-6.7480000000000002</v>
      </c>
      <c r="F40" s="5">
        <v>2.6295000000000002</v>
      </c>
      <c r="G40" s="5">
        <v>3.2875000000000001</v>
      </c>
      <c r="H40" s="6">
        <v>-11.9284</v>
      </c>
      <c r="I40" s="5">
        <v>-0.70840000000000003</v>
      </c>
      <c r="J40" s="5">
        <v>-4.2694999999999999</v>
      </c>
      <c r="K40" s="5">
        <v>0.79149999999999998</v>
      </c>
      <c r="L40" s="6">
        <v>10.288500000000001</v>
      </c>
      <c r="M40" s="10">
        <v>4.7874999999999996</v>
      </c>
      <c r="U40" t="s">
        <v>30</v>
      </c>
      <c r="V40">
        <f t="shared" ref="V40" si="199">((B39-V39)^2+(B40-V39)^2+(B41-V39)^2+(B42-V39)^2+(B43-V39)^2+(B44-V39)^2)/6</f>
        <v>54.34230355555556</v>
      </c>
      <c r="W40">
        <f t="shared" ref="W40" si="200">((C39-W39)^2+(C40-W39)^2+(C41-W39)^2+(C42-W39)^2+(C43-W39)^2+(C44-W39)^2)/6</f>
        <v>82.625537138888888</v>
      </c>
      <c r="X40">
        <f t="shared" ref="X40" si="201">((D39-X39)^2+(D40-X39)^2+(D41-X39)^2+(D42-X39)^2+(D43-X39)^2+(D44-X39)^2)/6</f>
        <v>30.027444666666671</v>
      </c>
      <c r="Y40">
        <f t="shared" ref="Y40" si="202">((E39-Y39)^2+(E40-Y39)^2+(E41-Y39)^2+(E42-Y39)^2+(E43-Y39)^2+(E44-Y39)^2)/6</f>
        <v>22.784267999999997</v>
      </c>
      <c r="Z40">
        <f t="shared" ref="Z40" si="203">((F39-Z39)^2+(F40-Z39)^2+(F41-Z39)^2+(F42-Z39)^2+(F43-Z39)^2+(F44-Z39)^2)/6</f>
        <v>17.379514745833333</v>
      </c>
      <c r="AA40">
        <f t="shared" ref="AA40" si="204">((G39-AA39)^2+(G40-AA39)^2+(G41-AA39)^2+(G42-AA39)^2+(G43-AA39)^2+(G44-AA39)^2)/6</f>
        <v>4.8104993458333327</v>
      </c>
      <c r="AB40">
        <f t="shared" ref="AB40" si="205">((H39-AB39)^2+(H40-AB39)^2+(H41-AB39)^2+(H42-AB39)^2+(H43-AB39)^2+(H44-AB39)^2)/6</f>
        <v>21.029950138888893</v>
      </c>
      <c r="AC40">
        <f t="shared" ref="AC40" si="206">((I39-AC39)^2+(I40-AC39)^2+(I41-AC39)^2+(I42-AC39)^2+(I43-AC39)^2+(I44-AC39)^2)/6</f>
        <v>12.738219138888889</v>
      </c>
      <c r="AD40">
        <f t="shared" ref="AD40" si="207">((J39-AD39)^2+(J40-AD39)^2+(J41-AD39)^2+(J42-AD39)^2+(J43-AD39)^2+(J44-AD39)^2)/6</f>
        <v>21.881429888888885</v>
      </c>
      <c r="AE40">
        <f t="shared" ref="AE40" si="208">((K39-AE39)^2+(K40-AE39)^2+(K41-AE39)^2+(K42-AE39)^2+(K43-AE39)^2+(K44-AE39)^2)/6</f>
        <v>16.44497188888889</v>
      </c>
      <c r="AF40">
        <f t="shared" ref="AF40" si="209">((L39-AF39)^2+(L40-AF39)^2+(L41-AF39)^2+(L42-AF39)^2+(L43-AF39)^2+(L44-AF39)^2)/6</f>
        <v>50.77125281888889</v>
      </c>
      <c r="AG40">
        <f t="shared" ref="AG40" si="210">((M39-AG39)^2+(M40-AG39)^2+(M41-AG39)^2+(M42-AG39)^2+(M43-AG39)^2+(M44-AG39)^2)/6</f>
        <v>8.8513858355555577</v>
      </c>
    </row>
    <row r="41" spans="1:33" x14ac:dyDescent="0.3">
      <c r="A41" s="56"/>
      <c r="B41" s="5">
        <v>-1.133</v>
      </c>
      <c r="C41" s="5">
        <v>1.587</v>
      </c>
      <c r="D41" s="7">
        <v>8.2989999999999995</v>
      </c>
      <c r="E41" s="5">
        <v>-3.319</v>
      </c>
      <c r="F41" s="5">
        <v>1.2222</v>
      </c>
      <c r="G41" s="5">
        <v>-1.4978</v>
      </c>
      <c r="H41" s="6">
        <v>-10.259399999999999</v>
      </c>
      <c r="I41" s="5">
        <v>1.3586</v>
      </c>
      <c r="J41" s="5">
        <v>-2.7025000000000001</v>
      </c>
      <c r="K41" s="7">
        <v>6.7294999999999998</v>
      </c>
      <c r="L41" s="7">
        <v>8.7790999999999997</v>
      </c>
      <c r="M41" s="10">
        <v>3.8731</v>
      </c>
      <c r="U41" s="31" t="s">
        <v>18</v>
      </c>
      <c r="V41" s="32">
        <f t="shared" ref="V41" si="211">1-V42-V43-V44</f>
        <v>0.66666666666666674</v>
      </c>
      <c r="W41" s="32">
        <f t="shared" ref="W41" si="212">1-W42-W43-W44</f>
        <v>0.5</v>
      </c>
      <c r="X41" s="32">
        <f t="shared" ref="X41" si="213">1-X42-X43-X44</f>
        <v>0.5</v>
      </c>
      <c r="Y41" s="32">
        <f t="shared" ref="Y41" si="214">1-Y42-Y43-Y44</f>
        <v>0.5</v>
      </c>
      <c r="Z41" s="32">
        <f t="shared" ref="Z41" si="215">1-Z42-Z43-Z44</f>
        <v>0.66666666666666674</v>
      </c>
      <c r="AA41" s="32">
        <f t="shared" ref="AA41" si="216">1-AA42-AA43-AA44</f>
        <v>1</v>
      </c>
      <c r="AB41" s="32">
        <f t="shared" ref="AB41" si="217">1-AB42-AB43-AB44</f>
        <v>0</v>
      </c>
      <c r="AC41" s="32">
        <f t="shared" ref="AC41" si="218">1-AC42-AC43-AC44</f>
        <v>0.5</v>
      </c>
      <c r="AD41" s="32">
        <f t="shared" ref="AD41" si="219">1-AD42-AD43-AD44</f>
        <v>0.66666666666666674</v>
      </c>
      <c r="AE41" s="32">
        <f t="shared" ref="AE41" si="220">1-AE42-AE43-AE44</f>
        <v>0.33333333333333337</v>
      </c>
      <c r="AF41" s="32">
        <f t="shared" ref="AF41" si="221">1-AF42-AF43-AF44</f>
        <v>0.16666666666666652</v>
      </c>
      <c r="AG41" s="32">
        <f t="shared" ref="AG41" si="222">1-AG42-AG43-AG44</f>
        <v>0.33333333333333343</v>
      </c>
    </row>
    <row r="42" spans="1:33" x14ac:dyDescent="0.3">
      <c r="A42" s="56"/>
      <c r="B42" s="5">
        <v>-1.256</v>
      </c>
      <c r="C42" s="7">
        <v>-7.5010000000000003</v>
      </c>
      <c r="D42" s="5">
        <v>4.0439999999999996</v>
      </c>
      <c r="E42" s="5">
        <v>3.5259999999999998</v>
      </c>
      <c r="F42" s="7">
        <v>-6.5208000000000004</v>
      </c>
      <c r="G42" s="5">
        <v>-0.27579999999999999</v>
      </c>
      <c r="H42" s="7">
        <v>-5.9634</v>
      </c>
      <c r="I42" s="7">
        <v>-5.4454000000000002</v>
      </c>
      <c r="J42" s="5">
        <v>0.6825</v>
      </c>
      <c r="K42" s="7">
        <v>5.9824999999999999</v>
      </c>
      <c r="L42" s="5">
        <v>0.12509999999999999</v>
      </c>
      <c r="M42" s="22">
        <v>11.152100000000001</v>
      </c>
      <c r="U42" s="30" t="s">
        <v>19</v>
      </c>
      <c r="V42" s="58">
        <f t="shared" ref="V42" si="223">(COUNTIF(B39:B44,"&gt;5")+COUNTIF(B39:B44,"&lt;-5"))/6-V43-V44</f>
        <v>0</v>
      </c>
      <c r="W42" s="58">
        <f t="shared" ref="W42" si="224">(COUNTIF(C39:C44,"&gt;5")+COUNTIF(C39:C44,"&lt;-5"))/6-W43-W44</f>
        <v>0.33333333333333337</v>
      </c>
      <c r="X42" s="58">
        <f t="shared" ref="X42" si="225">(COUNTIF(D39:D44,"&gt;5")+COUNTIF(D39:D44,"&lt;-5"))/6-X43-X44</f>
        <v>0.33333333333333337</v>
      </c>
      <c r="Y42" s="58">
        <f t="shared" ref="Y42" si="226">(COUNTIF(E39:E44,"&gt;5")+COUNTIF(E39:E44,"&lt;-5"))/6-Y43-Y44</f>
        <v>0.5</v>
      </c>
      <c r="Z42" s="58">
        <f t="shared" ref="Z42" si="227">(COUNTIF(F39:F44,"&gt;5")+COUNTIF(F39:F44,"&lt;-5"))/6-Z43-Z44</f>
        <v>0.33333333333333331</v>
      </c>
      <c r="AA42" s="58">
        <f t="shared" ref="AA42" si="228">(COUNTIF(G39:G44,"&gt;5")+COUNTIF(G39:G44,"&lt;-5"))/6-AA43-AA44</f>
        <v>0</v>
      </c>
      <c r="AB42" s="58">
        <f t="shared" ref="AB42" si="229">(COUNTIF(H39:H44,"&gt;5")+COUNTIF(H39:H44,"&lt;-5"))/6-AB43-AB44</f>
        <v>0.33333333333333337</v>
      </c>
      <c r="AC42" s="58">
        <f t="shared" ref="AC42" si="230">(COUNTIF(I39:I44,"&gt;5")+COUNTIF(I39:I44,"&lt;-5"))/6-AC43-AC44</f>
        <v>0.5</v>
      </c>
      <c r="AD42" s="58">
        <f t="shared" ref="AD42" si="231">(COUNTIF(J39:J44,"&gt;5")+COUNTIF(J39:J44,"&lt;-5"))/6-AD43-AD44</f>
        <v>0.33333333333333331</v>
      </c>
      <c r="AE42" s="58">
        <f t="shared" ref="AE42" si="232">(COUNTIF(K39:K44,"&gt;5")+COUNTIF(K39:K44,"&lt;-5"))/6-AE43-AE44</f>
        <v>0.66666666666666663</v>
      </c>
      <c r="AF42" s="58">
        <f t="shared" ref="AF42" si="233">(COUNTIF(L39:L44,"&gt;5")+COUNTIF(L39:L44,"&lt;-5"))/6-AF43-AF44</f>
        <v>0.33333333333333343</v>
      </c>
      <c r="AG42" s="58">
        <f t="shared" ref="AG42" si="234">(COUNTIF(M39:M44,"&gt;5")+COUNTIF(M39:M44,"&lt;-5"))/6-AG43-AG44</f>
        <v>0.33333333333333331</v>
      </c>
    </row>
    <row r="43" spans="1:33" x14ac:dyDescent="0.3">
      <c r="A43" s="56"/>
      <c r="B43" s="6">
        <v>10.420999999999999</v>
      </c>
      <c r="C43" s="7">
        <v>8.1340000000000003</v>
      </c>
      <c r="D43" s="7">
        <v>7.577</v>
      </c>
      <c r="E43" s="7">
        <v>-5.4649999999999999</v>
      </c>
      <c r="F43" s="5">
        <v>0.28939999999999999</v>
      </c>
      <c r="G43" s="5">
        <v>2.5764</v>
      </c>
      <c r="H43" s="6">
        <v>-10.599399999999999</v>
      </c>
      <c r="I43" s="5">
        <v>2.4426000000000001</v>
      </c>
      <c r="J43" s="7">
        <v>8.3034999999999997</v>
      </c>
      <c r="K43" s="7">
        <v>5.4595000000000002</v>
      </c>
      <c r="L43" s="8">
        <v>19.192299999999999</v>
      </c>
      <c r="M43" s="9">
        <v>5.5933000000000002</v>
      </c>
      <c r="U43" s="29" t="s">
        <v>20</v>
      </c>
      <c r="V43" s="34">
        <f t="shared" ref="V43" si="235">(COUNTIF(B39:B44,"&gt;10")+COUNTIF(B39:B44,"&lt;-10"))/6-V44</f>
        <v>0.16666666666666666</v>
      </c>
      <c r="W43" s="34">
        <f t="shared" ref="W43" si="236">(COUNTIF(C39:C44,"&gt;10")+COUNTIF(C39:C44,"&lt;-10"))/6-W44</f>
        <v>0</v>
      </c>
      <c r="X43" s="34">
        <f t="shared" ref="X43" si="237">(COUNTIF(D39:D44,"&gt;10")+COUNTIF(D39:D44,"&lt;-10"))/6-X44</f>
        <v>0</v>
      </c>
      <c r="Y43" s="34">
        <f t="shared" ref="Y43" si="238">(COUNTIF(E39:E44,"&gt;10")+COUNTIF(E39:E44,"&lt;-10"))/6-Y44</f>
        <v>0</v>
      </c>
      <c r="Z43" s="34">
        <f t="shared" ref="Z43" si="239">(COUNTIF(F39:F44,"&gt;10")+COUNTIF(F39:F44,"&lt;-10"))/6-Z44</f>
        <v>0</v>
      </c>
      <c r="AA43" s="34">
        <f t="shared" ref="AA43" si="240">(COUNTIF(G39:G44,"&gt;10")+COUNTIF(G39:G44,"&lt;-10"))/6-AA44</f>
        <v>0</v>
      </c>
      <c r="AB43" s="34">
        <f t="shared" ref="AB43" si="241">(COUNTIF(H39:H44,"&gt;10")+COUNTIF(H39:H44,"&lt;-10"))/6-AB44</f>
        <v>0.5</v>
      </c>
      <c r="AC43" s="34">
        <f t="shared" ref="AC43" si="242">(COUNTIF(I39:I44,"&gt;10")+COUNTIF(I39:I44,"&lt;-10"))/6-AC44</f>
        <v>0</v>
      </c>
      <c r="AD43" s="34">
        <f t="shared" ref="AD43" si="243">(COUNTIF(J39:J44,"&gt;10")+COUNTIF(J39:J44,"&lt;-10"))/6-AD44</f>
        <v>0</v>
      </c>
      <c r="AE43" s="34">
        <f t="shared" ref="AE43" si="244">(COUNTIF(K39:K44,"&gt;10")+COUNTIF(K39:K44,"&lt;-10"))/6-AE44</f>
        <v>0</v>
      </c>
      <c r="AF43" s="34">
        <f t="shared" ref="AF43" si="245">(COUNTIF(L39:L44,"&gt;10")+COUNTIF(L39:L44,"&lt;-10"))/6-AF44</f>
        <v>0.16666666666666669</v>
      </c>
      <c r="AG43" s="34">
        <f t="shared" ref="AG43" si="246">(COUNTIF(M39:M44,"&gt;10")+COUNTIF(M39:M44,"&lt;-10"))/6-AG44</f>
        <v>0.33333333333333331</v>
      </c>
    </row>
    <row r="44" spans="1:33" ht="15" thickBot="1" x14ac:dyDescent="0.35">
      <c r="A44" s="57"/>
      <c r="B44" s="15">
        <v>18.103000000000002</v>
      </c>
      <c r="C44" s="15">
        <v>21.07</v>
      </c>
      <c r="D44" s="15">
        <v>19.419</v>
      </c>
      <c r="E44" s="17">
        <v>5.7140000000000004</v>
      </c>
      <c r="F44" s="17">
        <v>7.5784000000000002</v>
      </c>
      <c r="G44" s="18">
        <v>4.6113999999999997</v>
      </c>
      <c r="H44" s="15">
        <v>-19.915400000000002</v>
      </c>
      <c r="I44" s="17">
        <v>-6.2103999999999999</v>
      </c>
      <c r="J44" s="17">
        <v>-6.3265000000000002</v>
      </c>
      <c r="K44" s="17">
        <v>-5.0105000000000004</v>
      </c>
      <c r="L44" s="15">
        <v>21.167300000000001</v>
      </c>
      <c r="M44" s="19">
        <v>5.8113000000000001</v>
      </c>
      <c r="U44" s="26" t="s">
        <v>21</v>
      </c>
      <c r="V44" s="35">
        <f t="shared" ref="V44" si="247">(COUNTIF(B39:B44,"&gt;15")+COUNTIF(B39:B44,"&lt;-15"))/6</f>
        <v>0.16666666666666666</v>
      </c>
      <c r="W44" s="35">
        <f t="shared" ref="W44" si="248">(COUNTIF(C39:C44,"&gt;15")+COUNTIF(C39:C44,"&lt;-15"))/6</f>
        <v>0.16666666666666666</v>
      </c>
      <c r="X44" s="35">
        <f t="shared" ref="X44" si="249">(COUNTIF(D39:D44,"&gt;15")+COUNTIF(D39:D44,"&lt;-15"))/6</f>
        <v>0.16666666666666666</v>
      </c>
      <c r="Y44" s="35">
        <f t="shared" ref="Y44" si="250">(COUNTIF(E39:E44,"&gt;15")+COUNTIF(E39:E44,"&lt;-15"))/6</f>
        <v>0</v>
      </c>
      <c r="Z44" s="35">
        <f t="shared" ref="Z44" si="251">(COUNTIF(F39:F44,"&gt;15")+COUNTIF(F39:F44,"&lt;-15"))/6</f>
        <v>0</v>
      </c>
      <c r="AA44" s="35">
        <f t="shared" ref="AA44" si="252">(COUNTIF(G39:G44,"&gt;15")+COUNTIF(G39:G44,"&lt;-15"))/6</f>
        <v>0</v>
      </c>
      <c r="AB44" s="35">
        <f t="shared" ref="AB44" si="253">(COUNTIF(H39:H44,"&gt;15")+COUNTIF(H39:H44,"&lt;-15"))/6</f>
        <v>0.16666666666666666</v>
      </c>
      <c r="AC44" s="35">
        <f t="shared" ref="AC44" si="254">(COUNTIF(I39:I44,"&gt;15")+COUNTIF(I39:I44,"&lt;-15"))/6</f>
        <v>0</v>
      </c>
      <c r="AD44" s="35">
        <f t="shared" ref="AD44" si="255">(COUNTIF(J39:J44,"&gt;15")+COUNTIF(J39:J44,"&lt;-15"))/6</f>
        <v>0</v>
      </c>
      <c r="AE44" s="35">
        <f t="shared" ref="AE44" si="256">(COUNTIF(K39:K44,"&gt;15")+COUNTIF(K39:K44,"&lt;-15"))/6</f>
        <v>0</v>
      </c>
      <c r="AF44" s="35">
        <f t="shared" ref="AF44" si="257">(COUNTIF(L39:L44,"&gt;15")+COUNTIF(L39:L44,"&lt;-15"))/6</f>
        <v>0.33333333333333331</v>
      </c>
      <c r="AG44" s="35">
        <f t="shared" ref="AG44" si="258">(COUNTIF(M39:M44,"&gt;15")+COUNTIF(M39:M44,"&lt;-15"))/6</f>
        <v>0</v>
      </c>
    </row>
    <row r="45" spans="1:33" x14ac:dyDescent="0.3">
      <c r="A45" s="55" t="s">
        <v>13</v>
      </c>
      <c r="B45" s="3">
        <v>-2.6280000000000001</v>
      </c>
      <c r="C45" s="3">
        <v>-2.024</v>
      </c>
      <c r="D45" s="3">
        <v>-1.629</v>
      </c>
      <c r="E45" s="3">
        <v>1.1970000000000001</v>
      </c>
      <c r="F45" s="3">
        <v>-3.94</v>
      </c>
      <c r="G45" s="3">
        <v>-4.5439999999999996</v>
      </c>
      <c r="H45" s="3">
        <v>-3.4864000000000002</v>
      </c>
      <c r="I45" s="1">
        <v>-6.3124000000000002</v>
      </c>
      <c r="J45" s="3">
        <v>-2.8816999999999999</v>
      </c>
      <c r="K45" s="3">
        <v>-1.8827</v>
      </c>
      <c r="L45" s="3">
        <v>-3.3353000000000002</v>
      </c>
      <c r="M45" s="14">
        <v>-0.1143</v>
      </c>
      <c r="U45" t="s">
        <v>29</v>
      </c>
      <c r="V45">
        <f t="shared" ref="V45" si="259">AVERAGE(B45:B50)</f>
        <v>-5.0333333333333563E-2</v>
      </c>
      <c r="W45">
        <f t="shared" ref="W45" si="260">AVERAGE(C45:C50)</f>
        <v>-2.3176666666666668</v>
      </c>
      <c r="X45">
        <f t="shared" ref="X45" si="261">AVERAGE(D45:D50)</f>
        <v>4.6813333333333338</v>
      </c>
      <c r="Y45">
        <f t="shared" ref="Y45" si="262">AVERAGE(E45:E50)</f>
        <v>5.7930000000000001</v>
      </c>
      <c r="Z45">
        <f t="shared" ref="Z45" si="263">AVERAGE(F45:F50)</f>
        <v>-3.8804499999999997</v>
      </c>
      <c r="AA45">
        <f t="shared" ref="AA45" si="264">AVERAGE(G45:G50)</f>
        <v>-1.6131166666666665</v>
      </c>
      <c r="AB45">
        <f t="shared" ref="AB45" si="265">AVERAGE(H45:H50)</f>
        <v>-4.7184333333333335</v>
      </c>
      <c r="AC45">
        <f t="shared" ref="AC45" si="266">AVERAGE(I45:I50)</f>
        <v>-5.8300999999999989</v>
      </c>
      <c r="AD45">
        <f t="shared" ref="AD45" si="267">AVERAGE(J45:J50)</f>
        <v>-2.4586833333333331</v>
      </c>
      <c r="AE45">
        <f t="shared" ref="AE45" si="268">AVERAGE(K45:K50)</f>
        <v>2.2729833333333338</v>
      </c>
      <c r="AF45">
        <f t="shared" ref="AF45" si="269">AVERAGE(L45:L50)</f>
        <v>-1.6207</v>
      </c>
      <c r="AG45">
        <f t="shared" ref="AG45" si="270">AVERAGE(M45:M50)</f>
        <v>6.4899666666666667</v>
      </c>
    </row>
    <row r="46" spans="1:33" x14ac:dyDescent="0.3">
      <c r="A46" s="56"/>
      <c r="B46" s="5">
        <v>-1.917</v>
      </c>
      <c r="C46" s="7">
        <v>-8.0920000000000005</v>
      </c>
      <c r="D46" s="5">
        <v>2.3490000000000002</v>
      </c>
      <c r="E46" s="5">
        <v>2.2970000000000002</v>
      </c>
      <c r="F46" s="7">
        <v>-6.3135000000000003</v>
      </c>
      <c r="G46" s="5">
        <v>-0.13850000000000001</v>
      </c>
      <c r="H46" s="7">
        <v>-6.0145</v>
      </c>
      <c r="I46" s="7">
        <v>-5.9625000000000004</v>
      </c>
      <c r="J46" s="5">
        <v>-3.5977999999999999</v>
      </c>
      <c r="K46" s="5">
        <v>0.66820000000000002</v>
      </c>
      <c r="L46" s="5">
        <v>-3.8967999999999998</v>
      </c>
      <c r="M46" s="9">
        <v>6.4922000000000004</v>
      </c>
      <c r="U46" t="s">
        <v>30</v>
      </c>
      <c r="V46">
        <f t="shared" ref="V46" si="271">((B45-V45)^2+(B46-V45)^2+(B47-V45)^2+(B48-V45)^2+(B49-V45)^2+(B50-V45)^2)/6</f>
        <v>37.831764888888891</v>
      </c>
      <c r="W46">
        <f t="shared" ref="W46" si="272">((C45-W45)^2+(C46-W45)^2+(C47-W45)^2+(C48-W45)^2+(C49-W45)^2+(C50-W45)^2)/6</f>
        <v>49.782702888888885</v>
      </c>
      <c r="X46">
        <f t="shared" ref="X46" si="273">((D45-X45)^2+(D46-X45)^2+(D47-X45)^2+(D48-X45)^2+(D49-X45)^2+(D50-X45)^2)/6</f>
        <v>30.933108888888881</v>
      </c>
      <c r="Y46">
        <f t="shared" ref="Y46" si="274">((E45-Y45)^2+(E46-Y45)^2+(E47-Y45)^2+(E48-Y45)^2+(E49-Y45)^2+(E50-Y45)^2)/6</f>
        <v>10.938217333333332</v>
      </c>
      <c r="Z46">
        <f t="shared" ref="Z46" si="275">((F45-Z45)^2+(F46-Z45)^2+(F47-Z45)^2+(F48-Z45)^2+(F49-Z45)^2+(F50-Z45)^2)/6</f>
        <v>11.189088782500001</v>
      </c>
      <c r="AA46">
        <f t="shared" ref="AA46" si="276">((G45-AA45)^2+(G46-AA45)^2+(G47-AA45)^2+(G48-AA45)^2+(G49-AA45)^2+(G50-AA45)^2)/6</f>
        <v>4.4875218047222214</v>
      </c>
      <c r="AB46">
        <f t="shared" ref="AB46" si="277">((H45-AB45)^2+(H46-AB45)^2+(H47-AB45)^2+(H48-AB45)^2+(H49-AB45)^2+(H50-AB45)^2)/6</f>
        <v>4.2118971988888889</v>
      </c>
      <c r="AC46">
        <f t="shared" ref="AC46" si="278">((I45-AC45)^2+(I46-AC45)^2+(I47-AC45)^2+(I48-AC45)^2+(I49-AC45)^2+(I50-AC45)^2)/6</f>
        <v>3.7700055433333319</v>
      </c>
      <c r="AD46">
        <f t="shared" ref="AD46" si="279">((J45-AD45)^2+(J46-AD45)^2+(J47-AD45)^2+(J48-AD45)^2+(J49-AD45)^2+(J50-AD45)^2)/6</f>
        <v>0.59779784138888881</v>
      </c>
      <c r="AE46">
        <f t="shared" ref="AE46" si="280">((K45-AE45)^2+(K46-AE45)^2+(K47-AE45)^2+(K48-AE45)^2+(K49-AE45)^2+(K50-AE45)^2)/6</f>
        <v>7.6185679747222244</v>
      </c>
      <c r="AF46">
        <f t="shared" ref="AF46" si="281">((L45-AF45)^2+(L46-AF45)^2+(L47-AF45)^2+(L48-AF45)^2+(L49-AF45)^2+(L50-AF45)^2)/6</f>
        <v>11.413671756666668</v>
      </c>
      <c r="AG46">
        <f t="shared" ref="AG46" si="282">((M45-AG45)^2+(M46-AG45)^2+(M47-AG45)^2+(M48-AG45)^2+(M49-AG45)^2+(M50-AG45)^2)/6</f>
        <v>19.730508512222226</v>
      </c>
    </row>
    <row r="47" spans="1:33" x14ac:dyDescent="0.3">
      <c r="A47" s="56"/>
      <c r="B47" s="5">
        <v>-0.64600000000000002</v>
      </c>
      <c r="C47" s="6">
        <v>-11.592000000000001</v>
      </c>
      <c r="D47" s="5">
        <v>4.0039999999999996</v>
      </c>
      <c r="E47" s="7">
        <v>5.5549999999999997</v>
      </c>
      <c r="F47" s="7">
        <v>-9.0433000000000003</v>
      </c>
      <c r="G47" s="5">
        <v>1.9027000000000001</v>
      </c>
      <c r="H47" s="7">
        <v>-5.3457999999999997</v>
      </c>
      <c r="I47" s="7">
        <v>-6.8967999999999998</v>
      </c>
      <c r="J47" s="5">
        <v>-2.2280000000000002</v>
      </c>
      <c r="K47" s="5">
        <v>2.4220000000000002</v>
      </c>
      <c r="L47" s="7">
        <v>-5.9256000000000002</v>
      </c>
      <c r="M47" s="22">
        <v>11.221399999999999</v>
      </c>
      <c r="U47" s="31" t="s">
        <v>18</v>
      </c>
      <c r="V47" s="32">
        <f t="shared" ref="V47" si="283">1-V48-V49-V50</f>
        <v>0.66666666666666674</v>
      </c>
      <c r="W47" s="32">
        <f t="shared" ref="W47" si="284">1-W48-W49-W50</f>
        <v>0.49999999999999994</v>
      </c>
      <c r="X47" s="32">
        <f t="shared" ref="X47" si="285">1-X48-X49-X50</f>
        <v>0.66666666666666674</v>
      </c>
      <c r="Y47" s="32">
        <f t="shared" ref="Y47" si="286">1-Y48-Y49-Y50</f>
        <v>0.33333333333333337</v>
      </c>
      <c r="Z47" s="32">
        <f t="shared" ref="Z47" si="287">1-Z48-Z49-Z50</f>
        <v>0.66666666666666674</v>
      </c>
      <c r="AA47" s="32">
        <f t="shared" ref="AA47" si="288">1-AA48-AA49-AA50</f>
        <v>1</v>
      </c>
      <c r="AB47" s="32">
        <f t="shared" ref="AB47" si="289">1-AB48-AB49-AB50</f>
        <v>0.33333333333333337</v>
      </c>
      <c r="AC47" s="32">
        <f t="shared" ref="AC47" si="290">1-AC48-AC49-AC50</f>
        <v>0.16666666666666663</v>
      </c>
      <c r="AD47" s="32">
        <f t="shared" ref="AD47" si="291">1-AD48-AD49-AD50</f>
        <v>1</v>
      </c>
      <c r="AE47" s="32">
        <f t="shared" ref="AE47" si="292">1-AE48-AE49-AE50</f>
        <v>0.66666666666666674</v>
      </c>
      <c r="AF47" s="32">
        <f t="shared" ref="AF47" si="293">1-AF48-AF49-AF50</f>
        <v>0.83333333333333337</v>
      </c>
      <c r="AG47" s="32">
        <f t="shared" ref="AG47" si="294">1-AG48-AG49-AG50</f>
        <v>0.33333333333333343</v>
      </c>
    </row>
    <row r="48" spans="1:33" x14ac:dyDescent="0.3">
      <c r="A48" s="56"/>
      <c r="B48" s="7">
        <v>-6.6</v>
      </c>
      <c r="C48" s="5">
        <v>-4.5410000000000004</v>
      </c>
      <c r="D48" s="5">
        <v>1.3939999999999999</v>
      </c>
      <c r="E48" s="7">
        <v>6.2830000000000004</v>
      </c>
      <c r="F48" s="5">
        <v>0.2147</v>
      </c>
      <c r="G48" s="5">
        <v>-1.8443000000000001</v>
      </c>
      <c r="H48" s="5">
        <v>-0.89329999999999998</v>
      </c>
      <c r="I48" s="7">
        <v>-5.7823000000000002</v>
      </c>
      <c r="J48" s="5">
        <v>-2.9241999999999999</v>
      </c>
      <c r="K48" s="7">
        <v>5.0697999999999999</v>
      </c>
      <c r="L48" s="5">
        <v>-1.8161</v>
      </c>
      <c r="M48" s="9">
        <v>9.0078999999999994</v>
      </c>
      <c r="U48" s="30" t="s">
        <v>19</v>
      </c>
      <c r="V48" s="58">
        <f t="shared" ref="V48" si="295">(COUNTIF(B45:B50,"&gt;5")+COUNTIF(B45:B50,"&lt;-5"))/6-V49-V50</f>
        <v>0.16666666666666666</v>
      </c>
      <c r="W48" s="58">
        <f t="shared" ref="W48" si="296">(COUNTIF(C45:C50,"&gt;5")+COUNTIF(C45:C50,"&lt;-5"))/6-W49-W50</f>
        <v>0.16666666666666669</v>
      </c>
      <c r="X48" s="58">
        <f t="shared" ref="X48" si="297">(COUNTIF(D45:D50,"&gt;5")+COUNTIF(D45:D50,"&lt;-5"))/6-X49-X50</f>
        <v>0.16666666666666666</v>
      </c>
      <c r="Y48" s="58">
        <f t="shared" ref="Y48" si="298">(COUNTIF(E45:E50,"&gt;5")+COUNTIF(E45:E50,"&lt;-5"))/6-Y49-Y50</f>
        <v>0.5</v>
      </c>
      <c r="Z48" s="58">
        <f t="shared" ref="Z48" si="299">(COUNTIF(F45:F50,"&gt;5")+COUNTIF(F45:F50,"&lt;-5"))/6-Z49-Z50</f>
        <v>0.33333333333333331</v>
      </c>
      <c r="AA48" s="58">
        <f t="shared" ref="AA48" si="300">(COUNTIF(G45:G50,"&gt;5")+COUNTIF(G45:G50,"&lt;-5"))/6-AA49-AA50</f>
        <v>0</v>
      </c>
      <c r="AB48" s="58">
        <f t="shared" ref="AB48" si="301">(COUNTIF(H45:H50,"&gt;5")+COUNTIF(H45:H50,"&lt;-5"))/6-AB49-AB50</f>
        <v>0.66666666666666663</v>
      </c>
      <c r="AC48" s="58">
        <f t="shared" ref="AC48" si="302">(COUNTIF(I45:I50,"&gt;5")+COUNTIF(I45:I50,"&lt;-5"))/6-AC49-AC50</f>
        <v>0.83333333333333337</v>
      </c>
      <c r="AD48" s="58">
        <f t="shared" ref="AD48" si="303">(COUNTIF(J45:J50,"&gt;5")+COUNTIF(J45:J50,"&lt;-5"))/6-AD49-AD50</f>
        <v>0</v>
      </c>
      <c r="AE48" s="58">
        <f t="shared" ref="AE48" si="304">(COUNTIF(K45:K50,"&gt;5")+COUNTIF(K45:K50,"&lt;-5"))/6-AE49-AE50</f>
        <v>0.33333333333333331</v>
      </c>
      <c r="AF48" s="58">
        <f t="shared" ref="AF48" si="305">(COUNTIF(L45:L50,"&gt;5")+COUNTIF(L45:L50,"&lt;-5"))/6-AF49-AF50</f>
        <v>0.16666666666666666</v>
      </c>
      <c r="AG48" s="58">
        <f t="shared" ref="AG48" si="306">(COUNTIF(M45:M50,"&gt;5")+COUNTIF(M45:M50,"&lt;-5"))/6-AG49-AG50</f>
        <v>0.33333333333333331</v>
      </c>
    </row>
    <row r="49" spans="1:33" x14ac:dyDescent="0.3">
      <c r="A49" s="56"/>
      <c r="B49" s="5">
        <v>-1.5509999999999999</v>
      </c>
      <c r="C49" s="5">
        <v>2.2869999999999999</v>
      </c>
      <c r="D49" s="7">
        <v>6.0049999999999999</v>
      </c>
      <c r="E49" s="7">
        <v>8.9209999999999994</v>
      </c>
      <c r="F49" s="5">
        <v>0.29220000000000002</v>
      </c>
      <c r="G49" s="5">
        <v>-3.5457999999999998</v>
      </c>
      <c r="H49" s="7">
        <v>-5.2512999999999996</v>
      </c>
      <c r="I49" s="7">
        <v>-8.1672999999999991</v>
      </c>
      <c r="J49" s="5">
        <v>-1.2242</v>
      </c>
      <c r="K49" s="7">
        <v>6.3318000000000003</v>
      </c>
      <c r="L49" s="5">
        <v>4.3193000000000001</v>
      </c>
      <c r="M49" s="22">
        <v>10.9533</v>
      </c>
      <c r="U49" s="29" t="s">
        <v>20</v>
      </c>
      <c r="V49" s="34">
        <f t="shared" ref="V49" si="307">(COUNTIF(B45:B50,"&gt;10")+COUNTIF(B45:B50,"&lt;-10"))/6-V50</f>
        <v>0.16666666666666666</v>
      </c>
      <c r="W49" s="34">
        <f t="shared" ref="W49" si="308">(COUNTIF(C45:C50,"&gt;10")+COUNTIF(C45:C50,"&lt;-10"))/6-W50</f>
        <v>0.33333333333333331</v>
      </c>
      <c r="X49" s="34">
        <f t="shared" ref="X49" si="309">(COUNTIF(D45:D50,"&gt;10")+COUNTIF(D45:D50,"&lt;-10"))/6-X50</f>
        <v>0</v>
      </c>
      <c r="Y49" s="34">
        <f t="shared" ref="Y49" si="310">(COUNTIF(E45:E50,"&gt;10")+COUNTIF(E45:E50,"&lt;-10"))/6-Y50</f>
        <v>0.16666666666666666</v>
      </c>
      <c r="Z49" s="34">
        <f t="shared" ref="Z49" si="311">(COUNTIF(F45:F50,"&gt;10")+COUNTIF(F45:F50,"&lt;-10"))/6-Z50</f>
        <v>0</v>
      </c>
      <c r="AA49" s="34">
        <f t="shared" ref="AA49" si="312">(COUNTIF(G45:G50,"&gt;10")+COUNTIF(G45:G50,"&lt;-10"))/6-AA50</f>
        <v>0</v>
      </c>
      <c r="AB49" s="34">
        <f t="shared" ref="AB49" si="313">(COUNTIF(H45:H50,"&gt;10")+COUNTIF(H45:H50,"&lt;-10"))/6-AB50</f>
        <v>0</v>
      </c>
      <c r="AC49" s="34">
        <f t="shared" ref="AC49" si="314">(COUNTIF(I45:I50,"&gt;10")+COUNTIF(I45:I50,"&lt;-10"))/6-AC50</f>
        <v>0</v>
      </c>
      <c r="AD49" s="34">
        <f t="shared" ref="AD49" si="315">(COUNTIF(J45:J50,"&gt;10")+COUNTIF(J45:J50,"&lt;-10"))/6-AD50</f>
        <v>0</v>
      </c>
      <c r="AE49" s="34">
        <f t="shared" ref="AE49" si="316">(COUNTIF(K45:K50,"&gt;10")+COUNTIF(K45:K50,"&lt;-10"))/6-AE50</f>
        <v>0</v>
      </c>
      <c r="AF49" s="34">
        <f t="shared" ref="AF49" si="317">(COUNTIF(L45:L50,"&gt;10")+COUNTIF(L45:L50,"&lt;-10"))/6-AF50</f>
        <v>0</v>
      </c>
      <c r="AG49" s="34">
        <f t="shared" ref="AG49" si="318">(COUNTIF(M45:M50,"&gt;10")+COUNTIF(M45:M50,"&lt;-10"))/6-AG50</f>
        <v>0.33333333333333331</v>
      </c>
    </row>
    <row r="50" spans="1:33" ht="15" thickBot="1" x14ac:dyDescent="0.35">
      <c r="A50" s="57"/>
      <c r="B50" s="16">
        <v>13.04</v>
      </c>
      <c r="C50" s="16">
        <v>10.055999999999999</v>
      </c>
      <c r="D50" s="15">
        <v>15.965</v>
      </c>
      <c r="E50" s="16">
        <v>10.505000000000001</v>
      </c>
      <c r="F50" s="18">
        <v>-4.4927999999999999</v>
      </c>
      <c r="G50" s="18">
        <v>-1.5087999999999999</v>
      </c>
      <c r="H50" s="17">
        <v>-7.3193000000000001</v>
      </c>
      <c r="I50" s="18">
        <v>-1.8593</v>
      </c>
      <c r="J50" s="18">
        <v>-1.8962000000000001</v>
      </c>
      <c r="K50" s="18">
        <v>1.0287999999999999</v>
      </c>
      <c r="L50" s="18">
        <v>0.93030000000000002</v>
      </c>
      <c r="M50" s="25">
        <v>1.3793</v>
      </c>
      <c r="U50" s="26" t="s">
        <v>21</v>
      </c>
      <c r="V50" s="35">
        <f t="shared" ref="V50" si="319">(COUNTIF(B45:B50,"&gt;15")+COUNTIF(B45:B50,"&lt;-15"))/6</f>
        <v>0</v>
      </c>
      <c r="W50" s="35">
        <f t="shared" ref="W50" si="320">(COUNTIF(C45:C50,"&gt;15")+COUNTIF(C45:C50,"&lt;-15"))/6</f>
        <v>0</v>
      </c>
      <c r="X50" s="35">
        <f t="shared" ref="X50" si="321">(COUNTIF(D45:D50,"&gt;15")+COUNTIF(D45:D50,"&lt;-15"))/6</f>
        <v>0.16666666666666666</v>
      </c>
      <c r="Y50" s="35">
        <f t="shared" ref="Y50" si="322">(COUNTIF(E45:E50,"&gt;15")+COUNTIF(E45:E50,"&lt;-15"))/6</f>
        <v>0</v>
      </c>
      <c r="Z50" s="35">
        <f t="shared" ref="Z50" si="323">(COUNTIF(F45:F50,"&gt;15")+COUNTIF(F45:F50,"&lt;-15"))/6</f>
        <v>0</v>
      </c>
      <c r="AA50" s="35">
        <f t="shared" ref="AA50" si="324">(COUNTIF(G45:G50,"&gt;15")+COUNTIF(G45:G50,"&lt;-15"))/6</f>
        <v>0</v>
      </c>
      <c r="AB50" s="35">
        <f t="shared" ref="AB50" si="325">(COUNTIF(H45:H50,"&gt;15")+COUNTIF(H45:H50,"&lt;-15"))/6</f>
        <v>0</v>
      </c>
      <c r="AC50" s="35">
        <f t="shared" ref="AC50" si="326">(COUNTIF(I45:I50,"&gt;15")+COUNTIF(I45:I50,"&lt;-15"))/6</f>
        <v>0</v>
      </c>
      <c r="AD50" s="35">
        <f t="shared" ref="AD50" si="327">(COUNTIF(J45:J50,"&gt;15")+COUNTIF(J45:J50,"&lt;-15"))/6</f>
        <v>0</v>
      </c>
      <c r="AE50" s="35">
        <f t="shared" ref="AE50" si="328">(COUNTIF(K45:K50,"&gt;15")+COUNTIF(K45:K50,"&lt;-15"))/6</f>
        <v>0</v>
      </c>
      <c r="AF50" s="35">
        <f t="shared" ref="AF50" si="329">(COUNTIF(L45:L50,"&gt;15")+COUNTIF(L45:L50,"&lt;-15"))/6</f>
        <v>0</v>
      </c>
      <c r="AG50" s="35">
        <f t="shared" ref="AG50" si="330">(COUNTIF(M45:M50,"&gt;15")+COUNTIF(M45:M50,"&lt;-15"))/6</f>
        <v>0</v>
      </c>
    </row>
    <row r="51" spans="1:33" x14ac:dyDescent="0.3">
      <c r="A51" s="55" t="s">
        <v>14</v>
      </c>
      <c r="B51" s="3">
        <v>0.84399999999999997</v>
      </c>
      <c r="C51" s="23">
        <v>16.489999999999998</v>
      </c>
      <c r="D51" s="1">
        <v>-6.6870000000000003</v>
      </c>
      <c r="E51" s="2">
        <v>-11.773</v>
      </c>
      <c r="F51" s="2">
        <v>10.0922</v>
      </c>
      <c r="G51" s="1">
        <v>-5.5537999999999998</v>
      </c>
      <c r="H51" s="2">
        <v>-10.664899999999999</v>
      </c>
      <c r="I51" s="1">
        <v>-5.5789</v>
      </c>
      <c r="J51" s="3">
        <v>-1.3915999999999999</v>
      </c>
      <c r="K51" s="1">
        <v>-8.9225999999999992</v>
      </c>
      <c r="L51" s="23">
        <v>19.365500000000001</v>
      </c>
      <c r="M51" s="4">
        <v>-8.8975000000000009</v>
      </c>
      <c r="U51" t="s">
        <v>29</v>
      </c>
      <c r="V51">
        <f t="shared" ref="V51" si="331">AVERAGE(B51:B56)</f>
        <v>0.96016666666666683</v>
      </c>
      <c r="W51">
        <f t="shared" ref="W51" si="332">AVERAGE(C51:C56)</f>
        <v>5.8579999999999997</v>
      </c>
      <c r="X51">
        <f t="shared" ref="X51" si="333">AVERAGE(D51:D56)</f>
        <v>-1.5386666666666666</v>
      </c>
      <c r="Y51">
        <f t="shared" ref="Y51" si="334">AVERAGE(E51:E56)</f>
        <v>-6.5034999999999998</v>
      </c>
      <c r="Z51">
        <f t="shared" ref="Z51" si="335">AVERAGE(F51:F56)</f>
        <v>0.18703333333333316</v>
      </c>
      <c r="AA51">
        <f t="shared" ref="AA51" si="336">AVERAGE(G51:G56)</f>
        <v>-4.7107999999999999</v>
      </c>
      <c r="AB51">
        <f t="shared" ref="AB51" si="337">AVERAGE(H51:H56)</f>
        <v>-9.1568999999999985</v>
      </c>
      <c r="AC51">
        <f t="shared" ref="AC51" si="338">AVERAGE(I51:I56)</f>
        <v>-4.1920666666666664</v>
      </c>
      <c r="AD51">
        <f t="shared" ref="AD51" si="339">AVERAGE(J51:J56)</f>
        <v>-0.50901666666666667</v>
      </c>
      <c r="AE51">
        <f t="shared" ref="AE51" si="340">AVERAGE(K51:K56)</f>
        <v>-3.0078499999999999</v>
      </c>
      <c r="AF51">
        <f t="shared" ref="AF51" si="341">AVERAGE(L51:L56)</f>
        <v>8.8349166666666665</v>
      </c>
      <c r="AG51">
        <f t="shared" ref="AG51" si="342">AVERAGE(M51:M56)</f>
        <v>-3.526583333333333</v>
      </c>
    </row>
    <row r="52" spans="1:33" x14ac:dyDescent="0.3">
      <c r="A52" s="56"/>
      <c r="B52" s="5">
        <v>1.9950000000000001</v>
      </c>
      <c r="C52" s="7">
        <v>8.0890000000000004</v>
      </c>
      <c r="D52" s="7">
        <v>-8.5020000000000007</v>
      </c>
      <c r="E52" s="6">
        <v>-11.798999999999999</v>
      </c>
      <c r="F52" s="5">
        <v>3.36</v>
      </c>
      <c r="G52" s="5">
        <v>-2.734</v>
      </c>
      <c r="H52" s="7">
        <v>-7.2953000000000001</v>
      </c>
      <c r="I52" s="5">
        <v>-3.9983</v>
      </c>
      <c r="J52" s="5">
        <v>3.4885000000000002</v>
      </c>
      <c r="K52" s="7">
        <v>-7.0084999999999997</v>
      </c>
      <c r="L52" s="6">
        <v>14.143800000000001</v>
      </c>
      <c r="M52" s="9">
        <v>-5.7442000000000002</v>
      </c>
      <c r="U52" t="s">
        <v>30</v>
      </c>
      <c r="V52">
        <f t="shared" ref="V52" si="343">((B51-V51)^2+(B52-V51)^2+(B53-V51)^2+(B54-V51)^2+(B55-V51)^2+(B56-V51)^2)/6</f>
        <v>1.7253044722222219</v>
      </c>
      <c r="W52">
        <f t="shared" ref="W52" si="344">((C51-W51)^2+(C52-W51)^2+(C53-W51)^2+(C54-W51)^2+(C55-W51)^2+(C56-W51)^2)/6</f>
        <v>45.978866666666654</v>
      </c>
      <c r="X52">
        <f t="shared" ref="X52" si="345">((D51-X51)^2+(D52-X51)^2+(D53-X51)^2+(D54-X51)^2+(D55-X51)^2+(D56-X51)^2)/6</f>
        <v>24.313109888888892</v>
      </c>
      <c r="Y52">
        <f t="shared" ref="Y52" si="346">((E51-Y51)^2+(E52-Y51)^2+(E53-Y51)^2+(E54-Y51)^2+(E55-Y51)^2+(E56-Y51)^2)/6</f>
        <v>17.805710583333333</v>
      </c>
      <c r="Z52">
        <f t="shared" ref="Z52" si="347">((F51-Z51)^2+(F52-Z51)^2+(F53-Z51)^2+(F54-Z51)^2+(F55-Z51)^2+(F56-Z51)^2)/6</f>
        <v>31.080354028888891</v>
      </c>
      <c r="AA52">
        <f t="shared" ref="AA52" si="348">((G51-AA51)^2+(G52-AA51)^2+(G53-AA51)^2+(G54-AA51)^2+(G55-AA51)^2+(G56-AA51)^2)/6</f>
        <v>2.8178069566666668</v>
      </c>
      <c r="AB52">
        <f t="shared" ref="AB52" si="349">((H51-AB51)^2+(H52-AB51)^2+(H53-AB51)^2+(H54-AB51)^2+(H55-AB51)^2+(H56-AB51)^2)/6</f>
        <v>9.9119507233333337</v>
      </c>
      <c r="AC52">
        <f t="shared" ref="AC52" si="350">((I51-AC51)^2+(I52-AC51)^2+(I53-AC51)^2+(I54-AC51)^2+(I55-AC51)^2+(I56-AC51)^2)/6</f>
        <v>0.66995432888888884</v>
      </c>
      <c r="AD52">
        <f t="shared" ref="AD52" si="351">((J51-AD51)^2+(J52-AD51)^2+(J53-AD51)^2+(J54-AD51)^2+(J55-AD51)^2+(J56-AD51)^2)/6</f>
        <v>9.4267387647222236</v>
      </c>
      <c r="AE52">
        <f t="shared" ref="AE52" si="352">((K51-AE51)^2+(K52-AE51)^2+(K53-AE51)^2+(K54-AE51)^2+(K55-AE51)^2+(K56-AE51)^2)/6</f>
        <v>20.441088075833335</v>
      </c>
      <c r="AF52">
        <f t="shared" ref="AF52" si="353">((L51-AF51)^2+(L52-AF51)^2+(L53-AF51)^2+(L54-AF51)^2+(L55-AF51)^2+(L56-AF51)^2)/6</f>
        <v>54.509225491388897</v>
      </c>
      <c r="AG52">
        <f t="shared" ref="AG52" si="354">((M51-AG51)^2+(M52-AG51)^2+(M53-AG51)^2+(M54-AG51)^2+(M55-AG51)^2+(M56-AG51)^2)/6</f>
        <v>10.422247358055557</v>
      </c>
    </row>
    <row r="53" spans="1:33" x14ac:dyDescent="0.3">
      <c r="A53" s="56"/>
      <c r="B53" s="5">
        <v>1.087</v>
      </c>
      <c r="C53" s="5">
        <v>-1.425</v>
      </c>
      <c r="D53" s="5">
        <v>-3.5030000000000001</v>
      </c>
      <c r="E53" s="5">
        <v>-4.5860000000000003</v>
      </c>
      <c r="F53" s="7">
        <v>-6.2388000000000003</v>
      </c>
      <c r="G53" s="5">
        <v>-3.7267999999999999</v>
      </c>
      <c r="H53" s="7">
        <v>-5.7365000000000004</v>
      </c>
      <c r="I53" s="5">
        <v>-4.6535000000000002</v>
      </c>
      <c r="J53" s="5">
        <v>-0.73750000000000004</v>
      </c>
      <c r="K53" s="7">
        <v>-5.3274999999999997</v>
      </c>
      <c r="L53" s="5">
        <v>-1.2398</v>
      </c>
      <c r="M53" s="10">
        <v>-4.4008000000000003</v>
      </c>
      <c r="U53" s="31" t="s">
        <v>18</v>
      </c>
      <c r="V53" s="32">
        <f t="shared" ref="V53" si="355">1-V54-V55-V56</f>
        <v>1</v>
      </c>
      <c r="W53" s="32">
        <f t="shared" ref="W53" si="356">1-W54-W55-W56</f>
        <v>0.5</v>
      </c>
      <c r="X53" s="32">
        <f t="shared" ref="X53" si="357">1-X54-X55-X56</f>
        <v>0.66666666666666674</v>
      </c>
      <c r="Y53" s="32">
        <f t="shared" ref="Y53" si="358">1-Y54-Y55-Y56</f>
        <v>0.49999999999999994</v>
      </c>
      <c r="Z53" s="32">
        <f t="shared" ref="Z53" si="359">1-Z54-Z55-Z56</f>
        <v>0.66666666666666674</v>
      </c>
      <c r="AA53" s="32">
        <f t="shared" ref="AA53" si="360">1-AA54-AA55-AA56</f>
        <v>0.66666666666666674</v>
      </c>
      <c r="AB53" s="32">
        <f t="shared" ref="AB53" si="361">1-AB54-AB55-AB56</f>
        <v>0</v>
      </c>
      <c r="AC53" s="32">
        <f t="shared" ref="AC53" si="362">1-AC54-AC55-AC56</f>
        <v>0.83333333333333337</v>
      </c>
      <c r="AD53" s="32">
        <f t="shared" ref="AD53" si="363">1-AD54-AD55-AD56</f>
        <v>0.83333333333333337</v>
      </c>
      <c r="AE53" s="32">
        <f t="shared" ref="AE53" si="364">1-AE54-AE55-AE56</f>
        <v>0.5</v>
      </c>
      <c r="AF53" s="32">
        <f t="shared" ref="AF53" si="365">1-AF54-AF55-AF56</f>
        <v>0.33333333333333337</v>
      </c>
      <c r="AG53" s="32">
        <f t="shared" ref="AG53" si="366">1-AG54-AG55-AG56</f>
        <v>0.66666666666666674</v>
      </c>
    </row>
    <row r="54" spans="1:33" x14ac:dyDescent="0.3">
      <c r="A54" s="56"/>
      <c r="B54" s="5">
        <v>-1.7889999999999999</v>
      </c>
      <c r="C54" s="5">
        <v>-1.024</v>
      </c>
      <c r="D54" s="5">
        <v>2.3580000000000001</v>
      </c>
      <c r="E54" s="5">
        <v>-3.0089999999999999</v>
      </c>
      <c r="F54" s="5">
        <v>-3.1110000000000002</v>
      </c>
      <c r="G54" s="5">
        <v>-3.8759999999999999</v>
      </c>
      <c r="H54" s="7">
        <v>-8.8884000000000007</v>
      </c>
      <c r="I54" s="5">
        <v>-3.5213999999999999</v>
      </c>
      <c r="J54" s="7">
        <v>-5.8277000000000001</v>
      </c>
      <c r="K54" s="5">
        <v>-1.6807000000000001</v>
      </c>
      <c r="L54" s="5">
        <v>-5.0299999999999997E-2</v>
      </c>
      <c r="M54" s="10">
        <v>-2.0352999999999999</v>
      </c>
      <c r="U54" s="30" t="s">
        <v>19</v>
      </c>
      <c r="V54" s="58">
        <f t="shared" ref="V54" si="367">(COUNTIF(B51:B56,"&gt;5")+COUNTIF(B51:B56,"&lt;-5"))/6-V55-V56</f>
        <v>0</v>
      </c>
      <c r="W54" s="58">
        <f t="shared" ref="W54" si="368">(COUNTIF(C51:C56,"&gt;5")+COUNTIF(C51:C56,"&lt;-5"))/6-W55-W56</f>
        <v>0.16666666666666671</v>
      </c>
      <c r="X54" s="58">
        <f t="shared" ref="X54" si="369">(COUNTIF(D51:D56,"&gt;5")+COUNTIF(D51:D56,"&lt;-5"))/6-X55-X56</f>
        <v>0.33333333333333331</v>
      </c>
      <c r="Y54" s="58">
        <f t="shared" ref="Y54" si="370">(COUNTIF(E51:E56,"&gt;5")+COUNTIF(E51:E56,"&lt;-5"))/6-Y55-Y56</f>
        <v>0.16666666666666669</v>
      </c>
      <c r="Z54" s="58">
        <f t="shared" ref="Z54" si="371">(COUNTIF(F51:F56,"&gt;5")+COUNTIF(F51:F56,"&lt;-5"))/6-Z55-Z56</f>
        <v>0.16666666666666666</v>
      </c>
      <c r="AA54" s="58">
        <f t="shared" ref="AA54" si="372">(COUNTIF(G51:G56,"&gt;5")+COUNTIF(G51:G56,"&lt;-5"))/6-AA55-AA56</f>
        <v>0.33333333333333331</v>
      </c>
      <c r="AB54" s="58">
        <f t="shared" ref="AB54" si="373">(COUNTIF(H51:H56,"&gt;5")+COUNTIF(H51:H56,"&lt;-5"))/6-AB55-AB56</f>
        <v>0.66666666666666674</v>
      </c>
      <c r="AC54" s="58">
        <f t="shared" ref="AC54" si="374">(COUNTIF(I51:I56,"&gt;5")+COUNTIF(I51:I56,"&lt;-5"))/6-AC55-AC56</f>
        <v>0.16666666666666666</v>
      </c>
      <c r="AD54" s="58">
        <f t="shared" ref="AD54" si="375">(COUNTIF(J51:J56,"&gt;5")+COUNTIF(J51:J56,"&lt;-5"))/6-AD55-AD56</f>
        <v>0.16666666666666666</v>
      </c>
      <c r="AE54" s="58">
        <f t="shared" ref="AE54" si="376">(COUNTIF(K51:K56,"&gt;5")+COUNTIF(K51:K56,"&lt;-5"))/6-AE55-AE56</f>
        <v>0.5</v>
      </c>
      <c r="AF54" s="58">
        <f t="shared" ref="AF54" si="377">(COUNTIF(L51:L56,"&gt;5")+COUNTIF(L51:L56,"&lt;-5"))/6-AF55-AF56</f>
        <v>0.1666666666666666</v>
      </c>
      <c r="AG54" s="58">
        <f t="shared" ref="AG54" si="378">(COUNTIF(M51:M56,"&gt;5")+COUNTIF(M51:M56,"&lt;-5"))/6-AG55-AG56</f>
        <v>0.33333333333333331</v>
      </c>
    </row>
    <row r="55" spans="1:33" x14ac:dyDescent="0.3">
      <c r="A55" s="56"/>
      <c r="B55" s="5">
        <v>1.464</v>
      </c>
      <c r="C55" s="5">
        <v>1.1890000000000001</v>
      </c>
      <c r="D55" s="5">
        <v>3.68</v>
      </c>
      <c r="E55" s="7">
        <v>-7.2329999999999997</v>
      </c>
      <c r="F55" s="5">
        <v>-4.6923000000000004</v>
      </c>
      <c r="G55" s="5">
        <v>-4.4173</v>
      </c>
      <c r="H55" s="8">
        <v>-15.288500000000001</v>
      </c>
      <c r="I55" s="5">
        <v>-4.3754999999999997</v>
      </c>
      <c r="J55" s="5">
        <v>-1.3548</v>
      </c>
      <c r="K55" s="5">
        <v>0.86119999999999997</v>
      </c>
      <c r="L55" s="7">
        <v>9.2414000000000005</v>
      </c>
      <c r="M55" s="10">
        <v>0.81940000000000002</v>
      </c>
      <c r="U55" s="29" t="s">
        <v>20</v>
      </c>
      <c r="V55" s="34">
        <f t="shared" ref="V55" si="379">(COUNTIF(B51:B56,"&gt;10")+COUNTIF(B51:B56,"&lt;-10"))/6-V56</f>
        <v>0</v>
      </c>
      <c r="W55" s="34">
        <f t="shared" ref="W55" si="380">(COUNTIF(C51:C56,"&gt;10")+COUNTIF(C51:C56,"&lt;-10"))/6-W56</f>
        <v>0.16666666666666666</v>
      </c>
      <c r="X55" s="34">
        <f t="shared" ref="X55" si="381">(COUNTIF(D51:D56,"&gt;10")+COUNTIF(D51:D56,"&lt;-10"))/6-X56</f>
        <v>0</v>
      </c>
      <c r="Y55" s="34">
        <f t="shared" ref="Y55" si="382">(COUNTIF(E51:E56,"&gt;10")+COUNTIF(E51:E56,"&lt;-10"))/6-Y56</f>
        <v>0.33333333333333331</v>
      </c>
      <c r="Z55" s="34">
        <f t="shared" ref="Z55" si="383">(COUNTIF(F51:F56,"&gt;10")+COUNTIF(F51:F56,"&lt;-10"))/6-Z56</f>
        <v>0.16666666666666666</v>
      </c>
      <c r="AA55" s="34">
        <f t="shared" ref="AA55" si="384">(COUNTIF(G51:G56,"&gt;10")+COUNTIF(G51:G56,"&lt;-10"))/6-AA56</f>
        <v>0</v>
      </c>
      <c r="AB55" s="34">
        <f t="shared" ref="AB55" si="385">(COUNTIF(H51:H56,"&gt;10")+COUNTIF(H51:H56,"&lt;-10"))/6-AB56</f>
        <v>0.16666666666666666</v>
      </c>
      <c r="AC55" s="34">
        <f t="shared" ref="AC55" si="386">(COUNTIF(I51:I56,"&gt;10")+COUNTIF(I51:I56,"&lt;-10"))/6-AC56</f>
        <v>0</v>
      </c>
      <c r="AD55" s="34">
        <f t="shared" ref="AD55" si="387">(COUNTIF(J51:J56,"&gt;10")+COUNTIF(J51:J56,"&lt;-10"))/6-AD56</f>
        <v>0</v>
      </c>
      <c r="AE55" s="34">
        <f t="shared" ref="AE55" si="388">(COUNTIF(K51:K56,"&gt;10")+COUNTIF(K51:K56,"&lt;-10"))/6-AE56</f>
        <v>0</v>
      </c>
      <c r="AF55" s="34">
        <f t="shared" ref="AF55" si="389">(COUNTIF(L51:L56,"&gt;10")+COUNTIF(L51:L56,"&lt;-10"))/6-AF56</f>
        <v>0.33333333333333337</v>
      </c>
      <c r="AG55" s="34">
        <f t="shared" ref="AG55" si="390">(COUNTIF(M51:M56,"&gt;10")+COUNTIF(M51:M56,"&lt;-10"))/6-AG56</f>
        <v>0</v>
      </c>
    </row>
    <row r="56" spans="1:33" ht="15" thickBot="1" x14ac:dyDescent="0.35">
      <c r="A56" s="57"/>
      <c r="B56" s="18">
        <v>2.16</v>
      </c>
      <c r="C56" s="16">
        <v>11.829000000000001</v>
      </c>
      <c r="D56" s="18">
        <v>3.4220000000000002</v>
      </c>
      <c r="E56" s="18">
        <v>-0.621</v>
      </c>
      <c r="F56" s="18">
        <v>1.7121</v>
      </c>
      <c r="G56" s="17">
        <v>-7.9569000000000001</v>
      </c>
      <c r="H56" s="17">
        <v>-7.0678000000000001</v>
      </c>
      <c r="I56" s="18">
        <v>-3.0247999999999999</v>
      </c>
      <c r="J56" s="18">
        <v>2.7690000000000001</v>
      </c>
      <c r="K56" s="18">
        <v>4.0309999999999997</v>
      </c>
      <c r="L56" s="16">
        <v>11.5489</v>
      </c>
      <c r="M56" s="25">
        <v>-0.90110000000000001</v>
      </c>
      <c r="U56" s="26" t="s">
        <v>21</v>
      </c>
      <c r="V56" s="35">
        <f t="shared" ref="V56" si="391">(COUNTIF(B51:B56,"&gt;15")+COUNTIF(B51:B56,"&lt;-15"))/6</f>
        <v>0</v>
      </c>
      <c r="W56" s="35">
        <f t="shared" ref="W56" si="392">(COUNTIF(C51:C56,"&gt;15")+COUNTIF(C51:C56,"&lt;-15"))/6</f>
        <v>0.16666666666666666</v>
      </c>
      <c r="X56" s="35">
        <f t="shared" ref="X56" si="393">(COUNTIF(D51:D56,"&gt;15")+COUNTIF(D51:D56,"&lt;-15"))/6</f>
        <v>0</v>
      </c>
      <c r="Y56" s="35">
        <f t="shared" ref="Y56" si="394">(COUNTIF(E51:E56,"&gt;15")+COUNTIF(E51:E56,"&lt;-15"))/6</f>
        <v>0</v>
      </c>
      <c r="Z56" s="35">
        <f t="shared" ref="Z56" si="395">(COUNTIF(F51:F56,"&gt;15")+COUNTIF(F51:F56,"&lt;-15"))/6</f>
        <v>0</v>
      </c>
      <c r="AA56" s="35">
        <f t="shared" ref="AA56" si="396">(COUNTIF(G51:G56,"&gt;15")+COUNTIF(G51:G56,"&lt;-15"))/6</f>
        <v>0</v>
      </c>
      <c r="AB56" s="35">
        <f t="shared" ref="AB56" si="397">(COUNTIF(H51:H56,"&gt;15")+COUNTIF(H51:H56,"&lt;-15"))/6</f>
        <v>0.16666666666666666</v>
      </c>
      <c r="AC56" s="35">
        <f t="shared" ref="AC56" si="398">(COUNTIF(I51:I56,"&gt;15")+COUNTIF(I51:I56,"&lt;-15"))/6</f>
        <v>0</v>
      </c>
      <c r="AD56" s="35">
        <f t="shared" ref="AD56" si="399">(COUNTIF(J51:J56,"&gt;15")+COUNTIF(J51:J56,"&lt;-15"))/6</f>
        <v>0</v>
      </c>
      <c r="AE56" s="35">
        <f t="shared" ref="AE56" si="400">(COUNTIF(K51:K56,"&gt;15")+COUNTIF(K51:K56,"&lt;-15"))/6</f>
        <v>0</v>
      </c>
      <c r="AF56" s="35">
        <f t="shared" ref="AF56" si="401">(COUNTIF(L51:L56,"&gt;15")+COUNTIF(L51:L56,"&lt;-15"))/6</f>
        <v>0.16666666666666666</v>
      </c>
      <c r="AG56" s="35">
        <f t="shared" ref="AG56" si="402">(COUNTIF(M51:M56,"&gt;15")+COUNTIF(M51:M56,"&lt;-15"))/6</f>
        <v>0</v>
      </c>
    </row>
    <row r="57" spans="1:33" x14ac:dyDescent="0.3">
      <c r="A57" s="55" t="s">
        <v>15</v>
      </c>
      <c r="B57" s="3">
        <v>-1.0580000000000001</v>
      </c>
      <c r="C57" s="3">
        <v>-0.98199999999999998</v>
      </c>
      <c r="D57" s="3">
        <v>-3.0960000000000001</v>
      </c>
      <c r="E57" s="3">
        <v>-2.9470000000000001</v>
      </c>
      <c r="F57" s="3">
        <v>0.66139999999999999</v>
      </c>
      <c r="G57" s="3">
        <v>0.58540000000000003</v>
      </c>
      <c r="H57" s="3">
        <v>-2.1013999999999999</v>
      </c>
      <c r="I57" s="3">
        <v>-2.2504</v>
      </c>
      <c r="J57" s="3">
        <v>1.7024999999999999</v>
      </c>
      <c r="K57" s="3">
        <v>-0.33550000000000002</v>
      </c>
      <c r="L57" s="3">
        <v>4.4653</v>
      </c>
      <c r="M57" s="14">
        <v>2.5003000000000002</v>
      </c>
      <c r="U57" t="s">
        <v>29</v>
      </c>
      <c r="V57">
        <f t="shared" ref="V57" si="403">AVERAGE(B57:B62)</f>
        <v>-2.5719999999999996</v>
      </c>
      <c r="W57">
        <f t="shared" ref="W57" si="404">AVERAGE(C57:C62)</f>
        <v>8.4666666666666668E-2</v>
      </c>
      <c r="X57">
        <f t="shared" ref="X57" si="405">AVERAGE(D57:D62)</f>
        <v>-0.45300000000000029</v>
      </c>
      <c r="Y57">
        <f t="shared" ref="Y57" si="406">AVERAGE(E57:E62)</f>
        <v>4.7175000000000002</v>
      </c>
      <c r="Z57">
        <f t="shared" ref="Z57" si="407">AVERAGE(F57:F62)</f>
        <v>-0.63251666666666662</v>
      </c>
      <c r="AA57">
        <f t="shared" ref="AA57" si="408">AVERAGE(G57:G62)</f>
        <v>-3.2891833333333338</v>
      </c>
      <c r="AB57">
        <f t="shared" ref="AB57" si="409">AVERAGE(H57:H62)</f>
        <v>-2.6465666666666667</v>
      </c>
      <c r="AC57">
        <f t="shared" ref="AC57" si="410">AVERAGE(I57:I62)</f>
        <v>-7.8170666666666655</v>
      </c>
      <c r="AD57">
        <f t="shared" ref="AD57" si="411">AVERAGE(J57:J62)</f>
        <v>-0.20716666666666672</v>
      </c>
      <c r="AE57">
        <f t="shared" ref="AE57" si="412">AVERAGE(K57:K62)</f>
        <v>1.9118333333333333</v>
      </c>
      <c r="AF57">
        <f t="shared" ref="AF57" si="413">AVERAGE(L57:L62)</f>
        <v>1.8068833333333334</v>
      </c>
      <c r="AG57">
        <f t="shared" ref="AG57" si="414">AVERAGE(M57:M62)</f>
        <v>6.4397166666666665</v>
      </c>
    </row>
    <row r="58" spans="1:33" x14ac:dyDescent="0.3">
      <c r="A58" s="56"/>
      <c r="B58" s="5">
        <v>-1.1459999999999999</v>
      </c>
      <c r="C58" s="5">
        <v>0.98299999999999998</v>
      </c>
      <c r="D58" s="5">
        <v>-1.6339999999999999</v>
      </c>
      <c r="E58" s="5">
        <v>1.6419999999999999</v>
      </c>
      <c r="F58" s="5">
        <v>-0.22770000000000001</v>
      </c>
      <c r="G58" s="5">
        <v>-2.3567</v>
      </c>
      <c r="H58" s="5">
        <v>-3.4464000000000001</v>
      </c>
      <c r="I58" s="7">
        <v>-6.7224000000000004</v>
      </c>
      <c r="J58" s="5">
        <v>-1.9435</v>
      </c>
      <c r="K58" s="5">
        <v>-2.4315000000000002</v>
      </c>
      <c r="L58" s="5">
        <v>1.2751999999999999</v>
      </c>
      <c r="M58" s="10">
        <v>1.9341999999999999</v>
      </c>
      <c r="U58" t="s">
        <v>30</v>
      </c>
      <c r="V58">
        <f t="shared" ref="V58" si="415">((B57-V57)^2+(B58-V57)^2+(B59-V57)^2+(B60-V57)^2+(B61-V57)^2+(B62-V57)^2)/6</f>
        <v>17.821375</v>
      </c>
      <c r="W58">
        <f t="shared" ref="W58" si="416">((C57-W57)^2+(C58-W57)^2+(C59-W57)^2+(C60-W57)^2+(C61-W57)^2+(C62-W57)^2)/6</f>
        <v>2.5381238888888888</v>
      </c>
      <c r="X58">
        <f t="shared" ref="X58" si="417">((D57-X57)^2+(D58-X57)^2+(D59-X57)^2+(D60-X57)^2+(D61-X57)^2+(D62-X57)^2)/6</f>
        <v>17.506971666666669</v>
      </c>
      <c r="Y58">
        <f t="shared" ref="Y58" si="418">((E57-Y57)^2+(E58-Y57)^2+(E59-Y57)^2+(E60-Y57)^2+(E61-Y57)^2+(E62-Y57)^2)/6</f>
        <v>32.659030916666673</v>
      </c>
      <c r="Z58">
        <f t="shared" ref="Z58" si="419">((F57-Z57)^2+(F58-Z57)^2+(F59-Z57)^2+(F60-Z57)^2+(F61-Z57)^2+(F62-Z57)^2)/6</f>
        <v>10.780190674722222</v>
      </c>
      <c r="AA58">
        <f t="shared" ref="AA58" si="420">((G57-AA57)^2+(G58-AA57)^2+(G59-AA57)^2+(G60-AA57)^2+(G61-AA57)^2+(G62-AA57)^2)/6</f>
        <v>5.1812673080555562</v>
      </c>
      <c r="AB58">
        <f t="shared" ref="AB58" si="421">((H57-AB57)^2+(H58-AB57)^2+(H59-AB57)^2+(H60-AB57)^2+(H61-AB57)^2+(H62-AB57)^2)/6</f>
        <v>17.626684805555556</v>
      </c>
      <c r="AC58">
        <f t="shared" ref="AC58" si="422">((I57-AC57)^2+(I58-AC57)^2+(I59-AC57)^2+(I60-AC57)^2+(I61-AC57)^2+(I62-AC57)^2)/6</f>
        <v>19.27690188888889</v>
      </c>
      <c r="AD58">
        <f t="shared" ref="AD58" si="423">((J57-AD57)^2+(J58-AD57)^2+(J59-AD57)^2+(J60-AD57)^2+(J61-AD57)^2+(J62-AD57)^2)/6</f>
        <v>4.2751402222222215</v>
      </c>
      <c r="AE58">
        <f t="shared" ref="AE58" si="424">((K57-AE57)^2+(K58-AE57)^2+(K59-AE57)^2+(K60-AE57)^2+(K61-AE57)^2+(K62-AE57)^2)/6</f>
        <v>6.3087112222222226</v>
      </c>
      <c r="AF58">
        <f t="shared" ref="AF58" si="425">((L57-AF57)^2+(L58-AF57)^2+(L59-AF57)^2+(L60-AF57)^2+(L61-AF57)^2+(L62-AF57)^2)/6</f>
        <v>5.866981974722222</v>
      </c>
      <c r="AG58">
        <f t="shared" ref="AG58" si="426">((M57-AG57)^2+(M58-AG57)^2+(M59-AG57)^2+(M60-AG57)^2+(M61-AG57)^2+(M62-AG57)^2)/6</f>
        <v>23.21356917472222</v>
      </c>
    </row>
    <row r="59" spans="1:33" x14ac:dyDescent="0.3">
      <c r="A59" s="56"/>
      <c r="B59" s="5">
        <v>-4.3520000000000003</v>
      </c>
      <c r="C59" s="5">
        <v>-0.75600000000000001</v>
      </c>
      <c r="D59" s="5">
        <v>2.8479999999999999</v>
      </c>
      <c r="E59" s="7">
        <v>5.9130000000000003</v>
      </c>
      <c r="F59" s="5">
        <v>1.3682000000000001</v>
      </c>
      <c r="G59" s="5">
        <v>-2.2277999999999998</v>
      </c>
      <c r="H59" s="5">
        <v>-3.0924</v>
      </c>
      <c r="I59" s="7">
        <v>-6.1574</v>
      </c>
      <c r="J59" s="5">
        <v>-3.1324999999999998</v>
      </c>
      <c r="K59" s="5">
        <v>4.0674999999999999</v>
      </c>
      <c r="L59" s="5">
        <v>1.3281000000000001</v>
      </c>
      <c r="M59" s="9">
        <v>7.9970999999999997</v>
      </c>
      <c r="U59" s="31" t="s">
        <v>18</v>
      </c>
      <c r="V59" s="32">
        <f t="shared" ref="V59" si="427">1-V60-V61-V62</f>
        <v>0.83333333333333337</v>
      </c>
      <c r="W59" s="32">
        <f t="shared" ref="W59" si="428">1-W60-W61-W62</f>
        <v>1</v>
      </c>
      <c r="X59" s="32">
        <f t="shared" ref="X59" si="429">1-X60-X61-X62</f>
        <v>0.66666666666666674</v>
      </c>
      <c r="Y59" s="32">
        <f t="shared" ref="Y59" si="430">1-Y60-Y61-Y62</f>
        <v>0.66666666666666674</v>
      </c>
      <c r="Z59" s="32">
        <f t="shared" ref="Z59" si="431">1-Z60-Z61-Z62</f>
        <v>0.83333333333333337</v>
      </c>
      <c r="AA59" s="32">
        <f t="shared" ref="AA59" si="432">1-AA60-AA61-AA62</f>
        <v>0.66666666666666674</v>
      </c>
      <c r="AB59" s="32">
        <f t="shared" ref="AB59" si="433">1-AB60-AB61-AB62</f>
        <v>0.66666666666666674</v>
      </c>
      <c r="AC59" s="32">
        <f t="shared" ref="AC59" si="434">1-AC60-AC61-AC62</f>
        <v>0.1666666666666666</v>
      </c>
      <c r="AD59" s="32">
        <f t="shared" ref="AD59" si="435">1-AD60-AD61-AD62</f>
        <v>1</v>
      </c>
      <c r="AE59" s="32">
        <f t="shared" ref="AE59" si="436">1-AE60-AE61-AE62</f>
        <v>1</v>
      </c>
      <c r="AF59" s="32">
        <f t="shared" ref="AF59" si="437">1-AF60-AF61-AF62</f>
        <v>1</v>
      </c>
      <c r="AG59" s="32">
        <f t="shared" ref="AG59" si="438">1-AG60-AG61-AG62</f>
        <v>0.5</v>
      </c>
    </row>
    <row r="60" spans="1:33" x14ac:dyDescent="0.3">
      <c r="A60" s="56"/>
      <c r="B60" s="5">
        <v>-3.2189999999999999</v>
      </c>
      <c r="C60" s="5">
        <v>-0.495</v>
      </c>
      <c r="D60" s="5">
        <v>-1.8660000000000001</v>
      </c>
      <c r="E60" s="5">
        <v>3.8559999999999999</v>
      </c>
      <c r="F60" s="5">
        <v>-1.3388</v>
      </c>
      <c r="G60" s="5">
        <v>-4.0628000000000002</v>
      </c>
      <c r="H60" s="5">
        <v>-3.2684000000000002</v>
      </c>
      <c r="I60" s="7">
        <v>-8.9903999999999993</v>
      </c>
      <c r="J60" s="5">
        <v>2.9954999999999998</v>
      </c>
      <c r="K60" s="5">
        <v>4.3484999999999996</v>
      </c>
      <c r="L60" s="5">
        <v>4.9250999999999996</v>
      </c>
      <c r="M60" s="9">
        <v>9.2760999999999996</v>
      </c>
      <c r="U60" s="30" t="s">
        <v>19</v>
      </c>
      <c r="V60" s="58">
        <f t="shared" ref="V60" si="439">(COUNTIF(B57:B62,"&gt;5")+COUNTIF(B57:B62,"&lt;-5"))/6-V61-V62</f>
        <v>0.16666666666666666</v>
      </c>
      <c r="W60" s="58">
        <f t="shared" ref="W60" si="440">(COUNTIF(C57:C62,"&gt;5")+COUNTIF(C57:C62,"&lt;-5"))/6-W61-W62</f>
        <v>0</v>
      </c>
      <c r="X60" s="58">
        <f t="shared" ref="X60" si="441">(COUNTIF(D57:D62,"&gt;5")+COUNTIF(D57:D62,"&lt;-5"))/6-X61-X62</f>
        <v>0.33333333333333331</v>
      </c>
      <c r="Y60" s="58">
        <f t="shared" ref="Y60" si="442">(COUNTIF(E57:E62,"&gt;5")+COUNTIF(E57:E62,"&lt;-5"))/6-Y61-Y62</f>
        <v>0.16666666666666666</v>
      </c>
      <c r="Z60" s="58">
        <f t="shared" ref="Z60" si="443">(COUNTIF(F57:F62,"&gt;5")+COUNTIF(F57:F62,"&lt;-5"))/6-Z61-Z62</f>
        <v>0.16666666666666666</v>
      </c>
      <c r="AA60" s="58">
        <f t="shared" ref="AA60" si="444">(COUNTIF(G57:G62,"&gt;5")+COUNTIF(G57:G62,"&lt;-5"))/6-AA61-AA62</f>
        <v>0.33333333333333331</v>
      </c>
      <c r="AB60" s="58">
        <f t="shared" ref="AB60" si="445">(COUNTIF(H57:H62,"&gt;5")+COUNTIF(H57:H62,"&lt;-5"))/6-AB61-AB62</f>
        <v>0.33333333333333331</v>
      </c>
      <c r="AC60" s="58">
        <f t="shared" ref="AC60" si="446">(COUNTIF(I57:I62,"&gt;5")+COUNTIF(I57:I62,"&lt;-5"))/6-AC61-AC62</f>
        <v>0.66666666666666674</v>
      </c>
      <c r="AD60" s="58">
        <f t="shared" ref="AD60" si="447">(COUNTIF(J57:J62,"&gt;5")+COUNTIF(J57:J62,"&lt;-5"))/6-AD61-AD62</f>
        <v>0</v>
      </c>
      <c r="AE60" s="58">
        <f t="shared" ref="AE60" si="448">(COUNTIF(K57:K62,"&gt;5")+COUNTIF(K57:K62,"&lt;-5"))/6-AE61-AE62</f>
        <v>0</v>
      </c>
      <c r="AF60" s="58">
        <f t="shared" ref="AF60" si="449">(COUNTIF(L57:L62,"&gt;5")+COUNTIF(L57:L62,"&lt;-5"))/6-AF61-AF62</f>
        <v>0</v>
      </c>
      <c r="AG60" s="58">
        <f t="shared" ref="AG60" si="450">(COUNTIF(M57:M62,"&gt;5")+COUNTIF(M57:M62,"&lt;-5"))/6-AG61-AG62</f>
        <v>0.33333333333333337</v>
      </c>
    </row>
    <row r="61" spans="1:33" x14ac:dyDescent="0.3">
      <c r="A61" s="56"/>
      <c r="B61" s="7">
        <v>-9.86</v>
      </c>
      <c r="C61" s="5">
        <v>-1.464</v>
      </c>
      <c r="D61" s="7">
        <v>-5.8840000000000003</v>
      </c>
      <c r="E61" s="6">
        <v>15.897</v>
      </c>
      <c r="F61" s="5">
        <v>3.0604</v>
      </c>
      <c r="G61" s="7">
        <v>-5.3356000000000003</v>
      </c>
      <c r="H61" s="7">
        <v>5.2035999999999998</v>
      </c>
      <c r="I61" s="6">
        <v>-16.577400000000001</v>
      </c>
      <c r="J61" s="5">
        <v>-0.24149999999999999</v>
      </c>
      <c r="K61" s="5">
        <v>3.7345000000000002</v>
      </c>
      <c r="L61" s="5">
        <v>-2.3847</v>
      </c>
      <c r="M61" s="22">
        <v>14.9763</v>
      </c>
      <c r="U61" s="29" t="s">
        <v>20</v>
      </c>
      <c r="V61" s="34">
        <f t="shared" ref="V61" si="451">(COUNTIF(B57:B62,"&gt;10")+COUNTIF(B57:B62,"&lt;-10"))/6-V62</f>
        <v>0</v>
      </c>
      <c r="W61" s="34">
        <f t="shared" ref="W61" si="452">(COUNTIF(C57:C62,"&gt;10")+COUNTIF(C57:C62,"&lt;-10"))/6-W62</f>
        <v>0</v>
      </c>
      <c r="X61" s="34">
        <f t="shared" ref="X61" si="453">(COUNTIF(D57:D62,"&gt;10")+COUNTIF(D57:D62,"&lt;-10"))/6-X62</f>
        <v>0</v>
      </c>
      <c r="Y61" s="34">
        <f t="shared" ref="Y61" si="454">(COUNTIF(E57:E62,"&gt;10")+COUNTIF(E57:E62,"&lt;-10"))/6-Y62</f>
        <v>0</v>
      </c>
      <c r="Z61" s="34">
        <f t="shared" ref="Z61" si="455">(COUNTIF(F57:F62,"&gt;10")+COUNTIF(F57:F62,"&lt;-10"))/6-Z62</f>
        <v>0</v>
      </c>
      <c r="AA61" s="34">
        <f t="shared" ref="AA61" si="456">(COUNTIF(G57:G62,"&gt;10")+COUNTIF(G57:G62,"&lt;-10"))/6-AA62</f>
        <v>0</v>
      </c>
      <c r="AB61" s="34">
        <f t="shared" ref="AB61" si="457">(COUNTIF(H57:H62,"&gt;10")+COUNTIF(H57:H62,"&lt;-10"))/6-AB62</f>
        <v>0</v>
      </c>
      <c r="AC61" s="34">
        <f t="shared" ref="AC61" si="458">(COUNTIF(I57:I62,"&gt;10")+COUNTIF(I57:I62,"&lt;-10"))/6-AC62</f>
        <v>0</v>
      </c>
      <c r="AD61" s="34">
        <f t="shared" ref="AD61" si="459">(COUNTIF(J57:J62,"&gt;10")+COUNTIF(J57:J62,"&lt;-10"))/6-AD62</f>
        <v>0</v>
      </c>
      <c r="AE61" s="34">
        <f t="shared" ref="AE61" si="460">(COUNTIF(K57:K62,"&gt;10")+COUNTIF(K57:K62,"&lt;-10"))/6-AE62</f>
        <v>0</v>
      </c>
      <c r="AF61" s="34">
        <f t="shared" ref="AF61" si="461">(COUNTIF(L57:L62,"&gt;10")+COUNTIF(L57:L62,"&lt;-10"))/6-AF62</f>
        <v>0</v>
      </c>
      <c r="AG61" s="34">
        <f t="shared" ref="AG61" si="462">(COUNTIF(M57:M62,"&gt;10")+COUNTIF(M57:M62,"&lt;-10"))/6-AG62</f>
        <v>0.16666666666666666</v>
      </c>
    </row>
    <row r="62" spans="1:33" ht="15" thickBot="1" x14ac:dyDescent="0.35">
      <c r="A62" s="57"/>
      <c r="B62" s="12">
        <v>4.2030000000000003</v>
      </c>
      <c r="C62" s="12">
        <v>3.222</v>
      </c>
      <c r="D62" s="11">
        <v>6.9139999999999997</v>
      </c>
      <c r="E62" s="12">
        <v>3.944</v>
      </c>
      <c r="F62" s="11">
        <v>-7.3186</v>
      </c>
      <c r="G62" s="11">
        <v>-6.3376000000000001</v>
      </c>
      <c r="H62" s="11">
        <v>-9.1744000000000003</v>
      </c>
      <c r="I62" s="11">
        <v>-6.2043999999999997</v>
      </c>
      <c r="J62" s="12">
        <v>-0.62350000000000005</v>
      </c>
      <c r="K62" s="12">
        <v>2.0874999999999999</v>
      </c>
      <c r="L62" s="12">
        <v>1.2323</v>
      </c>
      <c r="M62" s="13">
        <v>1.9542999999999999</v>
      </c>
      <c r="U62" s="26" t="s">
        <v>21</v>
      </c>
      <c r="V62" s="35">
        <f t="shared" ref="V62" si="463">(COUNTIF(B57:B62,"&gt;15")+COUNTIF(B57:B62,"&lt;-15"))/6</f>
        <v>0</v>
      </c>
      <c r="W62" s="35">
        <f t="shared" ref="W62" si="464">(COUNTIF(C57:C62,"&gt;15")+COUNTIF(C57:C62,"&lt;-15"))/6</f>
        <v>0</v>
      </c>
      <c r="X62" s="35">
        <f t="shared" ref="X62" si="465">(COUNTIF(D57:D62,"&gt;15")+COUNTIF(D57:D62,"&lt;-15"))/6</f>
        <v>0</v>
      </c>
      <c r="Y62" s="35">
        <f t="shared" ref="Y62" si="466">(COUNTIF(E57:E62,"&gt;15")+COUNTIF(E57:E62,"&lt;-15"))/6</f>
        <v>0.16666666666666666</v>
      </c>
      <c r="Z62" s="35">
        <f t="shared" ref="Z62" si="467">(COUNTIF(F57:F62,"&gt;15")+COUNTIF(F57:F62,"&lt;-15"))/6</f>
        <v>0</v>
      </c>
      <c r="AA62" s="35">
        <f t="shared" ref="AA62" si="468">(COUNTIF(G57:G62,"&gt;15")+COUNTIF(G57:G62,"&lt;-15"))/6</f>
        <v>0</v>
      </c>
      <c r="AB62" s="35">
        <f t="shared" ref="AB62" si="469">(COUNTIF(H57:H62,"&gt;15")+COUNTIF(H57:H62,"&lt;-15"))/6</f>
        <v>0</v>
      </c>
      <c r="AC62" s="35">
        <f t="shared" ref="AC62" si="470">(COUNTIF(I57:I62,"&gt;15")+COUNTIF(I57:I62,"&lt;-15"))/6</f>
        <v>0.16666666666666666</v>
      </c>
      <c r="AD62" s="35">
        <f t="shared" ref="AD62" si="471">(COUNTIF(J57:J62,"&gt;15")+COUNTIF(J57:J62,"&lt;-15"))/6</f>
        <v>0</v>
      </c>
      <c r="AE62" s="35">
        <f t="shared" ref="AE62" si="472">(COUNTIF(K57:K62,"&gt;15")+COUNTIF(K57:K62,"&lt;-15"))/6</f>
        <v>0</v>
      </c>
      <c r="AF62" s="35">
        <f t="shared" ref="AF62" si="473">(COUNTIF(L57:L62,"&gt;15")+COUNTIF(L57:L62,"&lt;-15"))/6</f>
        <v>0</v>
      </c>
      <c r="AG62" s="35">
        <f t="shared" ref="AG62" si="474">(COUNTIF(M57:M62,"&gt;15")+COUNTIF(M57:M62,"&lt;-15"))/6</f>
        <v>0</v>
      </c>
    </row>
    <row r="63" spans="1:33" x14ac:dyDescent="0.3">
      <c r="A63" s="55" t="s">
        <v>16</v>
      </c>
      <c r="B63" s="3">
        <v>-2.7330000000000001</v>
      </c>
      <c r="C63" s="1">
        <v>6.2229999999999999</v>
      </c>
      <c r="D63" s="3">
        <v>-2.4279999999999999</v>
      </c>
      <c r="E63" s="23">
        <v>-16.869</v>
      </c>
      <c r="F63" s="2">
        <v>12.727399999999999</v>
      </c>
      <c r="G63" s="3">
        <v>3.7713999999999999</v>
      </c>
      <c r="H63" s="23">
        <v>-20.2928</v>
      </c>
      <c r="I63" s="1">
        <v>-5.8517999999999999</v>
      </c>
      <c r="J63" s="1">
        <v>-6.4217000000000004</v>
      </c>
      <c r="K63" s="1">
        <v>-6.1166999999999998</v>
      </c>
      <c r="L63" s="23">
        <v>26.598500000000001</v>
      </c>
      <c r="M63" s="14">
        <v>3.5065</v>
      </c>
      <c r="U63" t="s">
        <v>29</v>
      </c>
      <c r="V63">
        <f t="shared" ref="V63" si="475">AVERAGE(B63:B68)</f>
        <v>-0.60950000000000004</v>
      </c>
      <c r="W63">
        <f t="shared" ref="W63" si="476">AVERAGE(C63:C68)</f>
        <v>-0.78166666666666673</v>
      </c>
      <c r="X63">
        <f t="shared" ref="X63" si="477">AVERAGE(D63:D68)</f>
        <v>-1.2930000000000001</v>
      </c>
      <c r="Y63">
        <f t="shared" ref="Y63" si="478">AVERAGE(E63:E68)</f>
        <v>-2.7763333333333331</v>
      </c>
      <c r="Z63">
        <f t="shared" ref="Z63" si="479">AVERAGE(F63:F68)</f>
        <v>-2.5562833333333335</v>
      </c>
      <c r="AA63">
        <f t="shared" ref="AA63" si="480">AVERAGE(G63:G68)</f>
        <v>-2.3841166666666669</v>
      </c>
      <c r="AB63">
        <f t="shared" ref="AB63" si="481">AVERAGE(H63:H68)</f>
        <v>-8.2883833333333339</v>
      </c>
      <c r="AC63">
        <f t="shared" ref="AC63" si="482">AVERAGE(I63:I68)</f>
        <v>-6.8050500000000014</v>
      </c>
      <c r="AD63">
        <f t="shared" ref="AD63" si="483">AVERAGE(J63:J68)</f>
        <v>-2.1950666666666669</v>
      </c>
      <c r="AE63">
        <f t="shared" ref="AE63" si="484">AVERAGE(K63:K68)</f>
        <v>-2.8785666666666661</v>
      </c>
      <c r="AF63">
        <f t="shared" ref="AF63" si="485">AVERAGE(L63:L68)</f>
        <v>3.537033333333333</v>
      </c>
      <c r="AG63">
        <f t="shared" ref="AG63" si="486">AVERAGE(M63:M68)</f>
        <v>1.5423666666666664</v>
      </c>
    </row>
    <row r="64" spans="1:33" x14ac:dyDescent="0.3">
      <c r="A64" s="56"/>
      <c r="B64" s="5">
        <v>3.9889999999999999</v>
      </c>
      <c r="C64" s="5">
        <v>3.6909999999999998</v>
      </c>
      <c r="D64" s="5">
        <v>-4.0460000000000003</v>
      </c>
      <c r="E64" s="7">
        <v>8.8369999999999997</v>
      </c>
      <c r="F64" s="5">
        <v>1.0794999999999999</v>
      </c>
      <c r="G64" s="5">
        <v>1.3774999999999999</v>
      </c>
      <c r="H64" s="5">
        <v>-4.2047999999999996</v>
      </c>
      <c r="I64" s="8">
        <v>-17.087800000000001</v>
      </c>
      <c r="J64" s="5">
        <v>0.97929999999999995</v>
      </c>
      <c r="K64" s="7">
        <v>-7.0556999999999999</v>
      </c>
      <c r="L64" s="7">
        <v>6.2636000000000003</v>
      </c>
      <c r="M64" s="22">
        <v>11.409599999999999</v>
      </c>
      <c r="U64" t="s">
        <v>30</v>
      </c>
      <c r="V64">
        <f t="shared" ref="V64" si="487">((B63-V63)^2+(B64-V63)^2+(B65-V63)^2+(B66-V63)^2+(B67-V63)^2+(B68-V63)^2)/6</f>
        <v>9.1687839166666674</v>
      </c>
      <c r="W64">
        <f t="shared" ref="W64" si="488">((C63-W63)^2+(C64-W63)^2+(C65-W63)^2+(C66-W63)^2+(C67-W63)^2+(C68-W63)^2)/6</f>
        <v>34.460389888888891</v>
      </c>
      <c r="X64">
        <f t="shared" ref="X64" si="489">((D63-X63)^2+(D64-X63)^2+(D65-X63)^2+(D66-X63)^2+(D67-X63)^2+(D68-X63)^2)/6</f>
        <v>4.4594543333333334</v>
      </c>
      <c r="Y64">
        <f t="shared" ref="Y64" si="490">((E63-Y63)^2+(E64-Y63)^2+(E65-Y63)^2+(E66-Y63)^2+(E67-Y63)^2+(E68-Y63)^2)/6</f>
        <v>74.512224555555548</v>
      </c>
      <c r="Z64">
        <f t="shared" ref="Z64" si="491">((F63-Z63)^2+(F64-Z63)^2+(F65-Z63)^2+(F66-Z63)^2+(F67-Z63)^2+(F68-Z63)^2)/6</f>
        <v>63.155230788055547</v>
      </c>
      <c r="AA64">
        <f t="shared" ref="AA64" si="492">((G63-AA63)^2+(G64-AA63)^2+(G65-AA63)^2+(G66-AA63)^2+(G67-AA63)^2+(G68-AA63)^2)/6</f>
        <v>14.096176254722222</v>
      </c>
      <c r="AB64">
        <f t="shared" ref="AB64" si="493">((H63-AB63)^2+(H64-AB63)^2+(H65-AB63)^2+(H66-AB63)^2+(H67-AB63)^2+(H68-AB63)^2)/6</f>
        <v>38.736015474722223</v>
      </c>
      <c r="AC64">
        <f t="shared" ref="AC64" si="494">((I63-AC63)^2+(I64-AC63)^2+(I65-AC63)^2+(I66-AC63)^2+(I67-AC63)^2+(I68-AC63)^2)/6</f>
        <v>42.798850152500002</v>
      </c>
      <c r="AD64">
        <f t="shared" ref="AD64" si="495">((J63-AD63)^2+(J64-AD63)^2+(J65-AD63)^2+(J66-AD63)^2+(J67-AD63)^2+(J68-AD63)^2)/6</f>
        <v>9.9485745222222235</v>
      </c>
      <c r="AE64">
        <f t="shared" ref="AE64" si="496">((K63-AE63)^2+(K64-AE63)^2+(K65-AE63)^2+(K66-AE63)^2+(K67-AE63)^2+(K68-AE63)^2)/6</f>
        <v>13.736164105555554</v>
      </c>
      <c r="AF64">
        <f t="shared" ref="AF64" si="497">((L63-AF63)^2+(L64-AF63)^2+(L65-AF63)^2+(L66-AF63)^2+(L67-AF63)^2+(L68-AF63)^2)/6</f>
        <v>153.42196694222224</v>
      </c>
      <c r="AG64">
        <f t="shared" ref="AG64" si="498">((M63-AG63)^2+(M64-AG63)^2+(M65-AG63)^2+(M66-AG63)^2+(M67-AG63)^2+(M68-AG63)^2)/6</f>
        <v>35.791922475555559</v>
      </c>
    </row>
    <row r="65" spans="1:33" x14ac:dyDescent="0.3">
      <c r="A65" s="56"/>
      <c r="B65" s="5">
        <v>0.99099999999999999</v>
      </c>
      <c r="C65" s="7">
        <v>-5.8970000000000002</v>
      </c>
      <c r="D65" s="5">
        <v>0.154</v>
      </c>
      <c r="E65" s="7">
        <v>-8.66</v>
      </c>
      <c r="F65" s="7">
        <v>-9.9275000000000002</v>
      </c>
      <c r="G65" s="5">
        <v>-3.0394999999999999</v>
      </c>
      <c r="H65" s="5">
        <v>-3.8460000000000001</v>
      </c>
      <c r="I65" s="5">
        <v>4.968</v>
      </c>
      <c r="J65" s="5">
        <v>2.3725000000000001</v>
      </c>
      <c r="K65" s="5">
        <v>1.5355000000000001</v>
      </c>
      <c r="L65" s="5">
        <v>-3.7090000000000001</v>
      </c>
      <c r="M65" s="9">
        <v>-6.4720000000000004</v>
      </c>
      <c r="U65" s="31" t="s">
        <v>18</v>
      </c>
      <c r="V65" s="32">
        <f t="shared" ref="V65" si="499">1-V66-V67-V68</f>
        <v>0.83333333333333337</v>
      </c>
      <c r="W65" s="32">
        <f t="shared" ref="W65" si="500">1-W66-W67-W68</f>
        <v>0.5</v>
      </c>
      <c r="X65" s="32">
        <f t="shared" ref="X65" si="501">1-X66-X67-X68</f>
        <v>1</v>
      </c>
      <c r="Y65" s="32">
        <f t="shared" ref="Y65" si="502">1-Y66-Y67-Y68</f>
        <v>0.33333333333333337</v>
      </c>
      <c r="Z65" s="32">
        <f t="shared" ref="Z65" si="503">1-Z66-Z67-Z68</f>
        <v>0.49999999999999994</v>
      </c>
      <c r="AA65" s="32">
        <f t="shared" ref="AA65" si="504">1-AA66-AA67-AA68</f>
        <v>0.66666666666666674</v>
      </c>
      <c r="AB65" s="32">
        <f t="shared" ref="AB65" si="505">1-AB66-AB67-AB68</f>
        <v>0.5</v>
      </c>
      <c r="AC65" s="32">
        <f t="shared" ref="AC65" si="506">1-AC66-AC67-AC68</f>
        <v>0.1666666666666666</v>
      </c>
      <c r="AD65" s="32">
        <f t="shared" ref="AD65" si="507">1-AD66-AD67-AD68</f>
        <v>0.66666666666666674</v>
      </c>
      <c r="AE65" s="32">
        <f t="shared" ref="AE65" si="508">1-AE66-AE67-AE68</f>
        <v>0.5</v>
      </c>
      <c r="AF65" s="32">
        <f t="shared" ref="AF65" si="509">1-AF66-AF67-AF68</f>
        <v>0.5</v>
      </c>
      <c r="AG65" s="32">
        <f t="shared" ref="AG65" si="510">1-AG66-AG67-AG68</f>
        <v>0.5</v>
      </c>
    </row>
    <row r="66" spans="1:33" x14ac:dyDescent="0.3">
      <c r="A66" s="56"/>
      <c r="B66" s="5">
        <v>0.94099999999999995</v>
      </c>
      <c r="C66" s="5">
        <v>2.7120000000000002</v>
      </c>
      <c r="D66" s="5">
        <v>-3.2480000000000002</v>
      </c>
      <c r="E66" s="5">
        <v>-4.3360000000000003</v>
      </c>
      <c r="F66" s="5">
        <v>-4.8417000000000003</v>
      </c>
      <c r="G66" s="7">
        <v>-6.6127000000000002</v>
      </c>
      <c r="H66" s="7">
        <v>-8.3244000000000007</v>
      </c>
      <c r="I66" s="7">
        <v>-7.2363999999999997</v>
      </c>
      <c r="J66" s="5">
        <v>-1.5257000000000001</v>
      </c>
      <c r="K66" s="7">
        <v>-5.7146999999999997</v>
      </c>
      <c r="L66" s="5">
        <v>1.9570000000000001</v>
      </c>
      <c r="M66" s="9">
        <v>-5.0910000000000002</v>
      </c>
      <c r="U66" s="30" t="s">
        <v>19</v>
      </c>
      <c r="V66" s="58">
        <f t="shared" ref="V66" si="511">(COUNTIF(B63:B68,"&gt;5")+COUNTIF(B63:B68,"&lt;-5"))/6-V67-V68</f>
        <v>0.16666666666666666</v>
      </c>
      <c r="W66" s="58">
        <f t="shared" ref="W66" si="512">(COUNTIF(C63:C68,"&gt;5")+COUNTIF(C63:C68,"&lt;-5"))/6-W67-W68</f>
        <v>0.33333333333333337</v>
      </c>
      <c r="X66" s="58">
        <f t="shared" ref="X66" si="513">(COUNTIF(D63:D68,"&gt;5")+COUNTIF(D63:D68,"&lt;-5"))/6-X67-X68</f>
        <v>0</v>
      </c>
      <c r="Y66" s="58">
        <f t="shared" ref="Y66" si="514">(COUNTIF(E63:E68,"&gt;5")+COUNTIF(E63:E68,"&lt;-5"))/6-Y67-Y68</f>
        <v>0.5</v>
      </c>
      <c r="Z66" s="58">
        <f t="shared" ref="Z66" si="515">(COUNTIF(F63:F68,"&gt;5")+COUNTIF(F63:F68,"&lt;-5"))/6-Z67-Z68</f>
        <v>0.16666666666666669</v>
      </c>
      <c r="AA66" s="58">
        <f t="shared" ref="AA66" si="516">(COUNTIF(G63:G68,"&gt;5")+COUNTIF(G63:G68,"&lt;-5"))/6-AA67-AA68</f>
        <v>0.33333333333333331</v>
      </c>
      <c r="AB66" s="58">
        <f t="shared" ref="AB66" si="517">(COUNTIF(H63:H68,"&gt;5")+COUNTIF(H63:H68,"&lt;-5"))/6-AB67-AB68</f>
        <v>0.16666666666666671</v>
      </c>
      <c r="AC66" s="58">
        <f t="shared" ref="AC66" si="518">(COUNTIF(I63:I68,"&gt;5")+COUNTIF(I63:I68,"&lt;-5"))/6-AC67-AC68</f>
        <v>0.66666666666666674</v>
      </c>
      <c r="AD66" s="58">
        <f t="shared" ref="AD66" si="519">(COUNTIF(J63:J68,"&gt;5")+COUNTIF(J63:J68,"&lt;-5"))/6-AD67-AD68</f>
        <v>0.33333333333333331</v>
      </c>
      <c r="AE66" s="58">
        <f t="shared" ref="AE66" si="520">(COUNTIF(K63:K68,"&gt;5")+COUNTIF(K63:K68,"&lt;-5"))/6-AE67-AE68</f>
        <v>0.5</v>
      </c>
      <c r="AF66" s="58">
        <f t="shared" ref="AF66" si="521">(COUNTIF(L63:L68,"&gt;5")+COUNTIF(L63:L68,"&lt;-5"))/6-AF67-AF68</f>
        <v>0.16666666666666671</v>
      </c>
      <c r="AG66" s="58">
        <f t="shared" ref="AG66" si="522">(COUNTIF(M63:M68,"&gt;5")+COUNTIF(M63:M68,"&lt;-5"))/6-AG67-AG68</f>
        <v>0.33333333333333337</v>
      </c>
    </row>
    <row r="67" spans="1:33" x14ac:dyDescent="0.3">
      <c r="A67" s="56"/>
      <c r="B67" s="5">
        <v>-1.353</v>
      </c>
      <c r="C67" s="5">
        <v>-0.67200000000000004</v>
      </c>
      <c r="D67" s="5">
        <v>-0.17</v>
      </c>
      <c r="E67" s="5">
        <v>-1.5109999999999999</v>
      </c>
      <c r="F67" s="5">
        <v>-3.3365</v>
      </c>
      <c r="G67" s="5">
        <v>-4.0175000000000001</v>
      </c>
      <c r="H67" s="6">
        <v>-11.3125</v>
      </c>
      <c r="I67" s="7">
        <v>-9.9715000000000007</v>
      </c>
      <c r="J67" s="5">
        <v>-3.3698000000000001</v>
      </c>
      <c r="K67" s="5">
        <v>-2.1867999999999999</v>
      </c>
      <c r="L67" s="5">
        <v>4.6062000000000003</v>
      </c>
      <c r="M67" s="10">
        <v>3.7671999999999999</v>
      </c>
      <c r="U67" s="29" t="s">
        <v>20</v>
      </c>
      <c r="V67" s="34">
        <f t="shared" ref="V67" si="523">(COUNTIF(B63:B68,"&gt;10")+COUNTIF(B63:B68,"&lt;-10"))/6-V68</f>
        <v>0</v>
      </c>
      <c r="W67" s="34">
        <f t="shared" ref="W67" si="524">(COUNTIF(C63:C68,"&gt;10")+COUNTIF(C63:C68,"&lt;-10"))/6-W68</f>
        <v>0.16666666666666666</v>
      </c>
      <c r="X67" s="34">
        <f t="shared" ref="X67" si="525">(COUNTIF(D63:D68,"&gt;10")+COUNTIF(D63:D68,"&lt;-10"))/6-X68</f>
        <v>0</v>
      </c>
      <c r="Y67" s="34">
        <f t="shared" ref="Y67" si="526">(COUNTIF(E63:E68,"&gt;10")+COUNTIF(E63:E68,"&lt;-10"))/6-Y68</f>
        <v>0</v>
      </c>
      <c r="Z67" s="34">
        <f t="shared" ref="Z67" si="527">(COUNTIF(F63:F68,"&gt;10")+COUNTIF(F63:F68,"&lt;-10"))/6-Z68</f>
        <v>0.33333333333333331</v>
      </c>
      <c r="AA67" s="34">
        <f t="shared" ref="AA67" si="528">(COUNTIF(G63:G68,"&gt;10")+COUNTIF(G63:G68,"&lt;-10"))/6-AA68</f>
        <v>0</v>
      </c>
      <c r="AB67" s="34">
        <f t="shared" ref="AB67" si="529">(COUNTIF(H63:H68,"&gt;10")+COUNTIF(H63:H68,"&lt;-10"))/6-AB68</f>
        <v>0.16666666666666666</v>
      </c>
      <c r="AC67" s="34">
        <f t="shared" ref="AC67" si="530">(COUNTIF(I63:I68,"&gt;10")+COUNTIF(I63:I68,"&lt;-10"))/6-AC68</f>
        <v>0</v>
      </c>
      <c r="AD67" s="34">
        <f t="shared" ref="AD67" si="531">(COUNTIF(J63:J68,"&gt;10")+COUNTIF(J63:J68,"&lt;-10"))/6-AD68</f>
        <v>0</v>
      </c>
      <c r="AE67" s="34">
        <f t="shared" ref="AE67" si="532">(COUNTIF(K63:K68,"&gt;10")+COUNTIF(K63:K68,"&lt;-10"))/6-AE68</f>
        <v>0</v>
      </c>
      <c r="AF67" s="34">
        <f t="shared" ref="AF67" si="533">(COUNTIF(L63:L68,"&gt;10")+COUNTIF(L63:L68,"&lt;-10"))/6-AF68</f>
        <v>0.16666666666666666</v>
      </c>
      <c r="AG67" s="34">
        <f t="shared" ref="AG67" si="534">(COUNTIF(M63:M68,"&gt;10")+COUNTIF(M63:M68,"&lt;-10"))/6-AG68</f>
        <v>0.16666666666666666</v>
      </c>
    </row>
    <row r="68" spans="1:33" ht="15" thickBot="1" x14ac:dyDescent="0.35">
      <c r="A68" s="57"/>
      <c r="B68" s="17">
        <v>-5.492</v>
      </c>
      <c r="C68" s="16">
        <v>-10.747</v>
      </c>
      <c r="D68" s="18">
        <v>1.98</v>
      </c>
      <c r="E68" s="17">
        <v>5.8810000000000002</v>
      </c>
      <c r="F68" s="16">
        <v>-11.0389</v>
      </c>
      <c r="G68" s="17">
        <v>-5.7839</v>
      </c>
      <c r="H68" s="18">
        <v>-1.7498</v>
      </c>
      <c r="I68" s="17">
        <v>-5.6508000000000003</v>
      </c>
      <c r="J68" s="17">
        <v>-5.2050000000000001</v>
      </c>
      <c r="K68" s="18">
        <v>2.2669999999999999</v>
      </c>
      <c r="L68" s="16">
        <v>-14.4941</v>
      </c>
      <c r="M68" s="25">
        <v>2.1339000000000001</v>
      </c>
      <c r="U68" s="26" t="s">
        <v>21</v>
      </c>
      <c r="V68" s="35">
        <f t="shared" ref="V68" si="535">(COUNTIF(B63:B68,"&gt;15")+COUNTIF(B63:B68,"&lt;-15"))/6</f>
        <v>0</v>
      </c>
      <c r="W68" s="35">
        <f t="shared" ref="W68" si="536">(COUNTIF(C63:C68,"&gt;15")+COUNTIF(C63:C68,"&lt;-15"))/6</f>
        <v>0</v>
      </c>
      <c r="X68" s="35">
        <f t="shared" ref="X68" si="537">(COUNTIF(D63:D68,"&gt;15")+COUNTIF(D63:D68,"&lt;-15"))/6</f>
        <v>0</v>
      </c>
      <c r="Y68" s="35">
        <f t="shared" ref="Y68" si="538">(COUNTIF(E63:E68,"&gt;15")+COUNTIF(E63:E68,"&lt;-15"))/6</f>
        <v>0.16666666666666666</v>
      </c>
      <c r="Z68" s="35">
        <f t="shared" ref="Z68" si="539">(COUNTIF(F63:F68,"&gt;15")+COUNTIF(F63:F68,"&lt;-15"))/6</f>
        <v>0</v>
      </c>
      <c r="AA68" s="35">
        <f t="shared" ref="AA68" si="540">(COUNTIF(G63:G68,"&gt;15")+COUNTIF(G63:G68,"&lt;-15"))/6</f>
        <v>0</v>
      </c>
      <c r="AB68" s="35">
        <f t="shared" ref="AB68" si="541">(COUNTIF(H63:H68,"&gt;15")+COUNTIF(H63:H68,"&lt;-15"))/6</f>
        <v>0.16666666666666666</v>
      </c>
      <c r="AC68" s="35">
        <f t="shared" ref="AC68" si="542">(COUNTIF(I63:I68,"&gt;15")+COUNTIF(I63:I68,"&lt;-15"))/6</f>
        <v>0.16666666666666666</v>
      </c>
      <c r="AD68" s="35">
        <f t="shared" ref="AD68" si="543">(COUNTIF(J63:J68,"&gt;15")+COUNTIF(J63:J68,"&lt;-15"))/6</f>
        <v>0</v>
      </c>
      <c r="AE68" s="35">
        <f t="shared" ref="AE68" si="544">(COUNTIF(K63:K68,"&gt;15")+COUNTIF(K63:K68,"&lt;-15"))/6</f>
        <v>0</v>
      </c>
      <c r="AF68" s="35">
        <f t="shared" ref="AF68" si="545">(COUNTIF(L63:L68,"&gt;15")+COUNTIF(L63:L68,"&lt;-15"))/6</f>
        <v>0.16666666666666666</v>
      </c>
      <c r="AG68" s="35">
        <f t="shared" ref="AG68" si="546">(COUNTIF(M63:M68,"&gt;15")+COUNTIF(M63:M68,"&lt;-15"))/6</f>
        <v>0</v>
      </c>
    </row>
    <row r="69" spans="1:33" x14ac:dyDescent="0.3">
      <c r="A69" s="55" t="s">
        <v>17</v>
      </c>
      <c r="B69" s="20">
        <v>2.1070000000000002</v>
      </c>
      <c r="C69" s="20">
        <v>-4.7789999999999999</v>
      </c>
      <c r="D69" s="20">
        <v>1.2999999999999999E-2</v>
      </c>
      <c r="E69" s="20">
        <v>-0.57399999999999995</v>
      </c>
      <c r="F69" s="20">
        <v>-2.5884</v>
      </c>
      <c r="G69" s="20">
        <v>4.2976000000000001</v>
      </c>
      <c r="H69" s="20">
        <v>-3.1343999999999999</v>
      </c>
      <c r="I69" s="20">
        <v>-2.5474000000000001</v>
      </c>
      <c r="J69" s="20">
        <v>1.6665000000000001</v>
      </c>
      <c r="K69" s="20">
        <v>-0.42749999999999999</v>
      </c>
      <c r="L69" s="20">
        <v>2.2124999999999999</v>
      </c>
      <c r="M69" s="21">
        <v>6.4175000000000004</v>
      </c>
      <c r="U69" t="s">
        <v>29</v>
      </c>
      <c r="V69">
        <f t="shared" ref="V69" si="547">AVERAGE(B69:B74)</f>
        <v>2.7065000000000001</v>
      </c>
      <c r="W69">
        <f t="shared" ref="W69" si="548">AVERAGE(C69:C74)</f>
        <v>-1.2675000000000001</v>
      </c>
      <c r="X69">
        <f t="shared" ref="X69" si="549">AVERAGE(D69:D74)</f>
        <v>0.78999999999999992</v>
      </c>
      <c r="Y69">
        <f t="shared" ref="Y69" si="550">AVERAGE(E69:E74)</f>
        <v>-5.0440000000000005</v>
      </c>
      <c r="Z69">
        <f t="shared" ref="Z69" si="551">AVERAGE(F69:F74)</f>
        <v>-5.6055166666666665</v>
      </c>
      <c r="AA69">
        <f t="shared" ref="AA69" si="552">AVERAGE(G69:G74)</f>
        <v>-1.6315166666666665</v>
      </c>
      <c r="AB69">
        <f t="shared" ref="AB69" si="553">AVERAGE(H69:H74)</f>
        <v>-6.3205666666666671</v>
      </c>
      <c r="AC69">
        <f t="shared" ref="AC69" si="554">AVERAGE(I69:I74)</f>
        <v>-0.48656666666666665</v>
      </c>
      <c r="AD69">
        <f t="shared" ref="AD69" si="555">AVERAGE(J69:J74)</f>
        <v>2.0008333333333335</v>
      </c>
      <c r="AE69">
        <f t="shared" ref="AE69" si="556">AVERAGE(K69:K74)</f>
        <v>8.4333333333333371E-2</v>
      </c>
      <c r="AF69">
        <f t="shared" ref="AF69" si="557">AVERAGE(L69:L74)</f>
        <v>2.7159166666666668</v>
      </c>
      <c r="AG69">
        <f t="shared" ref="AG69" si="558">AVERAGE(M69:M74)</f>
        <v>-1.0605833333333334</v>
      </c>
    </row>
    <row r="70" spans="1:33" x14ac:dyDescent="0.3">
      <c r="A70" s="56"/>
      <c r="B70" s="5">
        <v>0.96799999999999997</v>
      </c>
      <c r="C70" s="5">
        <v>-3.2879999999999998</v>
      </c>
      <c r="D70" s="5">
        <v>2.1269999999999998</v>
      </c>
      <c r="E70" s="5">
        <v>-2.8559999999999999</v>
      </c>
      <c r="F70" s="7">
        <v>-5.0015999999999998</v>
      </c>
      <c r="G70" s="5">
        <v>-0.74560000000000004</v>
      </c>
      <c r="H70" s="5">
        <v>-4.6143999999999998</v>
      </c>
      <c r="I70" s="5">
        <v>0.36859999999999998</v>
      </c>
      <c r="J70" s="5">
        <v>1.4065000000000001</v>
      </c>
      <c r="K70" s="5">
        <v>2.5655000000000001</v>
      </c>
      <c r="L70" s="5">
        <v>1.0193000000000001</v>
      </c>
      <c r="M70" s="10">
        <v>1.4513</v>
      </c>
      <c r="U70" t="s">
        <v>30</v>
      </c>
      <c r="V70">
        <f t="shared" ref="V70" si="559">((B69-V69)^2+(B70-V69)^2+(B71-V69)^2+(B72-V69)^2+(B73-V69)^2+(B74-V69)^2)/6</f>
        <v>0.83632024999999999</v>
      </c>
      <c r="W70">
        <f t="shared" ref="W70" si="560">((C69-W69)^2+(C70-W69)^2+(C71-W69)^2+(C72-W69)^2+(C73-W69)^2+(C74-W69)^2)/6</f>
        <v>18.564193916666667</v>
      </c>
      <c r="X70">
        <f t="shared" ref="X70" si="561">((D69-X69)^2+(D70-X69)^2+(D71-X69)^2+(D72-X69)^2+(D73-X69)^2+(D74-X69)^2)/6</f>
        <v>13.372228666666665</v>
      </c>
      <c r="Y70">
        <f t="shared" ref="Y70" si="562">((E69-Y69)^2+(E70-Y69)^2+(E71-Y69)^2+(E72-Y69)^2+(E73-Y69)^2+(E74-Y69)^2)/6</f>
        <v>10.914042666666669</v>
      </c>
      <c r="Z70">
        <f t="shared" ref="Z70" si="563">((F69-Z69)^2+(F70-Z69)^2+(F71-Z69)^2+(F72-Z69)^2+(F73-Z69)^2+(F74-Z69)^2)/6</f>
        <v>5.2519436413888894</v>
      </c>
      <c r="AA70">
        <f t="shared" ref="AA70" si="564">((G69-AA69)^2+(G70-AA69)^2+(G71-AA69)^2+(G72-AA69)^2+(G73-AA69)^2+(G74-AA69)^2)/6</f>
        <v>12.266821474722221</v>
      </c>
      <c r="AB70">
        <f t="shared" ref="AB70" si="565">((H69-AB69)^2+(H70-AB69)^2+(H71-AB69)^2+(H72-AB69)^2+(H73-AB69)^2+(H74-AB69)^2)/6</f>
        <v>4.568281472222222</v>
      </c>
      <c r="AC70">
        <f t="shared" ref="AC70" si="566">((I69-AC69)^2+(I70-AC69)^2+(I71-AC69)^2+(I72-AC69)^2+(I73-AC69)^2+(I74-AC69)^2)/6</f>
        <v>3.2248878055555554</v>
      </c>
      <c r="AD70">
        <f t="shared" ref="AD70" si="567">((J69-AD69)^2+(J70-AD69)^2+(J71-AD69)^2+(J72-AD69)^2+(J73-AD69)^2+(J74-AD69)^2)/6</f>
        <v>1.8409112222222221</v>
      </c>
      <c r="AE70">
        <f t="shared" ref="AE70" si="568">((K69-AE69)^2+(K70-AE69)^2+(K71-AE69)^2+(K72-AE69)^2+(K73-AE69)^2+(K74-AE69)^2)/6</f>
        <v>9.0841208055555551</v>
      </c>
      <c r="AF70">
        <f t="shared" ref="AF70" si="569">((L69-AF69)^2+(L70-AF69)^2+(L71-AF69)^2+(L72-AF69)^2+(L73-AF69)^2+(L74-AF69)^2)/6</f>
        <v>9.4584962080555552</v>
      </c>
      <c r="AG70">
        <f t="shared" ref="AG70" si="570">((M69-AG69)^2+(M70-AG69)^2+(M71-AG69)^2+(M72-AG69)^2+(M73-AG69)^2+(M74-AG69)^2)/6</f>
        <v>21.181408074722224</v>
      </c>
    </row>
    <row r="71" spans="1:33" x14ac:dyDescent="0.3">
      <c r="A71" s="56"/>
      <c r="B71" s="5">
        <v>3.3740000000000001</v>
      </c>
      <c r="C71" s="7">
        <v>-5.0199999999999996</v>
      </c>
      <c r="D71" s="5">
        <v>-0.13900000000000001</v>
      </c>
      <c r="E71" s="5">
        <v>-4.4779999999999998</v>
      </c>
      <c r="F71" s="7">
        <v>-9.2834000000000003</v>
      </c>
      <c r="G71" s="5">
        <v>-0.88939999999999997</v>
      </c>
      <c r="H71" s="7">
        <v>-5.5894000000000004</v>
      </c>
      <c r="I71" s="5">
        <v>-1.2504</v>
      </c>
      <c r="J71" s="5">
        <v>3.1535000000000002</v>
      </c>
      <c r="K71" s="5">
        <v>-0.35949999999999999</v>
      </c>
      <c r="L71" s="5">
        <v>-0.54049999999999998</v>
      </c>
      <c r="M71" s="10">
        <v>1.5E-3</v>
      </c>
      <c r="U71" s="31" t="s">
        <v>18</v>
      </c>
      <c r="V71" s="32">
        <f t="shared" ref="V71" si="571">1-V72-V73-V74</f>
        <v>1</v>
      </c>
      <c r="W71" s="32">
        <f t="shared" ref="W71" si="572">1-W72-W73-W74</f>
        <v>0.66666666666666674</v>
      </c>
      <c r="X71" s="32">
        <f t="shared" ref="X71" si="573">1-X72-X73-X74</f>
        <v>0.83333333333333337</v>
      </c>
      <c r="Y71" s="32">
        <f t="shared" ref="Y71" si="574">1-Y72-Y73-Y74</f>
        <v>0.66666666666666674</v>
      </c>
      <c r="Z71" s="32">
        <f t="shared" ref="Z71" si="575">1-Z72-Z73-Z74</f>
        <v>0.33333333333333337</v>
      </c>
      <c r="AA71" s="32">
        <f t="shared" ref="AA71" si="576">1-AA72-AA73-AA74</f>
        <v>0.66666666666666674</v>
      </c>
      <c r="AB71" s="32">
        <f t="shared" ref="AB71" si="577">1-AB72-AB73-AB74</f>
        <v>0.33333333333333337</v>
      </c>
      <c r="AC71" s="32">
        <f t="shared" ref="AC71" si="578">1-AC72-AC73-AC74</f>
        <v>1</v>
      </c>
      <c r="AD71" s="32">
        <f t="shared" ref="AD71" si="579">1-AD72-AD73-AD74</f>
        <v>1</v>
      </c>
      <c r="AE71" s="32">
        <f t="shared" ref="AE71" si="580">1-AE72-AE73-AE74</f>
        <v>0.83333333333333337</v>
      </c>
      <c r="AF71" s="32">
        <f t="shared" ref="AF71" si="581">1-AF72-AF73-AF74</f>
        <v>0.83333333333333337</v>
      </c>
      <c r="AG71" s="32">
        <f t="shared" ref="AG71" si="582">1-AG72-AG73-AG74</f>
        <v>0.66666666666666674</v>
      </c>
    </row>
    <row r="72" spans="1:33" x14ac:dyDescent="0.3">
      <c r="A72" s="56"/>
      <c r="B72" s="5">
        <v>3.577</v>
      </c>
      <c r="C72" s="7">
        <v>6.1059999999999999</v>
      </c>
      <c r="D72" s="5">
        <v>-3.8759999999999999</v>
      </c>
      <c r="E72" s="6">
        <v>-11.21</v>
      </c>
      <c r="F72" s="5">
        <v>-3.3285999999999998</v>
      </c>
      <c r="G72" s="7">
        <v>-5.8575999999999997</v>
      </c>
      <c r="H72" s="7">
        <v>-7.6844000000000001</v>
      </c>
      <c r="I72" s="5">
        <v>-0.35039999999999999</v>
      </c>
      <c r="J72" s="5">
        <v>4.4055</v>
      </c>
      <c r="K72" s="5">
        <v>-3.0474999999999999</v>
      </c>
      <c r="L72" s="7">
        <v>8.7614000000000001</v>
      </c>
      <c r="M72" s="9">
        <v>-8.5546000000000006</v>
      </c>
      <c r="U72" s="30" t="s">
        <v>19</v>
      </c>
      <c r="V72" s="58">
        <f t="shared" ref="V72" si="583">(COUNTIF(B69:B74,"&gt;5")+COUNTIF(B69:B74,"&lt;-5"))/6-V73-V74</f>
        <v>0</v>
      </c>
      <c r="W72" s="58">
        <f t="shared" ref="W72" si="584">(COUNTIF(C69:C74,"&gt;5")+COUNTIF(C69:C74,"&lt;-5"))/6-W73-W74</f>
        <v>0.33333333333333331</v>
      </c>
      <c r="X72" s="58">
        <f t="shared" ref="X72" si="585">(COUNTIF(D69:D74,"&gt;5")+COUNTIF(D69:D74,"&lt;-5"))/6-X73-X74</f>
        <v>0.16666666666666666</v>
      </c>
      <c r="Y72" s="58">
        <f t="shared" ref="Y72" si="586">(COUNTIF(E69:E74,"&gt;5")+COUNTIF(E69:E74,"&lt;-5"))/6-Y73-Y74</f>
        <v>0.16666666666666666</v>
      </c>
      <c r="Z72" s="58">
        <f t="shared" ref="Z72" si="587">(COUNTIF(F69:F74,"&gt;5")+COUNTIF(F69:F74,"&lt;-5"))/6-Z73-Z74</f>
        <v>0.66666666666666663</v>
      </c>
      <c r="AA72" s="58">
        <f t="shared" ref="AA72" si="588">(COUNTIF(G69:G74,"&gt;5")+COUNTIF(G69:G74,"&lt;-5"))/6-AA73-AA74</f>
        <v>0.33333333333333331</v>
      </c>
      <c r="AB72" s="58">
        <f t="shared" ref="AB72" si="589">(COUNTIF(H69:H74,"&gt;5")+COUNTIF(H69:H74,"&lt;-5"))/6-AB73-AB74</f>
        <v>0.66666666666666663</v>
      </c>
      <c r="AC72" s="58">
        <f t="shared" ref="AC72" si="590">(COUNTIF(I69:I74,"&gt;5")+COUNTIF(I69:I74,"&lt;-5"))/6-AC73-AC74</f>
        <v>0</v>
      </c>
      <c r="AD72" s="58">
        <f t="shared" ref="AD72" si="591">(COUNTIF(J69:J74,"&gt;5")+COUNTIF(J69:J74,"&lt;-5"))/6-AD73-AD74</f>
        <v>0</v>
      </c>
      <c r="AE72" s="58">
        <f t="shared" ref="AE72" si="592">(COUNTIF(K69:K74,"&gt;5")+COUNTIF(K69:K74,"&lt;-5"))/6-AE73-AE74</f>
        <v>0.16666666666666666</v>
      </c>
      <c r="AF72" s="58">
        <f t="shared" ref="AF72" si="593">(COUNTIF(L69:L74,"&gt;5")+COUNTIF(L69:L74,"&lt;-5"))/6-AF73-AF74</f>
        <v>0.16666666666666666</v>
      </c>
      <c r="AG72" s="58">
        <f t="shared" ref="AG72" si="594">(COUNTIF(M69:M74,"&gt;5")+COUNTIF(M69:M74,"&lt;-5"))/6-AG73-AG74</f>
        <v>0.33333333333333331</v>
      </c>
    </row>
    <row r="73" spans="1:33" x14ac:dyDescent="0.3">
      <c r="A73" s="56"/>
      <c r="B73" s="5">
        <v>2.8690000000000002</v>
      </c>
      <c r="C73" s="5">
        <v>-3.8260000000000001</v>
      </c>
      <c r="D73" s="5">
        <v>-1.304</v>
      </c>
      <c r="E73" s="7">
        <v>-6.5259999999999998</v>
      </c>
      <c r="F73" s="7">
        <v>-7.3745000000000003</v>
      </c>
      <c r="G73" s="5">
        <v>-0.67949999999999999</v>
      </c>
      <c r="H73" s="7">
        <v>-7.2504</v>
      </c>
      <c r="I73" s="5">
        <v>-2.0284</v>
      </c>
      <c r="J73" s="5">
        <v>0.77149999999999996</v>
      </c>
      <c r="K73" s="5">
        <v>-3.4015</v>
      </c>
      <c r="L73" s="5">
        <v>0.64749999999999996</v>
      </c>
      <c r="M73" s="10">
        <v>-2.0525000000000002</v>
      </c>
      <c r="U73" s="29" t="s">
        <v>20</v>
      </c>
      <c r="V73" s="34">
        <f t="shared" ref="V73" si="595">(COUNTIF(B69:B74,"&gt;10")+COUNTIF(B69:B74,"&lt;-10"))/6-V74</f>
        <v>0</v>
      </c>
      <c r="W73" s="34">
        <f t="shared" ref="W73" si="596">(COUNTIF(C69:C74,"&gt;10")+COUNTIF(C69:C74,"&lt;-10"))/6-W74</f>
        <v>0</v>
      </c>
      <c r="X73" s="34">
        <f t="shared" ref="X73" si="597">(COUNTIF(D69:D74,"&gt;10")+COUNTIF(D69:D74,"&lt;-10"))/6-X74</f>
        <v>0</v>
      </c>
      <c r="Y73" s="34">
        <f t="shared" ref="Y73" si="598">(COUNTIF(E69:E74,"&gt;10")+COUNTIF(E69:E74,"&lt;-10"))/6-Y74</f>
        <v>0.16666666666666666</v>
      </c>
      <c r="Z73" s="34">
        <f t="shared" ref="Z73" si="599">(COUNTIF(F69:F74,"&gt;10")+COUNTIF(F69:F74,"&lt;-10"))/6-Z74</f>
        <v>0</v>
      </c>
      <c r="AA73" s="34">
        <f t="shared" ref="AA73" si="600">(COUNTIF(G69:G74,"&gt;10")+COUNTIF(G69:G74,"&lt;-10"))/6-AA74</f>
        <v>0</v>
      </c>
      <c r="AB73" s="34">
        <f t="shared" ref="AB73" si="601">(COUNTIF(H69:H74,"&gt;10")+COUNTIF(H69:H74,"&lt;-10"))/6-AB74</f>
        <v>0</v>
      </c>
      <c r="AC73" s="34">
        <f t="shared" ref="AC73" si="602">(COUNTIF(I69:I74,"&gt;10")+COUNTIF(I69:I74,"&lt;-10"))/6-AC74</f>
        <v>0</v>
      </c>
      <c r="AD73" s="34">
        <f t="shared" ref="AD73" si="603">(COUNTIF(J69:J74,"&gt;10")+COUNTIF(J69:J74,"&lt;-10"))/6-AD74</f>
        <v>0</v>
      </c>
      <c r="AE73" s="34">
        <f t="shared" ref="AE73" si="604">(COUNTIF(K69:K74,"&gt;10")+COUNTIF(K69:K74,"&lt;-10"))/6-AE74</f>
        <v>0</v>
      </c>
      <c r="AF73" s="34">
        <f t="shared" ref="AF73" si="605">(COUNTIF(L69:L74,"&gt;10")+COUNTIF(L69:L74,"&lt;-10"))/6-AF74</f>
        <v>0</v>
      </c>
      <c r="AG73" s="34">
        <f t="shared" ref="AG73" si="606">(COUNTIF(M69:M74,"&gt;10")+COUNTIF(M69:M74,"&lt;-10"))/6-AG74</f>
        <v>0</v>
      </c>
    </row>
    <row r="74" spans="1:33" ht="15" thickBot="1" x14ac:dyDescent="0.35">
      <c r="A74" s="57"/>
      <c r="B74" s="18">
        <v>3.3439999999999999</v>
      </c>
      <c r="C74" s="18">
        <v>3.202</v>
      </c>
      <c r="D74" s="17">
        <v>7.9189999999999996</v>
      </c>
      <c r="E74" s="18">
        <v>-4.62</v>
      </c>
      <c r="F74" s="17">
        <v>-6.0566000000000004</v>
      </c>
      <c r="G74" s="17">
        <v>-5.9146000000000001</v>
      </c>
      <c r="H74" s="17">
        <v>-9.6503999999999994</v>
      </c>
      <c r="I74" s="18">
        <v>2.8885999999999998</v>
      </c>
      <c r="J74" s="18">
        <v>0.60150000000000003</v>
      </c>
      <c r="K74" s="17">
        <v>5.1764999999999999</v>
      </c>
      <c r="L74" s="18">
        <v>4.1952999999999996</v>
      </c>
      <c r="M74" s="25">
        <v>-3.6267</v>
      </c>
      <c r="U74" s="26" t="s">
        <v>21</v>
      </c>
      <c r="V74" s="35">
        <f t="shared" ref="V74" si="607">(COUNTIF(B69:B74,"&gt;15")+COUNTIF(B69:B74,"&lt;-15"))/6</f>
        <v>0</v>
      </c>
      <c r="W74" s="35">
        <f t="shared" ref="W74" si="608">(COUNTIF(C69:C74,"&gt;15")+COUNTIF(C69:C74,"&lt;-15"))/6</f>
        <v>0</v>
      </c>
      <c r="X74" s="35">
        <f t="shared" ref="X74" si="609">(COUNTIF(D69:D74,"&gt;15")+COUNTIF(D69:D74,"&lt;-15"))/6</f>
        <v>0</v>
      </c>
      <c r="Y74" s="35">
        <f t="shared" ref="Y74" si="610">(COUNTIF(E69:E74,"&gt;15")+COUNTIF(E69:E74,"&lt;-15"))/6</f>
        <v>0</v>
      </c>
      <c r="Z74" s="35">
        <f t="shared" ref="Z74" si="611">(COUNTIF(F69:F74,"&gt;15")+COUNTIF(F69:F74,"&lt;-15"))/6</f>
        <v>0</v>
      </c>
      <c r="AA74" s="35">
        <f t="shared" ref="AA74" si="612">(COUNTIF(G69:G74,"&gt;15")+COUNTIF(G69:G74,"&lt;-15"))/6</f>
        <v>0</v>
      </c>
      <c r="AB74" s="35">
        <f t="shared" ref="AB74" si="613">(COUNTIF(H69:H74,"&gt;15")+COUNTIF(H69:H74,"&lt;-15"))/6</f>
        <v>0</v>
      </c>
      <c r="AC74" s="35">
        <f t="shared" ref="AC74" si="614">(COUNTIF(I69:I74,"&gt;15")+COUNTIF(I69:I74,"&lt;-15"))/6</f>
        <v>0</v>
      </c>
      <c r="AD74" s="35">
        <f t="shared" ref="AD74" si="615">(COUNTIF(J69:J74,"&gt;15")+COUNTIF(J69:J74,"&lt;-15"))/6</f>
        <v>0</v>
      </c>
      <c r="AE74" s="35">
        <f t="shared" ref="AE74" si="616">(COUNTIF(K69:K74,"&gt;15")+COUNTIF(K69:K74,"&lt;-15"))/6</f>
        <v>0</v>
      </c>
      <c r="AF74" s="35">
        <f t="shared" ref="AF74" si="617">(COUNTIF(L69:L74,"&gt;15")+COUNTIF(L69:L74,"&lt;-15"))/6</f>
        <v>0</v>
      </c>
      <c r="AG74" s="35">
        <f t="shared" ref="AG74" si="618">(COUNTIF(M69:M74,"&gt;15")+COUNTIF(M69:M74,"&lt;-15"))/6</f>
        <v>0</v>
      </c>
    </row>
    <row r="76" spans="1:33" ht="15" thickBot="1" x14ac:dyDescent="0.35">
      <c r="B76" s="60" t="s">
        <v>106</v>
      </c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</row>
    <row r="77" spans="1:33" x14ac:dyDescent="0.3">
      <c r="A77" s="55" t="s">
        <v>8</v>
      </c>
      <c r="B77" s="62">
        <f>(B15-B$9)^2</f>
        <v>0.58675599999999939</v>
      </c>
      <c r="C77" s="62">
        <f t="shared" ref="C77:M77" si="619">(C15-C$9)^2</f>
        <v>13.156966744177778</v>
      </c>
      <c r="D77" s="62">
        <f t="shared" si="619"/>
        <v>30.646004280277761</v>
      </c>
      <c r="E77" s="62">
        <f t="shared" si="619"/>
        <v>580.88310563361119</v>
      </c>
      <c r="F77" s="62">
        <f t="shared" si="619"/>
        <v>15.078025528544444</v>
      </c>
      <c r="G77" s="62">
        <f t="shared" si="619"/>
        <v>68.49708651467779</v>
      </c>
      <c r="H77" s="62">
        <f t="shared" si="619"/>
        <v>20.676770166136091</v>
      </c>
      <c r="I77" s="62">
        <f t="shared" si="619"/>
        <v>196.51726749980278</v>
      </c>
      <c r="J77" s="62">
        <f t="shared" si="619"/>
        <v>15.481365698677777</v>
      </c>
      <c r="K77" s="62">
        <f t="shared" si="619"/>
        <v>104.78634171040001</v>
      </c>
      <c r="L77" s="62">
        <f t="shared" si="619"/>
        <v>20.210374404024982</v>
      </c>
      <c r="M77" s="67">
        <f t="shared" si="619"/>
        <v>255.3178417066695</v>
      </c>
    </row>
    <row r="78" spans="1:33" x14ac:dyDescent="0.3">
      <c r="A78" s="56"/>
      <c r="B78" s="61">
        <f t="shared" ref="B78:M78" si="620">(B16-B$9)^2</f>
        <v>5.2946010000000028</v>
      </c>
      <c r="C78" s="61">
        <f t="shared" si="620"/>
        <v>7.4079049175111118</v>
      </c>
      <c r="D78" s="61">
        <f t="shared" si="620"/>
        <v>38.42615458027776</v>
      </c>
      <c r="E78" s="61">
        <f t="shared" si="620"/>
        <v>22.805241066944447</v>
      </c>
      <c r="F78" s="61">
        <f t="shared" si="620"/>
        <v>17.854371363211115</v>
      </c>
      <c r="G78" s="61">
        <f t="shared" si="620"/>
        <v>0.63569260534444361</v>
      </c>
      <c r="H78" s="61">
        <f t="shared" si="620"/>
        <v>67.63135245613617</v>
      </c>
      <c r="I78" s="61">
        <f t="shared" si="620"/>
        <v>7.5654611231361146</v>
      </c>
      <c r="J78" s="61">
        <f t="shared" si="620"/>
        <v>12.61412301201111</v>
      </c>
      <c r="K78" s="61">
        <f t="shared" si="620"/>
        <v>55.495348230400019</v>
      </c>
      <c r="L78" s="61">
        <f t="shared" si="620"/>
        <v>57.002575500025031</v>
      </c>
      <c r="M78" s="64">
        <f t="shared" si="620"/>
        <v>30.208965592002784</v>
      </c>
    </row>
    <row r="79" spans="1:33" x14ac:dyDescent="0.3">
      <c r="A79" s="56"/>
      <c r="B79" s="61">
        <f t="shared" ref="B79:M79" si="621">(B17-B$9)^2</f>
        <v>0.91776399999999903</v>
      </c>
      <c r="C79" s="61">
        <f t="shared" si="621"/>
        <v>286.17631778417785</v>
      </c>
      <c r="D79" s="61">
        <f t="shared" si="621"/>
        <v>101.92686028027778</v>
      </c>
      <c r="E79" s="61">
        <f t="shared" si="621"/>
        <v>13.465352566944441</v>
      </c>
      <c r="F79" s="61">
        <f t="shared" si="621"/>
        <v>238.69147912721115</v>
      </c>
      <c r="G79" s="61">
        <f t="shared" si="621"/>
        <v>0.25918620401111081</v>
      </c>
      <c r="H79" s="61">
        <f t="shared" si="621"/>
        <v>1.9989105561361178</v>
      </c>
      <c r="I79" s="61">
        <f t="shared" si="621"/>
        <v>25.125540543136115</v>
      </c>
      <c r="J79" s="61">
        <f t="shared" si="621"/>
        <v>2.5237664586777777</v>
      </c>
      <c r="K79" s="61">
        <f t="shared" si="621"/>
        <v>159.83331195040003</v>
      </c>
      <c r="L79" s="61">
        <f t="shared" si="621"/>
        <v>154.93266336802492</v>
      </c>
      <c r="M79" s="64">
        <f t="shared" si="621"/>
        <v>66.244433334669466</v>
      </c>
    </row>
    <row r="80" spans="1:33" x14ac:dyDescent="0.3">
      <c r="A80" s="56"/>
      <c r="B80" s="61">
        <f t="shared" ref="B80:M80" si="622">(B18-B$9)^2</f>
        <v>2.1550239999999987</v>
      </c>
      <c r="C80" s="61">
        <f t="shared" si="622"/>
        <v>117.51109233084443</v>
      </c>
      <c r="D80" s="61">
        <f t="shared" si="622"/>
        <v>136.34960438027775</v>
      </c>
      <c r="E80" s="61">
        <f t="shared" si="622"/>
        <v>173.46250926694444</v>
      </c>
      <c r="F80" s="61">
        <f t="shared" si="622"/>
        <v>64.313289129877774</v>
      </c>
      <c r="G80" s="61">
        <f t="shared" si="622"/>
        <v>18.392919098677776</v>
      </c>
      <c r="H80" s="61">
        <f t="shared" si="622"/>
        <v>0.7381759528027747</v>
      </c>
      <c r="I80" s="61">
        <f t="shared" si="622"/>
        <v>0.40254160646944337</v>
      </c>
      <c r="J80" s="61">
        <f t="shared" si="622"/>
        <v>4.2585825344444425E-2</v>
      </c>
      <c r="K80" s="61">
        <f t="shared" si="622"/>
        <v>167.40529979040002</v>
      </c>
      <c r="L80" s="61">
        <f t="shared" si="622"/>
        <v>48.358185540025033</v>
      </c>
      <c r="M80" s="64">
        <f t="shared" si="622"/>
        <v>86.197638485336114</v>
      </c>
    </row>
    <row r="81" spans="1:13" x14ac:dyDescent="0.3">
      <c r="A81" s="56"/>
      <c r="B81" s="61">
        <f t="shared" ref="B81:M81" si="623">(B19-B$9)^2</f>
        <v>24.522304000000009</v>
      </c>
      <c r="C81" s="61">
        <f t="shared" si="623"/>
        <v>160.56066103751112</v>
      </c>
      <c r="D81" s="61">
        <f t="shared" si="623"/>
        <v>11.094783780277773</v>
      </c>
      <c r="E81" s="61">
        <f t="shared" si="623"/>
        <v>0.61860846694444394</v>
      </c>
      <c r="F81" s="61">
        <f t="shared" si="623"/>
        <v>109.14726132054447</v>
      </c>
      <c r="G81" s="61">
        <f t="shared" si="623"/>
        <v>7.4425477973444423</v>
      </c>
      <c r="H81" s="61">
        <f t="shared" si="623"/>
        <v>14.357821919469428</v>
      </c>
      <c r="I81" s="61">
        <f t="shared" si="623"/>
        <v>40.113707819802777</v>
      </c>
      <c r="J81" s="61">
        <f t="shared" si="623"/>
        <v>172.28233790534446</v>
      </c>
      <c r="K81" s="61">
        <f t="shared" si="623"/>
        <v>132.35398043040001</v>
      </c>
      <c r="L81" s="61">
        <f t="shared" si="623"/>
        <v>391.40289704902506</v>
      </c>
      <c r="M81" s="64">
        <f t="shared" si="623"/>
        <v>62.396860358336134</v>
      </c>
    </row>
    <row r="82" spans="1:13" ht="15" thickBot="1" x14ac:dyDescent="0.35">
      <c r="A82" s="57"/>
      <c r="B82" s="63">
        <f t="shared" ref="B82:M82" si="624">(B20-B$9)^2</f>
        <v>223.59220899999997</v>
      </c>
      <c r="C82" s="63">
        <f t="shared" si="624"/>
        <v>632.88739527751113</v>
      </c>
      <c r="D82" s="63">
        <f t="shared" si="624"/>
        <v>563.96196281361119</v>
      </c>
      <c r="E82" s="63">
        <f t="shared" si="624"/>
        <v>12.677041566944448</v>
      </c>
      <c r="F82" s="63">
        <f t="shared" si="624"/>
        <v>30.874210688544444</v>
      </c>
      <c r="G82" s="63">
        <f t="shared" si="624"/>
        <v>21.602013854677775</v>
      </c>
      <c r="H82" s="63">
        <f t="shared" si="624"/>
        <v>320.65450095946954</v>
      </c>
      <c r="I82" s="63">
        <f t="shared" si="624"/>
        <v>88.388923033136138</v>
      </c>
      <c r="J82" s="63">
        <f t="shared" si="624"/>
        <v>5.3609073653444446</v>
      </c>
      <c r="K82" s="63">
        <f t="shared" si="624"/>
        <v>41.984179430400012</v>
      </c>
      <c r="L82" s="63">
        <f t="shared" si="624"/>
        <v>447.23811548002504</v>
      </c>
      <c r="M82" s="65">
        <f t="shared" si="624"/>
        <v>57.300837505336084</v>
      </c>
    </row>
    <row r="83" spans="1:13" x14ac:dyDescent="0.3">
      <c r="A83" s="55" t="s">
        <v>9</v>
      </c>
      <c r="B83" s="62">
        <f t="shared" ref="B83:M83" si="625">(B21-B$9)^2</f>
        <v>1.2678760000000007</v>
      </c>
      <c r="C83" s="62">
        <f t="shared" si="625"/>
        <v>18.196594624177777</v>
      </c>
      <c r="D83" s="62">
        <f t="shared" si="625"/>
        <v>2.3130861136111069</v>
      </c>
      <c r="E83" s="62">
        <f t="shared" si="625"/>
        <v>38.570517266944449</v>
      </c>
      <c r="F83" s="62">
        <f t="shared" si="625"/>
        <v>38.746184627211115</v>
      </c>
      <c r="G83" s="62">
        <f t="shared" si="625"/>
        <v>0.6937168573444451</v>
      </c>
      <c r="H83" s="62">
        <f t="shared" si="625"/>
        <v>6.8213512388027695</v>
      </c>
      <c r="I83" s="62">
        <f t="shared" si="625"/>
        <v>4.3175091058027766</v>
      </c>
      <c r="J83" s="62">
        <f t="shared" si="625"/>
        <v>1.0143242653444446</v>
      </c>
      <c r="K83" s="62">
        <f t="shared" si="625"/>
        <v>1.9656600804000008</v>
      </c>
      <c r="L83" s="62">
        <f t="shared" si="625"/>
        <v>61.297860197024974</v>
      </c>
      <c r="M83" s="66">
        <f t="shared" si="625"/>
        <v>7.0064413576694502</v>
      </c>
    </row>
    <row r="84" spans="1:13" x14ac:dyDescent="0.3">
      <c r="A84" s="56"/>
      <c r="B84" s="61">
        <f t="shared" ref="B84:M84" si="626">(B22-B$9)^2</f>
        <v>0.25704899999999958</v>
      </c>
      <c r="C84" s="61">
        <f t="shared" si="626"/>
        <v>19.085947437511109</v>
      </c>
      <c r="D84" s="61">
        <f t="shared" si="626"/>
        <v>6.8010554802777747</v>
      </c>
      <c r="E84" s="61">
        <f t="shared" si="626"/>
        <v>1.2243791336111105</v>
      </c>
      <c r="F84" s="61">
        <f t="shared" si="626"/>
        <v>11.399694304544447</v>
      </c>
      <c r="G84" s="61">
        <f t="shared" si="626"/>
        <v>0.23561639601111098</v>
      </c>
      <c r="H84" s="61">
        <f t="shared" si="626"/>
        <v>2.9333983802777186E-2</v>
      </c>
      <c r="I84" s="61">
        <f t="shared" si="626"/>
        <v>2.7977189941361131</v>
      </c>
      <c r="J84" s="61">
        <f t="shared" si="626"/>
        <v>1.6145090677777758E-2</v>
      </c>
      <c r="K84" s="61">
        <f t="shared" si="626"/>
        <v>8.9270683524000063</v>
      </c>
      <c r="L84" s="61">
        <f t="shared" si="626"/>
        <v>13.503383343024989</v>
      </c>
      <c r="M84" s="64">
        <f t="shared" si="626"/>
        <v>3.2420463230027816</v>
      </c>
    </row>
    <row r="85" spans="1:13" x14ac:dyDescent="0.3">
      <c r="A85" s="56"/>
      <c r="B85" s="61">
        <f t="shared" ref="B85:M85" si="627">(B23-B$9)^2</f>
        <v>0.26832399999999956</v>
      </c>
      <c r="C85" s="61">
        <f t="shared" si="627"/>
        <v>44.833023424177775</v>
      </c>
      <c r="D85" s="61">
        <f t="shared" si="627"/>
        <v>57.061153413611095</v>
      </c>
      <c r="E85" s="61">
        <f t="shared" si="627"/>
        <v>11.47526916694444</v>
      </c>
      <c r="F85" s="61">
        <f t="shared" si="627"/>
        <v>9.2406474912111136</v>
      </c>
      <c r="G85" s="61">
        <f t="shared" si="627"/>
        <v>9.8464373293444432</v>
      </c>
      <c r="H85" s="61">
        <f t="shared" si="627"/>
        <v>1.0635212504694398</v>
      </c>
      <c r="I85" s="61">
        <f t="shared" si="627"/>
        <v>27.015444244136116</v>
      </c>
      <c r="J85" s="61">
        <f t="shared" si="627"/>
        <v>1.1749186973444448</v>
      </c>
      <c r="K85" s="61">
        <f t="shared" si="627"/>
        <v>83.829039872400003</v>
      </c>
      <c r="L85" s="61">
        <f t="shared" si="627"/>
        <v>8.9233339680249912</v>
      </c>
      <c r="M85" s="64">
        <f t="shared" si="627"/>
        <v>50.354185791336121</v>
      </c>
    </row>
    <row r="86" spans="1:13" x14ac:dyDescent="0.3">
      <c r="A86" s="56"/>
      <c r="B86" s="61">
        <f t="shared" ref="B86:M86" si="628">(B24-B$9)^2</f>
        <v>0.67404099999999922</v>
      </c>
      <c r="C86" s="61">
        <f t="shared" si="628"/>
        <v>45.928451882844442</v>
      </c>
      <c r="D86" s="61">
        <f t="shared" si="628"/>
        <v>56.880004213611087</v>
      </c>
      <c r="E86" s="61">
        <f t="shared" si="628"/>
        <v>8.9073397336111082</v>
      </c>
      <c r="F86" s="61">
        <f t="shared" si="628"/>
        <v>62.605388020544446</v>
      </c>
      <c r="G86" s="61">
        <f t="shared" si="628"/>
        <v>9.878658534444433E-2</v>
      </c>
      <c r="H86" s="61">
        <f t="shared" si="628"/>
        <v>0.20405848713611369</v>
      </c>
      <c r="I86" s="61">
        <f t="shared" si="628"/>
        <v>16.856266124136116</v>
      </c>
      <c r="J86" s="61">
        <f t="shared" si="628"/>
        <v>1.6050706777777715E-3</v>
      </c>
      <c r="K86" s="61">
        <f t="shared" si="628"/>
        <v>69.269332752400004</v>
      </c>
      <c r="L86" s="61">
        <f t="shared" si="628"/>
        <v>69.289059240025026</v>
      </c>
      <c r="M86" s="64">
        <f t="shared" si="628"/>
        <v>20.534205256002796</v>
      </c>
    </row>
    <row r="87" spans="1:13" x14ac:dyDescent="0.3">
      <c r="A87" s="56"/>
      <c r="B87" s="61">
        <f t="shared" ref="B87:M87" si="629">(B25-B$9)^2</f>
        <v>54.597321000000001</v>
      </c>
      <c r="C87" s="61">
        <f t="shared" si="629"/>
        <v>70.161619904177769</v>
      </c>
      <c r="D87" s="61">
        <f t="shared" si="629"/>
        <v>37.257391746944442</v>
      </c>
      <c r="E87" s="61">
        <f t="shared" si="629"/>
        <v>43.289600933611119</v>
      </c>
      <c r="F87" s="61">
        <f t="shared" si="629"/>
        <v>0.12542694454444428</v>
      </c>
      <c r="G87" s="61">
        <f t="shared" si="629"/>
        <v>0.40081138934444471</v>
      </c>
      <c r="H87" s="61">
        <f t="shared" si="629"/>
        <v>9.7889409838027923</v>
      </c>
      <c r="I87" s="61">
        <f t="shared" si="629"/>
        <v>91.291113680802781</v>
      </c>
      <c r="J87" s="61">
        <f t="shared" si="629"/>
        <v>76.543892797344455</v>
      </c>
      <c r="K87" s="61">
        <f t="shared" si="629"/>
        <v>55.708608992400002</v>
      </c>
      <c r="L87" s="61">
        <f t="shared" si="629"/>
        <v>149.61949992902504</v>
      </c>
      <c r="M87" s="64">
        <f t="shared" si="629"/>
        <v>7.4192589483361022</v>
      </c>
    </row>
    <row r="88" spans="1:13" ht="15" thickBot="1" x14ac:dyDescent="0.35">
      <c r="A88" s="57"/>
      <c r="B88" s="63">
        <f t="shared" ref="B88:M88" si="630">(B26-B$9)^2</f>
        <v>380.67912099999995</v>
      </c>
      <c r="C88" s="63">
        <f t="shared" si="630"/>
        <v>382.32971591751112</v>
      </c>
      <c r="D88" s="63">
        <f t="shared" si="630"/>
        <v>468.06817684694448</v>
      </c>
      <c r="E88" s="63">
        <f t="shared" si="630"/>
        <v>85.701614833611089</v>
      </c>
      <c r="F88" s="63">
        <f t="shared" si="630"/>
        <v>37.445302152544443</v>
      </c>
      <c r="G88" s="63">
        <f t="shared" si="630"/>
        <v>36.929969513344439</v>
      </c>
      <c r="H88" s="63">
        <f t="shared" si="630"/>
        <v>181.59525411380287</v>
      </c>
      <c r="I88" s="63">
        <f t="shared" si="630"/>
        <v>1.2063983508027774</v>
      </c>
      <c r="J88" s="63">
        <f t="shared" si="630"/>
        <v>47.818100904011111</v>
      </c>
      <c r="K88" s="63">
        <f t="shared" si="630"/>
        <v>22.95540579239999</v>
      </c>
      <c r="L88" s="63">
        <f t="shared" si="630"/>
        <v>160.78252680002504</v>
      </c>
      <c r="M88" s="65">
        <f t="shared" si="630"/>
        <v>5.6847354853361178</v>
      </c>
    </row>
    <row r="89" spans="1:13" x14ac:dyDescent="0.3">
      <c r="A89" s="55" t="s">
        <v>10</v>
      </c>
      <c r="B89" s="62">
        <f t="shared" ref="B89:M89" si="631">(B27-B$9)^2</f>
        <v>14.040008999999996</v>
      </c>
      <c r="C89" s="62">
        <f t="shared" si="631"/>
        <v>14.384927277511114</v>
      </c>
      <c r="D89" s="62">
        <f t="shared" si="631"/>
        <v>5.9297931802777821</v>
      </c>
      <c r="E89" s="62">
        <f t="shared" si="631"/>
        <v>2.7407354336111101</v>
      </c>
      <c r="F89" s="62">
        <f t="shared" si="631"/>
        <v>24.360575113877776</v>
      </c>
      <c r="G89" s="62">
        <f t="shared" si="631"/>
        <v>23.911089410677782</v>
      </c>
      <c r="H89" s="62">
        <f t="shared" si="631"/>
        <v>0.30445197213610875</v>
      </c>
      <c r="I89" s="62">
        <f t="shared" si="631"/>
        <v>12.523541895802778</v>
      </c>
      <c r="J89" s="62">
        <f t="shared" si="631"/>
        <v>3.3137226653444438</v>
      </c>
      <c r="K89" s="62">
        <f t="shared" si="631"/>
        <v>0.25855191039999958</v>
      </c>
      <c r="L89" s="62">
        <f t="shared" si="631"/>
        <v>53.40386776202498</v>
      </c>
      <c r="M89" s="66">
        <f t="shared" si="631"/>
        <v>3.457858019336105</v>
      </c>
    </row>
    <row r="90" spans="1:13" x14ac:dyDescent="0.3">
      <c r="A90" s="56"/>
      <c r="B90" s="61">
        <f t="shared" ref="B90:M90" si="632">(B28-B$9)^2</f>
        <v>5.7552009999999978</v>
      </c>
      <c r="C90" s="61">
        <f t="shared" si="632"/>
        <v>57.96913830417779</v>
      </c>
      <c r="D90" s="61">
        <f t="shared" si="632"/>
        <v>1.8465639136111078</v>
      </c>
      <c r="E90" s="61">
        <f t="shared" si="632"/>
        <v>44.843335466944431</v>
      </c>
      <c r="F90" s="61">
        <f t="shared" si="632"/>
        <v>43.235139951211117</v>
      </c>
      <c r="G90" s="61">
        <f t="shared" si="632"/>
        <v>1.8512232893444462</v>
      </c>
      <c r="H90" s="61">
        <f t="shared" si="632"/>
        <v>1.7373129184694394</v>
      </c>
      <c r="I90" s="61">
        <f t="shared" si="632"/>
        <v>16.156875992136101</v>
      </c>
      <c r="J90" s="61">
        <f t="shared" si="632"/>
        <v>0.78439954001111101</v>
      </c>
      <c r="K90" s="61">
        <f t="shared" si="632"/>
        <v>8.2496477284000029</v>
      </c>
      <c r="L90" s="61">
        <f t="shared" si="632"/>
        <v>77.072509019024963</v>
      </c>
      <c r="M90" s="64">
        <f t="shared" si="632"/>
        <v>30.593823131669456</v>
      </c>
    </row>
    <row r="91" spans="1:13" x14ac:dyDescent="0.3">
      <c r="A91" s="56"/>
      <c r="B91" s="61">
        <f t="shared" ref="B91:M91" si="633">(B29-B$9)^2</f>
        <v>23.116864</v>
      </c>
      <c r="C91" s="61">
        <f t="shared" si="633"/>
        <v>112.12155597084445</v>
      </c>
      <c r="D91" s="61">
        <f t="shared" si="633"/>
        <v>1.8527746944444805E-2</v>
      </c>
      <c r="E91" s="61">
        <f t="shared" si="633"/>
        <v>38.707269633611105</v>
      </c>
      <c r="F91" s="61">
        <f t="shared" si="633"/>
        <v>35.803987540544441</v>
      </c>
      <c r="G91" s="61">
        <f t="shared" si="633"/>
        <v>4.1167057344444646E-2</v>
      </c>
      <c r="H91" s="61">
        <f t="shared" si="633"/>
        <v>15.208219052136098</v>
      </c>
      <c r="I91" s="61">
        <f t="shared" si="633"/>
        <v>6.0410839724694423</v>
      </c>
      <c r="J91" s="61">
        <f t="shared" si="633"/>
        <v>3.95179867777777E-3</v>
      </c>
      <c r="K91" s="61">
        <f t="shared" si="633"/>
        <v>21.24306536040001</v>
      </c>
      <c r="L91" s="61">
        <f t="shared" si="633"/>
        <v>98.928784227024991</v>
      </c>
      <c r="M91" s="64">
        <f t="shared" si="633"/>
        <v>47.114061281002797</v>
      </c>
    </row>
    <row r="92" spans="1:13" x14ac:dyDescent="0.3">
      <c r="A92" s="56"/>
      <c r="B92" s="61">
        <f t="shared" ref="B92:M92" si="634">(B30-B$9)^2</f>
        <v>35.283599999999993</v>
      </c>
      <c r="C92" s="61">
        <f t="shared" si="634"/>
        <v>50.80477254417778</v>
      </c>
      <c r="D92" s="61">
        <f t="shared" si="634"/>
        <v>24.938870746944431</v>
      </c>
      <c r="E92" s="61">
        <f t="shared" si="634"/>
        <v>12.877451866944444</v>
      </c>
      <c r="F92" s="61">
        <f t="shared" si="634"/>
        <v>0.19611021787777771</v>
      </c>
      <c r="G92" s="61">
        <f t="shared" si="634"/>
        <v>0.55488097601111031</v>
      </c>
      <c r="H92" s="61">
        <f t="shared" si="634"/>
        <v>5.1405208104694369</v>
      </c>
      <c r="I92" s="61">
        <f t="shared" si="634"/>
        <v>13.488272327469449</v>
      </c>
      <c r="J92" s="61">
        <f t="shared" si="634"/>
        <v>8.468468604011111</v>
      </c>
      <c r="K92" s="61">
        <f t="shared" si="634"/>
        <v>64.381687392400011</v>
      </c>
      <c r="L92" s="61">
        <f t="shared" si="634"/>
        <v>31.586591838024979</v>
      </c>
      <c r="M92" s="64">
        <f t="shared" si="634"/>
        <v>25.969912458002785</v>
      </c>
    </row>
    <row r="93" spans="1:13" x14ac:dyDescent="0.3">
      <c r="A93" s="56"/>
      <c r="B93" s="61">
        <f t="shared" ref="B93:M93" si="635">(B31-B$9)^2</f>
        <v>3.587235999999999</v>
      </c>
      <c r="C93" s="61">
        <f t="shared" si="635"/>
        <v>52.348890797511103</v>
      </c>
      <c r="D93" s="61">
        <f t="shared" si="635"/>
        <v>8.2879692469444404</v>
      </c>
      <c r="E93" s="61">
        <f t="shared" si="635"/>
        <v>142.88656070027776</v>
      </c>
      <c r="F93" s="61">
        <f t="shared" si="635"/>
        <v>27.323166817877777</v>
      </c>
      <c r="G93" s="61">
        <f t="shared" si="635"/>
        <v>15.22635839601111</v>
      </c>
      <c r="H93" s="61">
        <f t="shared" si="635"/>
        <v>12.042785440469428</v>
      </c>
      <c r="I93" s="61">
        <f t="shared" si="635"/>
        <v>31.408869690802778</v>
      </c>
      <c r="J93" s="61">
        <f t="shared" si="635"/>
        <v>2.2169323973444448</v>
      </c>
      <c r="K93" s="61">
        <f t="shared" si="635"/>
        <v>39.210389712400001</v>
      </c>
      <c r="L93" s="61">
        <f t="shared" si="635"/>
        <v>10.535899269025014</v>
      </c>
      <c r="M93" s="64">
        <f t="shared" si="635"/>
        <v>63.42797724166946</v>
      </c>
    </row>
    <row r="94" spans="1:13" ht="15" thickBot="1" x14ac:dyDescent="0.35">
      <c r="A94" s="57"/>
      <c r="B94" s="63">
        <f t="shared" ref="B94:M94" si="636">(B32-B$9)^2</f>
        <v>102.697956</v>
      </c>
      <c r="C94" s="63">
        <f t="shared" si="636"/>
        <v>210.02540667751114</v>
      </c>
      <c r="D94" s="63">
        <f t="shared" si="636"/>
        <v>264.05870834694446</v>
      </c>
      <c r="E94" s="63">
        <f t="shared" si="636"/>
        <v>95.541176066944416</v>
      </c>
      <c r="F94" s="63">
        <f t="shared" si="636"/>
        <v>18.898640525877777</v>
      </c>
      <c r="G94" s="63">
        <f t="shared" si="636"/>
        <v>1.2092667777777996E-4</v>
      </c>
      <c r="H94" s="63">
        <f t="shared" si="636"/>
        <v>18.136767017136123</v>
      </c>
      <c r="I94" s="63">
        <f t="shared" si="636"/>
        <v>4.9134855008027802</v>
      </c>
      <c r="J94" s="63">
        <f t="shared" si="636"/>
        <v>37.93406114401111</v>
      </c>
      <c r="K94" s="63">
        <f t="shared" si="636"/>
        <v>1.8645123999999613E-3</v>
      </c>
      <c r="L94" s="63">
        <f t="shared" si="636"/>
        <v>5.987833470025012</v>
      </c>
      <c r="M94" s="65">
        <f t="shared" si="636"/>
        <v>5.15622230200277</v>
      </c>
    </row>
    <row r="95" spans="1:13" x14ac:dyDescent="0.3">
      <c r="A95" s="55" t="s">
        <v>11</v>
      </c>
      <c r="B95" s="62">
        <f t="shared" ref="B95:M95" si="637">(B33-B$9)^2</f>
        <v>51.753636</v>
      </c>
      <c r="C95" s="62">
        <f t="shared" si="637"/>
        <v>37.494231384177787</v>
      </c>
      <c r="D95" s="62">
        <f t="shared" si="637"/>
        <v>253.29093851361108</v>
      </c>
      <c r="E95" s="62">
        <f t="shared" si="637"/>
        <v>245.40736806694449</v>
      </c>
      <c r="F95" s="62">
        <f t="shared" si="637"/>
        <v>196.92387280854444</v>
      </c>
      <c r="G95" s="62">
        <f t="shared" si="637"/>
        <v>0.51223126134444386</v>
      </c>
      <c r="H95" s="62">
        <f t="shared" si="637"/>
        <v>0.51599559446944654</v>
      </c>
      <c r="I95" s="62">
        <f t="shared" si="637"/>
        <v>0.93694978813611096</v>
      </c>
      <c r="J95" s="62">
        <f t="shared" si="637"/>
        <v>1.0642742120111113</v>
      </c>
      <c r="K95" s="62">
        <f t="shared" si="637"/>
        <v>59.128102670399997</v>
      </c>
      <c r="L95" s="62">
        <f t="shared" si="637"/>
        <v>249.10324683002509</v>
      </c>
      <c r="M95" s="66">
        <f t="shared" si="637"/>
        <v>36.068812852002758</v>
      </c>
    </row>
    <row r="96" spans="1:13" x14ac:dyDescent="0.3">
      <c r="A96" s="56"/>
      <c r="B96" s="61">
        <f t="shared" ref="B96:M96" si="638">(B34-B$9)^2</f>
        <v>23.435280999999993</v>
      </c>
      <c r="C96" s="61">
        <f t="shared" si="638"/>
        <v>60.875157077511105</v>
      </c>
      <c r="D96" s="61">
        <f t="shared" si="638"/>
        <v>20.876827113611121</v>
      </c>
      <c r="E96" s="61">
        <f t="shared" si="638"/>
        <v>136.24686716694447</v>
      </c>
      <c r="F96" s="61">
        <f t="shared" si="638"/>
        <v>90.610536021877806</v>
      </c>
      <c r="G96" s="61">
        <f t="shared" si="638"/>
        <v>9.7612296613444496</v>
      </c>
      <c r="H96" s="61">
        <f t="shared" si="638"/>
        <v>45.531837660469478</v>
      </c>
      <c r="I96" s="61">
        <f t="shared" si="638"/>
        <v>0.12647862413611172</v>
      </c>
      <c r="J96" s="61">
        <f t="shared" si="638"/>
        <v>22.99550949867778</v>
      </c>
      <c r="K96" s="61">
        <f t="shared" si="638"/>
        <v>20.461871310399992</v>
      </c>
      <c r="L96" s="61">
        <f t="shared" si="638"/>
        <v>131.59083840302503</v>
      </c>
      <c r="M96" s="64">
        <f t="shared" si="638"/>
        <v>64.054918443002762</v>
      </c>
    </row>
    <row r="97" spans="1:13" x14ac:dyDescent="0.3">
      <c r="A97" s="56"/>
      <c r="B97" s="61">
        <f t="shared" ref="B97:M97" si="639">(B35-B$9)^2</f>
        <v>7.1877609999999983</v>
      </c>
      <c r="C97" s="61">
        <f t="shared" si="639"/>
        <v>5.4044470641777789</v>
      </c>
      <c r="D97" s="61">
        <f t="shared" si="639"/>
        <v>13.069068513611118</v>
      </c>
      <c r="E97" s="61">
        <f t="shared" si="639"/>
        <v>12.712671400277781</v>
      </c>
      <c r="F97" s="61">
        <f t="shared" si="639"/>
        <v>3.563952451211112</v>
      </c>
      <c r="G97" s="61">
        <f t="shared" si="639"/>
        <v>5.035969849344446</v>
      </c>
      <c r="H97" s="61">
        <f t="shared" si="639"/>
        <v>1.6683037514694474</v>
      </c>
      <c r="I97" s="61">
        <f t="shared" si="639"/>
        <v>1.7989828584694429</v>
      </c>
      <c r="J97" s="61">
        <f t="shared" si="639"/>
        <v>4.7876211506777784</v>
      </c>
      <c r="K97" s="61">
        <f t="shared" si="639"/>
        <v>9.7480079523999947</v>
      </c>
      <c r="L97" s="61">
        <f t="shared" si="639"/>
        <v>7.7522986470249915</v>
      </c>
      <c r="M97" s="64">
        <f t="shared" si="639"/>
        <v>16.200879917669432</v>
      </c>
    </row>
    <row r="98" spans="1:13" x14ac:dyDescent="0.3">
      <c r="A98" s="56"/>
      <c r="B98" s="61">
        <f t="shared" ref="B98:M98" si="640">(B36-B$9)^2</f>
        <v>10.023555999999997</v>
      </c>
      <c r="C98" s="61">
        <f t="shared" si="640"/>
        <v>32.795627384177784</v>
      </c>
      <c r="D98" s="61">
        <f t="shared" si="640"/>
        <v>0.2409664469444438</v>
      </c>
      <c r="E98" s="61">
        <f t="shared" si="640"/>
        <v>0.4038390669444451</v>
      </c>
      <c r="F98" s="61">
        <f t="shared" si="640"/>
        <v>15.272802695211112</v>
      </c>
      <c r="G98" s="61">
        <f t="shared" si="640"/>
        <v>1.8152083080111128</v>
      </c>
      <c r="H98" s="61">
        <f t="shared" si="640"/>
        <v>0.79001580613611466</v>
      </c>
      <c r="I98" s="61">
        <f t="shared" si="640"/>
        <v>5.6424459802778132E-2</v>
      </c>
      <c r="J98" s="61">
        <f t="shared" si="640"/>
        <v>15.972518477344442</v>
      </c>
      <c r="K98" s="61">
        <f t="shared" si="640"/>
        <v>0.11538250239999968</v>
      </c>
      <c r="L98" s="61">
        <f t="shared" si="640"/>
        <v>49.221379482024972</v>
      </c>
      <c r="M98" s="64">
        <f t="shared" si="640"/>
        <v>3.7038221360027714</v>
      </c>
    </row>
    <row r="99" spans="1:13" x14ac:dyDescent="0.3">
      <c r="A99" s="56"/>
      <c r="B99" s="61">
        <f t="shared" ref="B99:M99" si="641">(B37-B$9)^2</f>
        <v>3.8612249999999979</v>
      </c>
      <c r="C99" s="61">
        <f t="shared" si="641"/>
        <v>0.65813197084444419</v>
      </c>
      <c r="D99" s="61">
        <f t="shared" si="641"/>
        <v>5.2492155802777827</v>
      </c>
      <c r="E99" s="61">
        <f t="shared" si="641"/>
        <v>16.520024766944445</v>
      </c>
      <c r="F99" s="61">
        <f t="shared" si="641"/>
        <v>2.4691198712111118</v>
      </c>
      <c r="G99" s="61">
        <f t="shared" si="641"/>
        <v>18.901596776011107</v>
      </c>
      <c r="H99" s="61">
        <f t="shared" si="641"/>
        <v>62.109031395136149</v>
      </c>
      <c r="I99" s="61">
        <f t="shared" si="641"/>
        <v>37.302309512136105</v>
      </c>
      <c r="J99" s="61">
        <f t="shared" si="641"/>
        <v>0.33101228001111116</v>
      </c>
      <c r="K99" s="61">
        <f t="shared" si="641"/>
        <v>6.2110608400000329E-2</v>
      </c>
      <c r="L99" s="61">
        <f t="shared" si="641"/>
        <v>47.401916859025022</v>
      </c>
      <c r="M99" s="64">
        <f t="shared" si="641"/>
        <v>4.0367573916694512</v>
      </c>
    </row>
    <row r="100" spans="1:13" ht="15" thickBot="1" x14ac:dyDescent="0.35">
      <c r="A100" s="57"/>
      <c r="B100" s="63">
        <f t="shared" ref="B100:M100" si="642">(B38-B$9)^2</f>
        <v>3.9999999999982304E-6</v>
      </c>
      <c r="C100" s="63">
        <f t="shared" si="642"/>
        <v>77.145539117511106</v>
      </c>
      <c r="D100" s="63">
        <f t="shared" si="642"/>
        <v>171.82272254694448</v>
      </c>
      <c r="E100" s="63">
        <f t="shared" si="642"/>
        <v>34.123316966944429</v>
      </c>
      <c r="F100" s="63">
        <f t="shared" si="642"/>
        <v>0.77978907654444429</v>
      </c>
      <c r="G100" s="63">
        <f t="shared" si="642"/>
        <v>62.444712158677781</v>
      </c>
      <c r="H100" s="63">
        <f t="shared" si="642"/>
        <v>177.73613577213607</v>
      </c>
      <c r="I100" s="63">
        <f t="shared" si="642"/>
        <v>31.560369705802763</v>
      </c>
      <c r="J100" s="63">
        <f t="shared" si="642"/>
        <v>295.91350589867773</v>
      </c>
      <c r="K100" s="63">
        <f t="shared" si="642"/>
        <v>16.777379840400002</v>
      </c>
      <c r="L100" s="63">
        <f t="shared" si="642"/>
        <v>22.594859094025026</v>
      </c>
      <c r="M100" s="65">
        <f t="shared" si="642"/>
        <v>3.2821421500027848</v>
      </c>
    </row>
    <row r="101" spans="1:13" x14ac:dyDescent="0.3">
      <c r="A101" s="55" t="s">
        <v>12</v>
      </c>
      <c r="B101" s="62">
        <f t="shared" ref="B101:M101" si="643">(B39-B$9)^2</f>
        <v>0.45697599999999944</v>
      </c>
      <c r="C101" s="62">
        <f t="shared" si="643"/>
        <v>10.94780450417778</v>
      </c>
      <c r="D101" s="62">
        <f t="shared" si="643"/>
        <v>0.72951528027777923</v>
      </c>
      <c r="E101" s="62">
        <f t="shared" si="643"/>
        <v>3.1738016336111095</v>
      </c>
      <c r="F101" s="62">
        <f t="shared" si="643"/>
        <v>14.663972480544443</v>
      </c>
      <c r="G101" s="62">
        <f t="shared" si="643"/>
        <v>41.758779490677775</v>
      </c>
      <c r="H101" s="62">
        <f t="shared" si="643"/>
        <v>1.5604298528027725</v>
      </c>
      <c r="I101" s="62">
        <f t="shared" si="643"/>
        <v>1.9222759531361107</v>
      </c>
      <c r="J101" s="62">
        <f t="shared" si="643"/>
        <v>0.89182210534444428</v>
      </c>
      <c r="K101" s="62">
        <f t="shared" si="643"/>
        <v>1.2599613503999989</v>
      </c>
      <c r="L101" s="62">
        <f t="shared" si="643"/>
        <v>2.6758579980250041</v>
      </c>
      <c r="M101" s="66">
        <f t="shared" si="643"/>
        <v>45.239995224669464</v>
      </c>
    </row>
    <row r="102" spans="1:13" x14ac:dyDescent="0.3">
      <c r="A102" s="56"/>
      <c r="B102" s="61">
        <f t="shared" ref="B102:M102" si="644">(B40-B$9)^2</f>
        <v>3.4262009999999985</v>
      </c>
      <c r="C102" s="61">
        <f t="shared" si="644"/>
        <v>14.210989930844448</v>
      </c>
      <c r="D102" s="61">
        <f t="shared" si="644"/>
        <v>6.5989046944444116E-2</v>
      </c>
      <c r="E102" s="61">
        <f t="shared" si="644"/>
        <v>58.928396366944447</v>
      </c>
      <c r="F102" s="61">
        <f t="shared" si="644"/>
        <v>17.643836208544446</v>
      </c>
      <c r="G102" s="61">
        <f t="shared" si="644"/>
        <v>37.444649434677778</v>
      </c>
      <c r="H102" s="61">
        <f t="shared" si="644"/>
        <v>17.105076002802793</v>
      </c>
      <c r="I102" s="61">
        <f t="shared" si="644"/>
        <v>14.421297393136113</v>
      </c>
      <c r="J102" s="61">
        <f t="shared" si="644"/>
        <v>17.134328805344442</v>
      </c>
      <c r="K102" s="61">
        <f t="shared" si="644"/>
        <v>4.1269109903999972</v>
      </c>
      <c r="L102" s="61">
        <f t="shared" si="644"/>
        <v>17.614850970025021</v>
      </c>
      <c r="M102" s="64">
        <f t="shared" si="644"/>
        <v>8.4255705336111764E-2</v>
      </c>
    </row>
    <row r="103" spans="1:13" x14ac:dyDescent="0.3">
      <c r="A103" s="56"/>
      <c r="B103" s="61">
        <f t="shared" ref="B103:M103" si="645">(B41-B$9)^2</f>
        <v>5.7360249999999979</v>
      </c>
      <c r="C103" s="61">
        <f t="shared" si="645"/>
        <v>0.87562182417777834</v>
      </c>
      <c r="D103" s="61">
        <f t="shared" si="645"/>
        <v>16.678103080277765</v>
      </c>
      <c r="E103" s="61">
        <f t="shared" si="645"/>
        <v>18.041114666944445</v>
      </c>
      <c r="F103" s="61">
        <f t="shared" si="645"/>
        <v>7.801724164544444</v>
      </c>
      <c r="G103" s="61">
        <f t="shared" si="645"/>
        <v>1.7792981026777768</v>
      </c>
      <c r="H103" s="61">
        <f t="shared" si="645"/>
        <v>6.0852420261361182</v>
      </c>
      <c r="I103" s="61">
        <f t="shared" si="645"/>
        <v>34.392809863136115</v>
      </c>
      <c r="J103" s="61">
        <f t="shared" si="645"/>
        <v>6.617053118677779</v>
      </c>
      <c r="K103" s="61">
        <f t="shared" si="645"/>
        <v>15.260898510400004</v>
      </c>
      <c r="L103" s="61">
        <f t="shared" si="645"/>
        <v>7.2232206360250073</v>
      </c>
      <c r="M103" s="64">
        <f t="shared" si="645"/>
        <v>0.38954033733610927</v>
      </c>
    </row>
    <row r="104" spans="1:13" x14ac:dyDescent="0.3">
      <c r="A104" s="56"/>
      <c r="B104" s="61">
        <f t="shared" ref="B104:M104" si="646">(B42-B$9)^2</f>
        <v>6.340323999999999</v>
      </c>
      <c r="C104" s="61">
        <f t="shared" si="646"/>
        <v>100.47549723751114</v>
      </c>
      <c r="D104" s="61">
        <f t="shared" si="646"/>
        <v>2.9280913611111615E-2</v>
      </c>
      <c r="E104" s="61">
        <f t="shared" si="646"/>
        <v>6.7470928336111076</v>
      </c>
      <c r="F104" s="61">
        <f t="shared" si="646"/>
        <v>24.50094902454445</v>
      </c>
      <c r="G104" s="61">
        <f t="shared" si="646"/>
        <v>6.5326418493444436</v>
      </c>
      <c r="H104" s="61">
        <f t="shared" si="646"/>
        <v>3.3458689861361037</v>
      </c>
      <c r="I104" s="61">
        <f t="shared" si="646"/>
        <v>0.88258822313611063</v>
      </c>
      <c r="J104" s="61">
        <f t="shared" si="646"/>
        <v>0.66037835201111117</v>
      </c>
      <c r="K104" s="61">
        <f t="shared" si="646"/>
        <v>9.9825666304000027</v>
      </c>
      <c r="L104" s="61">
        <f t="shared" si="646"/>
        <v>35.597869296024982</v>
      </c>
      <c r="M104" s="64">
        <f t="shared" si="646"/>
        <v>44.28727253400281</v>
      </c>
    </row>
    <row r="105" spans="1:13" x14ac:dyDescent="0.3">
      <c r="A105" s="56"/>
      <c r="B105" s="61">
        <f t="shared" ref="B105:M105" si="647">(B43-B$9)^2</f>
        <v>83.887280999999973</v>
      </c>
      <c r="C105" s="61">
        <f t="shared" si="647"/>
        <v>31.486163970844451</v>
      </c>
      <c r="D105" s="61">
        <f t="shared" si="647"/>
        <v>11.302259546944438</v>
      </c>
      <c r="E105" s="61">
        <f t="shared" si="647"/>
        <v>40.876629133611118</v>
      </c>
      <c r="F105" s="61">
        <f t="shared" si="647"/>
        <v>3.4609269272111112</v>
      </c>
      <c r="G105" s="61">
        <f t="shared" si="647"/>
        <v>29.247581664011108</v>
      </c>
      <c r="H105" s="61">
        <f t="shared" si="647"/>
        <v>7.8782852928027847</v>
      </c>
      <c r="I105" s="61">
        <f t="shared" si="647"/>
        <v>48.282184969802778</v>
      </c>
      <c r="J105" s="61">
        <f t="shared" si="647"/>
        <v>71.126227425344439</v>
      </c>
      <c r="K105" s="61">
        <f t="shared" si="647"/>
        <v>6.9512377104000045</v>
      </c>
      <c r="L105" s="61">
        <f t="shared" si="647"/>
        <v>171.63109164802503</v>
      </c>
      <c r="M105" s="64">
        <f t="shared" si="647"/>
        <v>1.2013657913361147</v>
      </c>
    </row>
    <row r="106" spans="1:13" ht="15" thickBot="1" x14ac:dyDescent="0.35">
      <c r="A106" s="57"/>
      <c r="B106" s="63">
        <f t="shared" ref="B106:M106" si="648">(B44-B$9)^2</f>
        <v>283.61928100000006</v>
      </c>
      <c r="C106" s="63">
        <f t="shared" si="648"/>
        <v>344.00060621084447</v>
      </c>
      <c r="D106" s="63">
        <f t="shared" si="648"/>
        <v>231.15806841361112</v>
      </c>
      <c r="E106" s="63">
        <f t="shared" si="648"/>
        <v>22.901169766944442</v>
      </c>
      <c r="F106" s="63">
        <f t="shared" si="648"/>
        <v>83.710727413877763</v>
      </c>
      <c r="G106" s="63">
        <f t="shared" si="648"/>
        <v>55.399787230677774</v>
      </c>
      <c r="H106" s="63">
        <f t="shared" si="648"/>
        <v>146.96296679946957</v>
      </c>
      <c r="I106" s="63">
        <f t="shared" si="648"/>
        <v>2.9051895731361093</v>
      </c>
      <c r="J106" s="63">
        <f t="shared" si="648"/>
        <v>38.394918558677773</v>
      </c>
      <c r="K106" s="63">
        <f t="shared" si="648"/>
        <v>61.363408910399997</v>
      </c>
      <c r="L106" s="63">
        <f t="shared" si="648"/>
        <v>227.27989639802507</v>
      </c>
      <c r="M106" s="65">
        <f t="shared" si="648"/>
        <v>1.7267755846694486</v>
      </c>
    </row>
    <row r="107" spans="1:13" x14ac:dyDescent="0.3">
      <c r="A107" s="55" t="s">
        <v>13</v>
      </c>
      <c r="B107" s="62">
        <f t="shared" ref="B107:M107" si="649">(B45-B$9)^2</f>
        <v>15.132099999999998</v>
      </c>
      <c r="C107" s="62">
        <f t="shared" si="649"/>
        <v>20.672905250844451</v>
      </c>
      <c r="D107" s="62">
        <f t="shared" si="649"/>
        <v>34.153699613611131</v>
      </c>
      <c r="E107" s="62">
        <f t="shared" si="649"/>
        <v>7.2101200277777583E-2</v>
      </c>
      <c r="F107" s="62">
        <f t="shared" si="649"/>
        <v>5.6123663152111112</v>
      </c>
      <c r="G107" s="62">
        <f t="shared" si="649"/>
        <v>2.9319598746777773</v>
      </c>
      <c r="H107" s="62">
        <f t="shared" si="649"/>
        <v>18.543114422802756</v>
      </c>
      <c r="I107" s="62">
        <f t="shared" si="649"/>
        <v>3.26330375313611</v>
      </c>
      <c r="J107" s="62">
        <f t="shared" si="649"/>
        <v>7.5711007773444443</v>
      </c>
      <c r="K107" s="62">
        <f t="shared" si="649"/>
        <v>22.143424262399993</v>
      </c>
      <c r="L107" s="62">
        <f t="shared" si="649"/>
        <v>88.864463972024964</v>
      </c>
      <c r="M107" s="66">
        <f t="shared" si="649"/>
        <v>21.266224312669433</v>
      </c>
    </row>
    <row r="108" spans="1:13" x14ac:dyDescent="0.3">
      <c r="A108" s="56"/>
      <c r="B108" s="61">
        <f t="shared" ref="B108:M108" si="650">(B46-B$9)^2</f>
        <v>10.106040999999996</v>
      </c>
      <c r="C108" s="61">
        <f t="shared" si="650"/>
        <v>112.67284679751111</v>
      </c>
      <c r="D108" s="61">
        <f t="shared" si="650"/>
        <v>3.4823914136111145</v>
      </c>
      <c r="E108" s="61">
        <f t="shared" si="650"/>
        <v>1.8728378669444437</v>
      </c>
      <c r="F108" s="61">
        <f t="shared" si="650"/>
        <v>22.491717268544448</v>
      </c>
      <c r="G108" s="61">
        <f t="shared" si="650"/>
        <v>7.2533441946777755</v>
      </c>
      <c r="H108" s="61">
        <f t="shared" si="650"/>
        <v>3.1615388518027707</v>
      </c>
      <c r="I108" s="61">
        <f t="shared" si="650"/>
        <v>2.1215718888027775</v>
      </c>
      <c r="J108" s="61">
        <f t="shared" si="650"/>
        <v>12.024688993344444</v>
      </c>
      <c r="K108" s="61">
        <f t="shared" si="650"/>
        <v>4.6430768483999971</v>
      </c>
      <c r="L108" s="61">
        <f t="shared" si="650"/>
        <v>99.766037007024948</v>
      </c>
      <c r="M108" s="64">
        <f t="shared" si="650"/>
        <v>3.9798986510027854</v>
      </c>
    </row>
    <row r="109" spans="1:13" x14ac:dyDescent="0.3">
      <c r="A109" s="56"/>
      <c r="B109" s="61">
        <f t="shared" ref="B109:M109" si="651">(B47-B$9)^2</f>
        <v>3.6404639999999979</v>
      </c>
      <c r="C109" s="61">
        <f t="shared" si="651"/>
        <v>199.22607346417777</v>
      </c>
      <c r="D109" s="61">
        <f t="shared" si="651"/>
        <v>4.4570246944445079E-2</v>
      </c>
      <c r="E109" s="61">
        <f t="shared" si="651"/>
        <v>21.404656466944434</v>
      </c>
      <c r="F109" s="61">
        <f t="shared" si="651"/>
        <v>55.835914891211118</v>
      </c>
      <c r="G109" s="61">
        <f t="shared" si="651"/>
        <v>22.414574922677772</v>
      </c>
      <c r="H109" s="61">
        <f t="shared" si="651"/>
        <v>5.9866915888027696</v>
      </c>
      <c r="I109" s="61">
        <f t="shared" si="651"/>
        <v>5.7162195091361081</v>
      </c>
      <c r="J109" s="61">
        <f t="shared" si="651"/>
        <v>4.4010305653444455</v>
      </c>
      <c r="K109" s="61">
        <f t="shared" si="651"/>
        <v>0.16078496039999937</v>
      </c>
      <c r="L109" s="61">
        <f t="shared" si="651"/>
        <v>144.41057223902493</v>
      </c>
      <c r="M109" s="64">
        <f t="shared" si="651"/>
        <v>45.214439775002788</v>
      </c>
    </row>
    <row r="110" spans="1:13" x14ac:dyDescent="0.3">
      <c r="A110" s="56"/>
      <c r="B110" s="61">
        <f t="shared" ref="B110:M110" si="652">(B48-B$9)^2</f>
        <v>61.811043999999988</v>
      </c>
      <c r="C110" s="61">
        <f t="shared" si="652"/>
        <v>49.896516970844445</v>
      </c>
      <c r="D110" s="61">
        <f t="shared" si="652"/>
        <v>7.95869924694445</v>
      </c>
      <c r="E110" s="61">
        <f t="shared" si="652"/>
        <v>28.670848733611116</v>
      </c>
      <c r="F110" s="61">
        <f t="shared" si="652"/>
        <v>3.188569731211111</v>
      </c>
      <c r="G110" s="61">
        <f t="shared" si="652"/>
        <v>0.97496534267777701</v>
      </c>
      <c r="H110" s="61">
        <f t="shared" si="652"/>
        <v>47.599949530469416</v>
      </c>
      <c r="I110" s="61">
        <f t="shared" si="652"/>
        <v>1.6290991041361105</v>
      </c>
      <c r="J110" s="61">
        <f t="shared" si="652"/>
        <v>7.8067899106777778</v>
      </c>
      <c r="K110" s="61">
        <f t="shared" si="652"/>
        <v>5.0482001124000018</v>
      </c>
      <c r="L110" s="61">
        <f t="shared" si="652"/>
        <v>62.530058684024979</v>
      </c>
      <c r="M110" s="64">
        <f t="shared" si="652"/>
        <v>20.346128813336119</v>
      </c>
    </row>
    <row r="111" spans="1:13" x14ac:dyDescent="0.3">
      <c r="A111" s="56"/>
      <c r="B111" s="61">
        <f t="shared" ref="B111:M111" si="653">(B49-B$9)^2</f>
        <v>7.9129689999999986</v>
      </c>
      <c r="C111" s="61">
        <f t="shared" si="653"/>
        <v>5.5576490844444597E-2</v>
      </c>
      <c r="D111" s="61">
        <f t="shared" si="653"/>
        <v>3.2036823469444404</v>
      </c>
      <c r="E111" s="61">
        <f t="shared" si="653"/>
        <v>63.880322666944423</v>
      </c>
      <c r="F111" s="61">
        <f t="shared" si="653"/>
        <v>3.4713527645444442</v>
      </c>
      <c r="G111" s="61">
        <f t="shared" si="653"/>
        <v>0.50993404934444464</v>
      </c>
      <c r="H111" s="61">
        <f t="shared" si="653"/>
        <v>6.4580616838027698</v>
      </c>
      <c r="I111" s="61">
        <f t="shared" si="653"/>
        <v>13.4055692541361</v>
      </c>
      <c r="J111" s="61">
        <f t="shared" si="653"/>
        <v>1.196974577344444</v>
      </c>
      <c r="K111" s="61">
        <f t="shared" si="653"/>
        <v>12.311817792400007</v>
      </c>
      <c r="L111" s="61">
        <f t="shared" si="653"/>
        <v>3.1406751180249937</v>
      </c>
      <c r="M111" s="64">
        <f t="shared" si="653"/>
        <v>41.680818324669467</v>
      </c>
    </row>
    <row r="112" spans="1:13" ht="15" thickBot="1" x14ac:dyDescent="0.35">
      <c r="A112" s="57"/>
      <c r="B112" s="63">
        <f t="shared" ref="B112:M112" si="654">(B50-B$9)^2</f>
        <v>138.72128399999997</v>
      </c>
      <c r="C112" s="63">
        <f t="shared" si="654"/>
        <v>56.74990578417777</v>
      </c>
      <c r="D112" s="63">
        <f t="shared" si="654"/>
        <v>138.05975834694445</v>
      </c>
      <c r="E112" s="63">
        <f t="shared" si="654"/>
        <v>91.709671466944442</v>
      </c>
      <c r="F112" s="63">
        <f t="shared" si="654"/>
        <v>8.537168464544445</v>
      </c>
      <c r="G112" s="63">
        <f t="shared" si="654"/>
        <v>1.7500732293444439</v>
      </c>
      <c r="H112" s="63">
        <f t="shared" si="654"/>
        <v>0.22398607046944244</v>
      </c>
      <c r="I112" s="63">
        <f t="shared" si="654"/>
        <v>7.004694467469446</v>
      </c>
      <c r="J112" s="63">
        <f t="shared" si="654"/>
        <v>3.1189796973444444</v>
      </c>
      <c r="K112" s="63">
        <f t="shared" si="654"/>
        <v>3.2190818723999981</v>
      </c>
      <c r="L112" s="63">
        <f t="shared" si="654"/>
        <v>26.637933828024984</v>
      </c>
      <c r="M112" s="65">
        <f t="shared" si="654"/>
        <v>9.7214978780027703</v>
      </c>
    </row>
    <row r="113" spans="1:13" x14ac:dyDescent="0.3">
      <c r="A113" s="55" t="s">
        <v>14</v>
      </c>
      <c r="B113" s="62">
        <f t="shared" ref="B113:M113" si="655">(B51-B$9)^2</f>
        <v>0.17472399999999966</v>
      </c>
      <c r="C113" s="62">
        <f t="shared" si="655"/>
        <v>195.08416567751107</v>
      </c>
      <c r="D113" s="62">
        <f t="shared" si="655"/>
        <v>118.85614781361114</v>
      </c>
      <c r="E113" s="62">
        <f t="shared" si="655"/>
        <v>161.32767886694447</v>
      </c>
      <c r="F113" s="62">
        <f t="shared" si="655"/>
        <v>136.02922343121108</v>
      </c>
      <c r="G113" s="62">
        <f t="shared" si="655"/>
        <v>7.4098102626777784</v>
      </c>
      <c r="H113" s="62">
        <f t="shared" si="655"/>
        <v>8.2502700544694516</v>
      </c>
      <c r="I113" s="62">
        <f t="shared" si="655"/>
        <v>1.15124673813611</v>
      </c>
      <c r="J113" s="62">
        <f t="shared" si="655"/>
        <v>1.591289741344444</v>
      </c>
      <c r="K113" s="62">
        <f t="shared" si="655"/>
        <v>137.95864953639997</v>
      </c>
      <c r="L113" s="62">
        <f t="shared" si="655"/>
        <v>176.19920874002506</v>
      </c>
      <c r="M113" s="66">
        <f t="shared" si="655"/>
        <v>179.41883642200273</v>
      </c>
    </row>
    <row r="114" spans="1:13" x14ac:dyDescent="0.3">
      <c r="A114" s="56"/>
      <c r="B114" s="61">
        <f t="shared" ref="B114:M114" si="656">(B52-B$9)^2</f>
        <v>0.53728900000000079</v>
      </c>
      <c r="C114" s="61">
        <f t="shared" si="656"/>
        <v>30.983176170844452</v>
      </c>
      <c r="D114" s="61">
        <f t="shared" si="656"/>
        <v>161.72505631361119</v>
      </c>
      <c r="E114" s="61">
        <f t="shared" si="656"/>
        <v>161.9888320002778</v>
      </c>
      <c r="F114" s="61">
        <f t="shared" si="656"/>
        <v>24.314333648544448</v>
      </c>
      <c r="G114" s="61">
        <f t="shared" si="656"/>
        <v>9.545941344444385E-3</v>
      </c>
      <c r="H114" s="61">
        <f t="shared" si="656"/>
        <v>0.24727911046944234</v>
      </c>
      <c r="I114" s="61">
        <f t="shared" si="656"/>
        <v>0.25769667746944497</v>
      </c>
      <c r="J114" s="61">
        <f t="shared" si="656"/>
        <v>13.094531325344445</v>
      </c>
      <c r="K114" s="61">
        <f t="shared" si="656"/>
        <v>96.657998990399989</v>
      </c>
      <c r="L114" s="61">
        <f t="shared" si="656"/>
        <v>64.839615813025034</v>
      </c>
      <c r="M114" s="64">
        <f t="shared" si="656"/>
        <v>104.88692258300276</v>
      </c>
    </row>
    <row r="115" spans="1:13" x14ac:dyDescent="0.3">
      <c r="A115" s="56"/>
      <c r="B115" s="61">
        <f t="shared" ref="B115:M115" si="657">(B53-B$9)^2</f>
        <v>3.0624999999999861E-2</v>
      </c>
      <c r="C115" s="61">
        <f t="shared" si="657"/>
        <v>15.584703744177782</v>
      </c>
      <c r="D115" s="61">
        <f t="shared" si="657"/>
        <v>59.569324880277797</v>
      </c>
      <c r="E115" s="61">
        <f t="shared" si="657"/>
        <v>30.409526433611124</v>
      </c>
      <c r="F115" s="61">
        <f t="shared" si="657"/>
        <v>21.788761384544447</v>
      </c>
      <c r="G115" s="61">
        <f t="shared" si="657"/>
        <v>0.80119804267777817</v>
      </c>
      <c r="H115" s="61">
        <f t="shared" si="657"/>
        <v>4.2274306984694343</v>
      </c>
      <c r="I115" s="61">
        <f t="shared" si="657"/>
        <v>2.1774445469444358E-2</v>
      </c>
      <c r="J115" s="61">
        <f t="shared" si="657"/>
        <v>0.36889021867777766</v>
      </c>
      <c r="K115" s="61">
        <f t="shared" si="657"/>
        <v>66.430324230399975</v>
      </c>
      <c r="L115" s="61">
        <f t="shared" si="657"/>
        <v>53.747886377024976</v>
      </c>
      <c r="M115" s="64">
        <f t="shared" si="657"/>
        <v>79.174967541002744</v>
      </c>
    </row>
    <row r="116" spans="1:13" x14ac:dyDescent="0.3">
      <c r="A116" s="56"/>
      <c r="B116" s="61">
        <f t="shared" ref="B116:M116" si="658">(B54-B$9)^2</f>
        <v>9.3086009999999959</v>
      </c>
      <c r="C116" s="61">
        <f t="shared" si="658"/>
        <v>12.579411917511113</v>
      </c>
      <c r="D116" s="61">
        <f t="shared" si="658"/>
        <v>3.4488823136111146</v>
      </c>
      <c r="E116" s="61">
        <f t="shared" si="658"/>
        <v>15.503775000277781</v>
      </c>
      <c r="F116" s="61">
        <f t="shared" si="658"/>
        <v>2.3717334685444453</v>
      </c>
      <c r="G116" s="61">
        <f t="shared" si="658"/>
        <v>1.0905555280111114</v>
      </c>
      <c r="H116" s="61">
        <f t="shared" si="658"/>
        <v>1.2008397361361172</v>
      </c>
      <c r="I116" s="61">
        <f t="shared" si="658"/>
        <v>0.96931572980277902</v>
      </c>
      <c r="J116" s="61">
        <f t="shared" si="658"/>
        <v>32.462227937344444</v>
      </c>
      <c r="K116" s="61">
        <f t="shared" si="658"/>
        <v>20.283133542399995</v>
      </c>
      <c r="L116" s="61">
        <f t="shared" si="658"/>
        <v>37.721645822024982</v>
      </c>
      <c r="M116" s="64">
        <f t="shared" si="658"/>
        <v>42.673969976002766</v>
      </c>
    </row>
    <row r="117" spans="1:13" x14ac:dyDescent="0.3">
      <c r="A117" s="56"/>
      <c r="B117" s="61">
        <f t="shared" ref="B117:M117" si="659">(B55-B$9)^2</f>
        <v>4.080400000000016E-2</v>
      </c>
      <c r="C117" s="61">
        <f t="shared" si="659"/>
        <v>1.7788801708444451</v>
      </c>
      <c r="D117" s="61">
        <f t="shared" si="659"/>
        <v>0.28634984694444543</v>
      </c>
      <c r="E117" s="61">
        <f t="shared" si="659"/>
        <v>66.609810200277778</v>
      </c>
      <c r="F117" s="61">
        <f t="shared" si="659"/>
        <v>9.7427842045444475</v>
      </c>
      <c r="G117" s="61">
        <f t="shared" si="659"/>
        <v>2.5141167893444454</v>
      </c>
      <c r="H117" s="61">
        <f t="shared" si="659"/>
        <v>56.188941578469489</v>
      </c>
      <c r="I117" s="61">
        <f t="shared" si="659"/>
        <v>1.7014158802777977E-2</v>
      </c>
      <c r="J117" s="61">
        <f t="shared" si="659"/>
        <v>1.4998002800111108</v>
      </c>
      <c r="K117" s="61">
        <f t="shared" si="659"/>
        <v>3.8485807683999975</v>
      </c>
      <c r="L117" s="61">
        <f t="shared" si="659"/>
        <v>9.9219015090250142</v>
      </c>
      <c r="M117" s="64">
        <f t="shared" si="659"/>
        <v>13.526445768336101</v>
      </c>
    </row>
    <row r="118" spans="1:13" ht="15" thickBot="1" x14ac:dyDescent="0.35">
      <c r="A118" s="57"/>
      <c r="B118" s="63">
        <f t="shared" ref="B118:M118" si="660">(B56-B$9)^2</f>
        <v>0.80640400000000101</v>
      </c>
      <c r="C118" s="63">
        <f t="shared" si="660"/>
        <v>86.60635110417779</v>
      </c>
      <c r="D118" s="63">
        <f t="shared" si="660"/>
        <v>0.62903404694444587</v>
      </c>
      <c r="E118" s="63">
        <f t="shared" si="660"/>
        <v>2.4008986002777792</v>
      </c>
      <c r="F118" s="63">
        <f t="shared" si="660"/>
        <v>10.778461076544444</v>
      </c>
      <c r="G118" s="63">
        <f t="shared" si="660"/>
        <v>26.267640872011121</v>
      </c>
      <c r="H118" s="63">
        <f t="shared" si="660"/>
        <v>0.52529396880277479</v>
      </c>
      <c r="I118" s="63">
        <f t="shared" si="660"/>
        <v>2.193770762469446</v>
      </c>
      <c r="J118" s="63">
        <f t="shared" si="660"/>
        <v>8.4049934120111107</v>
      </c>
      <c r="K118" s="63">
        <f t="shared" si="660"/>
        <v>1.4593123204000007</v>
      </c>
      <c r="L118" s="63">
        <f t="shared" si="660"/>
        <v>29.783269334025015</v>
      </c>
      <c r="M118" s="65">
        <f t="shared" si="660"/>
        <v>29.141984783336099</v>
      </c>
    </row>
    <row r="119" spans="1:13" x14ac:dyDescent="0.3">
      <c r="A119" s="55" t="s">
        <v>15</v>
      </c>
      <c r="B119" s="62">
        <f t="shared" ref="B119:M119" si="661">(B57-B$9)^2</f>
        <v>5.382399999999997</v>
      </c>
      <c r="C119" s="62">
        <f t="shared" si="661"/>
        <v>12.283249197511111</v>
      </c>
      <c r="D119" s="62">
        <f t="shared" si="661"/>
        <v>53.452426913611127</v>
      </c>
      <c r="E119" s="62">
        <f t="shared" si="661"/>
        <v>15.019371066944448</v>
      </c>
      <c r="F119" s="62">
        <f t="shared" si="661"/>
        <v>4.983416287211111</v>
      </c>
      <c r="G119" s="62">
        <f t="shared" si="661"/>
        <v>11.676595190677775</v>
      </c>
      <c r="H119" s="62">
        <f t="shared" si="661"/>
        <v>32.389434939469425</v>
      </c>
      <c r="I119" s="62">
        <f t="shared" si="661"/>
        <v>5.0874531731361134</v>
      </c>
      <c r="J119" s="62">
        <f t="shared" si="661"/>
        <v>3.358557152011111</v>
      </c>
      <c r="K119" s="62">
        <f t="shared" si="661"/>
        <v>9.9759959103999964</v>
      </c>
      <c r="L119" s="62">
        <f t="shared" si="661"/>
        <v>2.6445101780249942</v>
      </c>
      <c r="M119" s="66">
        <f t="shared" si="661"/>
        <v>3.9877360813361045</v>
      </c>
    </row>
    <row r="120" spans="1:13" x14ac:dyDescent="0.3">
      <c r="A120" s="56"/>
      <c r="B120" s="61">
        <f t="shared" ref="B120:M120" si="662">(B58-B$9)^2</f>
        <v>5.7984639999999974</v>
      </c>
      <c r="C120" s="61">
        <f t="shared" si="662"/>
        <v>2.3708197975111114</v>
      </c>
      <c r="D120" s="61">
        <f t="shared" si="662"/>
        <v>34.212165780277786</v>
      </c>
      <c r="E120" s="61">
        <f t="shared" si="662"/>
        <v>0.5091060336111104</v>
      </c>
      <c r="F120" s="61">
        <f t="shared" si="662"/>
        <v>1.804338472544444</v>
      </c>
      <c r="G120" s="61">
        <f t="shared" si="662"/>
        <v>0.22562816667777746</v>
      </c>
      <c r="H120" s="61">
        <f t="shared" si="662"/>
        <v>18.889208156136096</v>
      </c>
      <c r="I120" s="61">
        <f t="shared" si="662"/>
        <v>4.9127023198027775</v>
      </c>
      <c r="J120" s="61">
        <f t="shared" si="662"/>
        <v>3.2882865786777775</v>
      </c>
      <c r="K120" s="61">
        <f t="shared" si="662"/>
        <v>27.60956007039999</v>
      </c>
      <c r="L120" s="61">
        <f t="shared" si="662"/>
        <v>23.196697527024984</v>
      </c>
      <c r="M120" s="64">
        <f t="shared" si="662"/>
        <v>6.5691313243361051</v>
      </c>
    </row>
    <row r="121" spans="1:13" x14ac:dyDescent="0.3">
      <c r="A121" s="56"/>
      <c r="B121" s="61">
        <f t="shared" ref="B121:M121" si="663">(B59-B$9)^2</f>
        <v>31.516995999999999</v>
      </c>
      <c r="C121" s="61">
        <f t="shared" si="663"/>
        <v>10.750179704177778</v>
      </c>
      <c r="D121" s="61">
        <f t="shared" si="663"/>
        <v>1.869007980277781</v>
      </c>
      <c r="E121" s="61">
        <f t="shared" si="663"/>
        <v>24.845406400277771</v>
      </c>
      <c r="F121" s="61">
        <f t="shared" si="663"/>
        <v>8.6386419112111099</v>
      </c>
      <c r="G121" s="61">
        <f t="shared" si="663"/>
        <v>0.36469923601111098</v>
      </c>
      <c r="H121" s="61">
        <f t="shared" si="663"/>
        <v>22.091613696136086</v>
      </c>
      <c r="I121" s="61">
        <f t="shared" si="663"/>
        <v>2.7273256364694429</v>
      </c>
      <c r="J121" s="61">
        <f t="shared" si="663"/>
        <v>9.0141855853444444</v>
      </c>
      <c r="K121" s="61">
        <f t="shared" si="663"/>
        <v>1.5488300304000013</v>
      </c>
      <c r="L121" s="61">
        <f t="shared" si="663"/>
        <v>22.689931926024983</v>
      </c>
      <c r="M121" s="64">
        <f t="shared" si="663"/>
        <v>12.249078350669452</v>
      </c>
    </row>
    <row r="122" spans="1:13" x14ac:dyDescent="0.3">
      <c r="A122" s="56"/>
      <c r="B122" s="61">
        <f t="shared" ref="B122:M122" si="664">(B60-B$9)^2</f>
        <v>20.079360999999999</v>
      </c>
      <c r="C122" s="61">
        <f t="shared" si="664"/>
        <v>9.1067949441777802</v>
      </c>
      <c r="D122" s="61">
        <f t="shared" si="664"/>
        <v>36.979979913611132</v>
      </c>
      <c r="E122" s="61">
        <f t="shared" si="664"/>
        <v>8.570353833611108</v>
      </c>
      <c r="F122" s="61">
        <f t="shared" si="664"/>
        <v>5.3896717877777729E-2</v>
      </c>
      <c r="G122" s="61">
        <f t="shared" si="664"/>
        <v>1.515599002677779</v>
      </c>
      <c r="H122" s="61">
        <f t="shared" si="664"/>
        <v>20.468129269469422</v>
      </c>
      <c r="I122" s="61">
        <f t="shared" si="664"/>
        <v>20.110396439802766</v>
      </c>
      <c r="J122" s="61">
        <f t="shared" si="664"/>
        <v>9.7696045720111098</v>
      </c>
      <c r="K122" s="61">
        <f t="shared" si="664"/>
        <v>2.3272112704000008</v>
      </c>
      <c r="L122" s="61">
        <f t="shared" si="664"/>
        <v>1.3604772960249971</v>
      </c>
      <c r="M122" s="64">
        <f t="shared" si="664"/>
        <v>22.837582547336122</v>
      </c>
    </row>
    <row r="123" spans="1:13" x14ac:dyDescent="0.3">
      <c r="A123" s="56"/>
      <c r="B123" s="61">
        <f t="shared" ref="B123:M123" si="665">(B61-B$9)^2</f>
        <v>123.69888399999999</v>
      </c>
      <c r="C123" s="61">
        <f t="shared" si="665"/>
        <v>15.894148984177779</v>
      </c>
      <c r="D123" s="61">
        <f t="shared" si="665"/>
        <v>101.99215744694446</v>
      </c>
      <c r="E123" s="61">
        <f t="shared" si="665"/>
        <v>224.05649120027775</v>
      </c>
      <c r="F123" s="61">
        <f t="shared" si="665"/>
        <v>21.44946457387778</v>
      </c>
      <c r="G123" s="61">
        <f t="shared" si="665"/>
        <v>6.2694985173444477</v>
      </c>
      <c r="H123" s="61">
        <f t="shared" si="665"/>
        <v>168.90047798946941</v>
      </c>
      <c r="I123" s="61">
        <f t="shared" si="665"/>
        <v>145.72018676980281</v>
      </c>
      <c r="J123" s="61">
        <f t="shared" si="665"/>
        <v>1.2401792011111095E-2</v>
      </c>
      <c r="K123" s="61">
        <f t="shared" si="665"/>
        <v>0.83086871040000143</v>
      </c>
      <c r="L123" s="61">
        <f t="shared" si="665"/>
        <v>71.84588167802498</v>
      </c>
      <c r="M123" s="64">
        <f t="shared" si="665"/>
        <v>109.81087313466946</v>
      </c>
    </row>
    <row r="124" spans="1:13" ht="15" thickBot="1" x14ac:dyDescent="0.35">
      <c r="A124" s="57"/>
      <c r="B124" s="63">
        <f t="shared" ref="B124:M124" si="666">(B62-B$9)^2</f>
        <v>8.6494810000000051</v>
      </c>
      <c r="C124" s="63">
        <f t="shared" si="666"/>
        <v>0.48895522417777737</v>
      </c>
      <c r="D124" s="63">
        <f t="shared" si="666"/>
        <v>7.2839712469444367</v>
      </c>
      <c r="E124" s="63">
        <f t="shared" si="666"/>
        <v>9.0933407669444417</v>
      </c>
      <c r="F124" s="63">
        <f t="shared" si="666"/>
        <v>33.03540388721111</v>
      </c>
      <c r="G124" s="63">
        <f t="shared" si="666"/>
        <v>12.291311437344447</v>
      </c>
      <c r="H124" s="63">
        <f t="shared" si="666"/>
        <v>1.9094495428027842</v>
      </c>
      <c r="I124" s="63">
        <f t="shared" si="666"/>
        <v>2.8847720331361084</v>
      </c>
      <c r="J124" s="63">
        <f t="shared" si="666"/>
        <v>0.24340737867777776</v>
      </c>
      <c r="K124" s="63">
        <f t="shared" si="666"/>
        <v>0.54093083039999923</v>
      </c>
      <c r="L124" s="63">
        <f t="shared" si="666"/>
        <v>23.611776048024979</v>
      </c>
      <c r="M124" s="65">
        <f t="shared" si="666"/>
        <v>6.4665014613361036</v>
      </c>
    </row>
    <row r="125" spans="1:13" x14ac:dyDescent="0.3">
      <c r="A125" s="55" t="s">
        <v>16</v>
      </c>
      <c r="B125" s="62">
        <f t="shared" ref="B125:M125" si="667">(B63-B$9)^2</f>
        <v>15.960024999999998</v>
      </c>
      <c r="C125" s="62">
        <f t="shared" si="667"/>
        <v>13.691874730844441</v>
      </c>
      <c r="D125" s="62">
        <f t="shared" si="667"/>
        <v>44.13099904694446</v>
      </c>
      <c r="E125" s="62">
        <f t="shared" si="667"/>
        <v>316.75041300027772</v>
      </c>
      <c r="F125" s="62">
        <f t="shared" si="667"/>
        <v>204.44300336721111</v>
      </c>
      <c r="G125" s="62">
        <f t="shared" si="667"/>
        <v>43.600973630677778</v>
      </c>
      <c r="H125" s="62">
        <f t="shared" si="667"/>
        <v>156.25570838546952</v>
      </c>
      <c r="I125" s="62">
        <f t="shared" si="667"/>
        <v>1.8113436258027762</v>
      </c>
      <c r="J125" s="62">
        <f t="shared" si="667"/>
        <v>39.583769177344443</v>
      </c>
      <c r="K125" s="62">
        <f t="shared" si="667"/>
        <v>79.917878502399986</v>
      </c>
      <c r="L125" s="62">
        <f t="shared" si="667"/>
        <v>420.53725407002514</v>
      </c>
      <c r="M125" s="66">
        <f t="shared" si="667"/>
        <v>0.98154923533610827</v>
      </c>
    </row>
    <row r="126" spans="1:13" x14ac:dyDescent="0.3">
      <c r="A126" s="56"/>
      <c r="B126" s="61">
        <f t="shared" ref="B126:M126" si="668">(B64-B$9)^2</f>
        <v>7.4365290000000019</v>
      </c>
      <c r="C126" s="61">
        <f t="shared" si="668"/>
        <v>1.3648158508444435</v>
      </c>
      <c r="D126" s="61">
        <f t="shared" si="668"/>
        <v>68.246048580277801</v>
      </c>
      <c r="E126" s="61">
        <f t="shared" si="668"/>
        <v>62.544635866944425</v>
      </c>
      <c r="F126" s="61">
        <f t="shared" si="668"/>
        <v>7.0249205418777763</v>
      </c>
      <c r="G126" s="61">
        <f t="shared" si="668"/>
        <v>17.717392701344441</v>
      </c>
      <c r="H126" s="61">
        <f t="shared" si="668"/>
        <v>12.8721055321361</v>
      </c>
      <c r="I126" s="61">
        <f t="shared" si="668"/>
        <v>158.30324299913616</v>
      </c>
      <c r="J126" s="61">
        <f t="shared" si="668"/>
        <v>1.2308497173444444</v>
      </c>
      <c r="K126" s="61">
        <f t="shared" si="668"/>
        <v>97.588318542399989</v>
      </c>
      <c r="L126" s="61">
        <f t="shared" si="668"/>
        <v>2.9620131025000673E-2</v>
      </c>
      <c r="M126" s="64">
        <f t="shared" si="668"/>
        <v>47.780835975669454</v>
      </c>
    </row>
    <row r="127" spans="1:13" x14ac:dyDescent="0.3">
      <c r="A127" s="56"/>
      <c r="B127" s="61">
        <f t="shared" ref="B127:M127" si="669">(B65-B$9)^2</f>
        <v>7.344099999999977E-2</v>
      </c>
      <c r="C127" s="61">
        <f t="shared" si="669"/>
        <v>70.892133930844452</v>
      </c>
      <c r="D127" s="61">
        <f t="shared" si="669"/>
        <v>16.492668580277787</v>
      </c>
      <c r="E127" s="61">
        <f t="shared" si="669"/>
        <v>91.939012633611128</v>
      </c>
      <c r="F127" s="61">
        <f t="shared" si="669"/>
        <v>69.831816481877794</v>
      </c>
      <c r="G127" s="61">
        <f t="shared" si="669"/>
        <v>4.3179454677777854E-2</v>
      </c>
      <c r="H127" s="61">
        <f t="shared" si="669"/>
        <v>15.575427920136095</v>
      </c>
      <c r="I127" s="61">
        <f t="shared" si="669"/>
        <v>89.755507543802764</v>
      </c>
      <c r="J127" s="61">
        <f t="shared" si="669"/>
        <v>6.2631902853444439</v>
      </c>
      <c r="K127" s="61">
        <f t="shared" si="669"/>
        <v>1.6576047503999982</v>
      </c>
      <c r="L127" s="61">
        <f t="shared" si="669"/>
        <v>96.04970224502496</v>
      </c>
      <c r="M127" s="64">
        <f t="shared" si="669"/>
        <v>120.32404335700275</v>
      </c>
    </row>
    <row r="128" spans="1:13" x14ac:dyDescent="0.3">
      <c r="A128" s="56"/>
      <c r="B128" s="61">
        <f t="shared" ref="B128:M128" si="670">(B66-B$9)^2</f>
        <v>0.10304099999999976</v>
      </c>
      <c r="C128" s="61">
        <f t="shared" si="670"/>
        <v>3.5816824177777755E-2</v>
      </c>
      <c r="D128" s="61">
        <f t="shared" si="670"/>
        <v>55.698110380277797</v>
      </c>
      <c r="E128" s="61">
        <f t="shared" si="670"/>
        <v>27.714784766944458</v>
      </c>
      <c r="F128" s="61">
        <f t="shared" si="670"/>
        <v>10.697761952544447</v>
      </c>
      <c r="G128" s="61">
        <f t="shared" si="670"/>
        <v>14.295935793344448</v>
      </c>
      <c r="H128" s="61">
        <f t="shared" si="670"/>
        <v>0.28284137613611399</v>
      </c>
      <c r="I128" s="61">
        <f t="shared" si="670"/>
        <v>7.4554209131361073</v>
      </c>
      <c r="J128" s="61">
        <f t="shared" si="670"/>
        <v>1.9475970173444443</v>
      </c>
      <c r="K128" s="61">
        <f t="shared" si="670"/>
        <v>72.891979782399972</v>
      </c>
      <c r="L128" s="61">
        <f t="shared" si="670"/>
        <v>17.094048905024987</v>
      </c>
      <c r="M128" s="64">
        <f t="shared" si="670"/>
        <v>91.934186493669415</v>
      </c>
    </row>
    <row r="129" spans="1:13" x14ac:dyDescent="0.3">
      <c r="A129" s="56"/>
      <c r="B129" s="61">
        <f t="shared" ref="B129:M129" si="671">(B67-B$9)^2</f>
        <v>6.8382249999999969</v>
      </c>
      <c r="C129" s="61">
        <f t="shared" si="671"/>
        <v>10.20640626417778</v>
      </c>
      <c r="D129" s="61">
        <f t="shared" si="671"/>
        <v>19.229248180277786</v>
      </c>
      <c r="E129" s="61">
        <f t="shared" si="671"/>
        <v>5.9510789336111118</v>
      </c>
      <c r="F129" s="61">
        <f t="shared" si="671"/>
        <v>3.1171432618777781</v>
      </c>
      <c r="G129" s="61">
        <f t="shared" si="671"/>
        <v>1.4061137346777788</v>
      </c>
      <c r="H129" s="61">
        <f t="shared" si="671"/>
        <v>12.389895471802792</v>
      </c>
      <c r="I129" s="61">
        <f t="shared" si="671"/>
        <v>29.872364332136112</v>
      </c>
      <c r="J129" s="61">
        <f t="shared" si="671"/>
        <v>10.495418513344445</v>
      </c>
      <c r="K129" s="61">
        <f t="shared" si="671"/>
        <v>25.097895648399991</v>
      </c>
      <c r="L129" s="61">
        <f t="shared" si="671"/>
        <v>2.2061012370249942</v>
      </c>
      <c r="M129" s="64">
        <f t="shared" si="671"/>
        <v>0.5329462343361091</v>
      </c>
    </row>
    <row r="130" spans="1:13" ht="15" thickBot="1" x14ac:dyDescent="0.35">
      <c r="A130" s="57"/>
      <c r="B130" s="63">
        <f t="shared" ref="B130:M130" si="672">(B68-B$9)^2</f>
        <v>45.616515999999997</v>
      </c>
      <c r="C130" s="63">
        <f t="shared" si="672"/>
        <v>176.0861765975111</v>
      </c>
      <c r="D130" s="63">
        <f t="shared" si="672"/>
        <v>4.9957465136111159</v>
      </c>
      <c r="E130" s="63">
        <f t="shared" si="672"/>
        <v>24.527421333611105</v>
      </c>
      <c r="F130" s="63">
        <f t="shared" si="672"/>
        <v>89.64195096321113</v>
      </c>
      <c r="G130" s="63">
        <f t="shared" si="672"/>
        <v>8.7154651586777803</v>
      </c>
      <c r="H130" s="63">
        <f t="shared" si="672"/>
        <v>36.515089415469426</v>
      </c>
      <c r="I130" s="63">
        <f t="shared" si="672"/>
        <v>1.3107082358027773</v>
      </c>
      <c r="J130" s="63">
        <f t="shared" si="672"/>
        <v>25.754237852011109</v>
      </c>
      <c r="K130" s="63">
        <f t="shared" si="672"/>
        <v>0.30911376039999944</v>
      </c>
      <c r="L130" s="63">
        <f t="shared" si="672"/>
        <v>423.76672150402493</v>
      </c>
      <c r="M130" s="65">
        <f t="shared" si="672"/>
        <v>5.5853365666694366</v>
      </c>
    </row>
    <row r="131" spans="1:13" x14ac:dyDescent="0.3">
      <c r="A131" s="55" t="s">
        <v>17</v>
      </c>
      <c r="B131" s="62">
        <f t="shared" ref="B131:M131" si="673">(B69-B$9)^2</f>
        <v>0.71402500000000113</v>
      </c>
      <c r="C131" s="62">
        <f t="shared" si="673"/>
        <v>53.315504384177771</v>
      </c>
      <c r="D131" s="62">
        <f t="shared" si="673"/>
        <v>17.657784480277787</v>
      </c>
      <c r="E131" s="62">
        <f t="shared" si="673"/>
        <v>2.2574561669444453</v>
      </c>
      <c r="F131" s="62">
        <f t="shared" si="673"/>
        <v>1.0351909365444447</v>
      </c>
      <c r="G131" s="62">
        <f t="shared" si="673"/>
        <v>50.826966018677766</v>
      </c>
      <c r="H131" s="62">
        <f t="shared" si="673"/>
        <v>21.698563276136088</v>
      </c>
      <c r="I131" s="62">
        <f t="shared" si="673"/>
        <v>3.8358724031361127</v>
      </c>
      <c r="J131" s="62">
        <f t="shared" si="673"/>
        <v>3.227903312011112</v>
      </c>
      <c r="K131" s="62">
        <f t="shared" si="673"/>
        <v>10.565620230399997</v>
      </c>
      <c r="L131" s="62">
        <f t="shared" si="673"/>
        <v>15.046602210024988</v>
      </c>
      <c r="M131" s="66">
        <f t="shared" si="673"/>
        <v>3.6874304720027853</v>
      </c>
    </row>
    <row r="132" spans="1:13" x14ac:dyDescent="0.3">
      <c r="A132" s="56"/>
      <c r="B132" s="61">
        <f t="shared" ref="B132:M132" si="674">(B70-B$9)^2</f>
        <v>8.6435999999999763E-2</v>
      </c>
      <c r="C132" s="61">
        <f t="shared" si="674"/>
        <v>33.76477682417778</v>
      </c>
      <c r="D132" s="61">
        <f t="shared" si="674"/>
        <v>4.3602312136111161</v>
      </c>
      <c r="E132" s="61">
        <f t="shared" si="674"/>
        <v>14.322314100277779</v>
      </c>
      <c r="F132" s="61">
        <f t="shared" si="674"/>
        <v>11.769313680544444</v>
      </c>
      <c r="G132" s="61">
        <f t="shared" si="674"/>
        <v>4.3518271173444427</v>
      </c>
      <c r="H132" s="61">
        <f t="shared" si="674"/>
        <v>10.100775142802766</v>
      </c>
      <c r="I132" s="61">
        <f t="shared" si="674"/>
        <v>23.761123963136114</v>
      </c>
      <c r="J132" s="61">
        <f t="shared" si="674"/>
        <v>2.3612522453444451</v>
      </c>
      <c r="K132" s="61">
        <f t="shared" si="674"/>
        <v>6.6295950399999623E-2</v>
      </c>
      <c r="L132" s="61">
        <f t="shared" si="674"/>
        <v>25.727162118024978</v>
      </c>
      <c r="M132" s="64">
        <f t="shared" si="674"/>
        <v>9.2776997180027703</v>
      </c>
    </row>
    <row r="133" spans="1:13" x14ac:dyDescent="0.3">
      <c r="A133" s="56"/>
      <c r="B133" s="61">
        <f t="shared" ref="B133:M133" si="675">(B71-B$9)^2</f>
        <v>4.4605440000000023</v>
      </c>
      <c r="C133" s="61">
        <f t="shared" si="675"/>
        <v>56.893027277511102</v>
      </c>
      <c r="D133" s="61">
        <f t="shared" si="675"/>
        <v>18.958331946944455</v>
      </c>
      <c r="E133" s="61">
        <f t="shared" si="675"/>
        <v>29.230062033611119</v>
      </c>
      <c r="F133" s="61">
        <f t="shared" si="675"/>
        <v>59.481782169877782</v>
      </c>
      <c r="G133" s="61">
        <f t="shared" si="675"/>
        <v>3.7725422386777767</v>
      </c>
      <c r="H133" s="61">
        <f t="shared" si="675"/>
        <v>4.8539653928027677</v>
      </c>
      <c r="I133" s="61">
        <f t="shared" si="675"/>
        <v>10.598529839802781</v>
      </c>
      <c r="J133" s="61">
        <f t="shared" si="675"/>
        <v>10.782269758677778</v>
      </c>
      <c r="K133" s="61">
        <f t="shared" si="675"/>
        <v>10.128178950399997</v>
      </c>
      <c r="L133" s="61">
        <f t="shared" si="675"/>
        <v>43.983357680024973</v>
      </c>
      <c r="M133" s="64">
        <f t="shared" si="675"/>
        <v>20.211603218669431</v>
      </c>
    </row>
    <row r="134" spans="1:13" x14ac:dyDescent="0.3">
      <c r="A134" s="56"/>
      <c r="B134" s="61">
        <f t="shared" ref="B134:M134" si="676">(B72-B$9)^2</f>
        <v>5.3592250000000021</v>
      </c>
      <c r="C134" s="61">
        <f t="shared" si="676"/>
        <v>12.839704450844442</v>
      </c>
      <c r="D134" s="61">
        <f t="shared" si="676"/>
        <v>65.466168913611128</v>
      </c>
      <c r="E134" s="61">
        <f t="shared" si="676"/>
        <v>147.34277763361115</v>
      </c>
      <c r="F134" s="61">
        <f t="shared" si="676"/>
        <v>3.0893100872111106</v>
      </c>
      <c r="G134" s="61">
        <f t="shared" si="676"/>
        <v>9.1560506373444444</v>
      </c>
      <c r="H134" s="61">
        <f t="shared" si="676"/>
        <v>1.1701109469443988E-2</v>
      </c>
      <c r="I134" s="61">
        <f t="shared" si="676"/>
        <v>17.268498839802785</v>
      </c>
      <c r="J134" s="61">
        <f t="shared" si="676"/>
        <v>20.571999972011113</v>
      </c>
      <c r="K134" s="61">
        <f t="shared" si="676"/>
        <v>34.462535430399988</v>
      </c>
      <c r="L134" s="61">
        <f t="shared" si="676"/>
        <v>7.1283927090250092</v>
      </c>
      <c r="M134" s="64">
        <f t="shared" si="676"/>
        <v>170.35030985500273</v>
      </c>
    </row>
    <row r="135" spans="1:13" x14ac:dyDescent="0.3">
      <c r="A135" s="56"/>
      <c r="B135" s="61">
        <f t="shared" ref="B135:M135" si="677">(B73-B$9)^2</f>
        <v>2.5824490000000022</v>
      </c>
      <c r="C135" s="61">
        <f t="shared" si="677"/>
        <v>40.306584237511117</v>
      </c>
      <c r="D135" s="61">
        <f t="shared" si="677"/>
        <v>30.460648780277793</v>
      </c>
      <c r="E135" s="61">
        <f t="shared" si="677"/>
        <v>55.569321766944455</v>
      </c>
      <c r="F135" s="61">
        <f t="shared" si="677"/>
        <v>33.681115221877782</v>
      </c>
      <c r="G135" s="61">
        <f t="shared" si="677"/>
        <v>4.6319791880111101</v>
      </c>
      <c r="H135" s="61">
        <f t="shared" si="677"/>
        <v>0.293950116136109</v>
      </c>
      <c r="I135" s="61">
        <f t="shared" si="677"/>
        <v>6.138196193136114</v>
      </c>
      <c r="J135" s="61">
        <f t="shared" si="677"/>
        <v>0.81294867867777776</v>
      </c>
      <c r="K135" s="61">
        <f t="shared" si="677"/>
        <v>38.744151270399996</v>
      </c>
      <c r="L135" s="61">
        <f t="shared" si="677"/>
        <v>29.637081560024981</v>
      </c>
      <c r="M135" s="64">
        <f t="shared" si="677"/>
        <v>42.898984905336093</v>
      </c>
    </row>
    <row r="136" spans="1:13" ht="15" thickBot="1" x14ac:dyDescent="0.35">
      <c r="A136" s="57"/>
      <c r="B136" s="63">
        <f t="shared" ref="B136:M136" si="678">(B74-B$9)^2</f>
        <v>4.3347240000000014</v>
      </c>
      <c r="C136" s="63">
        <f t="shared" si="678"/>
        <v>0.46138509084444407</v>
      </c>
      <c r="D136" s="63">
        <f t="shared" si="678"/>
        <v>13.718751746944433</v>
      </c>
      <c r="E136" s="63">
        <f t="shared" si="678"/>
        <v>30.78566730027778</v>
      </c>
      <c r="F136" s="63">
        <f t="shared" si="678"/>
        <v>20.120996113877784</v>
      </c>
      <c r="G136" s="63">
        <f t="shared" si="678"/>
        <v>9.5042518573444461</v>
      </c>
      <c r="H136" s="63">
        <f t="shared" si="678"/>
        <v>3.4515261161361162</v>
      </c>
      <c r="I136" s="63">
        <f t="shared" si="678"/>
        <v>54.679197163136109</v>
      </c>
      <c r="J136" s="63">
        <f t="shared" si="678"/>
        <v>0.53529221201111121</v>
      </c>
      <c r="K136" s="63">
        <f t="shared" si="678"/>
        <v>5.5390563904000025</v>
      </c>
      <c r="L136" s="63">
        <f t="shared" si="678"/>
        <v>3.5955554780249952</v>
      </c>
      <c r="M136" s="65">
        <f t="shared" si="678"/>
        <v>65.998265724669423</v>
      </c>
    </row>
  </sheetData>
  <mergeCells count="27">
    <mergeCell ref="A131:A136"/>
    <mergeCell ref="B76:M76"/>
    <mergeCell ref="A101:A106"/>
    <mergeCell ref="A107:A112"/>
    <mergeCell ref="A113:A118"/>
    <mergeCell ref="A119:A124"/>
    <mergeCell ref="A125:A130"/>
    <mergeCell ref="AD14:AG14"/>
    <mergeCell ref="A77:A82"/>
    <mergeCell ref="A83:A88"/>
    <mergeCell ref="A89:A94"/>
    <mergeCell ref="A95:A100"/>
    <mergeCell ref="B3:E3"/>
    <mergeCell ref="V14:Y14"/>
    <mergeCell ref="F3:I3"/>
    <mergeCell ref="J3:M3"/>
    <mergeCell ref="Z14:AC14"/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5" priority="1" operator="lessThan">
      <formula>-15</formula>
    </cfRule>
    <cfRule type="cellIs" dxfId="4" priority="2" operator="greaterThan">
      <formula>15</formula>
    </cfRule>
    <cfRule type="cellIs" dxfId="3" priority="3" operator="between">
      <formula>-5</formula>
      <formula>5</formula>
    </cfRule>
    <cfRule type="cellIs" dxfId="2" priority="4" operator="between">
      <formula>-10</formula>
      <formula>10</formula>
    </cfRule>
    <cfRule type="cellIs" dxfId="1" priority="5" operator="between">
      <formula>-15</formula>
      <formula>15</formula>
    </cfRule>
    <cfRule type="cellIs" dxfId="0" priority="6" operator="between">
      <formula>-15</formula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B2" sqref="B2"/>
    </sheetView>
  </sheetViews>
  <sheetFormatPr defaultRowHeight="14.4" x14ac:dyDescent="0.3"/>
  <sheetData>
    <row r="1" spans="1:17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67</v>
      </c>
      <c r="I1" t="s">
        <v>66</v>
      </c>
    </row>
    <row r="2" spans="1:17" x14ac:dyDescent="0.3">
      <c r="A2" s="31" t="s">
        <v>18</v>
      </c>
      <c r="B2" s="54">
        <f ca="1">(INDIRECT("'"&amp;$A$1&amp;"'!F4")+INDIRECT("'"&amp;$A$1&amp;"'!B4")+INDIRECT("'"&amp;$A$1&amp;"'!J4"))/3</f>
        <v>0.72777777777777775</v>
      </c>
      <c r="C2" s="54">
        <f ca="1">(INDIRECT("'"&amp;$A$1&amp;"'!G4")+INDIRECT("'"&amp;$A$1&amp;"'!B4")+INDIRECT("'"&amp;$A$1&amp;"'!K4"))/3</f>
        <v>0.68333333333333324</v>
      </c>
      <c r="D2" s="54">
        <f ca="1">(INDIRECT("'"&amp;$A$1&amp;"'!C4")+INDIRECT("'"&amp;$A$1&amp;"'!F4")+INDIRECT("'"&amp;$A$1&amp;"'!l4"))/3</f>
        <v>0.53333333333333321</v>
      </c>
      <c r="E2" s="54">
        <f ca="1">(INDIRECT("'"&amp;$A$1&amp;"'!C4")+INDIRECT("'"&amp;$A$1&amp;"'!G4")+INDIRECT("'"&amp;$A$1&amp;"'!M4"))/3</f>
        <v>0.55555555555555558</v>
      </c>
      <c r="F2" s="54">
        <f ca="1">(INDIRECT("'"&amp;$A$1&amp;"'!D4")+INDIRECT("'"&amp;$A$1&amp;"'!H4")+INDIRECT("'"&amp;$A$1&amp;"'!J4"))/3</f>
        <v>0.53888888888888886</v>
      </c>
      <c r="G2" s="54">
        <f ca="1">(INDIRECT("'"&amp;$A$1&amp;"'!D4")+INDIRECT("'"&amp;$A$1&amp;"'!I4")+INDIRECT("'"&amp;$A$1&amp;"'!K4"))/3</f>
        <v>0.51111111111111107</v>
      </c>
      <c r="H2" s="54">
        <f ca="1">(INDIRECT("'"&amp;$A$1&amp;"'!E4")+INDIRECT("'"&amp;$A$1&amp;"'!H4")+INDIRECT("'"&amp;$A$1&amp;"'!L4"))/3</f>
        <v>0.42777777777777776</v>
      </c>
      <c r="I2" s="54">
        <f ca="1">(INDIRECT("'"&amp;$A$1&amp;"'!E4")+INDIRECT("'"&amp;$A$1&amp;"'!I4")+INDIRECT("'"&amp;$A$1&amp;"'!M4"))/3</f>
        <v>0.46666666666666662</v>
      </c>
    </row>
    <row r="3" spans="1:17" x14ac:dyDescent="0.3">
      <c r="A3" s="30" t="s">
        <v>19</v>
      </c>
      <c r="B3" s="54">
        <f ca="1">(INDIRECT("'"&amp;$A$1&amp;"'!F5")+INDIRECT("'"&amp;$A$1&amp;"'!B5")+INDIRECT("'"&amp;$A$1&amp;"'!J5"))/3</f>
        <v>0.19999999999999998</v>
      </c>
      <c r="C3" s="54">
        <f ca="1">(INDIRECT("'"&amp;$A$1&amp;"'!G5")+INDIRECT("'"&amp;$A$1&amp;"'!B5")+INDIRECT("'"&amp;$A$1&amp;"'!K5"))/3</f>
        <v>0.22222222222222221</v>
      </c>
      <c r="D3" s="54">
        <f ca="1">(INDIRECT("'"&amp;$A$1&amp;"'!C5")+INDIRECT("'"&amp;$A$1&amp;"'!F5")+INDIRECT("'"&amp;$A$1&amp;"'!l5"))/3</f>
        <v>0.25</v>
      </c>
      <c r="E3" s="54">
        <f ca="1">(INDIRECT("'"&amp;$A$1&amp;"'!C5")+INDIRECT("'"&amp;$A$1&amp;"'!G5")+INDIRECT("'"&amp;$A$1&amp;"'!M5"))/3</f>
        <v>0.2722222222222222</v>
      </c>
      <c r="F3" s="54">
        <f ca="1">(INDIRECT("'"&amp;$A$1&amp;"'!D5")+INDIRECT("'"&amp;$A$1&amp;"'!H5")+INDIRECT("'"&amp;$A$1&amp;"'!J5"))/3</f>
        <v>0.3</v>
      </c>
      <c r="G3" s="54">
        <f ca="1">(INDIRECT("'"&amp;$A$1&amp;"'!D5")+INDIRECT("'"&amp;$A$1&amp;"'!I5")+INDIRECT("'"&amp;$A$1&amp;"'!K5"))/3</f>
        <v>0.33888888888888885</v>
      </c>
      <c r="H3" s="54">
        <f ca="1">(INDIRECT("'"&amp;$A$1&amp;"'!E5")+INDIRECT("'"&amp;$A$1&amp;"'!H5")+INDIRECT("'"&amp;$A$1&amp;"'!L5"))/3</f>
        <v>0.31111111111111112</v>
      </c>
      <c r="I3" s="54">
        <f ca="1">(INDIRECT("'"&amp;$A$1&amp;"'!E5")+INDIRECT("'"&amp;$A$1&amp;"'!I5")+INDIRECT("'"&amp;$A$1&amp;"'!M5"))/3</f>
        <v>0.35000000000000003</v>
      </c>
      <c r="L3">
        <v>1</v>
      </c>
      <c r="M3">
        <v>2</v>
      </c>
      <c r="N3">
        <v>4</v>
      </c>
      <c r="O3">
        <v>8</v>
      </c>
      <c r="P3">
        <v>15</v>
      </c>
      <c r="Q3">
        <v>30</v>
      </c>
    </row>
    <row r="4" spans="1:17" x14ac:dyDescent="0.3">
      <c r="A4" s="29" t="s">
        <v>20</v>
      </c>
      <c r="B4" s="54">
        <f ca="1">(INDIRECT("'"&amp;$A$1&amp;"'!F6")+INDIRECT("'"&amp;$A$1&amp;"'!B6")+INDIRECT("'"&amp;$A$1&amp;"'!J6"))/3</f>
        <v>4.4444444444444446E-2</v>
      </c>
      <c r="C4" s="54">
        <f ca="1">(INDIRECT("'"&amp;$A$1&amp;"'!G6")+INDIRECT("'"&amp;$A$1&amp;"'!B6")+INDIRECT("'"&amp;$A$1&amp;"'!K6"))/3</f>
        <v>6.6666666666666666E-2</v>
      </c>
      <c r="D4" s="54">
        <f ca="1">(INDIRECT("'"&amp;$A$1&amp;"'!C6")+INDIRECT("'"&amp;$A$1&amp;"'!F6")+INDIRECT("'"&amp;$A$1&amp;"'!l6"))/3</f>
        <v>0.12222222222222223</v>
      </c>
      <c r="E4" s="54">
        <f ca="1">(INDIRECT("'"&amp;$A$1&amp;"'!C6")+INDIRECT("'"&amp;$A$1&amp;"'!G6")+INDIRECT("'"&amp;$A$1&amp;"'!M6"))/3</f>
        <v>0.13333333333333333</v>
      </c>
      <c r="F4" s="54">
        <f ca="1">(INDIRECT("'"&amp;$A$1&amp;"'!D6")+INDIRECT("'"&amp;$A$1&amp;"'!H6")+INDIRECT("'"&amp;$A$1&amp;"'!J6"))/3</f>
        <v>8.3333333333333329E-2</v>
      </c>
      <c r="G4" s="54">
        <f ca="1">(INDIRECT("'"&amp;$A$1&amp;"'!D6")+INDIRECT("'"&amp;$A$1&amp;"'!I6")+INDIRECT("'"&amp;$A$1&amp;"'!K6"))/3</f>
        <v>8.8888888888888906E-2</v>
      </c>
      <c r="H4" s="54">
        <f ca="1">(INDIRECT("'"&amp;$A$1&amp;"'!E6")+INDIRECT("'"&amp;$A$1&amp;"'!H6")+INDIRECT("'"&amp;$A$1&amp;"'!L6"))/3</f>
        <v>0.15</v>
      </c>
      <c r="I4" s="54">
        <f ca="1">(INDIRECT("'"&amp;$A$1&amp;"'!E6")+INDIRECT("'"&amp;$A$1&amp;"'!I6")+INDIRECT("'"&amp;$A$1&amp;"'!M6"))/3</f>
        <v>0.14444444444444446</v>
      </c>
      <c r="L4">
        <v>2</v>
      </c>
      <c r="M4">
        <v>4</v>
      </c>
      <c r="N4">
        <v>8</v>
      </c>
      <c r="O4">
        <v>15</v>
      </c>
      <c r="P4">
        <v>30</v>
      </c>
    </row>
    <row r="5" spans="1:17" x14ac:dyDescent="0.3">
      <c r="A5" s="26" t="s">
        <v>21</v>
      </c>
      <c r="B5" s="54">
        <f ca="1">(INDIRECT("'"&amp;$A$1&amp;"'!F7")+INDIRECT("'"&amp;$A$1&amp;"'!B7")+INDIRECT("'"&amp;$A$1&amp;"'!J7"))/3</f>
        <v>2.7777777777777776E-2</v>
      </c>
      <c r="C5" s="54">
        <f ca="1">(INDIRECT("'"&amp;$A$1&amp;"'!G7")+INDIRECT("'"&amp;$A$1&amp;"'!B7")+INDIRECT("'"&amp;$A$1&amp;"'!K7"))/3</f>
        <v>2.777777777777778E-2</v>
      </c>
      <c r="D5" s="54">
        <f ca="1">(INDIRECT("'"&amp;$A$1&amp;"'!C7")+INDIRECT("'"&amp;$A$1&amp;"'!F7")+INDIRECT("'"&amp;$A$1&amp;"'!l7"))/3</f>
        <v>9.4444444444444442E-2</v>
      </c>
      <c r="E5" s="54">
        <f ca="1">(INDIRECT("'"&amp;$A$1&amp;"'!C7")+INDIRECT("'"&amp;$A$1&amp;"'!G7")+INDIRECT("'"&amp;$A$1&amp;"'!M7"))/3</f>
        <v>3.888888888888889E-2</v>
      </c>
      <c r="F5" s="54">
        <f ca="1">(INDIRECT("'"&amp;$A$1&amp;"'!D7")+INDIRECT("'"&amp;$A$1&amp;"'!H7")+INDIRECT("'"&amp;$A$1&amp;"'!J7"))/3</f>
        <v>7.7777777777777779E-2</v>
      </c>
      <c r="G5" s="54">
        <f ca="1">(INDIRECT("'"&amp;$A$1&amp;"'!D7")+INDIRECT("'"&amp;$A$1&amp;"'!I7")+INDIRECT("'"&amp;$A$1&amp;"'!K7"))/3</f>
        <v>6.1111111111111116E-2</v>
      </c>
      <c r="H5" s="54">
        <f ca="1">(INDIRECT("'"&amp;$A$1&amp;"'!E7")+INDIRECT("'"&amp;$A$1&amp;"'!H7")+INDIRECT("'"&amp;$A$1&amp;"'!L7"))/3</f>
        <v>0.11111111111111112</v>
      </c>
      <c r="I5" s="54">
        <f ca="1">(INDIRECT("'"&amp;$A$1&amp;"'!E7")+INDIRECT("'"&amp;$A$1&amp;"'!I7")+INDIRECT("'"&amp;$A$1&amp;"'!M7"))/3</f>
        <v>3.888888888888889E-2</v>
      </c>
      <c r="L5">
        <v>4</v>
      </c>
      <c r="M5">
        <v>8</v>
      </c>
      <c r="N5">
        <v>15</v>
      </c>
      <c r="O5">
        <v>30</v>
      </c>
    </row>
    <row r="6" spans="1:17" x14ac:dyDescent="0.3">
      <c r="L6">
        <v>8</v>
      </c>
      <c r="M6">
        <v>15</v>
      </c>
      <c r="N6">
        <v>30</v>
      </c>
    </row>
    <row r="7" spans="1:17" x14ac:dyDescent="0.3">
      <c r="L7">
        <v>15</v>
      </c>
      <c r="M7">
        <v>30</v>
      </c>
    </row>
    <row r="8" spans="1:17" x14ac:dyDescent="0.3">
      <c r="L8">
        <v>30</v>
      </c>
    </row>
    <row r="9" spans="1:17" x14ac:dyDescent="0.3">
      <c r="A9" t="s">
        <v>68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  <c r="H9" t="s">
        <v>67</v>
      </c>
      <c r="I9" t="s">
        <v>66</v>
      </c>
    </row>
    <row r="10" spans="1:17" x14ac:dyDescent="0.3">
      <c r="A10" s="31" t="s">
        <v>18</v>
      </c>
      <c r="B10" s="54">
        <f ca="1">(INDIRECT("'"&amp;$A$9&amp;"'!F4")+INDIRECT("'"&amp;$A$9&amp;"'!B4")+INDIRECT("'"&amp;$A$9&amp;"'!J4"))/3</f>
        <v>0.63333333333333341</v>
      </c>
      <c r="C10" s="54">
        <f ca="1">(INDIRECT("'"&amp;$A$9&amp;"'!G4")+INDIRECT("'"&amp;$A$9&amp;"'!B4")+INDIRECT("'"&amp;$A$9&amp;"'!K4"))/3</f>
        <v>0.65</v>
      </c>
      <c r="D10" s="54">
        <f ca="1">(INDIRECT("'"&amp;$A$9&amp;"'!F4")+INDIRECT("'"&amp;$A$9&amp;"'!C4")+INDIRECT("'"&amp;$A$9&amp;"'!I4"))/3</f>
        <v>0.35000000000000009</v>
      </c>
      <c r="E10" s="54">
        <f ca="1">(INDIRECT("'"&amp;$A$9&amp;"'!G4")+INDIRECT("'"&amp;$A$9&amp;"'!C4")+INDIRECT("'"&amp;$A$9&amp;"'!M4"))/3</f>
        <v>0.35000000000000009</v>
      </c>
      <c r="F10" s="54">
        <f ca="1">(INDIRECT("'"&amp;$A$9&amp;"'!D4")+INDIRECT("'"&amp;$A$9&amp;"'!H4")+INDIRECT("'"&amp;$A$9&amp;"'!J4"))/3</f>
        <v>0.62222222222222212</v>
      </c>
      <c r="G10" s="54">
        <f ca="1">(INDIRECT("'"&amp;$A$9&amp;"'!D4")+INDIRECT("'"&amp;$A$9&amp;"'!I4")+INDIRECT("'"&amp;$A$9&amp;"'!K4"))/3</f>
        <v>0.66666666666666663</v>
      </c>
      <c r="H10" s="54">
        <f ca="1">(INDIRECT("'"&amp;$A$9&amp;"'!E4")+INDIRECT("'"&amp;$A$9&amp;"'!H4")+INDIRECT("'"&amp;$A$9&amp;"'!L4"))/3</f>
        <v>0.39999999999999997</v>
      </c>
      <c r="I10" s="54">
        <f ca="1">(INDIRECT("'"&amp;$A$9&amp;"'!E4")+INDIRECT("'"&amp;$A$9&amp;"'!I4")+INDIRECT("'"&amp;$A$9&amp;"'!M4"))/3</f>
        <v>0.45555555555555555</v>
      </c>
      <c r="P10">
        <f>COUNT(L4:P8)</f>
        <v>15</v>
      </c>
    </row>
    <row r="11" spans="1:17" x14ac:dyDescent="0.3">
      <c r="A11" s="30" t="s">
        <v>19</v>
      </c>
      <c r="B11" s="54">
        <f ca="1">(INDIRECT("'"&amp;$A$9&amp;"'!F5")+INDIRECT("'"&amp;$A$9&amp;"'!B5")+INDIRECT("'"&amp;$A$9&amp;"'!J5"))/3</f>
        <v>0.15</v>
      </c>
      <c r="C11" s="54">
        <f ca="1">(INDIRECT("'"&amp;$A$9&amp;"'!G5")+INDIRECT("'"&amp;$A$9&amp;"'!B5")+INDIRECT("'"&amp;$A$9&amp;"'!K5"))/3</f>
        <v>0.18333333333333332</v>
      </c>
      <c r="D11" s="54">
        <f ca="1">(INDIRECT("'"&amp;$A$9&amp;"'!F5")+INDIRECT("'"&amp;$A$9&amp;"'!C5")+INDIRECT("'"&amp;$A$9&amp;"'!I5"))/3</f>
        <v>0.27777777777777773</v>
      </c>
      <c r="E11" s="54">
        <f ca="1">(INDIRECT("'"&amp;$A$9&amp;"'!G5")+INDIRECT("'"&amp;$A$9&amp;"'!C5")+INDIRECT("'"&amp;$A$9&amp;"'!M5"))/3</f>
        <v>0.31111111111111106</v>
      </c>
      <c r="F11" s="54">
        <f ca="1">(INDIRECT("'"&amp;$A$9&amp;"'!D5")+INDIRECT("'"&amp;$A$9&amp;"'!H5")+INDIRECT("'"&amp;$A$9&amp;"'!J5"))/3</f>
        <v>0.21666666666666667</v>
      </c>
      <c r="G11" s="54">
        <f ca="1">(INDIRECT("'"&amp;$A$9&amp;"'!D5")+INDIRECT("'"&amp;$A$9&amp;"'!I5")+INDIRECT("'"&amp;$A$9&amp;"'!K5"))/3</f>
        <v>0.19999999999999998</v>
      </c>
      <c r="H11" s="54">
        <f ca="1">(INDIRECT("'"&amp;$A$9&amp;"'!E5")+INDIRECT("'"&amp;$A$9&amp;"'!H5")+INDIRECT("'"&amp;$A$9&amp;"'!L5"))/3</f>
        <v>0.35555555555555557</v>
      </c>
      <c r="I11" s="54">
        <f ca="1">(INDIRECT("'"&amp;$A$9&amp;"'!E5")+INDIRECT("'"&amp;$A$9&amp;"'!I5")+INDIRECT("'"&amp;$A$9&amp;"'!M5"))/3</f>
        <v>0.32777777777777778</v>
      </c>
    </row>
    <row r="12" spans="1:17" x14ac:dyDescent="0.3">
      <c r="A12" s="29" t="s">
        <v>20</v>
      </c>
      <c r="B12" s="54">
        <f ca="1">(INDIRECT("'"&amp;$A$9&amp;"'!F6")+INDIRECT("'"&amp;$A$9&amp;"'!B6")+INDIRECT("'"&amp;$A$9&amp;"'!J6"))/3</f>
        <v>0.10555555555555556</v>
      </c>
      <c r="C12" s="54">
        <f ca="1">(INDIRECT("'"&amp;$A$9&amp;"'!G6")+INDIRECT("'"&amp;$A$9&amp;"'!B6")+INDIRECT("'"&amp;$A$9&amp;"'!K6"))/3</f>
        <v>0.12222222222222222</v>
      </c>
      <c r="D12" s="54">
        <f ca="1">(INDIRECT("'"&amp;$A$9&amp;"'!F6")+INDIRECT("'"&amp;$A$9&amp;"'!C6")+INDIRECT("'"&amp;$A$9&amp;"'!I6"))/3</f>
        <v>0.18333333333333332</v>
      </c>
      <c r="E12" s="54">
        <f ca="1">(INDIRECT("'"&amp;$A$9&amp;"'!G6")+INDIRECT("'"&amp;$A$9&amp;"'!C6")+INDIRECT("'"&amp;$A$9&amp;"'!M6"))/3</f>
        <v>0.19999999999999998</v>
      </c>
      <c r="F12" s="54">
        <f ca="1">(INDIRECT("'"&amp;$A$9&amp;"'!D6")+INDIRECT("'"&amp;$A$9&amp;"'!H6")+INDIRECT("'"&amp;$A$9&amp;"'!J6"))/3</f>
        <v>8.3333333333333329E-2</v>
      </c>
      <c r="G12" s="54">
        <f ca="1">(INDIRECT("'"&amp;$A$9&amp;"'!D6")+INDIRECT("'"&amp;$A$9&amp;"'!I6")+INDIRECT("'"&amp;$A$9&amp;"'!K6"))/3</f>
        <v>5.5555555555555552E-2</v>
      </c>
      <c r="H12" s="54">
        <f ca="1">(INDIRECT("'"&amp;$A$9&amp;"'!E6")+INDIRECT("'"&amp;$A$9&amp;"'!H6")+INDIRECT("'"&amp;$A$9&amp;"'!L6"))/3</f>
        <v>0.13888888888888887</v>
      </c>
      <c r="I12" s="54">
        <f ca="1">(INDIRECT("'"&amp;$A$9&amp;"'!E6")+INDIRECT("'"&amp;$A$9&amp;"'!I6")+INDIRECT("'"&amp;$A$9&amp;"'!M6"))/3</f>
        <v>0.12222222222222223</v>
      </c>
      <c r="L12">
        <v>1</v>
      </c>
      <c r="M12">
        <v>2</v>
      </c>
      <c r="N12">
        <v>3</v>
      </c>
      <c r="O12">
        <v>4</v>
      </c>
    </row>
    <row r="13" spans="1:17" x14ac:dyDescent="0.3">
      <c r="A13" s="26" t="s">
        <v>21</v>
      </c>
      <c r="B13" s="54">
        <f ca="1">(INDIRECT("'"&amp;$A$9&amp;"'!F7")+INDIRECT("'"&amp;$A$9&amp;"'!B7")+INDIRECT("'"&amp;$A$9&amp;"'!J7"))/3</f>
        <v>0.1111111111111111</v>
      </c>
      <c r="C13" s="54">
        <f ca="1">(INDIRECT("'"&amp;$A$9&amp;"'!G7")+INDIRECT("'"&amp;$A$9&amp;"'!B7")+INDIRECT("'"&amp;$A$9&amp;"'!K7"))/3</f>
        <v>4.4444444444444446E-2</v>
      </c>
      <c r="D13" s="54">
        <f ca="1">(INDIRECT("'"&amp;$A$9&amp;"'!F7")+INDIRECT("'"&amp;$A$9&amp;"'!C7")+INDIRECT("'"&amp;$A$9&amp;"'!I7"))/3</f>
        <v>0.18888888888888888</v>
      </c>
      <c r="E13" s="54">
        <f ca="1">(INDIRECT("'"&amp;$A$9&amp;"'!G7")+INDIRECT("'"&amp;$A$9&amp;"'!C7")+INDIRECT("'"&amp;$A$9&amp;"'!M7"))/3</f>
        <v>0.13888888888888887</v>
      </c>
      <c r="F13" s="54">
        <f ca="1">(INDIRECT("'"&amp;$A$9&amp;"'!D7")+INDIRECT("'"&amp;$A$9&amp;"'!H7")+INDIRECT("'"&amp;$A$9&amp;"'!J7"))/3</f>
        <v>7.7777777777777779E-2</v>
      </c>
      <c r="G13" s="54">
        <f ca="1">(INDIRECT("'"&amp;$A$9&amp;"'!D7")+INDIRECT("'"&amp;$A$9&amp;"'!I7")+INDIRECT("'"&amp;$A$9&amp;"'!K7"))/3</f>
        <v>7.7777777777777779E-2</v>
      </c>
      <c r="H13" s="54">
        <f ca="1">(INDIRECT("'"&amp;$A$9&amp;"'!E7")+INDIRECT("'"&amp;$A$9&amp;"'!H7")+INDIRECT("'"&amp;$A$9&amp;"'!L7"))/3</f>
        <v>0.10555555555555556</v>
      </c>
      <c r="I13" s="54">
        <f ca="1">(INDIRECT("'"&amp;$A$9&amp;"'!E7")+INDIRECT("'"&amp;$A$9&amp;"'!I7")+INDIRECT("'"&amp;$A$9&amp;"'!M7"))/3</f>
        <v>9.4444444444444442E-2</v>
      </c>
      <c r="L13">
        <v>2</v>
      </c>
      <c r="M13">
        <v>3</v>
      </c>
      <c r="N13">
        <v>4</v>
      </c>
    </row>
    <row r="14" spans="1:17" x14ac:dyDescent="0.3">
      <c r="C14" s="54"/>
      <c r="D14" s="54"/>
      <c r="E14" s="54"/>
      <c r="F14" s="54"/>
      <c r="G14" s="54"/>
      <c r="H14" s="54"/>
      <c r="I14" s="54"/>
      <c r="L14">
        <v>3</v>
      </c>
      <c r="M14">
        <v>4</v>
      </c>
    </row>
    <row r="15" spans="1:17" x14ac:dyDescent="0.3">
      <c r="L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2580MHz</vt:lpstr>
      <vt:lpstr>858MHz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2016-11-11T09:30:08Z</dcterms:created>
  <dcterms:modified xsi:type="dcterms:W3CDTF">2016-12-19T09:59:12Z</dcterms:modified>
</cp:coreProperties>
</file>