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tti\Documents\P7\P7\"/>
    </mc:Choice>
  </mc:AlternateContent>
  <bookViews>
    <workbookView xWindow="0" yWindow="0" windowWidth="24000" windowHeight="9510"/>
  </bookViews>
  <sheets>
    <sheet name="Punkter" sheetId="1" r:id="rId1"/>
    <sheet name="Meas3" sheetId="6" r:id="rId2"/>
    <sheet name="Meas2" sheetId="5" r:id="rId3"/>
    <sheet name="Meas1" sheetId="2" r:id="rId4"/>
    <sheet name="Total" sheetId="3" r:id="rId5"/>
    <sheet name="Friis" sheetId="4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8" i="1" l="1"/>
  <c r="Q17" i="1"/>
  <c r="P17" i="1"/>
  <c r="P16" i="1"/>
  <c r="Q16" i="1"/>
  <c r="O16" i="1"/>
  <c r="O15" i="1"/>
  <c r="P15" i="1"/>
  <c r="Q15" i="1"/>
  <c r="N15" i="1"/>
  <c r="Q24" i="1"/>
  <c r="Q23" i="1"/>
  <c r="P23" i="1"/>
  <c r="P22" i="1"/>
  <c r="Q22" i="1"/>
  <c r="O22" i="1"/>
  <c r="O21" i="1"/>
  <c r="P21" i="1"/>
  <c r="Q21" i="1"/>
  <c r="N21" i="1"/>
  <c r="Q30" i="1"/>
  <c r="Q29" i="1"/>
  <c r="P29" i="1"/>
  <c r="P28" i="1"/>
  <c r="Q28" i="1"/>
  <c r="O28" i="1"/>
  <c r="O27" i="1"/>
  <c r="P27" i="1"/>
  <c r="Q27" i="1"/>
  <c r="N27" i="1"/>
  <c r="Q36" i="1"/>
  <c r="Q35" i="1"/>
  <c r="P35" i="1"/>
  <c r="P34" i="1"/>
  <c r="Q34" i="1"/>
  <c r="O34" i="1"/>
  <c r="O33" i="1"/>
  <c r="P33" i="1"/>
  <c r="Q33" i="1"/>
  <c r="N33" i="1"/>
  <c r="Q42" i="1"/>
  <c r="Q41" i="1"/>
  <c r="P41" i="1"/>
  <c r="P40" i="1"/>
  <c r="Q40" i="1"/>
  <c r="O40" i="1"/>
  <c r="O39" i="1"/>
  <c r="P39" i="1"/>
  <c r="Q39" i="1"/>
  <c r="N39" i="1"/>
  <c r="M42" i="1"/>
  <c r="M41" i="1"/>
  <c r="M40" i="1"/>
  <c r="M39" i="1"/>
  <c r="Q38" i="1"/>
  <c r="P38" i="1"/>
  <c r="O38" i="1"/>
  <c r="N38" i="1"/>
  <c r="M36" i="1"/>
  <c r="M35" i="1"/>
  <c r="M34" i="1"/>
  <c r="M33" i="1"/>
  <c r="Q32" i="1"/>
  <c r="P32" i="1"/>
  <c r="O32" i="1"/>
  <c r="N32" i="1"/>
  <c r="M30" i="1"/>
  <c r="M29" i="1"/>
  <c r="M28" i="1"/>
  <c r="M27" i="1"/>
  <c r="Q26" i="1"/>
  <c r="P26" i="1"/>
  <c r="O26" i="1"/>
  <c r="N26" i="1"/>
  <c r="M24" i="1"/>
  <c r="M23" i="1"/>
  <c r="M22" i="1"/>
  <c r="M21" i="1"/>
  <c r="Q20" i="1"/>
  <c r="P20" i="1"/>
  <c r="O20" i="1"/>
  <c r="N20" i="1"/>
  <c r="M18" i="1"/>
  <c r="M17" i="1"/>
  <c r="M16" i="1"/>
  <c r="M15" i="1"/>
  <c r="Q14" i="1"/>
  <c r="P14" i="1"/>
  <c r="O14" i="1"/>
  <c r="N14" i="1"/>
  <c r="Q12" i="1"/>
  <c r="P11" i="1"/>
  <c r="Q11" i="1"/>
  <c r="O10" i="1"/>
  <c r="P10" i="1"/>
  <c r="Q10" i="1"/>
  <c r="P9" i="1"/>
  <c r="Q9" i="1"/>
  <c r="N9" i="1"/>
  <c r="O9" i="1"/>
  <c r="Q8" i="1"/>
  <c r="P8" i="1"/>
  <c r="O8" i="1"/>
  <c r="N8" i="1"/>
  <c r="M12" i="1"/>
  <c r="M11" i="1"/>
  <c r="M10" i="1"/>
  <c r="M9" i="1"/>
  <c r="K42" i="1"/>
  <c r="K41" i="1"/>
  <c r="J41" i="1"/>
  <c r="J40" i="1"/>
  <c r="K40" i="1"/>
  <c r="I40" i="1"/>
  <c r="I39" i="1"/>
  <c r="J39" i="1"/>
  <c r="K39" i="1"/>
  <c r="H39" i="1"/>
  <c r="G42" i="1"/>
  <c r="G41" i="1"/>
  <c r="G40" i="1"/>
  <c r="G39" i="1"/>
  <c r="K38" i="1"/>
  <c r="J38" i="1"/>
  <c r="I38" i="1"/>
  <c r="H38" i="1"/>
  <c r="K36" i="1"/>
  <c r="K35" i="1"/>
  <c r="J35" i="1"/>
  <c r="J34" i="1"/>
  <c r="K34" i="1"/>
  <c r="I34" i="1"/>
  <c r="I33" i="1"/>
  <c r="J33" i="1"/>
  <c r="K33" i="1"/>
  <c r="H33" i="1"/>
  <c r="G36" i="1"/>
  <c r="G35" i="1"/>
  <c r="G34" i="1"/>
  <c r="G33" i="1"/>
  <c r="K32" i="1"/>
  <c r="J32" i="1"/>
  <c r="I32" i="1"/>
  <c r="H32" i="1"/>
  <c r="K30" i="1"/>
  <c r="K29" i="1"/>
  <c r="J29" i="1"/>
  <c r="K28" i="1"/>
  <c r="J28" i="1"/>
  <c r="I28" i="1"/>
  <c r="I27" i="1"/>
  <c r="J27" i="1"/>
  <c r="K27" i="1"/>
  <c r="H27" i="1"/>
  <c r="G30" i="1"/>
  <c r="G29" i="1"/>
  <c r="G28" i="1"/>
  <c r="G27" i="1"/>
  <c r="K26" i="1"/>
  <c r="J26" i="1"/>
  <c r="I26" i="1"/>
  <c r="H26" i="1"/>
  <c r="K24" i="1"/>
  <c r="K23" i="1"/>
  <c r="J23" i="1"/>
  <c r="J22" i="1"/>
  <c r="K22" i="1"/>
  <c r="I22" i="1"/>
  <c r="I21" i="1"/>
  <c r="J21" i="1"/>
  <c r="K21" i="1"/>
  <c r="H21" i="1"/>
  <c r="G24" i="1"/>
  <c r="G23" i="1"/>
  <c r="G22" i="1"/>
  <c r="G21" i="1"/>
  <c r="K20" i="1"/>
  <c r="J20" i="1"/>
  <c r="I20" i="1"/>
  <c r="H20" i="1"/>
  <c r="K18" i="1"/>
  <c r="K17" i="1"/>
  <c r="J17" i="1"/>
  <c r="J16" i="1"/>
  <c r="K16" i="1"/>
  <c r="I16" i="1"/>
  <c r="I15" i="1"/>
  <c r="J15" i="1"/>
  <c r="K15" i="1"/>
  <c r="H15" i="1"/>
  <c r="G18" i="1"/>
  <c r="G17" i="1"/>
  <c r="G16" i="1"/>
  <c r="G15" i="1"/>
  <c r="K14" i="1"/>
  <c r="J14" i="1"/>
  <c r="I14" i="1"/>
  <c r="H14" i="1"/>
  <c r="K12" i="1"/>
  <c r="K11" i="1"/>
  <c r="J11" i="1"/>
  <c r="J10" i="1"/>
  <c r="K10" i="1"/>
  <c r="I10" i="1"/>
  <c r="I9" i="1"/>
  <c r="J9" i="1"/>
  <c r="K9" i="1"/>
  <c r="H9" i="1"/>
  <c r="G12" i="1"/>
  <c r="G11" i="1"/>
  <c r="G10" i="1"/>
  <c r="G9" i="1"/>
  <c r="K8" i="1"/>
  <c r="J8" i="1"/>
  <c r="I8" i="1"/>
  <c r="H8" i="1"/>
  <c r="K2" i="1"/>
  <c r="J2" i="1"/>
  <c r="I2" i="1"/>
  <c r="H2" i="1"/>
  <c r="G6" i="1"/>
  <c r="G5" i="1"/>
  <c r="G4" i="1"/>
  <c r="G3" i="1"/>
  <c r="H3" i="3" l="1"/>
  <c r="H4" i="3"/>
  <c r="H5" i="3"/>
  <c r="H6" i="3"/>
  <c r="C3" i="3"/>
  <c r="C4" i="3"/>
  <c r="C5" i="3"/>
  <c r="C6" i="3"/>
  <c r="D5" i="3"/>
  <c r="D6" i="3"/>
  <c r="D4" i="3"/>
  <c r="D3" i="3"/>
  <c r="A53" i="6"/>
  <c r="A13" i="6"/>
  <c r="A3" i="6"/>
  <c r="L2" i="6"/>
  <c r="K2" i="6"/>
  <c r="J2" i="6"/>
  <c r="I2" i="6"/>
  <c r="H2" i="6"/>
  <c r="G2" i="6"/>
  <c r="F2" i="6"/>
  <c r="E2" i="6"/>
  <c r="D2" i="6"/>
  <c r="C2" i="6"/>
  <c r="L1" i="6"/>
  <c r="J1" i="6"/>
  <c r="G1" i="6"/>
  <c r="C1" i="6"/>
  <c r="N63" i="2"/>
  <c r="A53" i="5"/>
  <c r="A13" i="5"/>
  <c r="A3" i="5"/>
  <c r="L2" i="5"/>
  <c r="K2" i="5"/>
  <c r="J2" i="5"/>
  <c r="I2" i="5"/>
  <c r="H2" i="5"/>
  <c r="G2" i="5"/>
  <c r="F2" i="5"/>
  <c r="E2" i="5"/>
  <c r="D2" i="5"/>
  <c r="C2" i="5"/>
  <c r="L1" i="5"/>
  <c r="J1" i="5"/>
  <c r="G1" i="5"/>
  <c r="C1" i="5"/>
  <c r="A18" i="4" l="1"/>
  <c r="A17" i="4"/>
  <c r="A16" i="4"/>
  <c r="O15" i="4"/>
  <c r="A15" i="4"/>
  <c r="A14" i="4"/>
  <c r="A13" i="4"/>
  <c r="L12" i="4"/>
  <c r="K12" i="4"/>
  <c r="J12" i="4"/>
  <c r="I12" i="4"/>
  <c r="H12" i="4"/>
  <c r="G12" i="4"/>
  <c r="F12" i="4"/>
  <c r="E12" i="4"/>
  <c r="D12" i="4"/>
  <c r="C12" i="4"/>
  <c r="L11" i="4"/>
  <c r="J11" i="4"/>
  <c r="G11" i="4"/>
  <c r="C11" i="4"/>
  <c r="O5" i="4"/>
  <c r="L18" i="4" s="1"/>
  <c r="A8" i="4"/>
  <c r="A7" i="4"/>
  <c r="A6" i="4"/>
  <c r="A5" i="4"/>
  <c r="A4" i="4"/>
  <c r="A3" i="4"/>
  <c r="A8" i="3"/>
  <c r="A7" i="3"/>
  <c r="A6" i="3"/>
  <c r="A5" i="3"/>
  <c r="A4" i="3"/>
  <c r="A3" i="3"/>
  <c r="A3" i="2"/>
  <c r="L2" i="4"/>
  <c r="K2" i="4"/>
  <c r="J2" i="4"/>
  <c r="I2" i="4"/>
  <c r="H2" i="4"/>
  <c r="G2" i="4"/>
  <c r="F2" i="4"/>
  <c r="E2" i="4"/>
  <c r="D2" i="4"/>
  <c r="C2" i="4"/>
  <c r="L1" i="4"/>
  <c r="J1" i="4"/>
  <c r="G1" i="4"/>
  <c r="C1" i="4"/>
  <c r="J13" i="4" l="1"/>
  <c r="G13" i="4"/>
  <c r="L13" i="4"/>
  <c r="H14" i="4"/>
  <c r="E15" i="4"/>
  <c r="E16" i="4"/>
  <c r="C18" i="4"/>
  <c r="H18" i="4"/>
  <c r="G4" i="4"/>
  <c r="C13" i="4"/>
  <c r="H13" i="4"/>
  <c r="K14" i="4"/>
  <c r="I14" i="4"/>
  <c r="I15" i="4"/>
  <c r="I16" i="4"/>
  <c r="D18" i="4"/>
  <c r="I18" i="4"/>
  <c r="I17" i="4"/>
  <c r="E18" i="4"/>
  <c r="K18" i="4"/>
  <c r="D13" i="4"/>
  <c r="I13" i="4"/>
  <c r="D14" i="4"/>
  <c r="L14" i="4"/>
  <c r="D4" i="4"/>
  <c r="E13" i="4"/>
  <c r="K13" i="4"/>
  <c r="E14" i="4"/>
  <c r="L15" i="4"/>
  <c r="L16" i="4"/>
  <c r="J18" i="4"/>
  <c r="G18" i="4"/>
  <c r="F17" i="4"/>
  <c r="J17" i="4"/>
  <c r="F15" i="4"/>
  <c r="J15" i="4"/>
  <c r="F16" i="4"/>
  <c r="J16" i="4"/>
  <c r="C17" i="4"/>
  <c r="G17" i="4"/>
  <c r="K17" i="4"/>
  <c r="F14" i="4"/>
  <c r="J14" i="4"/>
  <c r="C15" i="4"/>
  <c r="G15" i="4"/>
  <c r="K15" i="4"/>
  <c r="C16" i="4"/>
  <c r="G16" i="4"/>
  <c r="K16" i="4"/>
  <c r="D17" i="4"/>
  <c r="H17" i="4"/>
  <c r="L17" i="4"/>
  <c r="F13" i="4"/>
  <c r="C14" i="4"/>
  <c r="G14" i="4"/>
  <c r="D15" i="4"/>
  <c r="H15" i="4"/>
  <c r="D16" i="4"/>
  <c r="H16" i="4"/>
  <c r="E17" i="4"/>
  <c r="F18" i="4"/>
  <c r="D3" i="4"/>
  <c r="H3" i="4"/>
  <c r="K3" i="4"/>
  <c r="I8" i="4"/>
  <c r="E8" i="4"/>
  <c r="K7" i="4"/>
  <c r="G7" i="4"/>
  <c r="C7" i="4"/>
  <c r="I6" i="4"/>
  <c r="E6" i="4"/>
  <c r="K5" i="4"/>
  <c r="G5" i="4"/>
  <c r="C5" i="4"/>
  <c r="I4" i="4"/>
  <c r="E4" i="4"/>
  <c r="F3" i="4"/>
  <c r="J3" i="4"/>
  <c r="K8" i="4"/>
  <c r="G8" i="4"/>
  <c r="C8" i="4"/>
  <c r="I7" i="4"/>
  <c r="E7" i="4"/>
  <c r="K6" i="4"/>
  <c r="G6" i="4"/>
  <c r="C6" i="4"/>
  <c r="I5" i="4"/>
  <c r="E5" i="4"/>
  <c r="K4" i="4"/>
  <c r="C4" i="4"/>
  <c r="C3" i="4"/>
  <c r="G3" i="4"/>
  <c r="L3" i="4"/>
  <c r="J8" i="4"/>
  <c r="F8" i="4"/>
  <c r="L7" i="4"/>
  <c r="H7" i="4"/>
  <c r="D7" i="4"/>
  <c r="J6" i="4"/>
  <c r="F6" i="4"/>
  <c r="L5" i="4"/>
  <c r="H5" i="4"/>
  <c r="D5" i="4"/>
  <c r="J4" i="4"/>
  <c r="F4" i="4"/>
  <c r="E3" i="4"/>
  <c r="I3" i="4"/>
  <c r="L8" i="4"/>
  <c r="H8" i="4"/>
  <c r="D8" i="4"/>
  <c r="J7" i="4"/>
  <c r="F7" i="4"/>
  <c r="L6" i="4"/>
  <c r="H6" i="4"/>
  <c r="D6" i="4"/>
  <c r="J5" i="4"/>
  <c r="F5" i="4"/>
  <c r="L4" i="4"/>
  <c r="H4" i="4"/>
  <c r="C12" i="1"/>
  <c r="O1" i="3" l="1"/>
  <c r="O2" i="3"/>
  <c r="O3" i="3"/>
  <c r="O4" i="3"/>
  <c r="O5" i="3"/>
  <c r="O6" i="3"/>
  <c r="O7" i="3"/>
  <c r="O8" i="3"/>
  <c r="N2" i="3"/>
  <c r="N3" i="3"/>
  <c r="N4" i="3"/>
  <c r="N5" i="3"/>
  <c r="N6" i="3"/>
  <c r="N7" i="3"/>
  <c r="N8" i="3"/>
  <c r="N1" i="3"/>
  <c r="L2" i="3"/>
  <c r="K2" i="3"/>
  <c r="J2" i="3"/>
  <c r="I2" i="3"/>
  <c r="H2" i="3"/>
  <c r="G2" i="3"/>
  <c r="F2" i="3"/>
  <c r="E2" i="3"/>
  <c r="D2" i="3"/>
  <c r="C2" i="3"/>
  <c r="L1" i="3"/>
  <c r="J1" i="3"/>
  <c r="G1" i="3"/>
  <c r="C1" i="3"/>
  <c r="L8" i="3" l="1"/>
  <c r="L7" i="3"/>
  <c r="L6" i="3"/>
  <c r="L5" i="3"/>
  <c r="L4" i="3"/>
  <c r="L3" i="3"/>
  <c r="K8" i="3"/>
  <c r="J8" i="3"/>
  <c r="K7" i="3"/>
  <c r="J7" i="3"/>
  <c r="K6" i="3"/>
  <c r="J6" i="3"/>
  <c r="K5" i="3"/>
  <c r="J5" i="3"/>
  <c r="K4" i="3"/>
  <c r="J4" i="3"/>
  <c r="K3" i="3"/>
  <c r="J3" i="3"/>
  <c r="I8" i="3"/>
  <c r="H8" i="3"/>
  <c r="G8" i="3"/>
  <c r="I7" i="3"/>
  <c r="H7" i="3"/>
  <c r="G7" i="3"/>
  <c r="I6" i="3"/>
  <c r="G6" i="3"/>
  <c r="I5" i="3"/>
  <c r="G5" i="3"/>
  <c r="I4" i="3"/>
  <c r="G4" i="3"/>
  <c r="I3" i="3"/>
  <c r="G3" i="3"/>
  <c r="F8" i="3"/>
  <c r="F7" i="3"/>
  <c r="F6" i="3"/>
  <c r="F5" i="3"/>
  <c r="F4" i="3"/>
  <c r="F3" i="3"/>
  <c r="E8" i="3"/>
  <c r="E7" i="3"/>
  <c r="E6" i="3"/>
  <c r="E5" i="3"/>
  <c r="E4" i="3"/>
  <c r="E3" i="3"/>
  <c r="D8" i="3"/>
  <c r="D7" i="3"/>
  <c r="C8" i="3"/>
  <c r="C7" i="3"/>
  <c r="A53" i="2" l="1"/>
  <c r="A13" i="2"/>
  <c r="L2" i="2"/>
  <c r="K2" i="2"/>
  <c r="J2" i="2"/>
  <c r="I2" i="2"/>
  <c r="H2" i="2"/>
  <c r="G2" i="2"/>
  <c r="D2" i="2"/>
  <c r="E2" i="2"/>
  <c r="F2" i="2"/>
  <c r="C2" i="2"/>
  <c r="L1" i="2"/>
  <c r="J1" i="2"/>
  <c r="G1" i="2"/>
  <c r="C1" i="2"/>
</calcChain>
</file>

<file path=xl/sharedStrings.xml><?xml version="1.0" encoding="utf-8"?>
<sst xmlns="http://schemas.openxmlformats.org/spreadsheetml/2006/main" count="190" uniqueCount="47">
  <si>
    <t>Højde punkter</t>
  </si>
  <si>
    <t>Distance punkter</t>
  </si>
  <si>
    <t>Tx</t>
  </si>
  <si>
    <t>Rx</t>
  </si>
  <si>
    <t>Distance</t>
  </si>
  <si>
    <t>Meas1</t>
  </si>
  <si>
    <t>Info</t>
  </si>
  <si>
    <t>TX</t>
  </si>
  <si>
    <t>RX</t>
  </si>
  <si>
    <t>Polar</t>
  </si>
  <si>
    <t>Frekvens</t>
  </si>
  <si>
    <t>Date</t>
  </si>
  <si>
    <t>Start time</t>
  </si>
  <si>
    <t>End time</t>
  </si>
  <si>
    <t>Place</t>
  </si>
  <si>
    <t>Total Points</t>
  </si>
  <si>
    <t>Friis</t>
  </si>
  <si>
    <t>Pt</t>
  </si>
  <si>
    <t>Gt</t>
  </si>
  <si>
    <t>Gr</t>
  </si>
  <si>
    <t>Lamda</t>
  </si>
  <si>
    <t>dB</t>
  </si>
  <si>
    <t>Two ray</t>
  </si>
  <si>
    <t>patch</t>
  </si>
  <si>
    <t>vertical</t>
  </si>
  <si>
    <t>2,58GHz</t>
  </si>
  <si>
    <t>P-Plads</t>
  </si>
  <si>
    <t>Res</t>
  </si>
  <si>
    <t>Vid</t>
  </si>
  <si>
    <t>center</t>
  </si>
  <si>
    <t>span</t>
  </si>
  <si>
    <t>amp</t>
  </si>
  <si>
    <t>on</t>
  </si>
  <si>
    <t>56,57,</t>
  </si>
  <si>
    <t>horizontal</t>
  </si>
  <si>
    <t>10kHz</t>
  </si>
  <si>
    <t>mono</t>
  </si>
  <si>
    <t>X</t>
  </si>
  <si>
    <t>Forskel</t>
  </si>
  <si>
    <t>Dist 1</t>
  </si>
  <si>
    <t>Dist 2</t>
  </si>
  <si>
    <t>Dist 4</t>
  </si>
  <si>
    <t>Dist 8</t>
  </si>
  <si>
    <t>Dist 15</t>
  </si>
  <si>
    <t>Dist 30</t>
  </si>
  <si>
    <t>Reflektions vinklen</t>
  </si>
  <si>
    <t>Vinklen mellem Rx og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</si>
</sst>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kr.&quot;\ * #,##0.00_ ;_ &quot;kr.&quot;\ * \-#,##0.00_ ;_ &quot;kr.&quot;\ * &quot;-&quot;??_ ;_ @_ 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2" xfId="0" applyNumberFormat="1" applyBorder="1"/>
    <xf numFmtId="2" fontId="0" fillId="0" borderId="6" xfId="0" applyNumberFormat="1" applyBorder="1"/>
    <xf numFmtId="2" fontId="0" fillId="0" borderId="3" xfId="0" applyNumberFormat="1" applyBorder="1"/>
    <xf numFmtId="2" fontId="0" fillId="0" borderId="18" xfId="0" applyNumberFormat="1" applyBorder="1"/>
    <xf numFmtId="2" fontId="0" fillId="0" borderId="19" xfId="0" applyNumberFormat="1" applyBorder="1"/>
    <xf numFmtId="2" fontId="0" fillId="0" borderId="25" xfId="0" applyNumberFormat="1" applyBorder="1"/>
    <xf numFmtId="2" fontId="0" fillId="0" borderId="9" xfId="0" applyNumberFormat="1" applyBorder="1"/>
    <xf numFmtId="2" fontId="0" fillId="0" borderId="0" xfId="0" applyNumberFormat="1" applyBorder="1"/>
    <xf numFmtId="2" fontId="0" fillId="0" borderId="8" xfId="0" applyNumberFormat="1" applyBorder="1"/>
    <xf numFmtId="2" fontId="0" fillId="0" borderId="27" xfId="0" applyNumberFormat="1" applyBorder="1"/>
    <xf numFmtId="2" fontId="0" fillId="0" borderId="28" xfId="0" applyNumberFormat="1" applyBorder="1"/>
    <xf numFmtId="2" fontId="0" fillId="0" borderId="29" xfId="0" applyNumberFormat="1" applyBorder="1"/>
    <xf numFmtId="2" fontId="0" fillId="0" borderId="4" xfId="0" applyNumberFormat="1" applyBorder="1"/>
    <xf numFmtId="2" fontId="0" fillId="0" borderId="7" xfId="0" applyNumberFormat="1" applyBorder="1"/>
    <xf numFmtId="2" fontId="0" fillId="0" borderId="5" xfId="0" applyNumberFormat="1" applyBorder="1"/>
    <xf numFmtId="11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0" fontId="0" fillId="0" borderId="2" xfId="1" applyNumberFormat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9" xfId="1" applyNumberFormat="1" applyFont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/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16" workbookViewId="0">
      <selection activeCell="T30" sqref="T30"/>
    </sheetView>
  </sheetViews>
  <sheetFormatPr defaultRowHeight="15" x14ac:dyDescent="0.25"/>
  <sheetData>
    <row r="1" spans="1:17" x14ac:dyDescent="0.25">
      <c r="A1" t="s">
        <v>0</v>
      </c>
      <c r="C1" t="s">
        <v>1</v>
      </c>
      <c r="G1" s="71" t="s">
        <v>45</v>
      </c>
      <c r="H1" s="71"/>
      <c r="I1" s="71"/>
      <c r="J1" s="71"/>
      <c r="K1" s="71"/>
      <c r="M1" s="71" t="s">
        <v>46</v>
      </c>
      <c r="N1" s="71"/>
      <c r="O1" s="71"/>
      <c r="P1" s="71"/>
      <c r="Q1" s="71"/>
    </row>
    <row r="2" spans="1:17" x14ac:dyDescent="0.25">
      <c r="A2">
        <v>0.01</v>
      </c>
      <c r="C2">
        <v>1</v>
      </c>
      <c r="G2" t="s">
        <v>38</v>
      </c>
      <c r="H2" s="72">
        <f>A$2</f>
        <v>0.01</v>
      </c>
      <c r="I2" s="72">
        <f>A$3</f>
        <v>0.08</v>
      </c>
      <c r="J2" s="72">
        <f>A$4</f>
        <v>0.34</v>
      </c>
      <c r="K2" s="72">
        <f>A$5</f>
        <v>2</v>
      </c>
    </row>
    <row r="3" spans="1:17" x14ac:dyDescent="0.25">
      <c r="A3">
        <v>0.08</v>
      </c>
      <c r="C3">
        <v>2</v>
      </c>
      <c r="G3" s="72">
        <f>A$2</f>
        <v>0.01</v>
      </c>
      <c r="H3" s="72">
        <v>1</v>
      </c>
      <c r="I3" s="72">
        <v>8</v>
      </c>
      <c r="J3" s="72">
        <v>34</v>
      </c>
      <c r="K3" s="72">
        <v>200</v>
      </c>
    </row>
    <row r="4" spans="1:17" x14ac:dyDescent="0.25">
      <c r="A4">
        <v>0.34</v>
      </c>
      <c r="C4">
        <v>4</v>
      </c>
      <c r="G4" s="72">
        <f>A$3</f>
        <v>0.08</v>
      </c>
      <c r="H4" s="72" t="s">
        <v>37</v>
      </c>
      <c r="I4" s="72">
        <v>1</v>
      </c>
      <c r="J4" s="72">
        <v>4.25</v>
      </c>
      <c r="K4" s="72">
        <v>25</v>
      </c>
    </row>
    <row r="5" spans="1:17" x14ac:dyDescent="0.25">
      <c r="A5">
        <v>2</v>
      </c>
      <c r="C5">
        <v>8</v>
      </c>
      <c r="G5" s="72">
        <f>A$4</f>
        <v>0.34</v>
      </c>
      <c r="H5" s="72" t="s">
        <v>37</v>
      </c>
      <c r="I5" s="72" t="s">
        <v>37</v>
      </c>
      <c r="J5" s="72">
        <v>1</v>
      </c>
      <c r="K5" s="72">
        <v>5.88</v>
      </c>
    </row>
    <row r="6" spans="1:17" x14ac:dyDescent="0.25">
      <c r="C6">
        <v>15</v>
      </c>
      <c r="G6" s="72">
        <f>A$5</f>
        <v>2</v>
      </c>
      <c r="H6" s="72" t="s">
        <v>37</v>
      </c>
      <c r="I6" s="72" t="s">
        <v>37</v>
      </c>
      <c r="J6" s="72" t="s">
        <v>37</v>
      </c>
      <c r="K6" s="72">
        <v>1</v>
      </c>
    </row>
    <row r="7" spans="1:17" x14ac:dyDescent="0.25">
      <c r="C7">
        <v>30</v>
      </c>
    </row>
    <row r="8" spans="1:17" x14ac:dyDescent="0.25">
      <c r="G8" t="s">
        <v>39</v>
      </c>
      <c r="H8" s="73">
        <f>A$2</f>
        <v>0.01</v>
      </c>
      <c r="I8" s="73">
        <f>A$3</f>
        <v>0.08</v>
      </c>
      <c r="J8" s="73">
        <f>A$4</f>
        <v>0.34</v>
      </c>
      <c r="K8" s="73">
        <f>A$5</f>
        <v>2</v>
      </c>
      <c r="M8" t="s">
        <v>39</v>
      </c>
      <c r="N8" s="73">
        <f>A$2</f>
        <v>0.01</v>
      </c>
      <c r="O8" s="73">
        <f>A$3</f>
        <v>0.08</v>
      </c>
      <c r="P8" s="73">
        <f>A$4</f>
        <v>0.34</v>
      </c>
      <c r="Q8" s="73">
        <f>A$5</f>
        <v>2</v>
      </c>
    </row>
    <row r="9" spans="1:17" x14ac:dyDescent="0.25">
      <c r="G9" s="73">
        <f>A$2</f>
        <v>0.01</v>
      </c>
      <c r="H9" s="73">
        <f>(ATAN(H$2/($C$2/(H$3+1))))/(2*PI())*360</f>
        <v>1.1457628381751035</v>
      </c>
      <c r="I9" s="73">
        <f t="shared" ref="I9:K9" si="0">(ATAN(I$2/($C$2/(I$3+1))))/(2*PI())*360</f>
        <v>35.753887254436755</v>
      </c>
      <c r="J9" s="73">
        <f t="shared" si="0"/>
        <v>85.196514240930924</v>
      </c>
      <c r="K9" s="73">
        <f t="shared" si="0"/>
        <v>89.857473479273423</v>
      </c>
      <c r="L9" s="73"/>
      <c r="M9" s="73">
        <f>A$2</f>
        <v>0.01</v>
      </c>
      <c r="N9" s="73">
        <f>(ATAN((N$8-$M9)/$C$2))/(2*PI())*360</f>
        <v>0</v>
      </c>
      <c r="O9" s="73">
        <f>(ATAN((O$8-$M9)/$C$2))/(2*PI())*360</f>
        <v>4.0041729407093882</v>
      </c>
      <c r="P9" s="73">
        <f t="shared" ref="P9:Q12" si="1">(ATAN((P$8-$M9)/$C$2))/(2*PI())*360</f>
        <v>18.262889942194128</v>
      </c>
      <c r="Q9" s="73">
        <f t="shared" si="1"/>
        <v>63.319897211468088</v>
      </c>
    </row>
    <row r="10" spans="1:17" x14ac:dyDescent="0.25">
      <c r="G10" s="73">
        <f>A$3</f>
        <v>0.08</v>
      </c>
      <c r="H10" s="73" t="s">
        <v>37</v>
      </c>
      <c r="I10" s="73">
        <f>(ATAN(I$2/($C$2/(I$4+1))))/(2*PI())*360</f>
        <v>9.0902769208223226</v>
      </c>
      <c r="J10" s="73">
        <f t="shared" ref="J10:K10" si="2">(ATAN(J$2/($C$2/(J$4+1))))/(2*PI())*360</f>
        <v>60.741400396253475</v>
      </c>
      <c r="K10" s="73">
        <f t="shared" si="2"/>
        <v>88.898293884793631</v>
      </c>
      <c r="L10" s="73"/>
      <c r="M10" s="73">
        <f>A$3</f>
        <v>0.08</v>
      </c>
      <c r="N10" s="73" t="s">
        <v>37</v>
      </c>
      <c r="O10" s="73">
        <f>(ATAN((O$8-$M10)/$C$2))/(2*PI())*360</f>
        <v>0</v>
      </c>
      <c r="P10" s="73">
        <f t="shared" si="1"/>
        <v>14.574216198038741</v>
      </c>
      <c r="Q10" s="73">
        <f t="shared" si="1"/>
        <v>62.487997376148556</v>
      </c>
    </row>
    <row r="11" spans="1:17" x14ac:dyDescent="0.25">
      <c r="G11" s="73">
        <f>A$4</f>
        <v>0.34</v>
      </c>
      <c r="H11" s="73" t="s">
        <v>37</v>
      </c>
      <c r="I11" s="73" t="s">
        <v>37</v>
      </c>
      <c r="J11" s="73">
        <f>(ATAN(J$2/($C$2/(J$5+1))))/(2*PI())*360</f>
        <v>34.215702132437407</v>
      </c>
      <c r="K11" s="73">
        <f>(ATAN(K$2/($C$2/(K$5+1))))/(2*PI())*360</f>
        <v>85.843370102683792</v>
      </c>
      <c r="L11" s="73"/>
      <c r="M11" s="73">
        <f>A$4</f>
        <v>0.34</v>
      </c>
      <c r="N11" s="73" t="s">
        <v>37</v>
      </c>
      <c r="O11" s="73" t="s">
        <v>37</v>
      </c>
      <c r="P11" s="73">
        <f t="shared" si="1"/>
        <v>0</v>
      </c>
      <c r="Q11" s="73">
        <f t="shared" si="1"/>
        <v>58.934835114501347</v>
      </c>
    </row>
    <row r="12" spans="1:17" x14ac:dyDescent="0.25">
      <c r="A12" t="s">
        <v>15</v>
      </c>
      <c r="C12">
        <f>(COUNT(A2:A10)*COUNT(A2:A10)/2 +COUNT(A2:A10)/2)*COUNT(C2:C10)</f>
        <v>60</v>
      </c>
      <c r="G12" s="73">
        <f>A$5</f>
        <v>2</v>
      </c>
      <c r="H12" s="73" t="s">
        <v>37</v>
      </c>
      <c r="I12" s="73" t="s">
        <v>37</v>
      </c>
      <c r="J12" s="73" t="s">
        <v>37</v>
      </c>
      <c r="K12" s="73">
        <f>(ATAN(K$2/($C$2/(K$6+1))))/(2*PI())*360</f>
        <v>75.963756532073532</v>
      </c>
      <c r="L12" s="73"/>
      <c r="M12" s="73">
        <f>A$5</f>
        <v>2</v>
      </c>
      <c r="N12" s="73" t="s">
        <v>37</v>
      </c>
      <c r="O12" s="73" t="s">
        <v>37</v>
      </c>
      <c r="P12" s="73" t="s">
        <v>37</v>
      </c>
      <c r="Q12" s="73">
        <f t="shared" si="1"/>
        <v>0</v>
      </c>
    </row>
    <row r="13" spans="1:17" x14ac:dyDescent="0.25">
      <c r="H13" s="73"/>
      <c r="I13" s="73"/>
      <c r="J13" s="73"/>
      <c r="K13" s="73"/>
      <c r="N13" s="73"/>
      <c r="O13" s="73"/>
      <c r="P13" s="73"/>
      <c r="Q13" s="73"/>
    </row>
    <row r="14" spans="1:17" x14ac:dyDescent="0.25">
      <c r="G14" t="s">
        <v>40</v>
      </c>
      <c r="H14" s="73">
        <f>A$2</f>
        <v>0.01</v>
      </c>
      <c r="I14" s="73">
        <f>A$3</f>
        <v>0.08</v>
      </c>
      <c r="J14" s="73">
        <f>A$4</f>
        <v>0.34</v>
      </c>
      <c r="K14" s="73">
        <f>A$5</f>
        <v>2</v>
      </c>
      <c r="M14" t="s">
        <v>39</v>
      </c>
      <c r="N14" s="73">
        <f>A$2</f>
        <v>0.01</v>
      </c>
      <c r="O14" s="73">
        <f>A$3</f>
        <v>0.08</v>
      </c>
      <c r="P14" s="73">
        <f>A$4</f>
        <v>0.34</v>
      </c>
      <c r="Q14" s="73">
        <f>A$5</f>
        <v>2</v>
      </c>
    </row>
    <row r="15" spans="1:17" x14ac:dyDescent="0.25">
      <c r="G15" s="73">
        <f>A$2</f>
        <v>0.01</v>
      </c>
      <c r="H15" s="73">
        <f>(ATAN(H$2/($C$3/(H$3+1))))/(2*PI())*360</f>
        <v>0.57293869768348593</v>
      </c>
      <c r="I15" s="73">
        <f t="shared" ref="I15:K15" si="3">(ATAN(I$2/($C$3/(I$3+1))))/(2*PI())*360</f>
        <v>19.798876354524928</v>
      </c>
      <c r="J15" s="73">
        <f t="shared" si="3"/>
        <v>80.459618195157375</v>
      </c>
      <c r="K15" s="73">
        <f t="shared" si="3"/>
        <v>89.714948722416182</v>
      </c>
      <c r="L15" s="73"/>
      <c r="M15" s="73">
        <f>A$2</f>
        <v>0.01</v>
      </c>
      <c r="N15" s="73">
        <f>(ATAN((N$8-$M15)/$C$3))/(2*PI())*360</f>
        <v>0</v>
      </c>
      <c r="O15" s="73">
        <f t="shared" ref="O15:Q16" si="4">(ATAN((O$8-$M15)/$C$3))/(2*PI())*360</f>
        <v>2.0045340321059046</v>
      </c>
      <c r="P15" s="73">
        <f t="shared" si="4"/>
        <v>9.3693850964874841</v>
      </c>
      <c r="Q15" s="73">
        <f t="shared" si="4"/>
        <v>44.856401855768794</v>
      </c>
    </row>
    <row r="16" spans="1:17" x14ac:dyDescent="0.25">
      <c r="G16" s="73">
        <f>A$3</f>
        <v>0.08</v>
      </c>
      <c r="H16" s="73" t="s">
        <v>37</v>
      </c>
      <c r="I16" s="73">
        <f>(ATAN(I$2/($C$3/(I$4+1))))/(2*PI())*360</f>
        <v>4.5739212599008612</v>
      </c>
      <c r="J16" s="73">
        <f t="shared" ref="J16:K16" si="5">(ATAN(J$2/($C$3/(J$4+1))))/(2*PI())*360</f>
        <v>41.748911723026602</v>
      </c>
      <c r="K16" s="73">
        <f t="shared" si="5"/>
        <v>87.797401838234194</v>
      </c>
      <c r="L16" s="73"/>
      <c r="M16" s="73">
        <f>A$3</f>
        <v>0.08</v>
      </c>
      <c r="N16" s="73" t="s">
        <v>37</v>
      </c>
      <c r="O16" s="73">
        <f>(ATAN((O$8-$M16)/$C$3))/(2*PI())*360</f>
        <v>0</v>
      </c>
      <c r="P16" s="73">
        <f t="shared" si="4"/>
        <v>7.4069121284952297</v>
      </c>
      <c r="Q16" s="73">
        <f t="shared" si="4"/>
        <v>43.830860672092584</v>
      </c>
    </row>
    <row r="17" spans="7:17" x14ac:dyDescent="0.25">
      <c r="G17" s="73">
        <f>A$4</f>
        <v>0.34</v>
      </c>
      <c r="H17" s="73" t="s">
        <v>37</v>
      </c>
      <c r="I17" s="73" t="s">
        <v>37</v>
      </c>
      <c r="J17" s="73">
        <f>(ATAN(J$2/($C$3/(J$5+1))))/(2*PI())*360</f>
        <v>18.778033222445544</v>
      </c>
      <c r="K17" s="73">
        <f>(ATAN(K$2/($C$3/(K$5+1))))/(2*PI())*360</f>
        <v>81.730038413018846</v>
      </c>
      <c r="L17" s="73"/>
      <c r="M17" s="73">
        <f>A$4</f>
        <v>0.34</v>
      </c>
      <c r="N17" s="73" t="s">
        <v>37</v>
      </c>
      <c r="O17" s="73" t="s">
        <v>37</v>
      </c>
      <c r="P17" s="73">
        <f>(ATAN((P$8-$M17)/$C$3))/(2*PI())*360</f>
        <v>0</v>
      </c>
      <c r="Q17" s="73">
        <f>(ATAN((Q$8-$M17)/$C$3))/(2*PI())*360</f>
        <v>39.692673150668817</v>
      </c>
    </row>
    <row r="18" spans="7:17" x14ac:dyDescent="0.25">
      <c r="G18" s="73">
        <f>A$5</f>
        <v>2</v>
      </c>
      <c r="H18" s="73" t="s">
        <v>37</v>
      </c>
      <c r="I18" s="73" t="s">
        <v>37</v>
      </c>
      <c r="J18" s="73" t="s">
        <v>37</v>
      </c>
      <c r="K18" s="73">
        <f>(ATAN(K$2/($C$3/(K$6+1))))/(2*PI())*360</f>
        <v>63.43494882292201</v>
      </c>
      <c r="L18" s="73"/>
      <c r="M18" s="73">
        <f>A$5</f>
        <v>2</v>
      </c>
      <c r="N18" s="73" t="s">
        <v>37</v>
      </c>
      <c r="O18" s="73" t="s">
        <v>37</v>
      </c>
      <c r="P18" s="73" t="s">
        <v>37</v>
      </c>
      <c r="Q18" s="73">
        <f>(ATAN((Q$8-$M18)/$C$3))/(2*PI())*360</f>
        <v>0</v>
      </c>
    </row>
    <row r="19" spans="7:17" x14ac:dyDescent="0.25">
      <c r="H19" s="73"/>
      <c r="I19" s="73"/>
      <c r="J19" s="73"/>
      <c r="K19" s="73"/>
      <c r="N19" s="73"/>
      <c r="O19" s="73"/>
      <c r="P19" s="73"/>
      <c r="Q19" s="73"/>
    </row>
    <row r="20" spans="7:17" x14ac:dyDescent="0.25">
      <c r="G20" t="s">
        <v>41</v>
      </c>
      <c r="H20" s="73">
        <f>A$2</f>
        <v>0.01</v>
      </c>
      <c r="I20" s="73">
        <f>A$3</f>
        <v>0.08</v>
      </c>
      <c r="J20" s="73">
        <f>A$4</f>
        <v>0.34</v>
      </c>
      <c r="K20" s="73">
        <f>A$5</f>
        <v>2</v>
      </c>
      <c r="M20" t="s">
        <v>39</v>
      </c>
      <c r="N20" s="73">
        <f>A$2</f>
        <v>0.01</v>
      </c>
      <c r="O20" s="73">
        <f>A$3</f>
        <v>0.08</v>
      </c>
      <c r="P20" s="73">
        <f>A$4</f>
        <v>0.34</v>
      </c>
      <c r="Q20" s="73">
        <f>A$5</f>
        <v>2</v>
      </c>
    </row>
    <row r="21" spans="7:17" x14ac:dyDescent="0.25">
      <c r="G21" s="73">
        <f>A$2</f>
        <v>0.01</v>
      </c>
      <c r="H21" s="73">
        <f>(ATAN(H$2/($C$4/(H$3+1))))/(2*PI())*360</f>
        <v>0.28647651027707449</v>
      </c>
      <c r="I21" s="73">
        <f t="shared" ref="I21:K21" si="6">(ATAN(I$2/($C$4/(I$3+1))))/(2*PI())*360</f>
        <v>10.203973721731685</v>
      </c>
      <c r="J21" s="73">
        <f t="shared" si="6"/>
        <v>71.420729619555331</v>
      </c>
      <c r="K21" s="73">
        <f t="shared" si="6"/>
        <v>89.429911555001112</v>
      </c>
      <c r="L21" s="73"/>
      <c r="M21" s="73">
        <f>A$2</f>
        <v>0.01</v>
      </c>
      <c r="N21" s="73">
        <f>(ATAN((N$8-$M21)/$C$4))/(2*PI())*360</f>
        <v>0</v>
      </c>
      <c r="O21" s="73">
        <f t="shared" ref="O21:Q22" si="7">(ATAN((O$8-$M21)/$C$4))/(2*PI())*360</f>
        <v>1.0025738037600627</v>
      </c>
      <c r="P21" s="73">
        <f t="shared" si="7"/>
        <v>4.7162212343382794</v>
      </c>
      <c r="Q21" s="73">
        <f t="shared" si="7"/>
        <v>26.450345065034195</v>
      </c>
    </row>
    <row r="22" spans="7:17" x14ac:dyDescent="0.25">
      <c r="G22" s="73">
        <f>A$3</f>
        <v>0.08</v>
      </c>
      <c r="H22" s="73" t="s">
        <v>37</v>
      </c>
      <c r="I22" s="73">
        <f>(ATAN(I$2/($C$4/(I$4+1))))/(2*PI())*360</f>
        <v>2.2906100426385301</v>
      </c>
      <c r="J22" s="73">
        <f t="shared" ref="J22:K22" si="8">(ATAN(J$2/($C$4/(J$4+1))))/(2*PI())*360</f>
        <v>24.048817737909051</v>
      </c>
      <c r="K22" s="73">
        <f t="shared" si="8"/>
        <v>85.601294645004472</v>
      </c>
      <c r="L22" s="73"/>
      <c r="M22" s="73">
        <f>A$3</f>
        <v>0.08</v>
      </c>
      <c r="N22" s="73" t="s">
        <v>37</v>
      </c>
      <c r="O22" s="73">
        <f>(ATAN((O$8-$M22)/$C$4))/(2*PI())*360</f>
        <v>0</v>
      </c>
      <c r="P22" s="73">
        <f t="shared" si="7"/>
        <v>3.7189939731580428</v>
      </c>
      <c r="Q22" s="73">
        <f t="shared" si="7"/>
        <v>25.641005824305282</v>
      </c>
    </row>
    <row r="23" spans="7:17" x14ac:dyDescent="0.25">
      <c r="G23" s="73">
        <f>A$4</f>
        <v>0.34</v>
      </c>
      <c r="H23" s="73" t="s">
        <v>37</v>
      </c>
      <c r="I23" s="73" t="s">
        <v>37</v>
      </c>
      <c r="J23" s="73">
        <f>(ATAN(J$2/($C$4/(J$5+1))))/(2*PI())*360</f>
        <v>9.6480453160981572</v>
      </c>
      <c r="K23" s="73">
        <f>(ATAN(K$2/($C$4/(K$5+1))))/(2*PI())*360</f>
        <v>73.790975072192026</v>
      </c>
      <c r="L23" s="73"/>
      <c r="M23" s="73">
        <f>A$4</f>
        <v>0.34</v>
      </c>
      <c r="N23" s="73" t="s">
        <v>37</v>
      </c>
      <c r="O23" s="73" t="s">
        <v>37</v>
      </c>
      <c r="P23" s="73">
        <f>(ATAN((P$8-$M23)/$C$4))/(2*PI())*360</f>
        <v>0</v>
      </c>
      <c r="Q23" s="73">
        <f>(ATAN((Q$8-$M23)/$C$4))/(2*PI())*360</f>
        <v>22.538450040828089</v>
      </c>
    </row>
    <row r="24" spans="7:17" x14ac:dyDescent="0.25">
      <c r="G24" s="73">
        <f>A$5</f>
        <v>2</v>
      </c>
      <c r="H24" s="73" t="s">
        <v>37</v>
      </c>
      <c r="I24" s="73" t="s">
        <v>37</v>
      </c>
      <c r="J24" s="73" t="s">
        <v>37</v>
      </c>
      <c r="K24" s="73">
        <f>(ATAN(K$2/($C$4/(K$6+1))))/(2*PI())*360</f>
        <v>45</v>
      </c>
      <c r="L24" s="73"/>
      <c r="M24" s="73">
        <f>A$5</f>
        <v>2</v>
      </c>
      <c r="N24" s="73" t="s">
        <v>37</v>
      </c>
      <c r="O24" s="73" t="s">
        <v>37</v>
      </c>
      <c r="P24" s="73" t="s">
        <v>37</v>
      </c>
      <c r="Q24" s="73">
        <f>(ATAN((Q$8-$M24)/$C$4))/(2*PI())*360</f>
        <v>0</v>
      </c>
    </row>
    <row r="25" spans="7:17" x14ac:dyDescent="0.25">
      <c r="H25" s="73"/>
      <c r="I25" s="73"/>
      <c r="J25" s="73"/>
      <c r="K25" s="73"/>
      <c r="N25" s="73"/>
      <c r="O25" s="73"/>
      <c r="P25" s="73"/>
      <c r="Q25" s="73"/>
    </row>
    <row r="26" spans="7:17" x14ac:dyDescent="0.25">
      <c r="G26" t="s">
        <v>42</v>
      </c>
      <c r="H26" s="73">
        <f>A$2</f>
        <v>0.01</v>
      </c>
      <c r="I26" s="73">
        <f>A$3</f>
        <v>0.08</v>
      </c>
      <c r="J26" s="73">
        <f>A$4</f>
        <v>0.34</v>
      </c>
      <c r="K26" s="73">
        <f>A$5</f>
        <v>2</v>
      </c>
      <c r="M26" t="s">
        <v>39</v>
      </c>
      <c r="N26" s="73">
        <f>A$2</f>
        <v>0.01</v>
      </c>
      <c r="O26" s="73">
        <f>A$3</f>
        <v>0.08</v>
      </c>
      <c r="P26" s="73">
        <f>A$4</f>
        <v>0.34</v>
      </c>
      <c r="Q26" s="73">
        <f>A$5</f>
        <v>2</v>
      </c>
    </row>
    <row r="27" spans="7:17" x14ac:dyDescent="0.25">
      <c r="G27" s="73">
        <f>A$2</f>
        <v>0.01</v>
      </c>
      <c r="H27" s="73">
        <f>(ATAN(H$2/($C$5/(H$3+1))))/(2*PI())*360</f>
        <v>0.14323915036830656</v>
      </c>
      <c r="I27" s="73">
        <f t="shared" ref="I27:K27" si="9">(ATAN(I$2/($C$5/(I$3+1))))/(2*PI())*360</f>
        <v>5.1427645578842425</v>
      </c>
      <c r="J27" s="73">
        <f t="shared" si="9"/>
        <v>56.088286463560777</v>
      </c>
      <c r="K27" s="73">
        <f t="shared" si="9"/>
        <v>88.859935966213612</v>
      </c>
      <c r="L27" s="73"/>
      <c r="M27" s="73">
        <f>A$2</f>
        <v>0.01</v>
      </c>
      <c r="N27" s="73">
        <f>(ATAN((N$8-$M27)/$C$5))/(2*PI())*360</f>
        <v>0</v>
      </c>
      <c r="O27" s="73">
        <f t="shared" ref="O27:Q28" si="10">(ATAN((O$8-$M27)/$C$5))/(2*PI())*360</f>
        <v>0.50132527676184158</v>
      </c>
      <c r="P27" s="73">
        <f t="shared" si="10"/>
        <v>2.3621117520302737</v>
      </c>
      <c r="Q27" s="73">
        <f t="shared" si="10"/>
        <v>13.968816868263627</v>
      </c>
    </row>
    <row r="28" spans="7:17" x14ac:dyDescent="0.25">
      <c r="G28" s="73">
        <f>A$3</f>
        <v>0.08</v>
      </c>
      <c r="H28" s="73" t="s">
        <v>37</v>
      </c>
      <c r="I28" s="73">
        <f>(ATAN(I$2/($C$5/(I$4+1))))/(2*PI())*360</f>
        <v>1.1457628381751035</v>
      </c>
      <c r="J28" s="73">
        <f>(ATAN(J$2/($C$5/(J$4+1))))/(2*PI())*360</f>
        <v>12.578089497558658</v>
      </c>
      <c r="K28" s="73">
        <f>(ATAN(K$2/($C$5/(K$4+1))))/(2*PI())*360</f>
        <v>81.253837737444798</v>
      </c>
      <c r="L28" s="73"/>
      <c r="M28" s="73">
        <f>A$3</f>
        <v>0.08</v>
      </c>
      <c r="N28" s="73" t="s">
        <v>37</v>
      </c>
      <c r="O28" s="73">
        <f>(ATAN((O$8-$M28)/$C$5))/(2*PI())*360</f>
        <v>0</v>
      </c>
      <c r="P28" s="73">
        <f t="shared" si="10"/>
        <v>1.861457630466729</v>
      </c>
      <c r="Q28" s="73">
        <f t="shared" si="10"/>
        <v>13.495733280795813</v>
      </c>
    </row>
    <row r="29" spans="7:17" x14ac:dyDescent="0.25">
      <c r="G29" s="73">
        <f>A$4</f>
        <v>0.34</v>
      </c>
      <c r="H29" s="73" t="s">
        <v>37</v>
      </c>
      <c r="I29" s="73" t="s">
        <v>37</v>
      </c>
      <c r="J29" s="73">
        <f>(ATAN(J$2/($C$5/(J$5+1))))/(2*PI())*360</f>
        <v>4.8584629190342881</v>
      </c>
      <c r="K29" s="73">
        <f>(ATAN(K$2/($C$5/(K$5+1))))/(2*PI())*360</f>
        <v>59.826479970355678</v>
      </c>
      <c r="L29" s="73"/>
      <c r="M29" s="73">
        <f>A$4</f>
        <v>0.34</v>
      </c>
      <c r="N29" s="73" t="s">
        <v>37</v>
      </c>
      <c r="O29" s="73" t="s">
        <v>37</v>
      </c>
      <c r="P29" s="73">
        <f>(ATAN((P$8-$M29)/$C$5))/(2*PI())*360</f>
        <v>0</v>
      </c>
      <c r="Q29" s="73">
        <f>(ATAN((Q$8-$M29)/$C$5))/(2*PI())*360</f>
        <v>11.722520970102263</v>
      </c>
    </row>
    <row r="30" spans="7:17" x14ac:dyDescent="0.25">
      <c r="G30" s="73">
        <f>A$5</f>
        <v>2</v>
      </c>
      <c r="H30" s="73" t="s">
        <v>37</v>
      </c>
      <c r="I30" s="73" t="s">
        <v>37</v>
      </c>
      <c r="J30" s="73" t="s">
        <v>37</v>
      </c>
      <c r="K30" s="73">
        <f>(ATAN(K$2/($C$5/(K$6+1))))/(2*PI())*360</f>
        <v>26.565051177077986</v>
      </c>
      <c r="L30" s="73"/>
      <c r="M30" s="73">
        <f>A$5</f>
        <v>2</v>
      </c>
      <c r="N30" s="73" t="s">
        <v>37</v>
      </c>
      <c r="O30" s="73" t="s">
        <v>37</v>
      </c>
      <c r="P30" s="73" t="s">
        <v>37</v>
      </c>
      <c r="Q30" s="73">
        <f>(ATAN((Q$8-$M30)/$C$5))/(2*PI())*360</f>
        <v>0</v>
      </c>
    </row>
    <row r="31" spans="7:17" x14ac:dyDescent="0.25">
      <c r="H31" s="73"/>
      <c r="I31" s="73"/>
      <c r="J31" s="73"/>
      <c r="K31" s="73"/>
      <c r="N31" s="73"/>
      <c r="O31" s="73"/>
      <c r="P31" s="73"/>
      <c r="Q31" s="73"/>
    </row>
    <row r="32" spans="7:17" x14ac:dyDescent="0.25">
      <c r="G32" t="s">
        <v>43</v>
      </c>
      <c r="H32" s="73">
        <f>A$2</f>
        <v>0.01</v>
      </c>
      <c r="I32" s="73">
        <f>A$3</f>
        <v>0.08</v>
      </c>
      <c r="J32" s="73">
        <f>A$4</f>
        <v>0.34</v>
      </c>
      <c r="K32" s="73">
        <f>A$5</f>
        <v>2</v>
      </c>
      <c r="M32" t="s">
        <v>39</v>
      </c>
      <c r="N32" s="73">
        <f>A$2</f>
        <v>0.01</v>
      </c>
      <c r="O32" s="73">
        <f>A$3</f>
        <v>0.08</v>
      </c>
      <c r="P32" s="73">
        <f>A$4</f>
        <v>0.34</v>
      </c>
      <c r="Q32" s="73">
        <f>A$5</f>
        <v>2</v>
      </c>
    </row>
    <row r="33" spans="7:17" x14ac:dyDescent="0.25">
      <c r="G33" s="73">
        <f>A$2</f>
        <v>0.01</v>
      </c>
      <c r="H33" s="73">
        <f>(ATAN(H$2/($C$6/(H$3+1))))/(2*PI())*360</f>
        <v>7.6394327413418686E-2</v>
      </c>
      <c r="I33" s="73">
        <f t="shared" ref="I33:K33" si="11">(ATAN(I$2/($C$6/(I$3+1))))/(2*PI())*360</f>
        <v>2.7480881800537502</v>
      </c>
      <c r="J33" s="73">
        <f t="shared" si="11"/>
        <v>38.426139975714165</v>
      </c>
      <c r="K33" s="73">
        <f t="shared" si="11"/>
        <v>87.863089146242743</v>
      </c>
      <c r="L33" s="73"/>
      <c r="M33" s="73">
        <f>A$2</f>
        <v>0.01</v>
      </c>
      <c r="N33" s="73">
        <f>(ATAN((N$8-$M33)/$C$6))/(2*PI())*360</f>
        <v>0</v>
      </c>
      <c r="O33" s="73">
        <f t="shared" ref="O33:Q34" si="12">(ATAN((O$8-$M33)/$C$6))/(2*PI())*360</f>
        <v>0.26737836343679555</v>
      </c>
      <c r="P33" s="73">
        <f t="shared" si="12"/>
        <v>1.2603038465035898</v>
      </c>
      <c r="Q33" s="73">
        <f t="shared" si="12"/>
        <v>7.557110109365313</v>
      </c>
    </row>
    <row r="34" spans="7:17" x14ac:dyDescent="0.25">
      <c r="G34" s="73">
        <f>A$3</f>
        <v>0.08</v>
      </c>
      <c r="H34" s="73" t="s">
        <v>37</v>
      </c>
      <c r="I34" s="73">
        <f>(ATAN(I$2/($C$6/(I$4+1))))/(2*PI())*360</f>
        <v>0.61113180443651982</v>
      </c>
      <c r="J34" s="73">
        <f t="shared" ref="J34:K34" si="13">(ATAN(J$2/($C$6/(J$4+1))))/(2*PI())*360</f>
        <v>6.7862843159825896</v>
      </c>
      <c r="K34" s="73">
        <f t="shared" si="13"/>
        <v>73.909183651147828</v>
      </c>
      <c r="L34" s="73"/>
      <c r="M34" s="73">
        <f>A$3</f>
        <v>0.08</v>
      </c>
      <c r="N34" s="73" t="s">
        <v>37</v>
      </c>
      <c r="O34" s="73">
        <f>(ATAN((O$8-$M34)/$C$6))/(2*PI())*360</f>
        <v>0</v>
      </c>
      <c r="P34" s="73">
        <f t="shared" si="12"/>
        <v>0.99302740300447689</v>
      </c>
      <c r="Q34" s="73">
        <f t="shared" si="12"/>
        <v>7.2941963085408554</v>
      </c>
    </row>
    <row r="35" spans="7:17" x14ac:dyDescent="0.25">
      <c r="G35" s="73">
        <f>A$4</f>
        <v>0.34</v>
      </c>
      <c r="H35" s="73" t="s">
        <v>37</v>
      </c>
      <c r="I35" s="73" t="s">
        <v>37</v>
      </c>
      <c r="J35" s="73">
        <f>(ATAN(J$2/($C$6/(J$5+1))))/(2*PI())*360</f>
        <v>2.5956315409256403</v>
      </c>
      <c r="K35" s="73">
        <f>(ATAN(K$2/($C$6/(K$5+1))))/(2*PI())*360</f>
        <v>42.53119639367263</v>
      </c>
      <c r="L35" s="73"/>
      <c r="M35" s="73">
        <f>A$4</f>
        <v>0.34</v>
      </c>
      <c r="N35" s="73" t="s">
        <v>37</v>
      </c>
      <c r="O35" s="73" t="s">
        <v>37</v>
      </c>
      <c r="P35" s="73">
        <f>(ATAN((P$8-$M35)/$C$6))/(2*PI())*360</f>
        <v>0</v>
      </c>
      <c r="Q35" s="73">
        <f>(ATAN((Q$8-$M35)/$C$6))/(2*PI())*360</f>
        <v>6.3150362757657792</v>
      </c>
    </row>
    <row r="36" spans="7:17" x14ac:dyDescent="0.25">
      <c r="G36" s="73">
        <f>A$5</f>
        <v>2</v>
      </c>
      <c r="H36" s="73" t="s">
        <v>37</v>
      </c>
      <c r="I36" s="73" t="s">
        <v>37</v>
      </c>
      <c r="J36" s="73" t="s">
        <v>37</v>
      </c>
      <c r="K36" s="73">
        <f>(ATAN(K$2/($C$6/(K$6+1))))/(2*PI())*360</f>
        <v>14.931417178137552</v>
      </c>
      <c r="L36" s="73"/>
      <c r="M36" s="73">
        <f>A$5</f>
        <v>2</v>
      </c>
      <c r="N36" s="73" t="s">
        <v>37</v>
      </c>
      <c r="O36" s="73" t="s">
        <v>37</v>
      </c>
      <c r="P36" s="73" t="s">
        <v>37</v>
      </c>
      <c r="Q36" s="73">
        <f>(ATAN((Q$8-$M36)/$C$6))/(2*PI())*360</f>
        <v>0</v>
      </c>
    </row>
    <row r="37" spans="7:17" x14ac:dyDescent="0.25">
      <c r="H37" s="73"/>
      <c r="I37" s="73"/>
      <c r="J37" s="73"/>
      <c r="K37" s="73"/>
      <c r="N37" s="73"/>
      <c r="O37" s="73"/>
      <c r="P37" s="73"/>
      <c r="Q37" s="73"/>
    </row>
    <row r="38" spans="7:17" x14ac:dyDescent="0.25">
      <c r="G38" t="s">
        <v>44</v>
      </c>
      <c r="H38" s="73">
        <f>A$2</f>
        <v>0.01</v>
      </c>
      <c r="I38" s="73">
        <f>A$3</f>
        <v>0.08</v>
      </c>
      <c r="J38" s="73">
        <f>A$4</f>
        <v>0.34</v>
      </c>
      <c r="K38" s="73">
        <f>A$5</f>
        <v>2</v>
      </c>
      <c r="M38" t="s">
        <v>44</v>
      </c>
      <c r="N38" s="73">
        <f>A$2</f>
        <v>0.01</v>
      </c>
      <c r="O38" s="73">
        <f>A$3</f>
        <v>0.08</v>
      </c>
      <c r="P38" s="73">
        <f>A$4</f>
        <v>0.34</v>
      </c>
      <c r="Q38" s="73">
        <f>A$5</f>
        <v>2</v>
      </c>
    </row>
    <row r="39" spans="7:17" x14ac:dyDescent="0.25">
      <c r="G39" s="73">
        <f>A$2</f>
        <v>0.01</v>
      </c>
      <c r="H39" s="73">
        <f>(ATAN(H$2/($C$7/(H$3+1))))/(2*PI())*360</f>
        <v>3.8197180683213969E-2</v>
      </c>
      <c r="I39" s="73">
        <f t="shared" ref="I39:K39" si="14">(ATAN(I$2/($C$7/(I$3+1))))/(2*PI())*360</f>
        <v>1.3748347805694054</v>
      </c>
      <c r="J39" s="73">
        <f t="shared" si="14"/>
        <v>21.636577433858612</v>
      </c>
      <c r="K39" s="73">
        <f t="shared" si="14"/>
        <v>85.732106699709192</v>
      </c>
      <c r="L39" s="73"/>
      <c r="M39" s="73">
        <f>A$2</f>
        <v>0.01</v>
      </c>
      <c r="N39" s="73">
        <f>(ATAN((N$8-$M39)/$C$7))/(2*PI())*360</f>
        <v>0</v>
      </c>
      <c r="O39" s="73">
        <f t="shared" ref="O39:Q40" si="15">(ATAN((O$8-$M39)/$C$7))/(2*PI())*360</f>
        <v>0.13368990957511584</v>
      </c>
      <c r="P39" s="73">
        <f t="shared" si="15"/>
        <v>0.630228156261744</v>
      </c>
      <c r="Q39" s="73">
        <f t="shared" si="15"/>
        <v>3.7950603281918807</v>
      </c>
    </row>
    <row r="40" spans="7:17" x14ac:dyDescent="0.25">
      <c r="G40" s="73">
        <f>A$3</f>
        <v>0.08</v>
      </c>
      <c r="H40" s="73" t="s">
        <v>37</v>
      </c>
      <c r="I40" s="73">
        <f>(ATAN(I$2/($C$7/(I$4+1))))/(2*PI())*360</f>
        <v>0.30557459345856619</v>
      </c>
      <c r="J40" s="73">
        <f t="shared" ref="J40:K40" si="16">(ATAN(J$2/($C$7/(J$4+1))))/(2*PI())*360</f>
        <v>3.4050843842066811</v>
      </c>
      <c r="K40" s="73">
        <f t="shared" si="16"/>
        <v>60.018360631150664</v>
      </c>
      <c r="L40" s="73"/>
      <c r="M40" s="73">
        <f>A$3</f>
        <v>0.08</v>
      </c>
      <c r="N40" s="73" t="s">
        <v>37</v>
      </c>
      <c r="O40" s="73">
        <f>(ATAN((O$8-$M40)/$C$7))/(2*PI())*360</f>
        <v>0</v>
      </c>
      <c r="P40" s="73">
        <f t="shared" si="15"/>
        <v>0.49655099053017465</v>
      </c>
      <c r="Q40" s="73">
        <f t="shared" si="15"/>
        <v>3.6619355755198026</v>
      </c>
    </row>
    <row r="41" spans="7:17" x14ac:dyDescent="0.25">
      <c r="G41" s="73">
        <f>A$4</f>
        <v>0.34</v>
      </c>
      <c r="H41" s="73" t="s">
        <v>37</v>
      </c>
      <c r="I41" s="73" t="s">
        <v>37</v>
      </c>
      <c r="J41" s="73">
        <f>(ATAN(J$2/($C$7/(J$5+1))))/(2*PI())*360</f>
        <v>1.2984819890253725</v>
      </c>
      <c r="K41" s="73">
        <f>(ATAN(K$2/($C$7/(K$5+1))))/(2*PI())*360</f>
        <v>24.639345848796061</v>
      </c>
      <c r="L41" s="73"/>
      <c r="M41" s="73">
        <f>A$4</f>
        <v>0.34</v>
      </c>
      <c r="N41" s="73" t="s">
        <v>37</v>
      </c>
      <c r="O41" s="73" t="s">
        <v>37</v>
      </c>
      <c r="P41" s="73">
        <f>(ATAN((P$8-$M41)/$C$7))/(2*PI())*360</f>
        <v>0</v>
      </c>
      <c r="Q41" s="73">
        <f>(ATAN((Q$8-$M41)/$C$7))/(2*PI())*360</f>
        <v>3.1671367449997705</v>
      </c>
    </row>
    <row r="42" spans="7:17" x14ac:dyDescent="0.25">
      <c r="G42" s="73">
        <f>A$5</f>
        <v>2</v>
      </c>
      <c r="H42" s="73" t="s">
        <v>37</v>
      </c>
      <c r="I42" s="73" t="s">
        <v>37</v>
      </c>
      <c r="J42" s="73" t="s">
        <v>37</v>
      </c>
      <c r="K42" s="73">
        <f>(ATAN(K$2/($C$7/(K$6+1))))/(2*PI())*360</f>
        <v>7.594643368591445</v>
      </c>
      <c r="L42" s="73"/>
      <c r="M42" s="73">
        <f>A$5</f>
        <v>2</v>
      </c>
      <c r="N42" s="73" t="s">
        <v>37</v>
      </c>
      <c r="O42" s="73" t="s">
        <v>37</v>
      </c>
      <c r="P42" s="73" t="s">
        <v>37</v>
      </c>
      <c r="Q42" s="73">
        <f>(ATAN((Q$8-$M42)/$C$7))/(2*PI())*360</f>
        <v>0</v>
      </c>
    </row>
  </sheetData>
  <mergeCells count="2">
    <mergeCell ref="G1:K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opLeftCell="A31" workbookViewId="0">
      <selection activeCell="A53" sqref="A53:B62"/>
    </sheetView>
  </sheetViews>
  <sheetFormatPr defaultColWidth="9.140625" defaultRowHeight="15" x14ac:dyDescent="0.25"/>
  <cols>
    <col min="1" max="1" width="8" style="2" bestFit="1" customWidth="1"/>
    <col min="2" max="2" width="3" style="2" bestFit="1" customWidth="1"/>
    <col min="3" max="12" width="7.28515625" style="2" customWidth="1"/>
    <col min="13" max="16384" width="9.140625" style="2"/>
  </cols>
  <sheetData>
    <row r="1" spans="1:12" ht="17.45" customHeight="1" x14ac:dyDescent="0.25">
      <c r="A1" s="64" t="s">
        <v>4</v>
      </c>
      <c r="B1" s="50" t="s">
        <v>3</v>
      </c>
      <c r="C1" s="64">
        <f>Punkter!$A$2</f>
        <v>0.01</v>
      </c>
      <c r="D1" s="66"/>
      <c r="E1" s="66"/>
      <c r="F1" s="67"/>
      <c r="G1" s="64">
        <f>Punkter!$A$3</f>
        <v>0.08</v>
      </c>
      <c r="H1" s="66"/>
      <c r="I1" s="67"/>
      <c r="J1" s="64">
        <f>Punkter!$A$4</f>
        <v>0.34</v>
      </c>
      <c r="K1" s="67"/>
      <c r="L1" s="26">
        <f>Punkter!$A$5</f>
        <v>2</v>
      </c>
    </row>
    <row r="2" spans="1:12" ht="17.45" customHeight="1" thickBot="1" x14ac:dyDescent="0.3">
      <c r="A2" s="65"/>
      <c r="B2" s="4" t="s">
        <v>2</v>
      </c>
      <c r="C2" s="51">
        <f>Punkter!$A$2</f>
        <v>0.01</v>
      </c>
      <c r="D2" s="7">
        <f>Punkter!$A$3</f>
        <v>0.08</v>
      </c>
      <c r="E2" s="7">
        <f>Punkter!$A$4</f>
        <v>0.34</v>
      </c>
      <c r="F2" s="4">
        <f>Punkter!$A$5</f>
        <v>2</v>
      </c>
      <c r="G2" s="51">
        <f>Punkter!$A$3</f>
        <v>0.08</v>
      </c>
      <c r="H2" s="7">
        <f>Punkter!$A$4</f>
        <v>0.34</v>
      </c>
      <c r="I2" s="4">
        <f>Punkter!$A$5</f>
        <v>2</v>
      </c>
      <c r="J2" s="7">
        <f>Punkter!$A$4</f>
        <v>0.34</v>
      </c>
      <c r="K2" s="4">
        <f>Punkter!$A$5</f>
        <v>2</v>
      </c>
      <c r="L2" s="4">
        <f>Punkter!$A$5</f>
        <v>2</v>
      </c>
    </row>
    <row r="3" spans="1:12" ht="17.45" customHeight="1" x14ac:dyDescent="0.25">
      <c r="A3" s="58">
        <f>Punkter!$C$2</f>
        <v>1</v>
      </c>
      <c r="B3" s="59"/>
      <c r="D3" s="15"/>
      <c r="E3" s="14"/>
      <c r="F3" s="50"/>
      <c r="G3" s="14"/>
      <c r="H3" s="54"/>
      <c r="I3" s="49"/>
      <c r="J3" s="11"/>
      <c r="K3" s="50"/>
      <c r="L3" s="50"/>
    </row>
    <row r="4" spans="1:12" ht="17.45" customHeight="1" x14ac:dyDescent="0.25">
      <c r="A4" s="60"/>
      <c r="B4" s="61"/>
      <c r="D4" s="15"/>
      <c r="E4" s="15"/>
      <c r="F4" s="9"/>
      <c r="G4" s="15"/>
      <c r="H4" s="53"/>
      <c r="I4" s="1"/>
      <c r="J4" s="12"/>
      <c r="K4" s="9"/>
      <c r="L4" s="9"/>
    </row>
    <row r="5" spans="1:12" ht="17.45" customHeight="1" x14ac:dyDescent="0.25">
      <c r="A5" s="60"/>
      <c r="B5" s="61"/>
      <c r="D5" s="15"/>
      <c r="E5" s="15"/>
      <c r="F5" s="10"/>
      <c r="G5" s="15"/>
      <c r="H5" s="53"/>
      <c r="I5" s="1"/>
      <c r="J5" s="12"/>
      <c r="K5" s="9"/>
      <c r="L5" s="9"/>
    </row>
    <row r="6" spans="1:12" ht="17.45" customHeight="1" x14ac:dyDescent="0.25">
      <c r="A6" s="60"/>
      <c r="B6" s="61"/>
      <c r="D6" s="15"/>
      <c r="E6" s="15"/>
      <c r="F6" s="10"/>
      <c r="G6" s="15"/>
      <c r="H6" s="55"/>
      <c r="I6" s="1"/>
      <c r="J6" s="12"/>
      <c r="K6" s="9"/>
      <c r="L6" s="9"/>
    </row>
    <row r="7" spans="1:12" ht="17.45" customHeight="1" x14ac:dyDescent="0.25">
      <c r="A7" s="60"/>
      <c r="B7" s="61"/>
      <c r="D7" s="15"/>
      <c r="E7" s="15"/>
      <c r="F7" s="9"/>
      <c r="G7" s="15"/>
      <c r="H7" s="53"/>
      <c r="I7" s="1"/>
      <c r="J7" s="12"/>
      <c r="K7" s="9"/>
      <c r="L7" s="9"/>
    </row>
    <row r="8" spans="1:12" ht="17.45" customHeight="1" x14ac:dyDescent="0.25">
      <c r="A8" s="60"/>
      <c r="B8" s="61"/>
      <c r="D8" s="15"/>
      <c r="E8" s="15"/>
      <c r="F8" s="9"/>
      <c r="G8" s="15"/>
      <c r="H8" s="53"/>
      <c r="I8" s="1"/>
      <c r="J8" s="12"/>
      <c r="K8" s="9"/>
      <c r="L8" s="9"/>
    </row>
    <row r="9" spans="1:12" ht="17.45" customHeight="1" x14ac:dyDescent="0.25">
      <c r="A9" s="60"/>
      <c r="B9" s="61"/>
      <c r="D9" s="15"/>
      <c r="E9" s="15"/>
      <c r="F9" s="9"/>
      <c r="G9" s="15"/>
      <c r="H9" s="53"/>
      <c r="I9" s="1"/>
      <c r="J9" s="12"/>
      <c r="K9" s="9"/>
      <c r="L9" s="9"/>
    </row>
    <row r="10" spans="1:12" ht="17.45" customHeight="1" x14ac:dyDescent="0.25">
      <c r="A10" s="60"/>
      <c r="B10" s="61"/>
      <c r="D10" s="15"/>
      <c r="E10" s="15"/>
      <c r="F10" s="9"/>
      <c r="G10" s="15"/>
      <c r="H10" s="53"/>
      <c r="I10" s="1"/>
      <c r="J10" s="12"/>
      <c r="K10" s="9"/>
      <c r="L10" s="9"/>
    </row>
    <row r="11" spans="1:12" ht="17.45" customHeight="1" x14ac:dyDescent="0.25">
      <c r="A11" s="60"/>
      <c r="B11" s="61"/>
      <c r="D11" s="15"/>
      <c r="E11" s="15"/>
      <c r="F11" s="9"/>
      <c r="G11" s="15"/>
      <c r="H11" s="53"/>
      <c r="I11" s="1"/>
      <c r="J11" s="12"/>
      <c r="K11" s="9"/>
      <c r="L11" s="9"/>
    </row>
    <row r="12" spans="1:12" ht="17.45" customHeight="1" thickBot="1" x14ac:dyDescent="0.3">
      <c r="A12" s="60"/>
      <c r="B12" s="61"/>
      <c r="C12" s="51"/>
      <c r="D12" s="16"/>
      <c r="E12" s="16"/>
      <c r="F12" s="4"/>
      <c r="G12" s="16"/>
      <c r="H12" s="52"/>
      <c r="I12" s="7"/>
      <c r="J12" s="13"/>
      <c r="K12" s="4"/>
      <c r="L12" s="4"/>
    </row>
    <row r="13" spans="1:12" ht="16.899999999999999" customHeight="1" x14ac:dyDescent="0.25">
      <c r="A13" s="58">
        <f>Punkter!$C$3</f>
        <v>2</v>
      </c>
      <c r="B13" s="59"/>
      <c r="D13" s="15"/>
      <c r="E13" s="15"/>
      <c r="F13" s="9"/>
      <c r="G13" s="15"/>
      <c r="H13" s="53"/>
      <c r="I13" s="1"/>
      <c r="J13" s="12"/>
      <c r="K13" s="9"/>
      <c r="L13" s="9"/>
    </row>
    <row r="14" spans="1:12" ht="16.899999999999999" customHeight="1" x14ac:dyDescent="0.25">
      <c r="A14" s="60"/>
      <c r="B14" s="61"/>
      <c r="D14" s="15"/>
      <c r="E14" s="15"/>
      <c r="F14" s="9"/>
      <c r="G14" s="15"/>
      <c r="H14" s="53"/>
      <c r="I14" s="1"/>
      <c r="J14" s="12"/>
      <c r="K14" s="9"/>
      <c r="L14" s="9"/>
    </row>
    <row r="15" spans="1:12" ht="16.899999999999999" customHeight="1" x14ac:dyDescent="0.25">
      <c r="A15" s="60"/>
      <c r="B15" s="61"/>
      <c r="D15" s="15"/>
      <c r="E15" s="15"/>
      <c r="F15" s="9"/>
      <c r="G15" s="15"/>
      <c r="H15" s="53"/>
      <c r="I15" s="1"/>
      <c r="J15" s="12"/>
      <c r="K15" s="9"/>
      <c r="L15" s="9"/>
    </row>
    <row r="16" spans="1:12" ht="16.899999999999999" customHeight="1" x14ac:dyDescent="0.25">
      <c r="A16" s="60"/>
      <c r="B16" s="61"/>
      <c r="D16" s="15"/>
      <c r="E16" s="15"/>
      <c r="F16" s="9"/>
      <c r="G16" s="15"/>
      <c r="H16" s="53"/>
      <c r="I16" s="1"/>
      <c r="J16" s="12"/>
      <c r="K16" s="9"/>
      <c r="L16" s="9"/>
    </row>
    <row r="17" spans="1:12" ht="16.899999999999999" customHeight="1" x14ac:dyDescent="0.25">
      <c r="A17" s="60"/>
      <c r="B17" s="61"/>
      <c r="D17" s="15"/>
      <c r="E17" s="15"/>
      <c r="F17" s="9"/>
      <c r="G17" s="15"/>
      <c r="H17" s="53"/>
      <c r="I17" s="1"/>
      <c r="J17" s="12"/>
      <c r="K17" s="9"/>
      <c r="L17" s="9"/>
    </row>
    <row r="18" spans="1:12" ht="16.899999999999999" customHeight="1" x14ac:dyDescent="0.25">
      <c r="A18" s="60"/>
      <c r="B18" s="61"/>
      <c r="D18" s="15"/>
      <c r="E18" s="15"/>
      <c r="F18" s="9"/>
      <c r="G18" s="15"/>
      <c r="H18" s="53"/>
      <c r="I18" s="1"/>
      <c r="J18" s="12"/>
      <c r="K18" s="9"/>
      <c r="L18" s="9"/>
    </row>
    <row r="19" spans="1:12" ht="16.899999999999999" customHeight="1" x14ac:dyDescent="0.25">
      <c r="A19" s="60"/>
      <c r="B19" s="61"/>
      <c r="D19" s="15"/>
      <c r="E19" s="15"/>
      <c r="F19" s="9"/>
      <c r="G19" s="15"/>
      <c r="H19" s="53"/>
      <c r="I19" s="1"/>
      <c r="J19" s="12"/>
      <c r="K19" s="9"/>
      <c r="L19" s="9"/>
    </row>
    <row r="20" spans="1:12" ht="16.899999999999999" customHeight="1" x14ac:dyDescent="0.25">
      <c r="A20" s="60"/>
      <c r="B20" s="61"/>
      <c r="D20" s="15"/>
      <c r="E20" s="15"/>
      <c r="F20" s="9"/>
      <c r="G20" s="15"/>
      <c r="H20" s="53"/>
      <c r="I20" s="1"/>
      <c r="J20" s="12"/>
      <c r="K20" s="9"/>
      <c r="L20" s="9"/>
    </row>
    <row r="21" spans="1:12" ht="16.899999999999999" customHeight="1" x14ac:dyDescent="0.25">
      <c r="A21" s="60"/>
      <c r="B21" s="61"/>
      <c r="D21" s="15"/>
      <c r="E21" s="15"/>
      <c r="F21" s="9"/>
      <c r="G21" s="15"/>
      <c r="H21" s="53"/>
      <c r="I21" s="1"/>
      <c r="J21" s="12"/>
      <c r="K21" s="9"/>
      <c r="L21" s="9"/>
    </row>
    <row r="22" spans="1:12" ht="16.899999999999999" customHeight="1" thickBot="1" x14ac:dyDescent="0.3">
      <c r="A22" s="60"/>
      <c r="B22" s="61"/>
      <c r="C22" s="51"/>
      <c r="D22" s="16"/>
      <c r="E22" s="15"/>
      <c r="F22" s="9"/>
      <c r="G22" s="15"/>
      <c r="H22" s="53"/>
      <c r="I22" s="1"/>
      <c r="J22" s="12"/>
      <c r="K22" s="9"/>
      <c r="L22" s="9"/>
    </row>
    <row r="23" spans="1:12" ht="16.899999999999999" customHeight="1" x14ac:dyDescent="0.25">
      <c r="A23" s="58">
        <v>4</v>
      </c>
      <c r="B23" s="59"/>
      <c r="D23" s="15"/>
      <c r="E23" s="14"/>
      <c r="F23" s="50"/>
      <c r="G23" s="14"/>
      <c r="H23" s="54"/>
      <c r="I23" s="49"/>
      <c r="J23" s="11"/>
      <c r="K23" s="50"/>
      <c r="L23" s="50"/>
    </row>
    <row r="24" spans="1:12" ht="16.899999999999999" customHeight="1" x14ac:dyDescent="0.25">
      <c r="A24" s="60"/>
      <c r="B24" s="61"/>
      <c r="D24" s="15"/>
      <c r="E24" s="15"/>
      <c r="F24" s="9"/>
      <c r="G24" s="15"/>
      <c r="H24" s="53"/>
      <c r="I24" s="1"/>
      <c r="J24" s="12"/>
      <c r="K24" s="9"/>
      <c r="L24" s="9"/>
    </row>
    <row r="25" spans="1:12" ht="16.899999999999999" customHeight="1" x14ac:dyDescent="0.25">
      <c r="A25" s="60"/>
      <c r="B25" s="61"/>
      <c r="D25" s="15"/>
      <c r="E25" s="15"/>
      <c r="F25" s="9"/>
      <c r="G25" s="15"/>
      <c r="H25" s="53"/>
      <c r="I25" s="1"/>
      <c r="J25" s="12"/>
      <c r="K25" s="9"/>
      <c r="L25" s="9"/>
    </row>
    <row r="26" spans="1:12" ht="16.899999999999999" customHeight="1" x14ac:dyDescent="0.25">
      <c r="A26" s="60"/>
      <c r="B26" s="61"/>
      <c r="D26" s="15"/>
      <c r="E26" s="15"/>
      <c r="F26" s="9"/>
      <c r="G26" s="15"/>
      <c r="H26" s="53"/>
      <c r="I26" s="1"/>
      <c r="J26" s="12"/>
      <c r="K26" s="9"/>
      <c r="L26" s="9"/>
    </row>
    <row r="27" spans="1:12" ht="16.899999999999999" customHeight="1" x14ac:dyDescent="0.25">
      <c r="A27" s="60"/>
      <c r="B27" s="61"/>
      <c r="D27" s="15"/>
      <c r="E27" s="15"/>
      <c r="F27" s="9"/>
      <c r="G27" s="15"/>
      <c r="H27" s="53"/>
      <c r="I27" s="1"/>
      <c r="J27" s="12"/>
      <c r="K27" s="9"/>
      <c r="L27" s="9"/>
    </row>
    <row r="28" spans="1:12" ht="16.899999999999999" customHeight="1" x14ac:dyDescent="0.25">
      <c r="A28" s="60"/>
      <c r="B28" s="61"/>
      <c r="D28" s="15"/>
      <c r="E28" s="15"/>
      <c r="F28" s="9"/>
      <c r="G28" s="15"/>
      <c r="H28" s="53"/>
      <c r="I28" s="1"/>
      <c r="J28" s="12"/>
      <c r="K28" s="9"/>
      <c r="L28" s="9"/>
    </row>
    <row r="29" spans="1:12" ht="16.899999999999999" customHeight="1" x14ac:dyDescent="0.25">
      <c r="A29" s="60"/>
      <c r="B29" s="61"/>
      <c r="D29" s="15"/>
      <c r="E29" s="15"/>
      <c r="F29" s="9"/>
      <c r="G29" s="15"/>
      <c r="H29" s="53"/>
      <c r="I29" s="1"/>
      <c r="J29" s="12"/>
      <c r="K29" s="9"/>
      <c r="L29" s="9"/>
    </row>
    <row r="30" spans="1:12" ht="16.899999999999999" customHeight="1" x14ac:dyDescent="0.25">
      <c r="A30" s="60"/>
      <c r="B30" s="61"/>
      <c r="D30" s="15"/>
      <c r="E30" s="15"/>
      <c r="F30" s="9"/>
      <c r="G30" s="15"/>
      <c r="H30" s="53"/>
      <c r="I30" s="1"/>
      <c r="J30" s="12"/>
      <c r="K30" s="9"/>
      <c r="L30" s="9"/>
    </row>
    <row r="31" spans="1:12" ht="16.899999999999999" customHeight="1" x14ac:dyDescent="0.25">
      <c r="A31" s="60"/>
      <c r="B31" s="61"/>
      <c r="D31" s="15"/>
      <c r="E31" s="15"/>
      <c r="F31" s="9"/>
      <c r="G31" s="15"/>
      <c r="H31" s="53"/>
      <c r="I31" s="1"/>
      <c r="J31" s="12"/>
      <c r="K31" s="9"/>
      <c r="L31" s="9"/>
    </row>
    <row r="32" spans="1:12" ht="16.899999999999999" customHeight="1" thickBot="1" x14ac:dyDescent="0.3">
      <c r="A32" s="60"/>
      <c r="B32" s="61"/>
      <c r="C32" s="51"/>
      <c r="D32" s="16"/>
      <c r="E32" s="16"/>
      <c r="F32" s="4"/>
      <c r="G32" s="16"/>
      <c r="H32" s="52"/>
      <c r="I32" s="7"/>
      <c r="J32" s="13"/>
      <c r="K32" s="4"/>
      <c r="L32" s="4"/>
    </row>
    <row r="33" spans="1:12" ht="16.899999999999999" customHeight="1" x14ac:dyDescent="0.25">
      <c r="A33" s="58">
        <v>8</v>
      </c>
      <c r="B33" s="59"/>
      <c r="D33" s="15"/>
      <c r="E33" s="15"/>
      <c r="F33" s="9"/>
      <c r="G33" s="15"/>
      <c r="H33" s="53"/>
      <c r="I33" s="1"/>
      <c r="J33" s="12"/>
      <c r="K33" s="9"/>
      <c r="L33" s="9"/>
    </row>
    <row r="34" spans="1:12" ht="16.899999999999999" customHeight="1" x14ac:dyDescent="0.25">
      <c r="A34" s="60"/>
      <c r="B34" s="61"/>
      <c r="D34" s="15"/>
      <c r="E34" s="15"/>
      <c r="F34" s="9"/>
      <c r="G34" s="15"/>
      <c r="H34" s="53"/>
      <c r="I34" s="1"/>
      <c r="J34" s="12"/>
      <c r="K34" s="9"/>
      <c r="L34" s="9"/>
    </row>
    <row r="35" spans="1:12" ht="16.899999999999999" customHeight="1" x14ac:dyDescent="0.25">
      <c r="A35" s="60"/>
      <c r="B35" s="61"/>
      <c r="D35" s="15"/>
      <c r="E35" s="15"/>
      <c r="F35" s="9"/>
      <c r="G35" s="15"/>
      <c r="H35" s="53"/>
      <c r="I35" s="1"/>
      <c r="J35" s="12"/>
      <c r="K35" s="9"/>
      <c r="L35" s="9"/>
    </row>
    <row r="36" spans="1:12" ht="16.899999999999999" customHeight="1" x14ac:dyDescent="0.25">
      <c r="A36" s="60"/>
      <c r="B36" s="61"/>
      <c r="D36" s="15"/>
      <c r="E36" s="15"/>
      <c r="F36" s="9"/>
      <c r="G36" s="15"/>
      <c r="H36" s="53"/>
      <c r="I36" s="1"/>
      <c r="J36" s="12"/>
      <c r="K36" s="9"/>
      <c r="L36" s="9"/>
    </row>
    <row r="37" spans="1:12" ht="16.899999999999999" customHeight="1" x14ac:dyDescent="0.25">
      <c r="A37" s="60"/>
      <c r="B37" s="61"/>
      <c r="D37" s="15"/>
      <c r="E37" s="15"/>
      <c r="F37" s="9"/>
      <c r="G37" s="15"/>
      <c r="H37" s="53"/>
      <c r="I37" s="1"/>
      <c r="J37" s="12"/>
      <c r="K37" s="9"/>
      <c r="L37" s="9"/>
    </row>
    <row r="38" spans="1:12" ht="16.899999999999999" customHeight="1" x14ac:dyDescent="0.25">
      <c r="A38" s="60"/>
      <c r="B38" s="61"/>
      <c r="D38" s="15"/>
      <c r="E38" s="15"/>
      <c r="F38" s="9"/>
      <c r="G38" s="15"/>
      <c r="H38" s="53"/>
      <c r="I38" s="1"/>
      <c r="J38" s="12"/>
      <c r="K38" s="9"/>
      <c r="L38" s="9"/>
    </row>
    <row r="39" spans="1:12" ht="16.899999999999999" customHeight="1" x14ac:dyDescent="0.25">
      <c r="A39" s="60"/>
      <c r="B39" s="61"/>
      <c r="D39" s="15"/>
      <c r="E39" s="15"/>
      <c r="F39" s="9"/>
      <c r="G39" s="15"/>
      <c r="H39" s="53"/>
      <c r="I39" s="1"/>
      <c r="J39" s="12"/>
      <c r="K39" s="9"/>
      <c r="L39" s="9"/>
    </row>
    <row r="40" spans="1:12" ht="16.899999999999999" customHeight="1" x14ac:dyDescent="0.25">
      <c r="A40" s="60"/>
      <c r="B40" s="61"/>
      <c r="D40" s="15"/>
      <c r="E40" s="15"/>
      <c r="F40" s="9"/>
      <c r="G40" s="15"/>
      <c r="H40" s="53"/>
      <c r="I40" s="1"/>
      <c r="J40" s="12"/>
      <c r="K40" s="9"/>
      <c r="L40" s="9"/>
    </row>
    <row r="41" spans="1:12" ht="16.899999999999999" customHeight="1" x14ac:dyDescent="0.25">
      <c r="A41" s="60"/>
      <c r="B41" s="61"/>
      <c r="D41" s="15"/>
      <c r="E41" s="15"/>
      <c r="F41" s="9"/>
      <c r="G41" s="15"/>
      <c r="H41" s="53"/>
      <c r="I41" s="1"/>
      <c r="J41" s="12"/>
      <c r="K41" s="9"/>
      <c r="L41" s="9"/>
    </row>
    <row r="42" spans="1:12" ht="16.899999999999999" customHeight="1" thickBot="1" x14ac:dyDescent="0.3">
      <c r="A42" s="60"/>
      <c r="B42" s="61"/>
      <c r="C42" s="51"/>
      <c r="D42" s="16"/>
      <c r="E42" s="16"/>
      <c r="F42" s="9"/>
      <c r="G42" s="15"/>
      <c r="H42" s="53"/>
      <c r="I42" s="1"/>
      <c r="J42" s="12"/>
      <c r="K42" s="9"/>
      <c r="L42" s="9"/>
    </row>
    <row r="43" spans="1:12" ht="16.899999999999999" customHeight="1" x14ac:dyDescent="0.25">
      <c r="A43" s="58">
        <v>15</v>
      </c>
      <c r="B43" s="59"/>
      <c r="C43" s="12"/>
      <c r="D43" s="15"/>
      <c r="E43" s="15"/>
      <c r="F43" s="50"/>
      <c r="G43" s="14"/>
      <c r="H43" s="14"/>
      <c r="I43" s="49"/>
      <c r="J43" s="11"/>
      <c r="K43" s="50"/>
      <c r="L43" s="50"/>
    </row>
    <row r="44" spans="1:12" ht="16.899999999999999" customHeight="1" x14ac:dyDescent="0.25">
      <c r="A44" s="60"/>
      <c r="B44" s="61"/>
      <c r="C44" s="12"/>
      <c r="D44" s="15"/>
      <c r="E44" s="15"/>
      <c r="F44" s="9"/>
      <c r="G44" s="15"/>
      <c r="H44" s="15"/>
      <c r="I44" s="1"/>
      <c r="J44" s="12"/>
      <c r="K44" s="9"/>
      <c r="L44" s="9"/>
    </row>
    <row r="45" spans="1:12" ht="16.899999999999999" customHeight="1" x14ac:dyDescent="0.25">
      <c r="A45" s="60"/>
      <c r="B45" s="61"/>
      <c r="C45" s="12"/>
      <c r="D45" s="15"/>
      <c r="E45" s="15"/>
      <c r="F45" s="9"/>
      <c r="G45" s="15"/>
      <c r="H45" s="15"/>
      <c r="I45" s="1"/>
      <c r="J45" s="12"/>
      <c r="K45" s="9"/>
      <c r="L45" s="9"/>
    </row>
    <row r="46" spans="1:12" ht="16.899999999999999" customHeight="1" x14ac:dyDescent="0.25">
      <c r="A46" s="60"/>
      <c r="B46" s="61"/>
      <c r="C46" s="12"/>
      <c r="D46" s="15"/>
      <c r="E46" s="15"/>
      <c r="F46" s="9"/>
      <c r="G46" s="15"/>
      <c r="H46" s="15"/>
      <c r="I46" s="1"/>
      <c r="J46" s="12"/>
      <c r="K46" s="9"/>
      <c r="L46" s="9"/>
    </row>
    <row r="47" spans="1:12" ht="16.899999999999999" customHeight="1" x14ac:dyDescent="0.25">
      <c r="A47" s="60"/>
      <c r="B47" s="61"/>
      <c r="C47" s="12"/>
      <c r="D47" s="15"/>
      <c r="E47" s="15"/>
      <c r="F47" s="9"/>
      <c r="G47" s="15"/>
      <c r="H47" s="15"/>
      <c r="I47" s="1"/>
      <c r="J47" s="12"/>
      <c r="K47" s="9"/>
      <c r="L47" s="9"/>
    </row>
    <row r="48" spans="1:12" ht="16.899999999999999" customHeight="1" x14ac:dyDescent="0.25">
      <c r="A48" s="60"/>
      <c r="B48" s="61"/>
      <c r="C48" s="12"/>
      <c r="D48" s="15"/>
      <c r="E48" s="15"/>
      <c r="F48" s="9"/>
      <c r="G48" s="15"/>
      <c r="H48" s="15"/>
      <c r="I48" s="1"/>
      <c r="J48" s="12"/>
      <c r="K48" s="9"/>
      <c r="L48" s="9"/>
    </row>
    <row r="49" spans="1:12" ht="16.899999999999999" customHeight="1" x14ac:dyDescent="0.25">
      <c r="A49" s="60"/>
      <c r="B49" s="61"/>
      <c r="C49" s="12"/>
      <c r="D49" s="15"/>
      <c r="E49" s="15"/>
      <c r="F49" s="9"/>
      <c r="G49" s="15"/>
      <c r="H49" s="15"/>
      <c r="I49" s="1"/>
      <c r="J49" s="12"/>
      <c r="K49" s="9"/>
      <c r="L49" s="9"/>
    </row>
    <row r="50" spans="1:12" ht="16.899999999999999" customHeight="1" x14ac:dyDescent="0.25">
      <c r="A50" s="60"/>
      <c r="B50" s="61"/>
      <c r="C50" s="12"/>
      <c r="D50" s="15"/>
      <c r="E50" s="15"/>
      <c r="F50" s="9"/>
      <c r="G50" s="15"/>
      <c r="H50" s="15"/>
      <c r="I50" s="1"/>
      <c r="J50" s="12"/>
      <c r="K50" s="9"/>
      <c r="L50" s="9"/>
    </row>
    <row r="51" spans="1:12" ht="16.899999999999999" customHeight="1" x14ac:dyDescent="0.25">
      <c r="A51" s="60"/>
      <c r="B51" s="61"/>
      <c r="C51" s="12"/>
      <c r="D51" s="15"/>
      <c r="E51" s="15"/>
      <c r="F51" s="9"/>
      <c r="G51" s="15"/>
      <c r="H51" s="15"/>
      <c r="I51" s="1"/>
      <c r="J51" s="12"/>
      <c r="K51" s="9"/>
      <c r="L51" s="9"/>
    </row>
    <row r="52" spans="1:12" ht="16.899999999999999" customHeight="1" thickBot="1" x14ac:dyDescent="0.3">
      <c r="A52" s="60"/>
      <c r="B52" s="61"/>
      <c r="C52" s="13"/>
      <c r="D52" s="16"/>
      <c r="E52" s="16"/>
      <c r="F52" s="4"/>
      <c r="G52" s="16"/>
      <c r="H52" s="16"/>
      <c r="I52" s="7"/>
      <c r="J52" s="13"/>
      <c r="K52" s="4"/>
      <c r="L52" s="4"/>
    </row>
    <row r="53" spans="1:12" ht="16.899999999999999" customHeight="1" x14ac:dyDescent="0.25">
      <c r="A53" s="58">
        <f>Punkter!$C$7</f>
        <v>30</v>
      </c>
      <c r="B53" s="59"/>
      <c r="C53" s="12"/>
      <c r="D53" s="15"/>
      <c r="E53" s="15"/>
      <c r="F53" s="9"/>
      <c r="G53" s="15"/>
      <c r="H53" s="15"/>
      <c r="I53" s="1"/>
      <c r="J53" s="12"/>
      <c r="K53" s="9"/>
      <c r="L53" s="9"/>
    </row>
    <row r="54" spans="1:12" ht="16.899999999999999" customHeight="1" x14ac:dyDescent="0.25">
      <c r="A54" s="60"/>
      <c r="B54" s="61"/>
      <c r="C54" s="12"/>
      <c r="D54" s="15"/>
      <c r="E54" s="15"/>
      <c r="F54" s="9"/>
      <c r="G54" s="15"/>
      <c r="H54" s="15"/>
      <c r="I54" s="1"/>
      <c r="J54" s="12"/>
      <c r="K54" s="9"/>
      <c r="L54" s="9"/>
    </row>
    <row r="55" spans="1:12" ht="16.899999999999999" customHeight="1" x14ac:dyDescent="0.25">
      <c r="A55" s="60"/>
      <c r="B55" s="61"/>
      <c r="C55" s="12"/>
      <c r="D55" s="15"/>
      <c r="E55" s="15"/>
      <c r="F55" s="9"/>
      <c r="G55" s="15"/>
      <c r="H55" s="15"/>
      <c r="I55" s="1"/>
      <c r="J55" s="12"/>
      <c r="K55" s="9"/>
      <c r="L55" s="9"/>
    </row>
    <row r="56" spans="1:12" ht="16.899999999999999" customHeight="1" x14ac:dyDescent="0.25">
      <c r="A56" s="60"/>
      <c r="B56" s="61"/>
      <c r="C56" s="12"/>
      <c r="D56" s="15"/>
      <c r="E56" s="15"/>
      <c r="F56" s="9"/>
      <c r="G56" s="15"/>
      <c r="H56" s="15"/>
      <c r="I56" s="1"/>
      <c r="J56" s="12"/>
      <c r="K56" s="9"/>
      <c r="L56" s="9"/>
    </row>
    <row r="57" spans="1:12" ht="16.899999999999999" customHeight="1" x14ac:dyDescent="0.25">
      <c r="A57" s="60"/>
      <c r="B57" s="61"/>
      <c r="C57" s="12"/>
      <c r="D57" s="15"/>
      <c r="E57" s="15"/>
      <c r="F57" s="9"/>
      <c r="G57" s="15"/>
      <c r="H57" s="15"/>
      <c r="I57" s="1"/>
      <c r="J57" s="12"/>
      <c r="K57" s="9"/>
      <c r="L57" s="9"/>
    </row>
    <row r="58" spans="1:12" ht="16.899999999999999" customHeight="1" x14ac:dyDescent="0.25">
      <c r="A58" s="60"/>
      <c r="B58" s="61"/>
      <c r="C58" s="12"/>
      <c r="D58" s="15"/>
      <c r="E58" s="15"/>
      <c r="F58" s="9"/>
      <c r="G58" s="15"/>
      <c r="H58" s="15"/>
      <c r="I58" s="1"/>
      <c r="J58" s="12"/>
      <c r="K58" s="9"/>
      <c r="L58" s="9"/>
    </row>
    <row r="59" spans="1:12" ht="16.899999999999999" customHeight="1" x14ac:dyDescent="0.25">
      <c r="A59" s="60"/>
      <c r="B59" s="61"/>
      <c r="C59" s="12"/>
      <c r="D59" s="15"/>
      <c r="E59" s="15"/>
      <c r="F59" s="9"/>
      <c r="G59" s="15"/>
      <c r="H59" s="15"/>
      <c r="I59" s="1"/>
      <c r="J59" s="12"/>
      <c r="K59" s="9"/>
      <c r="L59" s="9"/>
    </row>
    <row r="60" spans="1:12" ht="16.899999999999999" customHeight="1" x14ac:dyDescent="0.25">
      <c r="A60" s="60"/>
      <c r="B60" s="61"/>
      <c r="C60" s="12"/>
      <c r="D60" s="15"/>
      <c r="E60" s="15"/>
      <c r="F60" s="9"/>
      <c r="G60" s="15"/>
      <c r="H60" s="15"/>
      <c r="I60" s="1"/>
      <c r="J60" s="12"/>
      <c r="K60" s="9"/>
      <c r="L60" s="9"/>
    </row>
    <row r="61" spans="1:12" ht="16.899999999999999" customHeight="1" x14ac:dyDescent="0.25">
      <c r="A61" s="60"/>
      <c r="B61" s="61"/>
      <c r="C61" s="12"/>
      <c r="D61" s="15"/>
      <c r="E61" s="15"/>
      <c r="F61" s="9"/>
      <c r="G61" s="15"/>
      <c r="H61" s="15"/>
      <c r="I61" s="1"/>
      <c r="J61" s="12"/>
      <c r="K61" s="9"/>
      <c r="L61" s="9"/>
    </row>
    <row r="62" spans="1:12" ht="16.899999999999999" customHeight="1" thickBot="1" x14ac:dyDescent="0.3">
      <c r="A62" s="62"/>
      <c r="B62" s="63"/>
      <c r="C62" s="13"/>
      <c r="D62" s="16"/>
      <c r="E62" s="16"/>
      <c r="F62" s="4"/>
      <c r="G62" s="16"/>
      <c r="H62" s="16"/>
      <c r="I62" s="7"/>
      <c r="J62" s="13"/>
      <c r="K62" s="4"/>
      <c r="L62" s="4"/>
    </row>
    <row r="65" spans="3:10" x14ac:dyDescent="0.25">
      <c r="C65" s="56" t="s">
        <v>6</v>
      </c>
      <c r="D65" s="56"/>
      <c r="E65" s="56"/>
      <c r="F65" s="56"/>
      <c r="G65" s="56"/>
    </row>
    <row r="66" spans="3:10" x14ac:dyDescent="0.25">
      <c r="C66" s="56" t="s">
        <v>7</v>
      </c>
      <c r="D66" s="56"/>
      <c r="E66" s="56" t="s">
        <v>36</v>
      </c>
      <c r="F66" s="56"/>
      <c r="G66" s="56"/>
      <c r="I66" s="2" t="s">
        <v>27</v>
      </c>
      <c r="J66" s="2">
        <v>100</v>
      </c>
    </row>
    <row r="67" spans="3:10" x14ac:dyDescent="0.25">
      <c r="C67" s="56" t="s">
        <v>8</v>
      </c>
      <c r="D67" s="56"/>
      <c r="E67" s="56" t="s">
        <v>36</v>
      </c>
      <c r="F67" s="56"/>
      <c r="G67" s="56"/>
      <c r="I67" s="2" t="s">
        <v>28</v>
      </c>
      <c r="J67" s="2">
        <v>100</v>
      </c>
    </row>
    <row r="68" spans="3:10" x14ac:dyDescent="0.25">
      <c r="C68" s="56" t="s">
        <v>9</v>
      </c>
      <c r="D68" s="56"/>
      <c r="E68" s="56" t="s">
        <v>34</v>
      </c>
      <c r="F68" s="56"/>
      <c r="G68" s="56"/>
      <c r="I68" s="2" t="s">
        <v>29</v>
      </c>
      <c r="J68" s="2">
        <v>2.5798999999999999</v>
      </c>
    </row>
    <row r="69" spans="3:10" x14ac:dyDescent="0.25">
      <c r="C69" s="56" t="s">
        <v>10</v>
      </c>
      <c r="D69" s="56"/>
      <c r="E69" s="56" t="s">
        <v>25</v>
      </c>
      <c r="F69" s="56"/>
      <c r="G69" s="56"/>
      <c r="I69" s="2" t="s">
        <v>30</v>
      </c>
      <c r="J69" s="2" t="s">
        <v>35</v>
      </c>
    </row>
    <row r="70" spans="3:10" x14ac:dyDescent="0.25">
      <c r="C70" s="56" t="s">
        <v>11</v>
      </c>
      <c r="D70" s="56"/>
      <c r="E70" s="57">
        <v>42661</v>
      </c>
      <c r="F70" s="56"/>
      <c r="G70" s="56"/>
      <c r="I70" s="2" t="s">
        <v>31</v>
      </c>
      <c r="J70" s="2" t="s">
        <v>32</v>
      </c>
    </row>
    <row r="71" spans="3:10" x14ac:dyDescent="0.25">
      <c r="C71" s="56" t="s">
        <v>12</v>
      </c>
      <c r="D71" s="56"/>
      <c r="E71" s="56">
        <v>18</v>
      </c>
      <c r="F71" s="56"/>
      <c r="G71" s="56"/>
    </row>
    <row r="72" spans="3:10" x14ac:dyDescent="0.25">
      <c r="C72" s="56" t="s">
        <v>13</v>
      </c>
      <c r="D72" s="56"/>
      <c r="E72" s="56"/>
      <c r="F72" s="56"/>
      <c r="G72" s="56"/>
      <c r="I72" s="2" t="s">
        <v>2</v>
      </c>
      <c r="J72" s="2">
        <v>0</v>
      </c>
    </row>
    <row r="73" spans="3:10" x14ac:dyDescent="0.25">
      <c r="C73" s="56" t="s">
        <v>14</v>
      </c>
      <c r="D73" s="56"/>
      <c r="E73" s="56" t="s">
        <v>26</v>
      </c>
      <c r="F73" s="56"/>
      <c r="G73" s="56"/>
    </row>
  </sheetData>
  <mergeCells count="27">
    <mergeCell ref="J1:K1"/>
    <mergeCell ref="A3:B12"/>
    <mergeCell ref="A13:B22"/>
    <mergeCell ref="C66:D66"/>
    <mergeCell ref="E66:G66"/>
    <mergeCell ref="A1:A2"/>
    <mergeCell ref="C1:F1"/>
    <mergeCell ref="G1:I1"/>
    <mergeCell ref="A23:B32"/>
    <mergeCell ref="A33:B42"/>
    <mergeCell ref="A43:B52"/>
    <mergeCell ref="A53:B62"/>
    <mergeCell ref="C65:G65"/>
    <mergeCell ref="C67:D67"/>
    <mergeCell ref="E67:G67"/>
    <mergeCell ref="C68:D68"/>
    <mergeCell ref="E68:G68"/>
    <mergeCell ref="C69:D69"/>
    <mergeCell ref="E69:G69"/>
    <mergeCell ref="C73:D73"/>
    <mergeCell ref="E73:G73"/>
    <mergeCell ref="C70:D70"/>
    <mergeCell ref="E70:G70"/>
    <mergeCell ref="C71:D71"/>
    <mergeCell ref="E71:G71"/>
    <mergeCell ref="C72:D72"/>
    <mergeCell ref="E72:G7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opLeftCell="A10" workbookViewId="0">
      <selection activeCell="O9" sqref="O9"/>
    </sheetView>
  </sheetViews>
  <sheetFormatPr defaultColWidth="9.140625" defaultRowHeight="15" x14ac:dyDescent="0.25"/>
  <cols>
    <col min="1" max="1" width="8" style="2" bestFit="1" customWidth="1"/>
    <col min="2" max="2" width="3" style="2" bestFit="1" customWidth="1"/>
    <col min="3" max="12" width="7.28515625" style="2" customWidth="1"/>
    <col min="13" max="16384" width="9.140625" style="2"/>
  </cols>
  <sheetData>
    <row r="1" spans="1:12" ht="17.45" customHeight="1" x14ac:dyDescent="0.25">
      <c r="A1" s="64" t="s">
        <v>4</v>
      </c>
      <c r="B1" s="50" t="s">
        <v>3</v>
      </c>
      <c r="C1" s="64">
        <f>Punkter!$A$2</f>
        <v>0.01</v>
      </c>
      <c r="D1" s="66"/>
      <c r="E1" s="66"/>
      <c r="F1" s="67"/>
      <c r="G1" s="64">
        <f>Punkter!$A$3</f>
        <v>0.08</v>
      </c>
      <c r="H1" s="66"/>
      <c r="I1" s="67"/>
      <c r="J1" s="64">
        <f>Punkter!$A$4</f>
        <v>0.34</v>
      </c>
      <c r="K1" s="67"/>
      <c r="L1" s="26">
        <f>Punkter!$A$5</f>
        <v>2</v>
      </c>
    </row>
    <row r="2" spans="1:12" ht="17.45" customHeight="1" thickBot="1" x14ac:dyDescent="0.3">
      <c r="A2" s="65"/>
      <c r="B2" s="4" t="s">
        <v>2</v>
      </c>
      <c r="C2" s="51">
        <f>Punkter!$A$2</f>
        <v>0.01</v>
      </c>
      <c r="D2" s="7">
        <f>Punkter!$A$3</f>
        <v>0.08</v>
      </c>
      <c r="E2" s="7">
        <f>Punkter!$A$4</f>
        <v>0.34</v>
      </c>
      <c r="F2" s="4">
        <f>Punkter!$A$5</f>
        <v>2</v>
      </c>
      <c r="G2" s="51">
        <f>Punkter!$A$3</f>
        <v>0.08</v>
      </c>
      <c r="H2" s="7">
        <f>Punkter!$A$4</f>
        <v>0.34</v>
      </c>
      <c r="I2" s="4">
        <f>Punkter!$A$5</f>
        <v>2</v>
      </c>
      <c r="J2" s="7">
        <f>Punkter!$A$4</f>
        <v>0.34</v>
      </c>
      <c r="K2" s="4">
        <f>Punkter!$A$5</f>
        <v>2</v>
      </c>
      <c r="L2" s="4">
        <f>Punkter!$A$5</f>
        <v>2</v>
      </c>
    </row>
    <row r="3" spans="1:12" ht="17.45" customHeight="1" x14ac:dyDescent="0.25">
      <c r="A3" s="58">
        <f>Punkter!$C$2</f>
        <v>1</v>
      </c>
      <c r="B3" s="59"/>
      <c r="C3" s="2">
        <v>48.76</v>
      </c>
      <c r="D3" s="15">
        <v>40.549999999999997</v>
      </c>
      <c r="E3" s="14">
        <v>37.200000000000003</v>
      </c>
      <c r="F3" s="50">
        <v>65.05</v>
      </c>
      <c r="G3" s="14">
        <v>36.729999999999997</v>
      </c>
      <c r="H3" s="54">
        <v>36.51</v>
      </c>
      <c r="I3" s="49">
        <v>63.65</v>
      </c>
      <c r="J3" s="11">
        <v>37.590000000000003</v>
      </c>
      <c r="K3" s="50">
        <v>62.61</v>
      </c>
      <c r="L3" s="50">
        <v>38.090000000000003</v>
      </c>
    </row>
    <row r="4" spans="1:12" ht="17.45" customHeight="1" x14ac:dyDescent="0.25">
      <c r="A4" s="60"/>
      <c r="B4" s="61"/>
      <c r="C4" s="2">
        <v>49.15</v>
      </c>
      <c r="D4" s="15">
        <v>41.18</v>
      </c>
      <c r="E4" s="15">
        <v>37.44</v>
      </c>
      <c r="F4" s="9">
        <v>64.55</v>
      </c>
      <c r="G4" s="15">
        <v>36.450000000000003</v>
      </c>
      <c r="H4" s="53">
        <v>36.85</v>
      </c>
      <c r="I4" s="1">
        <v>63.84</v>
      </c>
      <c r="J4" s="12">
        <v>37.520000000000003</v>
      </c>
      <c r="K4" s="9">
        <v>62.81</v>
      </c>
      <c r="L4" s="9">
        <v>38.33</v>
      </c>
    </row>
    <row r="5" spans="1:12" ht="17.45" customHeight="1" x14ac:dyDescent="0.25">
      <c r="A5" s="60"/>
      <c r="B5" s="61"/>
      <c r="C5" s="2">
        <v>48.99</v>
      </c>
      <c r="D5" s="15">
        <v>41.16</v>
      </c>
      <c r="E5" s="15">
        <v>37.15</v>
      </c>
      <c r="F5" s="10">
        <v>64.989999999999995</v>
      </c>
      <c r="G5" s="15">
        <v>37</v>
      </c>
      <c r="H5" s="53">
        <v>35.82</v>
      </c>
      <c r="I5" s="1">
        <v>63.62</v>
      </c>
      <c r="J5" s="12">
        <v>37.47</v>
      </c>
      <c r="K5" s="9">
        <v>62.77</v>
      </c>
      <c r="L5" s="9">
        <v>38.020000000000003</v>
      </c>
    </row>
    <row r="6" spans="1:12" ht="17.45" customHeight="1" x14ac:dyDescent="0.25">
      <c r="A6" s="60"/>
      <c r="B6" s="61"/>
      <c r="C6" s="2">
        <v>48.92</v>
      </c>
      <c r="D6" s="15">
        <v>40.98</v>
      </c>
      <c r="E6" s="15">
        <v>37.83</v>
      </c>
      <c r="F6" s="10">
        <v>65</v>
      </c>
      <c r="G6" s="15">
        <v>37.1</v>
      </c>
      <c r="H6" s="55">
        <v>36.17</v>
      </c>
      <c r="I6" s="1">
        <v>63.8</v>
      </c>
      <c r="J6" s="12">
        <v>37.590000000000003</v>
      </c>
      <c r="K6" s="9">
        <v>62.68</v>
      </c>
      <c r="L6" s="9">
        <v>38.24</v>
      </c>
    </row>
    <row r="7" spans="1:12" ht="17.45" customHeight="1" x14ac:dyDescent="0.25">
      <c r="A7" s="60"/>
      <c r="B7" s="61"/>
      <c r="C7" s="2">
        <v>49.16</v>
      </c>
      <c r="D7" s="15">
        <v>41.48</v>
      </c>
      <c r="E7" s="15">
        <v>37.299999999999997</v>
      </c>
      <c r="F7" s="9">
        <v>65.849999999999994</v>
      </c>
      <c r="G7" s="15">
        <v>37.51</v>
      </c>
      <c r="H7" s="53">
        <v>35.72</v>
      </c>
      <c r="I7" s="1">
        <v>64.84</v>
      </c>
      <c r="J7" s="12">
        <v>37.76</v>
      </c>
      <c r="K7" s="9">
        <v>63.27</v>
      </c>
      <c r="L7" s="9">
        <v>38.07</v>
      </c>
    </row>
    <row r="8" spans="1:12" ht="17.45" customHeight="1" x14ac:dyDescent="0.25">
      <c r="A8" s="60"/>
      <c r="B8" s="61"/>
      <c r="C8" s="2">
        <v>49.1</v>
      </c>
      <c r="D8" s="15">
        <v>41.23</v>
      </c>
      <c r="E8" s="15">
        <v>37.5</v>
      </c>
      <c r="F8" s="9">
        <v>64.98</v>
      </c>
      <c r="G8" s="15">
        <v>36.86</v>
      </c>
      <c r="H8" s="53">
        <v>36.229999999999997</v>
      </c>
      <c r="I8" s="1">
        <v>63.23</v>
      </c>
      <c r="J8" s="12">
        <v>37.450000000000003</v>
      </c>
      <c r="K8" s="9">
        <v>62.32</v>
      </c>
      <c r="L8" s="9">
        <v>38.4</v>
      </c>
    </row>
    <row r="9" spans="1:12" ht="17.45" customHeight="1" x14ac:dyDescent="0.25">
      <c r="A9" s="60"/>
      <c r="B9" s="61"/>
      <c r="C9" s="2">
        <v>49.68</v>
      </c>
      <c r="D9" s="15">
        <v>41.18</v>
      </c>
      <c r="E9" s="15">
        <v>37.4</v>
      </c>
      <c r="F9" s="9">
        <v>65.540000000000006</v>
      </c>
      <c r="G9" s="15">
        <v>36.96</v>
      </c>
      <c r="H9" s="53">
        <v>35.86</v>
      </c>
      <c r="I9" s="1">
        <v>63.68</v>
      </c>
      <c r="J9" s="12">
        <v>37.659999999999997</v>
      </c>
      <c r="K9" s="9">
        <v>63.19</v>
      </c>
      <c r="L9" s="9">
        <v>38.020000000000003</v>
      </c>
    </row>
    <row r="10" spans="1:12" ht="17.45" customHeight="1" x14ac:dyDescent="0.25">
      <c r="A10" s="60"/>
      <c r="B10" s="61"/>
      <c r="C10" s="2">
        <v>49.08</v>
      </c>
      <c r="D10" s="15">
        <v>40.86</v>
      </c>
      <c r="E10" s="15">
        <v>37.64</v>
      </c>
      <c r="F10" s="9">
        <v>64.599999999999994</v>
      </c>
      <c r="G10" s="15">
        <v>36.880000000000003</v>
      </c>
      <c r="H10" s="53">
        <v>35.78</v>
      </c>
      <c r="I10" s="1">
        <v>63.65</v>
      </c>
      <c r="J10" s="12">
        <v>37.630000000000003</v>
      </c>
      <c r="K10" s="9">
        <v>62.69</v>
      </c>
      <c r="L10" s="9">
        <v>38.799999999999997</v>
      </c>
    </row>
    <row r="11" spans="1:12" ht="17.45" customHeight="1" x14ac:dyDescent="0.25">
      <c r="A11" s="60"/>
      <c r="B11" s="61"/>
      <c r="C11" s="2">
        <v>49.12</v>
      </c>
      <c r="D11" s="15">
        <v>40.97</v>
      </c>
      <c r="E11" s="15">
        <v>37.25</v>
      </c>
      <c r="F11" s="9">
        <v>65.2</v>
      </c>
      <c r="G11" s="15">
        <v>37.630000000000003</v>
      </c>
      <c r="H11" s="53">
        <v>35.69</v>
      </c>
      <c r="I11" s="1">
        <v>64.23</v>
      </c>
      <c r="J11" s="12">
        <v>37.57</v>
      </c>
      <c r="K11" s="9">
        <v>63.14</v>
      </c>
      <c r="L11" s="9">
        <v>38.07</v>
      </c>
    </row>
    <row r="12" spans="1:12" ht="17.45" customHeight="1" thickBot="1" x14ac:dyDescent="0.3">
      <c r="A12" s="60"/>
      <c r="B12" s="61"/>
      <c r="C12" s="51">
        <v>49.27</v>
      </c>
      <c r="D12" s="16">
        <v>41.09</v>
      </c>
      <c r="E12" s="16">
        <v>37.15</v>
      </c>
      <c r="F12" s="4">
        <v>64.569999999999993</v>
      </c>
      <c r="G12" s="16">
        <v>36.880000000000003</v>
      </c>
      <c r="H12" s="52">
        <v>35.729999999999997</v>
      </c>
      <c r="I12" s="7">
        <v>63.63</v>
      </c>
      <c r="J12" s="13">
        <v>37.57</v>
      </c>
      <c r="K12" s="4">
        <v>62.94</v>
      </c>
      <c r="L12" s="4">
        <v>38.07</v>
      </c>
    </row>
    <row r="13" spans="1:12" ht="16.899999999999999" customHeight="1" x14ac:dyDescent="0.25">
      <c r="A13" s="58">
        <f>Punkter!$C$3</f>
        <v>2</v>
      </c>
      <c r="B13" s="59"/>
      <c r="C13" s="2">
        <v>59.74</v>
      </c>
      <c r="D13" s="15">
        <v>52.4</v>
      </c>
      <c r="E13" s="15">
        <v>46.08</v>
      </c>
      <c r="F13" s="9">
        <v>53.21</v>
      </c>
      <c r="G13" s="15">
        <v>47.12</v>
      </c>
      <c r="H13" s="53">
        <v>41.03</v>
      </c>
      <c r="I13" s="1">
        <v>53.07</v>
      </c>
      <c r="J13" s="12">
        <v>51.58</v>
      </c>
      <c r="K13" s="9">
        <v>56.98</v>
      </c>
      <c r="L13" s="9">
        <v>45.44</v>
      </c>
    </row>
    <row r="14" spans="1:12" ht="16.899999999999999" customHeight="1" x14ac:dyDescent="0.25">
      <c r="A14" s="60"/>
      <c r="B14" s="61"/>
      <c r="C14" s="2">
        <v>60.86</v>
      </c>
      <c r="D14" s="15">
        <v>52.32</v>
      </c>
      <c r="E14" s="15">
        <v>45.88</v>
      </c>
      <c r="F14" s="9">
        <v>53.29</v>
      </c>
      <c r="G14" s="15">
        <v>46.8</v>
      </c>
      <c r="H14" s="53">
        <v>41.17</v>
      </c>
      <c r="I14" s="1">
        <v>53.32</v>
      </c>
      <c r="J14" s="12">
        <v>51.52</v>
      </c>
      <c r="K14" s="9">
        <v>56.67</v>
      </c>
      <c r="L14" s="9">
        <v>45.54</v>
      </c>
    </row>
    <row r="15" spans="1:12" ht="16.899999999999999" customHeight="1" x14ac:dyDescent="0.25">
      <c r="A15" s="60"/>
      <c r="B15" s="61"/>
      <c r="C15" s="2">
        <v>62.99</v>
      </c>
      <c r="D15" s="15">
        <v>52.88</v>
      </c>
      <c r="E15" s="15">
        <v>46.06</v>
      </c>
      <c r="F15" s="9">
        <v>53.42</v>
      </c>
      <c r="G15" s="15">
        <v>47.37</v>
      </c>
      <c r="H15" s="53">
        <v>41.04</v>
      </c>
      <c r="I15" s="1">
        <v>53.33</v>
      </c>
      <c r="J15" s="12">
        <v>51.61</v>
      </c>
      <c r="K15" s="9">
        <v>56.69</v>
      </c>
      <c r="L15" s="9">
        <v>45.21</v>
      </c>
    </row>
    <row r="16" spans="1:12" ht="16.899999999999999" customHeight="1" x14ac:dyDescent="0.25">
      <c r="A16" s="60"/>
      <c r="B16" s="61"/>
      <c r="C16" s="2">
        <v>63.02</v>
      </c>
      <c r="D16" s="15">
        <v>52.41</v>
      </c>
      <c r="E16" s="15">
        <v>45.94</v>
      </c>
      <c r="F16" s="9">
        <v>53.03</v>
      </c>
      <c r="G16" s="15">
        <v>46.7</v>
      </c>
      <c r="H16" s="53">
        <v>41.53</v>
      </c>
      <c r="I16" s="1">
        <v>53.53</v>
      </c>
      <c r="J16" s="12">
        <v>51.92</v>
      </c>
      <c r="K16" s="9">
        <v>56.12</v>
      </c>
      <c r="L16" s="9">
        <v>45.31</v>
      </c>
    </row>
    <row r="17" spans="1:12" ht="16.899999999999999" customHeight="1" x14ac:dyDescent="0.25">
      <c r="A17" s="60"/>
      <c r="B17" s="61"/>
      <c r="C17" s="2">
        <v>63.93</v>
      </c>
      <c r="D17" s="15">
        <v>52.89</v>
      </c>
      <c r="E17" s="15">
        <v>46.06</v>
      </c>
      <c r="F17" s="9">
        <v>53.17</v>
      </c>
      <c r="G17" s="15">
        <v>46.53</v>
      </c>
      <c r="H17" s="53">
        <v>41.35</v>
      </c>
      <c r="I17" s="1">
        <v>53.51</v>
      </c>
      <c r="J17" s="12">
        <v>51.8</v>
      </c>
      <c r="K17" s="9">
        <v>56.94</v>
      </c>
      <c r="L17" s="9">
        <v>45.41</v>
      </c>
    </row>
    <row r="18" spans="1:12" ht="16.899999999999999" customHeight="1" x14ac:dyDescent="0.25">
      <c r="A18" s="60"/>
      <c r="B18" s="61"/>
      <c r="C18" s="2">
        <v>63.3</v>
      </c>
      <c r="D18" s="15">
        <v>52.48</v>
      </c>
      <c r="E18" s="15">
        <v>46.13</v>
      </c>
      <c r="F18" s="9">
        <v>53</v>
      </c>
      <c r="G18" s="15">
        <v>46.3</v>
      </c>
      <c r="H18" s="53">
        <v>41.37</v>
      </c>
      <c r="I18" s="1">
        <v>53.59</v>
      </c>
      <c r="J18" s="12">
        <v>51.95</v>
      </c>
      <c r="K18" s="9">
        <v>56.51</v>
      </c>
      <c r="L18" s="9">
        <v>45.05</v>
      </c>
    </row>
    <row r="19" spans="1:12" ht="16.899999999999999" customHeight="1" x14ac:dyDescent="0.25">
      <c r="A19" s="60"/>
      <c r="B19" s="61"/>
      <c r="C19" s="2">
        <v>62.9</v>
      </c>
      <c r="D19" s="15">
        <v>52.75</v>
      </c>
      <c r="E19" s="15">
        <v>46.22</v>
      </c>
      <c r="F19" s="9">
        <v>53.04</v>
      </c>
      <c r="G19" s="15">
        <v>47.18</v>
      </c>
      <c r="H19" s="53">
        <v>41.32</v>
      </c>
      <c r="I19" s="1">
        <v>53.35</v>
      </c>
      <c r="J19" s="12">
        <v>51.74</v>
      </c>
      <c r="K19" s="9">
        <v>56.93</v>
      </c>
      <c r="L19" s="9">
        <v>45.04</v>
      </c>
    </row>
    <row r="20" spans="1:12" ht="16.899999999999999" customHeight="1" x14ac:dyDescent="0.25">
      <c r="A20" s="60"/>
      <c r="B20" s="61"/>
      <c r="C20" s="2">
        <v>63.29</v>
      </c>
      <c r="D20" s="15">
        <v>53.01</v>
      </c>
      <c r="E20" s="15">
        <v>45.89</v>
      </c>
      <c r="F20" s="9">
        <v>53.14</v>
      </c>
      <c r="G20" s="15">
        <v>46.44</v>
      </c>
      <c r="H20" s="53">
        <v>41.61</v>
      </c>
      <c r="I20" s="1">
        <v>53.4</v>
      </c>
      <c r="J20" s="12">
        <v>51.62</v>
      </c>
      <c r="K20" s="9">
        <v>57.09</v>
      </c>
      <c r="L20" s="9">
        <v>45.22</v>
      </c>
    </row>
    <row r="21" spans="1:12" ht="16.899999999999999" customHeight="1" x14ac:dyDescent="0.25">
      <c r="A21" s="60"/>
      <c r="B21" s="61"/>
      <c r="C21" s="2">
        <v>62.84</v>
      </c>
      <c r="D21" s="15">
        <v>53.3</v>
      </c>
      <c r="E21" s="15">
        <v>46.02</v>
      </c>
      <c r="F21" s="9">
        <v>53.21</v>
      </c>
      <c r="G21" s="15">
        <v>46.83</v>
      </c>
      <c r="H21" s="53">
        <v>41.18</v>
      </c>
      <c r="I21" s="1">
        <v>53.41</v>
      </c>
      <c r="J21" s="12">
        <v>51.85</v>
      </c>
      <c r="K21" s="9">
        <v>57.2</v>
      </c>
      <c r="L21" s="9">
        <v>45.18</v>
      </c>
    </row>
    <row r="22" spans="1:12" ht="16.899999999999999" customHeight="1" thickBot="1" x14ac:dyDescent="0.3">
      <c r="A22" s="60"/>
      <c r="B22" s="61"/>
      <c r="C22" s="51">
        <v>62.88</v>
      </c>
      <c r="D22" s="16">
        <v>53.33</v>
      </c>
      <c r="E22" s="15">
        <v>45.86</v>
      </c>
      <c r="F22" s="9">
        <v>53.27</v>
      </c>
      <c r="G22" s="15">
        <v>46.98</v>
      </c>
      <c r="H22" s="53">
        <v>41.21</v>
      </c>
      <c r="I22" s="1">
        <v>53.35</v>
      </c>
      <c r="J22" s="12">
        <v>51.63</v>
      </c>
      <c r="K22" s="9">
        <v>56.84</v>
      </c>
      <c r="L22" s="9">
        <v>45.53</v>
      </c>
    </row>
    <row r="23" spans="1:12" ht="16.899999999999999" customHeight="1" x14ac:dyDescent="0.25">
      <c r="A23" s="58">
        <v>4</v>
      </c>
      <c r="B23" s="59"/>
      <c r="C23" s="2">
        <v>73.12</v>
      </c>
      <c r="D23" s="15">
        <v>62.58</v>
      </c>
      <c r="E23" s="14">
        <v>57.83</v>
      </c>
      <c r="F23" s="50">
        <v>49.13</v>
      </c>
      <c r="G23" s="14">
        <v>56.9</v>
      </c>
      <c r="H23" s="54">
        <v>50.36</v>
      </c>
      <c r="I23" s="49">
        <v>65.28</v>
      </c>
      <c r="J23" s="11">
        <v>44.5</v>
      </c>
      <c r="K23" s="50">
        <v>51.22</v>
      </c>
      <c r="L23" s="50">
        <v>50.55</v>
      </c>
    </row>
    <row r="24" spans="1:12" ht="16.899999999999999" customHeight="1" x14ac:dyDescent="0.25">
      <c r="A24" s="60"/>
      <c r="B24" s="61"/>
      <c r="C24" s="2">
        <v>72.13</v>
      </c>
      <c r="D24" s="15">
        <v>62.9</v>
      </c>
      <c r="E24" s="15">
        <v>57.77</v>
      </c>
      <c r="F24" s="9">
        <v>49.47</v>
      </c>
      <c r="G24" s="15">
        <v>56.74</v>
      </c>
      <c r="H24" s="53">
        <v>49.76</v>
      </c>
      <c r="I24" s="1">
        <v>65.11</v>
      </c>
      <c r="J24" s="12">
        <v>44.69</v>
      </c>
      <c r="K24" s="9">
        <v>50.29</v>
      </c>
      <c r="L24" s="9">
        <v>50.73</v>
      </c>
    </row>
    <row r="25" spans="1:12" ht="16.899999999999999" customHeight="1" x14ac:dyDescent="0.25">
      <c r="A25" s="60"/>
      <c r="B25" s="61"/>
      <c r="C25" s="2">
        <v>71.819999999999993</v>
      </c>
      <c r="D25" s="15">
        <v>62.68</v>
      </c>
      <c r="E25" s="15">
        <v>57.72</v>
      </c>
      <c r="F25" s="9">
        <v>49.42</v>
      </c>
      <c r="G25" s="15">
        <v>57.1</v>
      </c>
      <c r="H25" s="53">
        <v>49.66</v>
      </c>
      <c r="I25" s="1">
        <v>64.180000000000007</v>
      </c>
      <c r="J25" s="12">
        <v>44.51</v>
      </c>
      <c r="K25" s="9">
        <v>50.25</v>
      </c>
      <c r="L25" s="9">
        <v>50.67</v>
      </c>
    </row>
    <row r="26" spans="1:12" ht="16.899999999999999" customHeight="1" x14ac:dyDescent="0.25">
      <c r="A26" s="60"/>
      <c r="B26" s="61"/>
      <c r="C26" s="2">
        <v>70.599999999999994</v>
      </c>
      <c r="D26" s="15">
        <v>62.94</v>
      </c>
      <c r="E26" s="15">
        <v>57.94</v>
      </c>
      <c r="F26" s="9">
        <v>49.39</v>
      </c>
      <c r="G26" s="15">
        <v>57.12</v>
      </c>
      <c r="H26" s="53">
        <v>50.04</v>
      </c>
      <c r="I26" s="1">
        <v>64.36</v>
      </c>
      <c r="J26" s="12">
        <v>44.52</v>
      </c>
      <c r="K26" s="9">
        <v>50.28</v>
      </c>
      <c r="L26" s="9">
        <v>50.75</v>
      </c>
    </row>
    <row r="27" spans="1:12" ht="16.899999999999999" customHeight="1" x14ac:dyDescent="0.25">
      <c r="A27" s="60"/>
      <c r="B27" s="61"/>
      <c r="C27" s="2">
        <v>70.67</v>
      </c>
      <c r="D27" s="15">
        <v>62.88</v>
      </c>
      <c r="E27" s="15">
        <v>58.06</v>
      </c>
      <c r="F27" s="9">
        <v>49.33</v>
      </c>
      <c r="G27" s="15">
        <v>56.82</v>
      </c>
      <c r="H27" s="53">
        <v>49.88</v>
      </c>
      <c r="I27" s="1">
        <v>64.349999999999994</v>
      </c>
      <c r="J27" s="12">
        <v>44.69</v>
      </c>
      <c r="K27" s="9">
        <v>50.41</v>
      </c>
      <c r="L27" s="9">
        <v>50.87</v>
      </c>
    </row>
    <row r="28" spans="1:12" ht="16.899999999999999" customHeight="1" x14ac:dyDescent="0.25">
      <c r="A28" s="60"/>
      <c r="B28" s="61"/>
      <c r="C28" s="2">
        <v>70.67</v>
      </c>
      <c r="D28" s="15">
        <v>63</v>
      </c>
      <c r="E28" s="15">
        <v>57.9</v>
      </c>
      <c r="F28" s="9">
        <v>49.55</v>
      </c>
      <c r="G28" s="15">
        <v>56.81</v>
      </c>
      <c r="H28" s="53">
        <v>49.85</v>
      </c>
      <c r="I28" s="1">
        <v>64.819999999999993</v>
      </c>
      <c r="J28" s="12">
        <v>44.61</v>
      </c>
      <c r="K28" s="9">
        <v>50.42</v>
      </c>
      <c r="L28" s="9">
        <v>50.56</v>
      </c>
    </row>
    <row r="29" spans="1:12" ht="16.899999999999999" customHeight="1" x14ac:dyDescent="0.25">
      <c r="A29" s="60"/>
      <c r="B29" s="61"/>
      <c r="C29" s="2">
        <v>70.67</v>
      </c>
      <c r="D29" s="15">
        <v>62.89</v>
      </c>
      <c r="E29" s="15">
        <v>57.89</v>
      </c>
      <c r="F29" s="9">
        <v>49.81</v>
      </c>
      <c r="G29" s="15">
        <v>56.71</v>
      </c>
      <c r="H29" s="53">
        <v>49.88</v>
      </c>
      <c r="I29" s="1">
        <v>64.55</v>
      </c>
      <c r="J29" s="12">
        <v>44.5</v>
      </c>
      <c r="K29" s="9">
        <v>50.46</v>
      </c>
      <c r="L29" s="9">
        <v>50.65</v>
      </c>
    </row>
    <row r="30" spans="1:12" ht="16.899999999999999" customHeight="1" x14ac:dyDescent="0.25">
      <c r="A30" s="60"/>
      <c r="B30" s="61"/>
      <c r="C30" s="2">
        <v>70.650000000000006</v>
      </c>
      <c r="D30" s="15">
        <v>62.94</v>
      </c>
      <c r="E30" s="15">
        <v>57.64</v>
      </c>
      <c r="F30" s="9">
        <v>49.74</v>
      </c>
      <c r="G30" s="15">
        <v>57</v>
      </c>
      <c r="H30" s="53">
        <v>50.22</v>
      </c>
      <c r="I30" s="1">
        <v>64.459999999999994</v>
      </c>
      <c r="J30" s="12">
        <v>44.73</v>
      </c>
      <c r="K30" s="9">
        <v>51.12</v>
      </c>
      <c r="L30" s="9">
        <v>50.72</v>
      </c>
    </row>
    <row r="31" spans="1:12" ht="16.899999999999999" customHeight="1" x14ac:dyDescent="0.25">
      <c r="A31" s="60"/>
      <c r="B31" s="61"/>
      <c r="C31" s="2">
        <v>70.69</v>
      </c>
      <c r="D31" s="15">
        <v>62.87</v>
      </c>
      <c r="E31" s="15">
        <v>57.95</v>
      </c>
      <c r="F31" s="9">
        <v>50.12</v>
      </c>
      <c r="G31" s="15">
        <v>57.14</v>
      </c>
      <c r="H31" s="53">
        <v>49.47</v>
      </c>
      <c r="I31" s="1">
        <v>63.96</v>
      </c>
      <c r="J31" s="12">
        <v>44.44</v>
      </c>
      <c r="K31" s="9">
        <v>50.31</v>
      </c>
      <c r="L31" s="9">
        <v>50.62</v>
      </c>
    </row>
    <row r="32" spans="1:12" ht="16.899999999999999" customHeight="1" thickBot="1" x14ac:dyDescent="0.3">
      <c r="A32" s="60"/>
      <c r="B32" s="61"/>
      <c r="C32" s="51">
        <v>71.349999999999994</v>
      </c>
      <c r="D32" s="16">
        <v>63.4</v>
      </c>
      <c r="E32" s="16">
        <v>57.4</v>
      </c>
      <c r="F32" s="4">
        <v>49.85</v>
      </c>
      <c r="G32" s="16">
        <v>57.06</v>
      </c>
      <c r="H32" s="52">
        <v>49.57</v>
      </c>
      <c r="I32" s="7">
        <v>62.78</v>
      </c>
      <c r="J32" s="13">
        <v>44.48</v>
      </c>
      <c r="K32" s="4">
        <v>51.4</v>
      </c>
      <c r="L32" s="4">
        <v>50.63</v>
      </c>
    </row>
    <row r="33" spans="1:12" ht="16.899999999999999" customHeight="1" x14ac:dyDescent="0.25">
      <c r="A33" s="58">
        <v>8</v>
      </c>
      <c r="B33" s="59"/>
      <c r="C33" s="2">
        <v>83.41</v>
      </c>
      <c r="D33" s="15">
        <v>73.52</v>
      </c>
      <c r="E33" s="15">
        <v>73.05</v>
      </c>
      <c r="F33" s="9">
        <v>56.15</v>
      </c>
      <c r="G33" s="15">
        <v>67.55</v>
      </c>
      <c r="H33" s="53">
        <v>61.27</v>
      </c>
      <c r="I33" s="1">
        <v>52.05</v>
      </c>
      <c r="J33" s="12">
        <v>53.7</v>
      </c>
      <c r="K33" s="9">
        <v>53.03</v>
      </c>
      <c r="L33" s="9">
        <v>56.2</v>
      </c>
    </row>
    <row r="34" spans="1:12" ht="16.899999999999999" customHeight="1" x14ac:dyDescent="0.25">
      <c r="A34" s="60"/>
      <c r="B34" s="61"/>
      <c r="C34" s="2">
        <v>83.98</v>
      </c>
      <c r="D34" s="15">
        <v>73.959999999999994</v>
      </c>
      <c r="E34" s="15">
        <v>73.31</v>
      </c>
      <c r="F34" s="9">
        <v>56.03</v>
      </c>
      <c r="G34" s="15">
        <v>68</v>
      </c>
      <c r="H34" s="53">
        <v>61.2</v>
      </c>
      <c r="I34" s="1">
        <v>51.96</v>
      </c>
      <c r="J34" s="12">
        <v>53.78</v>
      </c>
      <c r="K34" s="9">
        <v>52.76</v>
      </c>
      <c r="L34" s="9">
        <v>56.41</v>
      </c>
    </row>
    <row r="35" spans="1:12" ht="16.899999999999999" customHeight="1" x14ac:dyDescent="0.25">
      <c r="A35" s="60"/>
      <c r="B35" s="61"/>
      <c r="C35" s="2">
        <v>84.54</v>
      </c>
      <c r="D35" s="15">
        <v>74.400000000000006</v>
      </c>
      <c r="E35" s="15">
        <v>73.3</v>
      </c>
      <c r="F35" s="9">
        <v>56.14</v>
      </c>
      <c r="G35" s="15">
        <v>67.83</v>
      </c>
      <c r="H35" s="53">
        <v>61.52</v>
      </c>
      <c r="I35" s="1">
        <v>51.94</v>
      </c>
      <c r="J35" s="12">
        <v>53.95</v>
      </c>
      <c r="K35" s="9">
        <v>52.89</v>
      </c>
      <c r="L35" s="9">
        <v>56.35</v>
      </c>
    </row>
    <row r="36" spans="1:12" ht="16.899999999999999" customHeight="1" x14ac:dyDescent="0.25">
      <c r="A36" s="60"/>
      <c r="B36" s="61"/>
      <c r="C36" s="2">
        <v>82.41</v>
      </c>
      <c r="D36" s="15">
        <v>73.66</v>
      </c>
      <c r="E36" s="15">
        <v>72.97</v>
      </c>
      <c r="F36" s="9">
        <v>55.95</v>
      </c>
      <c r="G36" s="15">
        <v>67.349999999999994</v>
      </c>
      <c r="H36" s="53">
        <v>61.61</v>
      </c>
      <c r="I36" s="1">
        <v>52.14</v>
      </c>
      <c r="J36" s="12">
        <v>54</v>
      </c>
      <c r="K36" s="9">
        <v>52.86</v>
      </c>
      <c r="L36" s="9">
        <v>56.32</v>
      </c>
    </row>
    <row r="37" spans="1:12" ht="16.899999999999999" customHeight="1" x14ac:dyDescent="0.25">
      <c r="A37" s="60"/>
      <c r="B37" s="61"/>
      <c r="C37" s="2">
        <v>84.93</v>
      </c>
      <c r="D37" s="15">
        <v>73.73</v>
      </c>
      <c r="E37" s="15">
        <v>72.95</v>
      </c>
      <c r="F37" s="9">
        <v>55.76</v>
      </c>
      <c r="G37" s="15">
        <v>67.739999999999995</v>
      </c>
      <c r="H37" s="53">
        <v>61.78</v>
      </c>
      <c r="I37" s="1">
        <v>52.08</v>
      </c>
      <c r="J37" s="12">
        <v>53.99</v>
      </c>
      <c r="K37" s="9">
        <v>53.38</v>
      </c>
      <c r="L37" s="9">
        <v>56.19</v>
      </c>
    </row>
    <row r="38" spans="1:12" ht="16.899999999999999" customHeight="1" x14ac:dyDescent="0.25">
      <c r="A38" s="60"/>
      <c r="B38" s="61"/>
      <c r="C38" s="2">
        <v>83.58</v>
      </c>
      <c r="D38" s="15">
        <v>73.86</v>
      </c>
      <c r="E38" s="15">
        <v>72.849999999999994</v>
      </c>
      <c r="F38" s="9">
        <v>55.92</v>
      </c>
      <c r="G38" s="15">
        <v>67.61</v>
      </c>
      <c r="H38" s="53">
        <v>61.62</v>
      </c>
      <c r="I38" s="1">
        <v>52.11</v>
      </c>
      <c r="J38" s="12">
        <v>53.8</v>
      </c>
      <c r="K38" s="9">
        <v>52.79</v>
      </c>
      <c r="L38" s="9">
        <v>56.33</v>
      </c>
    </row>
    <row r="39" spans="1:12" ht="16.899999999999999" customHeight="1" x14ac:dyDescent="0.25">
      <c r="A39" s="60"/>
      <c r="B39" s="61"/>
      <c r="C39" s="2">
        <v>82.91</v>
      </c>
      <c r="D39" s="15">
        <v>73.489999999999995</v>
      </c>
      <c r="E39" s="15">
        <v>73.27</v>
      </c>
      <c r="F39" s="9">
        <v>55.86</v>
      </c>
      <c r="G39" s="15">
        <v>67.25</v>
      </c>
      <c r="H39" s="53">
        <v>61.52</v>
      </c>
      <c r="I39" s="1">
        <v>52.09</v>
      </c>
      <c r="J39" s="12">
        <v>53.98</v>
      </c>
      <c r="K39" s="9">
        <v>52.84</v>
      </c>
      <c r="L39" s="9">
        <v>56.18</v>
      </c>
    </row>
    <row r="40" spans="1:12" ht="16.899999999999999" customHeight="1" x14ac:dyDescent="0.25">
      <c r="A40" s="60"/>
      <c r="B40" s="61"/>
      <c r="C40" s="2">
        <v>82.83</v>
      </c>
      <c r="D40" s="15">
        <v>73.53</v>
      </c>
      <c r="E40" s="15">
        <v>73.53</v>
      </c>
      <c r="F40" s="9">
        <v>55.86</v>
      </c>
      <c r="G40" s="15">
        <v>67.599999999999994</v>
      </c>
      <c r="H40" s="53">
        <v>61.39</v>
      </c>
      <c r="I40" s="1">
        <v>52.1</v>
      </c>
      <c r="J40" s="12">
        <v>53.88</v>
      </c>
      <c r="K40" s="9">
        <v>52.98</v>
      </c>
      <c r="L40" s="9">
        <v>56.33</v>
      </c>
    </row>
    <row r="41" spans="1:12" ht="16.899999999999999" customHeight="1" x14ac:dyDescent="0.25">
      <c r="A41" s="60"/>
      <c r="B41" s="61"/>
      <c r="C41" s="2">
        <v>82.35</v>
      </c>
      <c r="D41" s="15">
        <v>73.37</v>
      </c>
      <c r="E41" s="15">
        <v>72.5</v>
      </c>
      <c r="F41" s="9">
        <v>56.02</v>
      </c>
      <c r="G41" s="15">
        <v>68.400000000000006</v>
      </c>
      <c r="H41" s="53">
        <v>61.49</v>
      </c>
      <c r="I41" s="1">
        <v>52</v>
      </c>
      <c r="J41" s="12">
        <v>54.03</v>
      </c>
      <c r="K41" s="9">
        <v>53.09</v>
      </c>
      <c r="L41" s="9">
        <v>56.16</v>
      </c>
    </row>
    <row r="42" spans="1:12" ht="16.899999999999999" customHeight="1" thickBot="1" x14ac:dyDescent="0.3">
      <c r="A42" s="60"/>
      <c r="B42" s="61"/>
      <c r="C42" s="51">
        <v>83.84</v>
      </c>
      <c r="D42" s="16">
        <v>73.83</v>
      </c>
      <c r="E42" s="16">
        <v>73.31</v>
      </c>
      <c r="F42" s="9">
        <v>55.92</v>
      </c>
      <c r="G42" s="15">
        <v>68.48</v>
      </c>
      <c r="H42" s="53">
        <v>61.67</v>
      </c>
      <c r="I42" s="1">
        <v>52.12</v>
      </c>
      <c r="J42" s="12">
        <v>53.85</v>
      </c>
      <c r="K42" s="9">
        <v>52.84</v>
      </c>
      <c r="L42" s="9">
        <v>56.25</v>
      </c>
    </row>
    <row r="43" spans="1:12" ht="16.899999999999999" customHeight="1" x14ac:dyDescent="0.25">
      <c r="A43" s="58">
        <v>15</v>
      </c>
      <c r="B43" s="59"/>
      <c r="C43" s="12">
        <v>94.53</v>
      </c>
      <c r="D43" s="15">
        <v>87.75</v>
      </c>
      <c r="E43" s="15">
        <v>80.459999999999994</v>
      </c>
      <c r="F43" s="50">
        <v>65.94</v>
      </c>
      <c r="G43" s="14">
        <v>79.2</v>
      </c>
      <c r="H43" s="14">
        <v>73.58</v>
      </c>
      <c r="I43" s="49">
        <v>58.85</v>
      </c>
      <c r="J43" s="11">
        <v>63.28</v>
      </c>
      <c r="K43" s="50">
        <v>59.64</v>
      </c>
      <c r="L43" s="50">
        <v>56.95</v>
      </c>
    </row>
    <row r="44" spans="1:12" ht="16.899999999999999" customHeight="1" x14ac:dyDescent="0.25">
      <c r="A44" s="60"/>
      <c r="B44" s="61"/>
      <c r="C44" s="12">
        <v>93.42</v>
      </c>
      <c r="D44" s="15">
        <v>87.62</v>
      </c>
      <c r="E44" s="15">
        <v>80.69</v>
      </c>
      <c r="F44" s="9">
        <v>65.48</v>
      </c>
      <c r="G44" s="15">
        <v>79.61</v>
      </c>
      <c r="H44" s="15">
        <v>73.209999999999994</v>
      </c>
      <c r="I44" s="1">
        <v>58.53</v>
      </c>
      <c r="J44" s="12">
        <v>63.55</v>
      </c>
      <c r="K44" s="9">
        <v>59.76</v>
      </c>
      <c r="L44" s="9">
        <v>57.05</v>
      </c>
    </row>
    <row r="45" spans="1:12" ht="16.899999999999999" customHeight="1" x14ac:dyDescent="0.25">
      <c r="A45" s="60"/>
      <c r="B45" s="61"/>
      <c r="C45" s="12">
        <v>92.75</v>
      </c>
      <c r="D45" s="15">
        <v>87.53</v>
      </c>
      <c r="E45" s="15">
        <v>80.7</v>
      </c>
      <c r="F45" s="9">
        <v>65.260000000000005</v>
      </c>
      <c r="G45" s="15">
        <v>79.97</v>
      </c>
      <c r="H45" s="15">
        <v>72.45</v>
      </c>
      <c r="I45" s="1">
        <v>58.86</v>
      </c>
      <c r="J45" s="12">
        <v>63.32</v>
      </c>
      <c r="K45" s="9">
        <v>60.2</v>
      </c>
      <c r="L45" s="9">
        <v>56.96</v>
      </c>
    </row>
    <row r="46" spans="1:12" ht="16.899999999999999" customHeight="1" x14ac:dyDescent="0.25">
      <c r="A46" s="60"/>
      <c r="B46" s="61"/>
      <c r="C46" s="12">
        <v>96.23</v>
      </c>
      <c r="D46" s="15">
        <v>87.55</v>
      </c>
      <c r="E46" s="15">
        <v>80.98</v>
      </c>
      <c r="F46" s="9">
        <v>65.28</v>
      </c>
      <c r="G46" s="15">
        <v>80.819999999999993</v>
      </c>
      <c r="H46" s="15">
        <v>72.62</v>
      </c>
      <c r="I46" s="1">
        <v>58.38</v>
      </c>
      <c r="J46" s="12">
        <v>63.47</v>
      </c>
      <c r="K46" s="9">
        <v>59.81</v>
      </c>
      <c r="L46" s="9">
        <v>57</v>
      </c>
    </row>
    <row r="47" spans="1:12" ht="16.899999999999999" customHeight="1" x14ac:dyDescent="0.25">
      <c r="A47" s="60"/>
      <c r="B47" s="61"/>
      <c r="C47" s="12">
        <v>94.5</v>
      </c>
      <c r="D47" s="15">
        <v>87.44</v>
      </c>
      <c r="E47" s="15">
        <v>81.81</v>
      </c>
      <c r="F47" s="9">
        <v>65.489999999999995</v>
      </c>
      <c r="G47" s="15">
        <v>80.38</v>
      </c>
      <c r="H47" s="15">
        <v>72.66</v>
      </c>
      <c r="I47" s="1">
        <v>58.45</v>
      </c>
      <c r="J47" s="12">
        <v>63.39</v>
      </c>
      <c r="K47" s="9">
        <v>60.8</v>
      </c>
      <c r="L47" s="9">
        <v>57.06</v>
      </c>
    </row>
    <row r="48" spans="1:12" ht="16.899999999999999" customHeight="1" x14ac:dyDescent="0.25">
      <c r="A48" s="60"/>
      <c r="B48" s="61"/>
      <c r="C48" s="12">
        <v>94.79</v>
      </c>
      <c r="D48" s="15">
        <v>87.9</v>
      </c>
      <c r="E48" s="15">
        <v>80.959999999999994</v>
      </c>
      <c r="F48" s="9">
        <v>65.25</v>
      </c>
      <c r="G48" s="15">
        <v>80.81</v>
      </c>
      <c r="H48" s="15">
        <v>72.09</v>
      </c>
      <c r="I48" s="1">
        <v>58.83</v>
      </c>
      <c r="J48" s="12">
        <v>63.47</v>
      </c>
      <c r="K48" s="9">
        <v>59.82</v>
      </c>
      <c r="L48" s="9">
        <v>56.98</v>
      </c>
    </row>
    <row r="49" spans="1:12" ht="16.899999999999999" customHeight="1" x14ac:dyDescent="0.25">
      <c r="A49" s="60"/>
      <c r="B49" s="61"/>
      <c r="C49" s="12">
        <v>95.39</v>
      </c>
      <c r="D49" s="15">
        <v>86.99</v>
      </c>
      <c r="E49" s="15">
        <v>80.900000000000006</v>
      </c>
      <c r="F49" s="9">
        <v>65.12</v>
      </c>
      <c r="G49" s="15">
        <v>80.78</v>
      </c>
      <c r="H49" s="15">
        <v>72.55</v>
      </c>
      <c r="I49" s="1">
        <v>58.51</v>
      </c>
      <c r="J49" s="12">
        <v>63.51</v>
      </c>
      <c r="K49" s="9">
        <v>60.25</v>
      </c>
      <c r="L49" s="9">
        <v>57.02</v>
      </c>
    </row>
    <row r="50" spans="1:12" ht="16.899999999999999" customHeight="1" x14ac:dyDescent="0.25">
      <c r="A50" s="60"/>
      <c r="B50" s="61"/>
      <c r="C50" s="12">
        <v>94.99</v>
      </c>
      <c r="D50" s="15">
        <v>86.76</v>
      </c>
      <c r="E50" s="15">
        <v>80.77</v>
      </c>
      <c r="F50" s="9">
        <v>64.89</v>
      </c>
      <c r="G50" s="15">
        <v>80.98</v>
      </c>
      <c r="H50" s="15">
        <v>72.400000000000006</v>
      </c>
      <c r="I50" s="1">
        <v>58.57</v>
      </c>
      <c r="J50" s="12">
        <v>63.45</v>
      </c>
      <c r="K50" s="9">
        <v>59.7</v>
      </c>
      <c r="L50" s="9">
        <v>57.01</v>
      </c>
    </row>
    <row r="51" spans="1:12" ht="16.899999999999999" customHeight="1" x14ac:dyDescent="0.25">
      <c r="A51" s="60"/>
      <c r="B51" s="61"/>
      <c r="C51" s="12">
        <v>94.68</v>
      </c>
      <c r="D51" s="15">
        <v>87.05</v>
      </c>
      <c r="E51" s="15">
        <v>80.430000000000007</v>
      </c>
      <c r="F51" s="9">
        <v>64.849999999999994</v>
      </c>
      <c r="G51" s="15">
        <v>81.010000000000005</v>
      </c>
      <c r="H51" s="15">
        <v>72.62</v>
      </c>
      <c r="I51" s="1">
        <v>59.05</v>
      </c>
      <c r="J51" s="12">
        <v>63.38</v>
      </c>
      <c r="K51" s="9">
        <v>59.87</v>
      </c>
      <c r="L51" s="9">
        <v>57.14</v>
      </c>
    </row>
    <row r="52" spans="1:12" ht="16.899999999999999" customHeight="1" thickBot="1" x14ac:dyDescent="0.3">
      <c r="A52" s="60"/>
      <c r="B52" s="61"/>
      <c r="C52" s="13">
        <v>94.69</v>
      </c>
      <c r="D52" s="16">
        <v>87.09</v>
      </c>
      <c r="E52" s="16">
        <v>79.83</v>
      </c>
      <c r="F52" s="4">
        <v>65.22</v>
      </c>
      <c r="G52" s="16">
        <v>80.95</v>
      </c>
      <c r="H52" s="16">
        <v>72.17</v>
      </c>
      <c r="I52" s="7">
        <v>58.84</v>
      </c>
      <c r="J52" s="13">
        <v>63.28</v>
      </c>
      <c r="K52" s="4">
        <v>59.59</v>
      </c>
      <c r="L52" s="4">
        <v>57</v>
      </c>
    </row>
    <row r="53" spans="1:12" ht="16.899999999999999" customHeight="1" x14ac:dyDescent="0.25">
      <c r="A53" s="58">
        <f>Punkter!$C$7</f>
        <v>30</v>
      </c>
      <c r="B53" s="59"/>
      <c r="C53" s="12">
        <v>102.84</v>
      </c>
      <c r="D53" s="15">
        <v>97.93</v>
      </c>
      <c r="E53" s="15">
        <v>91.62</v>
      </c>
      <c r="F53" s="9">
        <v>75.42</v>
      </c>
      <c r="G53" s="15">
        <v>94.15</v>
      </c>
      <c r="H53" s="15">
        <v>82.65</v>
      </c>
      <c r="I53" s="1">
        <v>71</v>
      </c>
      <c r="J53" s="12">
        <v>73.38</v>
      </c>
      <c r="K53" s="9">
        <v>62.73</v>
      </c>
      <c r="L53" s="9">
        <v>62.7</v>
      </c>
    </row>
    <row r="54" spans="1:12" ht="16.899999999999999" customHeight="1" x14ac:dyDescent="0.25">
      <c r="A54" s="60"/>
      <c r="B54" s="61"/>
      <c r="C54" s="12">
        <v>102.91</v>
      </c>
      <c r="D54" s="15">
        <v>97.54</v>
      </c>
      <c r="E54" s="15">
        <v>90.11</v>
      </c>
      <c r="F54" s="9">
        <v>75.56</v>
      </c>
      <c r="G54" s="15">
        <v>94.02</v>
      </c>
      <c r="H54" s="15">
        <v>82.58</v>
      </c>
      <c r="I54" s="1">
        <v>70.62</v>
      </c>
      <c r="J54" s="12">
        <v>73.260000000000005</v>
      </c>
      <c r="K54" s="9">
        <v>63.51</v>
      </c>
      <c r="L54" s="9">
        <v>62.77</v>
      </c>
    </row>
    <row r="55" spans="1:12" ht="16.899999999999999" customHeight="1" x14ac:dyDescent="0.25">
      <c r="A55" s="60"/>
      <c r="B55" s="61"/>
      <c r="C55" s="12">
        <v>106.48</v>
      </c>
      <c r="D55" s="15">
        <v>97.1</v>
      </c>
      <c r="E55" s="15">
        <v>89.96</v>
      </c>
      <c r="F55" s="9">
        <v>75.5</v>
      </c>
      <c r="G55" s="15">
        <v>94.72</v>
      </c>
      <c r="H55" s="15">
        <v>82.79</v>
      </c>
      <c r="I55" s="1">
        <v>69.430000000000007</v>
      </c>
      <c r="J55" s="12">
        <v>73.81</v>
      </c>
      <c r="K55" s="9">
        <v>62.55</v>
      </c>
      <c r="L55" s="9">
        <v>62.72</v>
      </c>
    </row>
    <row r="56" spans="1:12" ht="16.899999999999999" customHeight="1" x14ac:dyDescent="0.25">
      <c r="A56" s="60"/>
      <c r="B56" s="61"/>
      <c r="C56" s="12">
        <v>105.2</v>
      </c>
      <c r="D56" s="15">
        <v>93.1</v>
      </c>
      <c r="E56" s="15">
        <v>89.03</v>
      </c>
      <c r="F56" s="9">
        <v>75.39</v>
      </c>
      <c r="G56" s="15">
        <v>95.35</v>
      </c>
      <c r="H56" s="15">
        <v>82.41</v>
      </c>
      <c r="I56" s="1">
        <v>69.12</v>
      </c>
      <c r="J56" s="12">
        <v>73.7</v>
      </c>
      <c r="K56" s="9">
        <v>63.36</v>
      </c>
      <c r="L56" s="9">
        <v>62.85</v>
      </c>
    </row>
    <row r="57" spans="1:12" ht="16.899999999999999" customHeight="1" x14ac:dyDescent="0.25">
      <c r="A57" s="60"/>
      <c r="B57" s="61"/>
      <c r="C57" s="12">
        <v>104.91</v>
      </c>
      <c r="D57" s="15">
        <v>92.97</v>
      </c>
      <c r="E57" s="15">
        <v>90.12</v>
      </c>
      <c r="F57" s="9">
        <v>75.44</v>
      </c>
      <c r="G57" s="15">
        <v>95.11</v>
      </c>
      <c r="H57" s="15">
        <v>82.55</v>
      </c>
      <c r="I57" s="1">
        <v>70.7</v>
      </c>
      <c r="J57" s="12">
        <v>73.87</v>
      </c>
      <c r="K57" s="9">
        <v>62.61</v>
      </c>
      <c r="L57" s="9">
        <v>62.81</v>
      </c>
    </row>
    <row r="58" spans="1:12" ht="16.899999999999999" customHeight="1" x14ac:dyDescent="0.25">
      <c r="A58" s="60"/>
      <c r="B58" s="61"/>
      <c r="C58" s="12">
        <v>104.99</v>
      </c>
      <c r="D58" s="15">
        <v>92.91</v>
      </c>
      <c r="E58" s="15">
        <v>90.84</v>
      </c>
      <c r="F58" s="9">
        <v>76.180000000000007</v>
      </c>
      <c r="G58" s="15">
        <v>94.66</v>
      </c>
      <c r="H58" s="15">
        <v>82.64</v>
      </c>
      <c r="I58" s="1">
        <v>69.05</v>
      </c>
      <c r="J58" s="12">
        <v>73.36</v>
      </c>
      <c r="K58" s="9">
        <v>63.01</v>
      </c>
      <c r="L58" s="9">
        <v>62.8</v>
      </c>
    </row>
    <row r="59" spans="1:12" ht="16.899999999999999" customHeight="1" x14ac:dyDescent="0.25">
      <c r="A59" s="60"/>
      <c r="B59" s="61"/>
      <c r="C59" s="12">
        <v>104.56</v>
      </c>
      <c r="D59" s="15">
        <v>96.52</v>
      </c>
      <c r="E59" s="15">
        <v>90.17</v>
      </c>
      <c r="F59" s="9">
        <v>75.33</v>
      </c>
      <c r="G59" s="15">
        <v>94.85</v>
      </c>
      <c r="H59" s="15">
        <v>82.61</v>
      </c>
      <c r="I59" s="1">
        <v>69.37</v>
      </c>
      <c r="J59" s="12">
        <v>73.319999999999993</v>
      </c>
      <c r="K59" s="9">
        <v>62.76</v>
      </c>
      <c r="L59" s="9">
        <v>62.7</v>
      </c>
    </row>
    <row r="60" spans="1:12" ht="16.899999999999999" customHeight="1" x14ac:dyDescent="0.25">
      <c r="A60" s="60"/>
      <c r="B60" s="61"/>
      <c r="C60" s="12">
        <v>104.77</v>
      </c>
      <c r="D60" s="15">
        <v>96.98</v>
      </c>
      <c r="E60" s="15">
        <v>90.45</v>
      </c>
      <c r="F60" s="9">
        <v>75.48</v>
      </c>
      <c r="G60" s="15">
        <v>94.7</v>
      </c>
      <c r="H60" s="15">
        <v>82.09</v>
      </c>
      <c r="I60" s="1">
        <v>69.94</v>
      </c>
      <c r="J60" s="12">
        <v>73.540000000000006</v>
      </c>
      <c r="K60" s="9">
        <v>62.83</v>
      </c>
      <c r="L60" s="9">
        <v>62.94</v>
      </c>
    </row>
    <row r="61" spans="1:12" ht="16.899999999999999" customHeight="1" x14ac:dyDescent="0.25">
      <c r="A61" s="60"/>
      <c r="B61" s="61"/>
      <c r="C61" s="12">
        <v>102.32</v>
      </c>
      <c r="D61" s="15">
        <v>96.34</v>
      </c>
      <c r="E61" s="15">
        <v>90.7</v>
      </c>
      <c r="F61" s="9">
        <v>75.680000000000007</v>
      </c>
      <c r="G61" s="15">
        <v>93.2</v>
      </c>
      <c r="H61" s="15">
        <v>82.19</v>
      </c>
      <c r="I61" s="1">
        <v>69.34</v>
      </c>
      <c r="J61" s="12">
        <v>73.39</v>
      </c>
      <c r="K61" s="9">
        <v>63.42</v>
      </c>
      <c r="L61" s="9">
        <v>62.83</v>
      </c>
    </row>
    <row r="62" spans="1:12" ht="16.899999999999999" customHeight="1" thickBot="1" x14ac:dyDescent="0.3">
      <c r="A62" s="62"/>
      <c r="B62" s="63"/>
      <c r="C62" s="13">
        <v>101.28</v>
      </c>
      <c r="D62" s="16">
        <v>97.07</v>
      </c>
      <c r="E62" s="16">
        <v>91</v>
      </c>
      <c r="F62" s="4">
        <v>75.89</v>
      </c>
      <c r="G62" s="16">
        <v>93.49</v>
      </c>
      <c r="H62" s="16">
        <v>82.4</v>
      </c>
      <c r="I62" s="7">
        <v>69.52</v>
      </c>
      <c r="J62" s="13">
        <v>73.239999999999995</v>
      </c>
      <c r="K62" s="4">
        <v>62.74</v>
      </c>
      <c r="L62" s="4">
        <v>62.74</v>
      </c>
    </row>
    <row r="65" spans="3:10" x14ac:dyDescent="0.25">
      <c r="C65" s="56" t="s">
        <v>6</v>
      </c>
      <c r="D65" s="56"/>
      <c r="E65" s="56"/>
      <c r="F65" s="56"/>
      <c r="G65" s="56"/>
    </row>
    <row r="66" spans="3:10" x14ac:dyDescent="0.25">
      <c r="C66" s="56" t="s">
        <v>7</v>
      </c>
      <c r="D66" s="56"/>
      <c r="E66" s="56" t="s">
        <v>23</v>
      </c>
      <c r="F66" s="56"/>
      <c r="G66" s="56"/>
      <c r="I66" s="2" t="s">
        <v>27</v>
      </c>
      <c r="J66" s="2">
        <v>100</v>
      </c>
    </row>
    <row r="67" spans="3:10" x14ac:dyDescent="0.25">
      <c r="C67" s="56" t="s">
        <v>8</v>
      </c>
      <c r="D67" s="56"/>
      <c r="E67" s="56" t="s">
        <v>23</v>
      </c>
      <c r="F67" s="56"/>
      <c r="G67" s="56"/>
      <c r="I67" s="2" t="s">
        <v>28</v>
      </c>
      <c r="J67" s="2">
        <v>100</v>
      </c>
    </row>
    <row r="68" spans="3:10" x14ac:dyDescent="0.25">
      <c r="C68" s="56" t="s">
        <v>9</v>
      </c>
      <c r="D68" s="56"/>
      <c r="E68" s="56" t="s">
        <v>34</v>
      </c>
      <c r="F68" s="56"/>
      <c r="G68" s="56"/>
      <c r="I68" s="2" t="s">
        <v>29</v>
      </c>
      <c r="J68" s="2">
        <v>2.5798999999999999</v>
      </c>
    </row>
    <row r="69" spans="3:10" x14ac:dyDescent="0.25">
      <c r="C69" s="56" t="s">
        <v>10</v>
      </c>
      <c r="D69" s="56"/>
      <c r="E69" s="56" t="s">
        <v>25</v>
      </c>
      <c r="F69" s="56"/>
      <c r="G69" s="56"/>
      <c r="I69" s="2" t="s">
        <v>30</v>
      </c>
      <c r="J69" s="2" t="s">
        <v>35</v>
      </c>
    </row>
    <row r="70" spans="3:10" x14ac:dyDescent="0.25">
      <c r="C70" s="56" t="s">
        <v>11</v>
      </c>
      <c r="D70" s="56"/>
      <c r="E70" s="57">
        <v>42661</v>
      </c>
      <c r="F70" s="56"/>
      <c r="G70" s="56"/>
      <c r="I70" s="2" t="s">
        <v>31</v>
      </c>
      <c r="J70" s="2" t="s">
        <v>32</v>
      </c>
    </row>
    <row r="71" spans="3:10" x14ac:dyDescent="0.25">
      <c r="C71" s="56" t="s">
        <v>12</v>
      </c>
      <c r="D71" s="56"/>
      <c r="E71" s="56">
        <v>18</v>
      </c>
      <c r="F71" s="56"/>
      <c r="G71" s="56"/>
    </row>
    <row r="72" spans="3:10" x14ac:dyDescent="0.25">
      <c r="C72" s="56" t="s">
        <v>13</v>
      </c>
      <c r="D72" s="56"/>
      <c r="E72" s="56"/>
      <c r="F72" s="56"/>
      <c r="G72" s="56"/>
      <c r="I72" s="2" t="s">
        <v>2</v>
      </c>
      <c r="J72" s="2">
        <v>0</v>
      </c>
    </row>
    <row r="73" spans="3:10" x14ac:dyDescent="0.25">
      <c r="C73" s="56" t="s">
        <v>14</v>
      </c>
      <c r="D73" s="56"/>
      <c r="E73" s="56" t="s">
        <v>26</v>
      </c>
      <c r="F73" s="56"/>
      <c r="G73" s="56"/>
    </row>
  </sheetData>
  <mergeCells count="27">
    <mergeCell ref="J1:K1"/>
    <mergeCell ref="A3:B12"/>
    <mergeCell ref="A13:B22"/>
    <mergeCell ref="C66:D66"/>
    <mergeCell ref="E66:G66"/>
    <mergeCell ref="A1:A2"/>
    <mergeCell ref="C1:F1"/>
    <mergeCell ref="G1:I1"/>
    <mergeCell ref="A23:B32"/>
    <mergeCell ref="A33:B42"/>
    <mergeCell ref="A43:B52"/>
    <mergeCell ref="A53:B62"/>
    <mergeCell ref="C65:G65"/>
    <mergeCell ref="C67:D67"/>
    <mergeCell ref="E67:G67"/>
    <mergeCell ref="C68:D68"/>
    <mergeCell ref="E68:G68"/>
    <mergeCell ref="C69:D69"/>
    <mergeCell ref="E69:G69"/>
    <mergeCell ref="C73:D73"/>
    <mergeCell ref="E73:G73"/>
    <mergeCell ref="C70:D70"/>
    <mergeCell ref="E70:G70"/>
    <mergeCell ref="C71:D71"/>
    <mergeCell ref="E71:G71"/>
    <mergeCell ref="C72:D72"/>
    <mergeCell ref="E72:G7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workbookViewId="0">
      <selection activeCell="D3" sqref="D3"/>
    </sheetView>
  </sheetViews>
  <sheetFormatPr defaultColWidth="9.140625" defaultRowHeight="15" x14ac:dyDescent="0.25"/>
  <cols>
    <col min="1" max="1" width="8" style="2" bestFit="1" customWidth="1"/>
    <col min="2" max="2" width="3" style="2" bestFit="1" customWidth="1"/>
    <col min="3" max="12" width="7.28515625" style="2" customWidth="1"/>
    <col min="13" max="16384" width="9.140625" style="2"/>
  </cols>
  <sheetData>
    <row r="1" spans="1:12" ht="17.45" customHeight="1" x14ac:dyDescent="0.25">
      <c r="A1" s="64" t="s">
        <v>4</v>
      </c>
      <c r="B1" s="3" t="s">
        <v>3</v>
      </c>
      <c r="C1" s="64">
        <f>Punkter!$A$2</f>
        <v>0.01</v>
      </c>
      <c r="D1" s="66"/>
      <c r="E1" s="66"/>
      <c r="F1" s="67"/>
      <c r="G1" s="64">
        <f>Punkter!$A$3</f>
        <v>0.08</v>
      </c>
      <c r="H1" s="66"/>
      <c r="I1" s="67"/>
      <c r="J1" s="64">
        <f>Punkter!$A$4</f>
        <v>0.34</v>
      </c>
      <c r="K1" s="67"/>
      <c r="L1" s="26">
        <f>Punkter!$A$5</f>
        <v>2</v>
      </c>
    </row>
    <row r="2" spans="1:12" ht="17.45" customHeight="1" thickBot="1" x14ac:dyDescent="0.3">
      <c r="A2" s="65"/>
      <c r="B2" s="4" t="s">
        <v>2</v>
      </c>
      <c r="C2" s="6">
        <f>Punkter!$A$2</f>
        <v>0.01</v>
      </c>
      <c r="D2" s="7">
        <f>Punkter!$A$3</f>
        <v>0.08</v>
      </c>
      <c r="E2" s="7">
        <f>Punkter!$A$4</f>
        <v>0.34</v>
      </c>
      <c r="F2" s="4">
        <f>Punkter!$A$5</f>
        <v>2</v>
      </c>
      <c r="G2" s="17">
        <f>Punkter!$A$3</f>
        <v>0.08</v>
      </c>
      <c r="H2" s="7">
        <f>Punkter!$A$4</f>
        <v>0.34</v>
      </c>
      <c r="I2" s="4">
        <f>Punkter!$A$5</f>
        <v>2</v>
      </c>
      <c r="J2" s="7">
        <f>Punkter!$A$4</f>
        <v>0.34</v>
      </c>
      <c r="K2" s="4">
        <f>Punkter!$A$5</f>
        <v>2</v>
      </c>
      <c r="L2" s="4">
        <f>Punkter!$A$5</f>
        <v>2</v>
      </c>
    </row>
    <row r="3" spans="1:12" ht="17.45" customHeight="1" x14ac:dyDescent="0.25">
      <c r="A3" s="58">
        <f>Punkter!$C$2</f>
        <v>1</v>
      </c>
      <c r="B3" s="59"/>
      <c r="C3" s="2">
        <v>45.12</v>
      </c>
      <c r="D3" s="15">
        <v>41.31</v>
      </c>
      <c r="E3" s="14">
        <v>37.950000000000003</v>
      </c>
      <c r="F3" s="3">
        <v>60.88</v>
      </c>
      <c r="G3" s="14">
        <v>39.64</v>
      </c>
      <c r="H3" s="54">
        <v>36.25</v>
      </c>
      <c r="I3" s="8">
        <v>51.95</v>
      </c>
      <c r="J3" s="11">
        <v>37.75</v>
      </c>
      <c r="K3" s="31">
        <v>55.46</v>
      </c>
      <c r="L3" s="3">
        <v>38.19</v>
      </c>
    </row>
    <row r="4" spans="1:12" ht="17.45" customHeight="1" x14ac:dyDescent="0.25">
      <c r="A4" s="60"/>
      <c r="B4" s="61"/>
      <c r="C4" s="2">
        <v>44.94</v>
      </c>
      <c r="D4" s="15">
        <v>41.61</v>
      </c>
      <c r="E4" s="15">
        <v>37.79</v>
      </c>
      <c r="F4" s="9">
        <v>60.5</v>
      </c>
      <c r="G4" s="15">
        <v>39.33</v>
      </c>
      <c r="H4" s="53">
        <v>36.22</v>
      </c>
      <c r="I4" s="1">
        <v>51.89</v>
      </c>
      <c r="J4" s="12">
        <v>37.68</v>
      </c>
      <c r="K4" s="9">
        <v>56.29</v>
      </c>
      <c r="L4" s="9">
        <v>38.33</v>
      </c>
    </row>
    <row r="5" spans="1:12" ht="17.45" customHeight="1" x14ac:dyDescent="0.25">
      <c r="A5" s="60"/>
      <c r="B5" s="61"/>
      <c r="C5" s="2">
        <v>44.98</v>
      </c>
      <c r="D5" s="15">
        <v>41.68</v>
      </c>
      <c r="E5" s="15">
        <v>37.97</v>
      </c>
      <c r="F5" s="10">
        <v>60.74</v>
      </c>
      <c r="G5" s="15">
        <v>39.76</v>
      </c>
      <c r="H5" s="53">
        <v>36.200000000000003</v>
      </c>
      <c r="I5" s="1">
        <v>51.65</v>
      </c>
      <c r="J5" s="12">
        <v>37.51</v>
      </c>
      <c r="K5" s="9">
        <v>55.79</v>
      </c>
      <c r="L5" s="9">
        <v>38.29</v>
      </c>
    </row>
    <row r="6" spans="1:12" ht="17.45" customHeight="1" x14ac:dyDescent="0.25">
      <c r="A6" s="60"/>
      <c r="B6" s="61"/>
      <c r="C6" s="2">
        <v>44.8</v>
      </c>
      <c r="D6" s="15">
        <v>41.65</v>
      </c>
      <c r="E6" s="15">
        <v>38.4</v>
      </c>
      <c r="F6" s="10">
        <v>60.64</v>
      </c>
      <c r="G6" s="15">
        <v>39.67</v>
      </c>
      <c r="H6" s="55">
        <v>36.25</v>
      </c>
      <c r="I6" s="1">
        <v>51.62</v>
      </c>
      <c r="J6" s="12">
        <v>37.6</v>
      </c>
      <c r="K6" s="9">
        <v>55.6</v>
      </c>
      <c r="L6" s="9">
        <v>38.270000000000003</v>
      </c>
    </row>
    <row r="7" spans="1:12" ht="17.45" customHeight="1" x14ac:dyDescent="0.25">
      <c r="A7" s="60"/>
      <c r="B7" s="61"/>
      <c r="C7" s="2">
        <v>45.22</v>
      </c>
      <c r="D7" s="15">
        <v>41.57</v>
      </c>
      <c r="E7" s="15">
        <v>38.22</v>
      </c>
      <c r="F7" s="9">
        <v>60.51</v>
      </c>
      <c r="G7" s="15">
        <v>39.869999999999997</v>
      </c>
      <c r="H7" s="53">
        <v>35.81</v>
      </c>
      <c r="I7" s="1">
        <v>51.8</v>
      </c>
      <c r="J7" s="12">
        <v>37.54</v>
      </c>
      <c r="K7" s="9">
        <v>55.77</v>
      </c>
      <c r="L7" s="9">
        <v>38.29</v>
      </c>
    </row>
    <row r="8" spans="1:12" ht="17.45" customHeight="1" x14ac:dyDescent="0.25">
      <c r="A8" s="60"/>
      <c r="B8" s="61"/>
      <c r="C8" s="2">
        <v>45.14</v>
      </c>
      <c r="D8" s="15">
        <v>41.58</v>
      </c>
      <c r="E8" s="15">
        <v>38.200000000000003</v>
      </c>
      <c r="F8" s="9">
        <v>60.63</v>
      </c>
      <c r="G8" s="15">
        <v>39.89</v>
      </c>
      <c r="H8" s="53">
        <v>35.869999999999997</v>
      </c>
      <c r="I8" s="1">
        <v>51.81</v>
      </c>
      <c r="J8" s="12">
        <v>37.799999999999997</v>
      </c>
      <c r="K8" s="9">
        <v>56.3</v>
      </c>
      <c r="L8" s="9">
        <v>38.22</v>
      </c>
    </row>
    <row r="9" spans="1:12" ht="17.45" customHeight="1" x14ac:dyDescent="0.25">
      <c r="A9" s="60"/>
      <c r="B9" s="61"/>
      <c r="C9" s="2">
        <v>45.33</v>
      </c>
      <c r="D9" s="15">
        <v>41.53</v>
      </c>
      <c r="E9" s="15">
        <v>38.409999999999997</v>
      </c>
      <c r="F9" s="9">
        <v>60.71</v>
      </c>
      <c r="G9" s="15">
        <v>40</v>
      </c>
      <c r="H9" s="53">
        <v>35.93</v>
      </c>
      <c r="I9" s="1">
        <v>51.85</v>
      </c>
      <c r="J9" s="12">
        <v>37.64</v>
      </c>
      <c r="K9" s="9">
        <v>55.74</v>
      </c>
      <c r="L9" s="9">
        <v>38.299999999999997</v>
      </c>
    </row>
    <row r="10" spans="1:12" ht="17.45" customHeight="1" x14ac:dyDescent="0.25">
      <c r="A10" s="60"/>
      <c r="B10" s="61"/>
      <c r="C10" s="2">
        <v>45.5</v>
      </c>
      <c r="D10" s="15">
        <v>41.18</v>
      </c>
      <c r="E10" s="15">
        <v>38.17</v>
      </c>
      <c r="F10" s="9">
        <v>60.8</v>
      </c>
      <c r="G10" s="15">
        <v>39.42</v>
      </c>
      <c r="H10" s="53">
        <v>35.96</v>
      </c>
      <c r="I10" s="1">
        <v>51.79</v>
      </c>
      <c r="J10" s="12">
        <v>37.479999999999997</v>
      </c>
      <c r="K10" s="9">
        <v>56.04</v>
      </c>
      <c r="L10" s="9">
        <v>38.299999999999997</v>
      </c>
    </row>
    <row r="11" spans="1:12" ht="17.45" customHeight="1" x14ac:dyDescent="0.25">
      <c r="A11" s="60"/>
      <c r="B11" s="61"/>
      <c r="C11" s="2">
        <v>45.44</v>
      </c>
      <c r="D11" s="15">
        <v>41.17</v>
      </c>
      <c r="E11" s="15">
        <v>38.369999999999997</v>
      </c>
      <c r="F11" s="9">
        <v>60.92</v>
      </c>
      <c r="G11" s="15">
        <v>40.049999999999997</v>
      </c>
      <c r="H11" s="53">
        <v>36.020000000000003</v>
      </c>
      <c r="I11" s="1">
        <v>51.73</v>
      </c>
      <c r="J11" s="12">
        <v>37.64</v>
      </c>
      <c r="K11" s="9">
        <v>56.21</v>
      </c>
      <c r="L11" s="9">
        <v>38.33</v>
      </c>
    </row>
    <row r="12" spans="1:12" ht="17.45" customHeight="1" thickBot="1" x14ac:dyDescent="0.3">
      <c r="A12" s="60"/>
      <c r="B12" s="61"/>
      <c r="C12" s="51">
        <v>45.6</v>
      </c>
      <c r="D12" s="16">
        <v>41.69</v>
      </c>
      <c r="E12" s="16">
        <v>38.25</v>
      </c>
      <c r="F12" s="4">
        <v>61.18</v>
      </c>
      <c r="G12" s="16">
        <v>39.69</v>
      </c>
      <c r="H12" s="52">
        <v>35.94</v>
      </c>
      <c r="I12" s="7">
        <v>51.94</v>
      </c>
      <c r="J12" s="13">
        <v>37.64</v>
      </c>
      <c r="K12" s="4">
        <v>55.4</v>
      </c>
      <c r="L12" s="4">
        <v>38.409999999999997</v>
      </c>
    </row>
    <row r="13" spans="1:12" ht="16.899999999999999" customHeight="1" x14ac:dyDescent="0.25">
      <c r="A13" s="58">
        <f>Punkter!$C$3</f>
        <v>2</v>
      </c>
      <c r="B13" s="59"/>
      <c r="C13" s="2">
        <v>56.84</v>
      </c>
      <c r="D13" s="15">
        <v>49.68</v>
      </c>
      <c r="E13" s="15">
        <v>44.99</v>
      </c>
      <c r="F13" s="9">
        <v>54.42</v>
      </c>
      <c r="G13" s="15">
        <v>46.32</v>
      </c>
      <c r="H13" s="53">
        <v>41.57</v>
      </c>
      <c r="I13" s="1">
        <v>52.36</v>
      </c>
      <c r="J13" s="12">
        <v>45.34</v>
      </c>
      <c r="K13" s="9">
        <v>50.53</v>
      </c>
      <c r="L13" s="9">
        <v>44.46</v>
      </c>
    </row>
    <row r="14" spans="1:12" ht="16.899999999999999" customHeight="1" x14ac:dyDescent="0.25">
      <c r="A14" s="60"/>
      <c r="B14" s="61"/>
      <c r="C14" s="2">
        <v>56.94</v>
      </c>
      <c r="D14" s="15">
        <v>49.56</v>
      </c>
      <c r="E14" s="15">
        <v>45.6</v>
      </c>
      <c r="F14" s="9">
        <v>54.56</v>
      </c>
      <c r="G14" s="15">
        <v>46.5</v>
      </c>
      <c r="H14" s="53">
        <v>41.38</v>
      </c>
      <c r="I14" s="1">
        <v>51.79</v>
      </c>
      <c r="J14" s="12">
        <v>44.66</v>
      </c>
      <c r="K14" s="9">
        <v>50.54</v>
      </c>
      <c r="L14" s="9">
        <v>44.42</v>
      </c>
    </row>
    <row r="15" spans="1:12" ht="16.899999999999999" customHeight="1" x14ac:dyDescent="0.25">
      <c r="A15" s="60"/>
      <c r="B15" s="61"/>
      <c r="C15" s="2">
        <v>57.11</v>
      </c>
      <c r="D15" s="15">
        <v>49.62</v>
      </c>
      <c r="E15" s="15">
        <v>44.86</v>
      </c>
      <c r="F15" s="9">
        <v>55.16</v>
      </c>
      <c r="G15" s="15">
        <v>46.55</v>
      </c>
      <c r="H15" s="53">
        <v>41.4</v>
      </c>
      <c r="I15" s="1">
        <v>51.52</v>
      </c>
      <c r="J15" s="12">
        <v>45.13</v>
      </c>
      <c r="K15" s="9">
        <v>50.56</v>
      </c>
      <c r="L15" s="9">
        <v>44.58</v>
      </c>
    </row>
    <row r="16" spans="1:12" ht="16.899999999999999" customHeight="1" x14ac:dyDescent="0.25">
      <c r="A16" s="60"/>
      <c r="B16" s="61"/>
      <c r="C16" s="2">
        <v>56.6</v>
      </c>
      <c r="D16" s="15">
        <v>49.74</v>
      </c>
      <c r="E16" s="15">
        <v>45.5</v>
      </c>
      <c r="F16" s="9">
        <v>55.53</v>
      </c>
      <c r="G16" s="15">
        <v>46.77</v>
      </c>
      <c r="H16" s="53">
        <v>41.42</v>
      </c>
      <c r="I16" s="1">
        <v>51.28</v>
      </c>
      <c r="J16" s="12">
        <v>44.61</v>
      </c>
      <c r="K16" s="9">
        <v>50.88</v>
      </c>
      <c r="L16" s="9">
        <v>44.44</v>
      </c>
    </row>
    <row r="17" spans="1:12" ht="16.899999999999999" customHeight="1" x14ac:dyDescent="0.25">
      <c r="A17" s="60"/>
      <c r="B17" s="61"/>
      <c r="C17" s="2">
        <v>56.74</v>
      </c>
      <c r="D17" s="15">
        <v>49.67</v>
      </c>
      <c r="E17" s="15">
        <v>45.1</v>
      </c>
      <c r="F17" s="9">
        <v>55.29</v>
      </c>
      <c r="G17" s="15">
        <v>46.7</v>
      </c>
      <c r="H17" s="53">
        <v>41.38</v>
      </c>
      <c r="I17" s="1">
        <v>51.3</v>
      </c>
      <c r="J17" s="12">
        <v>45.2</v>
      </c>
      <c r="K17" s="9">
        <v>50.77</v>
      </c>
      <c r="L17" s="9">
        <v>44.37</v>
      </c>
    </row>
    <row r="18" spans="1:12" ht="16.899999999999999" customHeight="1" x14ac:dyDescent="0.25">
      <c r="A18" s="60"/>
      <c r="B18" s="61"/>
      <c r="C18" s="2">
        <v>56.84</v>
      </c>
      <c r="D18" s="15">
        <v>49.89</v>
      </c>
      <c r="E18" s="15">
        <v>44.98</v>
      </c>
      <c r="F18" s="9">
        <v>55.19</v>
      </c>
      <c r="G18" s="15">
        <v>46.92</v>
      </c>
      <c r="H18" s="53">
        <v>41.29</v>
      </c>
      <c r="I18" s="1">
        <v>51.33</v>
      </c>
      <c r="J18" s="12">
        <v>44.52</v>
      </c>
      <c r="K18" s="9">
        <v>50.48</v>
      </c>
      <c r="L18" s="9">
        <v>44.43</v>
      </c>
    </row>
    <row r="19" spans="1:12" ht="16.899999999999999" customHeight="1" x14ac:dyDescent="0.25">
      <c r="A19" s="60"/>
      <c r="B19" s="61"/>
      <c r="C19" s="2">
        <v>57</v>
      </c>
      <c r="D19" s="15">
        <v>49.99</v>
      </c>
      <c r="E19" s="15">
        <v>44.86</v>
      </c>
      <c r="F19" s="9">
        <v>55.25</v>
      </c>
      <c r="G19" s="15">
        <v>46.84</v>
      </c>
      <c r="H19" s="53">
        <v>41.45</v>
      </c>
      <c r="I19" s="1">
        <v>51.24</v>
      </c>
      <c r="J19" s="12">
        <v>44.69</v>
      </c>
      <c r="K19" s="9">
        <v>50.42</v>
      </c>
      <c r="L19" s="9">
        <v>44.42</v>
      </c>
    </row>
    <row r="20" spans="1:12" ht="16.899999999999999" customHeight="1" x14ac:dyDescent="0.25">
      <c r="A20" s="60"/>
      <c r="B20" s="61"/>
      <c r="C20" s="2">
        <v>56.98</v>
      </c>
      <c r="D20" s="15">
        <v>50.05</v>
      </c>
      <c r="E20" s="15">
        <v>44.89</v>
      </c>
      <c r="F20" s="9">
        <v>55.3</v>
      </c>
      <c r="G20" s="15">
        <v>46.97</v>
      </c>
      <c r="H20" s="53">
        <v>41.43</v>
      </c>
      <c r="I20" s="1">
        <v>51.29</v>
      </c>
      <c r="J20" s="12">
        <v>44.63</v>
      </c>
      <c r="K20" s="9">
        <v>50.28</v>
      </c>
      <c r="L20" s="9">
        <v>44.42</v>
      </c>
    </row>
    <row r="21" spans="1:12" ht="16.899999999999999" customHeight="1" x14ac:dyDescent="0.25">
      <c r="A21" s="60"/>
      <c r="B21" s="61"/>
      <c r="C21" s="2">
        <v>56.77</v>
      </c>
      <c r="D21" s="15">
        <v>50.06</v>
      </c>
      <c r="E21" s="15">
        <v>45.21</v>
      </c>
      <c r="F21" s="9">
        <v>55.49</v>
      </c>
      <c r="G21" s="15">
        <v>47.05</v>
      </c>
      <c r="H21" s="53">
        <v>41.41</v>
      </c>
      <c r="I21" s="1">
        <v>51.01</v>
      </c>
      <c r="J21" s="12">
        <v>44.55</v>
      </c>
      <c r="K21" s="9">
        <v>50.51</v>
      </c>
      <c r="L21" s="9">
        <v>44.46</v>
      </c>
    </row>
    <row r="22" spans="1:12" ht="16.899999999999999" customHeight="1" thickBot="1" x14ac:dyDescent="0.3">
      <c r="A22" s="60"/>
      <c r="B22" s="61"/>
      <c r="C22" s="51">
        <v>57.17</v>
      </c>
      <c r="D22" s="16">
        <v>49.94</v>
      </c>
      <c r="E22" s="15">
        <v>44.99</v>
      </c>
      <c r="F22" s="9">
        <v>55.38</v>
      </c>
      <c r="G22" s="15">
        <v>47.1</v>
      </c>
      <c r="H22" s="53">
        <v>41.42</v>
      </c>
      <c r="I22" s="1">
        <v>50.98</v>
      </c>
      <c r="J22" s="12">
        <v>44.57</v>
      </c>
      <c r="K22" s="9">
        <v>50.42</v>
      </c>
      <c r="L22" s="9">
        <v>44.48</v>
      </c>
    </row>
    <row r="23" spans="1:12" ht="16.899999999999999" customHeight="1" x14ac:dyDescent="0.25">
      <c r="A23" s="58">
        <v>4</v>
      </c>
      <c r="B23" s="59"/>
      <c r="C23" s="2">
        <v>68.260000000000005</v>
      </c>
      <c r="D23" s="15">
        <v>60.21</v>
      </c>
      <c r="E23" s="14">
        <v>54.88</v>
      </c>
      <c r="F23" s="3">
        <v>51.75</v>
      </c>
      <c r="G23" s="14">
        <v>56.59</v>
      </c>
      <c r="H23" s="54">
        <v>50.18</v>
      </c>
      <c r="I23" s="8">
        <v>51.46</v>
      </c>
      <c r="J23" s="11">
        <v>47.32</v>
      </c>
      <c r="K23" s="31">
        <v>51.05</v>
      </c>
      <c r="L23" s="3">
        <v>51.07</v>
      </c>
    </row>
    <row r="24" spans="1:12" ht="16.899999999999999" customHeight="1" x14ac:dyDescent="0.25">
      <c r="A24" s="60"/>
      <c r="B24" s="61"/>
      <c r="C24" s="2">
        <v>67.86</v>
      </c>
      <c r="D24" s="15">
        <v>60.29</v>
      </c>
      <c r="E24" s="15">
        <v>55.14</v>
      </c>
      <c r="F24" s="9">
        <v>51.94</v>
      </c>
      <c r="G24" s="15">
        <v>56.24</v>
      </c>
      <c r="H24" s="53">
        <v>50.4</v>
      </c>
      <c r="I24" s="1">
        <v>51.14</v>
      </c>
      <c r="J24" s="12">
        <v>47.58</v>
      </c>
      <c r="K24" s="9">
        <v>51.07</v>
      </c>
      <c r="L24" s="9">
        <v>51.11</v>
      </c>
    </row>
    <row r="25" spans="1:12" ht="16.899999999999999" customHeight="1" x14ac:dyDescent="0.25">
      <c r="A25" s="60"/>
      <c r="B25" s="61"/>
      <c r="C25" s="2">
        <v>67.94</v>
      </c>
      <c r="D25" s="15">
        <v>60.54</v>
      </c>
      <c r="E25" s="15">
        <v>55.11</v>
      </c>
      <c r="F25" s="9">
        <v>52.73</v>
      </c>
      <c r="G25" s="15">
        <v>56.72</v>
      </c>
      <c r="H25" s="53">
        <v>50.22</v>
      </c>
      <c r="I25" s="1">
        <v>51.18</v>
      </c>
      <c r="J25" s="12">
        <v>47.31</v>
      </c>
      <c r="K25" s="9">
        <v>51.14</v>
      </c>
      <c r="L25" s="9">
        <v>51.1</v>
      </c>
    </row>
    <row r="26" spans="1:12" ht="16.899999999999999" customHeight="1" x14ac:dyDescent="0.25">
      <c r="A26" s="60"/>
      <c r="B26" s="61"/>
      <c r="C26" s="2">
        <v>67.28</v>
      </c>
      <c r="D26" s="15">
        <v>60.45</v>
      </c>
      <c r="E26" s="15">
        <v>55.06</v>
      </c>
      <c r="F26" s="9">
        <v>52.74</v>
      </c>
      <c r="G26" s="15">
        <v>56.58</v>
      </c>
      <c r="H26" s="53">
        <v>50.39</v>
      </c>
      <c r="I26" s="1">
        <v>50.7</v>
      </c>
      <c r="J26" s="12">
        <v>47.67</v>
      </c>
      <c r="K26" s="9">
        <v>50.98</v>
      </c>
      <c r="L26" s="9">
        <v>51.15</v>
      </c>
    </row>
    <row r="27" spans="1:12" ht="16.899999999999999" customHeight="1" x14ac:dyDescent="0.25">
      <c r="A27" s="60"/>
      <c r="B27" s="61"/>
      <c r="C27" s="2">
        <v>67.540000000000006</v>
      </c>
      <c r="D27" s="15">
        <v>60.22</v>
      </c>
      <c r="E27" s="15">
        <v>55.31</v>
      </c>
      <c r="F27" s="9">
        <v>52.71</v>
      </c>
      <c r="G27" s="15">
        <v>56.47</v>
      </c>
      <c r="H27" s="53">
        <v>50.63</v>
      </c>
      <c r="I27" s="1">
        <v>50.85</v>
      </c>
      <c r="J27" s="12">
        <v>47.28</v>
      </c>
      <c r="K27" s="9">
        <v>50.9</v>
      </c>
      <c r="L27" s="9">
        <v>51.22</v>
      </c>
    </row>
    <row r="28" spans="1:12" ht="16.899999999999999" customHeight="1" x14ac:dyDescent="0.25">
      <c r="A28" s="60"/>
      <c r="B28" s="61"/>
      <c r="C28" s="2">
        <v>67.33</v>
      </c>
      <c r="D28" s="15">
        <v>60.17</v>
      </c>
      <c r="E28" s="15">
        <v>55.1</v>
      </c>
      <c r="F28" s="9">
        <v>53.7</v>
      </c>
      <c r="G28" s="15">
        <v>56.82</v>
      </c>
      <c r="H28" s="53">
        <v>50.58</v>
      </c>
      <c r="I28" s="1">
        <v>50.56</v>
      </c>
      <c r="J28" s="12">
        <v>47.8</v>
      </c>
      <c r="K28" s="9">
        <v>51.05</v>
      </c>
      <c r="L28" s="9">
        <v>51.29</v>
      </c>
    </row>
    <row r="29" spans="1:12" ht="16.899999999999999" customHeight="1" x14ac:dyDescent="0.25">
      <c r="A29" s="60"/>
      <c r="B29" s="61"/>
      <c r="C29" s="2">
        <v>67.36</v>
      </c>
      <c r="D29" s="15">
        <v>59.94</v>
      </c>
      <c r="E29" s="15">
        <v>55.16</v>
      </c>
      <c r="F29" s="9">
        <v>53.51</v>
      </c>
      <c r="G29" s="15" t="s">
        <v>33</v>
      </c>
      <c r="H29" s="53">
        <v>50.36</v>
      </c>
      <c r="I29" s="1">
        <v>50.39</v>
      </c>
      <c r="J29" s="12">
        <v>47.17</v>
      </c>
      <c r="K29" s="9">
        <v>51.04</v>
      </c>
      <c r="L29" s="9">
        <v>51.36</v>
      </c>
    </row>
    <row r="30" spans="1:12" ht="16.899999999999999" customHeight="1" x14ac:dyDescent="0.25">
      <c r="A30" s="60"/>
      <c r="B30" s="61"/>
      <c r="C30" s="2">
        <v>67.489999999999995</v>
      </c>
      <c r="D30" s="15">
        <v>60.24</v>
      </c>
      <c r="E30" s="15">
        <v>55.04</v>
      </c>
      <c r="F30" s="9">
        <v>53.5</v>
      </c>
      <c r="G30" s="15">
        <v>56.8</v>
      </c>
      <c r="H30" s="53">
        <v>50.38</v>
      </c>
      <c r="I30" s="1">
        <v>51.05</v>
      </c>
      <c r="J30" s="12">
        <v>48</v>
      </c>
      <c r="K30" s="9">
        <v>51.08</v>
      </c>
      <c r="L30" s="9">
        <v>51.21</v>
      </c>
    </row>
    <row r="31" spans="1:12" ht="16.899999999999999" customHeight="1" x14ac:dyDescent="0.25">
      <c r="A31" s="60"/>
      <c r="B31" s="61"/>
      <c r="C31" s="2">
        <v>67.47</v>
      </c>
      <c r="D31" s="15">
        <v>60.04</v>
      </c>
      <c r="E31" s="15">
        <v>55.2</v>
      </c>
      <c r="F31" s="9">
        <v>53.47</v>
      </c>
      <c r="G31" s="15">
        <v>57.45</v>
      </c>
      <c r="H31" s="53">
        <v>50.85</v>
      </c>
      <c r="I31" s="1">
        <v>51.08</v>
      </c>
      <c r="J31" s="12">
        <v>47.27</v>
      </c>
      <c r="K31" s="9">
        <v>50.86</v>
      </c>
      <c r="L31" s="9">
        <v>51.32</v>
      </c>
    </row>
    <row r="32" spans="1:12" ht="16.899999999999999" customHeight="1" thickBot="1" x14ac:dyDescent="0.3">
      <c r="A32" s="60"/>
      <c r="B32" s="61"/>
      <c r="C32" s="51">
        <v>67.88</v>
      </c>
      <c r="D32" s="16">
        <v>59.99</v>
      </c>
      <c r="E32" s="16">
        <v>54.91</v>
      </c>
      <c r="F32" s="4">
        <v>53.74</v>
      </c>
      <c r="G32" s="16">
        <v>56.92</v>
      </c>
      <c r="H32" s="52">
        <v>51.12</v>
      </c>
      <c r="I32" s="7">
        <v>50.64</v>
      </c>
      <c r="J32" s="13">
        <v>47.12</v>
      </c>
      <c r="K32" s="4">
        <v>51.04</v>
      </c>
      <c r="L32" s="4">
        <v>51.39</v>
      </c>
    </row>
    <row r="33" spans="1:12" ht="16.899999999999999" customHeight="1" x14ac:dyDescent="0.25">
      <c r="A33" s="58">
        <v>8</v>
      </c>
      <c r="B33" s="59"/>
      <c r="C33" s="2">
        <v>80.38</v>
      </c>
      <c r="D33" s="15">
        <v>72.099999999999994</v>
      </c>
      <c r="E33" s="15">
        <v>65.849999999999994</v>
      </c>
      <c r="F33" s="9">
        <v>56.2</v>
      </c>
      <c r="G33" s="15">
        <v>67.010000000000005</v>
      </c>
      <c r="H33" s="53">
        <v>58.68</v>
      </c>
      <c r="I33" s="1">
        <v>54.67</v>
      </c>
      <c r="J33" s="12">
        <v>54.48</v>
      </c>
      <c r="K33" s="9">
        <v>54.64</v>
      </c>
      <c r="L33" s="9">
        <v>56.9</v>
      </c>
    </row>
    <row r="34" spans="1:12" ht="16.899999999999999" customHeight="1" x14ac:dyDescent="0.25">
      <c r="A34" s="60"/>
      <c r="B34" s="61"/>
      <c r="C34" s="2">
        <v>80.88</v>
      </c>
      <c r="D34" s="15">
        <v>72.540000000000006</v>
      </c>
      <c r="E34" s="15">
        <v>65.75</v>
      </c>
      <c r="F34" s="9">
        <v>56.26</v>
      </c>
      <c r="G34" s="15">
        <v>66.58</v>
      </c>
      <c r="H34" s="53">
        <v>58.66</v>
      </c>
      <c r="I34" s="1">
        <v>54.74</v>
      </c>
      <c r="J34" s="12">
        <v>54.52</v>
      </c>
      <c r="K34" s="9">
        <v>54.84</v>
      </c>
      <c r="L34" s="9">
        <v>56.89</v>
      </c>
    </row>
    <row r="35" spans="1:12" ht="16.899999999999999" customHeight="1" x14ac:dyDescent="0.25">
      <c r="A35" s="60"/>
      <c r="B35" s="61"/>
      <c r="C35" s="2">
        <v>81.13</v>
      </c>
      <c r="D35" s="15">
        <v>72.16</v>
      </c>
      <c r="E35" s="15">
        <v>65.67</v>
      </c>
      <c r="F35" s="9">
        <v>56.24</v>
      </c>
      <c r="G35" s="15">
        <v>66.989999999999995</v>
      </c>
      <c r="H35" s="53">
        <v>58.82</v>
      </c>
      <c r="I35" s="1">
        <v>54.79</v>
      </c>
      <c r="J35" s="12">
        <v>54.56</v>
      </c>
      <c r="K35" s="9">
        <v>54.85</v>
      </c>
      <c r="L35" s="9">
        <v>56.89</v>
      </c>
    </row>
    <row r="36" spans="1:12" ht="16.899999999999999" customHeight="1" x14ac:dyDescent="0.25">
      <c r="A36" s="60"/>
      <c r="B36" s="61"/>
      <c r="C36" s="2">
        <v>81.03</v>
      </c>
      <c r="D36" s="15">
        <v>72.55</v>
      </c>
      <c r="E36" s="15">
        <v>65.56</v>
      </c>
      <c r="F36" s="9">
        <v>56.39</v>
      </c>
      <c r="G36" s="15">
        <v>66.8</v>
      </c>
      <c r="H36" s="53">
        <v>58.91</v>
      </c>
      <c r="I36" s="1">
        <v>54.9</v>
      </c>
      <c r="J36" s="12">
        <v>54.5</v>
      </c>
      <c r="K36" s="9">
        <v>54.7</v>
      </c>
      <c r="L36" s="9">
        <v>56.96</v>
      </c>
    </row>
    <row r="37" spans="1:12" ht="16.899999999999999" customHeight="1" x14ac:dyDescent="0.25">
      <c r="A37" s="60"/>
      <c r="B37" s="61"/>
      <c r="C37" s="2">
        <v>80.78</v>
      </c>
      <c r="D37" s="15">
        <v>72.150000000000006</v>
      </c>
      <c r="E37" s="15">
        <v>65.709999999999994</v>
      </c>
      <c r="F37" s="9">
        <v>56.35</v>
      </c>
      <c r="G37" s="15">
        <v>66.81</v>
      </c>
      <c r="H37" s="53">
        <v>58.84</v>
      </c>
      <c r="I37" s="1">
        <v>54.96</v>
      </c>
      <c r="J37" s="12">
        <v>54.57</v>
      </c>
      <c r="K37" s="9">
        <v>54.99</v>
      </c>
      <c r="L37" s="9">
        <v>56.97</v>
      </c>
    </row>
    <row r="38" spans="1:12" ht="16.899999999999999" customHeight="1" x14ac:dyDescent="0.25">
      <c r="A38" s="60"/>
      <c r="B38" s="61"/>
      <c r="C38" s="2">
        <v>80.7</v>
      </c>
      <c r="D38" s="15">
        <v>72.02</v>
      </c>
      <c r="E38" s="15">
        <v>65.760000000000005</v>
      </c>
      <c r="F38" s="9">
        <v>56.45</v>
      </c>
      <c r="G38" s="15">
        <v>67.31</v>
      </c>
      <c r="H38" s="53">
        <v>58.53</v>
      </c>
      <c r="I38" s="1">
        <v>54.77</v>
      </c>
      <c r="J38" s="12">
        <v>54.68</v>
      </c>
      <c r="K38" s="9">
        <v>54.73</v>
      </c>
      <c r="L38" s="9">
        <v>56.73</v>
      </c>
    </row>
    <row r="39" spans="1:12" ht="16.899999999999999" customHeight="1" x14ac:dyDescent="0.25">
      <c r="A39" s="60"/>
      <c r="B39" s="61"/>
      <c r="C39" s="2">
        <v>79.319999999999993</v>
      </c>
      <c r="D39" s="15">
        <v>71.67</v>
      </c>
      <c r="E39" s="15">
        <v>65.819999999999993</v>
      </c>
      <c r="F39" s="9">
        <v>56.53</v>
      </c>
      <c r="G39" s="15">
        <v>66.8</v>
      </c>
      <c r="H39" s="53">
        <v>58.42</v>
      </c>
      <c r="I39" s="1">
        <v>55.06</v>
      </c>
      <c r="J39" s="12">
        <v>54.43</v>
      </c>
      <c r="K39" s="9">
        <v>55.04</v>
      </c>
      <c r="L39" s="9">
        <v>56.8</v>
      </c>
    </row>
    <row r="40" spans="1:12" ht="16.899999999999999" customHeight="1" x14ac:dyDescent="0.25">
      <c r="A40" s="60"/>
      <c r="B40" s="61"/>
      <c r="C40" s="2">
        <v>79.86</v>
      </c>
      <c r="D40" s="15">
        <v>71.709999999999994</v>
      </c>
      <c r="E40" s="15">
        <v>65.78</v>
      </c>
      <c r="F40" s="9">
        <v>56.48</v>
      </c>
      <c r="G40" s="15">
        <v>67.33</v>
      </c>
      <c r="H40" s="53">
        <v>58.55</v>
      </c>
      <c r="I40" s="1">
        <v>55</v>
      </c>
      <c r="J40" s="12">
        <v>54.51</v>
      </c>
      <c r="K40" s="9">
        <v>54.83</v>
      </c>
      <c r="L40" s="9">
        <v>56.82</v>
      </c>
    </row>
    <row r="41" spans="1:12" ht="16.899999999999999" customHeight="1" x14ac:dyDescent="0.25">
      <c r="A41" s="60"/>
      <c r="B41" s="61"/>
      <c r="C41" s="2">
        <v>79.83</v>
      </c>
      <c r="D41" s="15">
        <v>71.760000000000005</v>
      </c>
      <c r="E41" s="15">
        <v>65.94</v>
      </c>
      <c r="F41" s="9">
        <v>56.52</v>
      </c>
      <c r="G41" s="15">
        <v>66.92</v>
      </c>
      <c r="H41" s="53">
        <v>58.53</v>
      </c>
      <c r="I41" s="1">
        <v>54.89</v>
      </c>
      <c r="J41" s="12">
        <v>54.59</v>
      </c>
      <c r="K41" s="9">
        <v>54.88</v>
      </c>
      <c r="L41" s="9">
        <v>56.8</v>
      </c>
    </row>
    <row r="42" spans="1:12" ht="16.899999999999999" customHeight="1" thickBot="1" x14ac:dyDescent="0.3">
      <c r="A42" s="60"/>
      <c r="B42" s="61"/>
      <c r="C42" s="51">
        <v>79.430000000000007</v>
      </c>
      <c r="D42" s="16">
        <v>71.88</v>
      </c>
      <c r="E42" s="16">
        <v>65.81</v>
      </c>
      <c r="F42" s="9">
        <v>56.61</v>
      </c>
      <c r="G42" s="15">
        <v>67.12</v>
      </c>
      <c r="H42" s="53">
        <v>58.64</v>
      </c>
      <c r="I42" s="1">
        <v>55.05</v>
      </c>
      <c r="J42" s="12">
        <v>54.54</v>
      </c>
      <c r="K42" s="9">
        <v>54.98</v>
      </c>
      <c r="L42" s="9">
        <v>56.88</v>
      </c>
    </row>
    <row r="43" spans="1:12" ht="16.899999999999999" customHeight="1" x14ac:dyDescent="0.25">
      <c r="A43" s="58">
        <v>15</v>
      </c>
      <c r="B43" s="59"/>
      <c r="C43" s="12">
        <v>87.54</v>
      </c>
      <c r="D43" s="15">
        <v>83.15</v>
      </c>
      <c r="E43" s="15">
        <v>74.8</v>
      </c>
      <c r="F43" s="3">
        <v>64.709999999999994</v>
      </c>
      <c r="G43" s="14">
        <v>78.709999999999994</v>
      </c>
      <c r="H43" s="14">
        <v>72.599999999999994</v>
      </c>
      <c r="I43" s="8">
        <v>59.51</v>
      </c>
      <c r="J43" s="11">
        <v>62.7</v>
      </c>
      <c r="K43" s="31">
        <v>59.12</v>
      </c>
      <c r="L43" s="3">
        <v>62.11</v>
      </c>
    </row>
    <row r="44" spans="1:12" ht="16.899999999999999" customHeight="1" x14ac:dyDescent="0.25">
      <c r="A44" s="60"/>
      <c r="B44" s="61"/>
      <c r="C44" s="12">
        <v>87.72</v>
      </c>
      <c r="D44" s="15">
        <v>82.91</v>
      </c>
      <c r="E44" s="15">
        <v>75.2</v>
      </c>
      <c r="F44" s="9">
        <v>64.349999999999994</v>
      </c>
      <c r="G44" s="15">
        <v>78.72</v>
      </c>
      <c r="H44" s="15">
        <v>71.58</v>
      </c>
      <c r="I44" s="1">
        <v>59.96</v>
      </c>
      <c r="J44" s="12">
        <v>62.69</v>
      </c>
      <c r="K44" s="9">
        <v>59.16</v>
      </c>
      <c r="L44" s="9">
        <v>61.93</v>
      </c>
    </row>
    <row r="45" spans="1:12" ht="16.899999999999999" customHeight="1" x14ac:dyDescent="0.25">
      <c r="A45" s="60"/>
      <c r="B45" s="61"/>
      <c r="C45" s="12">
        <v>88.1</v>
      </c>
      <c r="D45" s="15">
        <v>83.16</v>
      </c>
      <c r="E45" s="15">
        <v>74.98</v>
      </c>
      <c r="F45" s="9">
        <v>64.28</v>
      </c>
      <c r="G45" s="15">
        <v>78.709999999999994</v>
      </c>
      <c r="H45" s="15">
        <v>71.41</v>
      </c>
      <c r="I45" s="1">
        <v>60.23</v>
      </c>
      <c r="J45" s="12">
        <v>62.61</v>
      </c>
      <c r="K45" s="9">
        <v>59.16</v>
      </c>
      <c r="L45" s="9">
        <v>61.93</v>
      </c>
    </row>
    <row r="46" spans="1:12" ht="16.899999999999999" customHeight="1" x14ac:dyDescent="0.25">
      <c r="A46" s="60"/>
      <c r="B46" s="61"/>
      <c r="C46" s="12">
        <v>87.82</v>
      </c>
      <c r="D46" s="15">
        <v>83.41</v>
      </c>
      <c r="E46" s="15">
        <v>74.83</v>
      </c>
      <c r="F46" s="9">
        <v>64.17</v>
      </c>
      <c r="G46" s="15">
        <v>79.14</v>
      </c>
      <c r="H46" s="15">
        <v>71.38</v>
      </c>
      <c r="I46" s="1">
        <v>59.57</v>
      </c>
      <c r="J46" s="12">
        <v>62.6</v>
      </c>
      <c r="K46" s="9">
        <v>59.09</v>
      </c>
      <c r="L46" s="9">
        <v>62.2</v>
      </c>
    </row>
    <row r="47" spans="1:12" ht="16.899999999999999" customHeight="1" x14ac:dyDescent="0.25">
      <c r="A47" s="60"/>
      <c r="B47" s="61"/>
      <c r="C47" s="12">
        <v>87.47</v>
      </c>
      <c r="D47" s="15">
        <v>83.31</v>
      </c>
      <c r="E47" s="15">
        <v>75.5</v>
      </c>
      <c r="F47" s="9">
        <v>64.17</v>
      </c>
      <c r="G47" s="15">
        <v>78.75</v>
      </c>
      <c r="H47" s="15">
        <v>70.650000000000006</v>
      </c>
      <c r="I47" s="1">
        <v>59.53</v>
      </c>
      <c r="J47" s="12">
        <v>62.6</v>
      </c>
      <c r="K47" s="9">
        <v>59.18</v>
      </c>
      <c r="L47" s="9">
        <v>62.02</v>
      </c>
    </row>
    <row r="48" spans="1:12" ht="16.899999999999999" customHeight="1" x14ac:dyDescent="0.25">
      <c r="A48" s="60"/>
      <c r="B48" s="61"/>
      <c r="C48" s="12">
        <v>88.06</v>
      </c>
      <c r="D48" s="15">
        <v>83.4</v>
      </c>
      <c r="E48" s="15">
        <v>77.099999999999994</v>
      </c>
      <c r="F48" s="9">
        <v>64.27</v>
      </c>
      <c r="G48" s="15">
        <v>78.66</v>
      </c>
      <c r="H48" s="15">
        <v>71.17</v>
      </c>
      <c r="I48" s="1">
        <v>59.52</v>
      </c>
      <c r="J48" s="12">
        <v>62.56</v>
      </c>
      <c r="K48" s="9">
        <v>59.15</v>
      </c>
      <c r="L48" s="9">
        <v>62.09</v>
      </c>
    </row>
    <row r="49" spans="1:14" ht="16.899999999999999" customHeight="1" x14ac:dyDescent="0.25">
      <c r="A49" s="60"/>
      <c r="B49" s="61"/>
      <c r="C49" s="12">
        <v>87.72</v>
      </c>
      <c r="D49" s="15">
        <v>83.22</v>
      </c>
      <c r="E49" s="15">
        <v>77.23</v>
      </c>
      <c r="F49" s="9">
        <v>64.38</v>
      </c>
      <c r="G49" s="15">
        <v>78.709999999999994</v>
      </c>
      <c r="H49" s="15">
        <v>71.47</v>
      </c>
      <c r="I49" s="1">
        <v>59.49</v>
      </c>
      <c r="J49" s="12">
        <v>62.55</v>
      </c>
      <c r="K49" s="9">
        <v>59.17</v>
      </c>
      <c r="L49" s="9">
        <v>62.25</v>
      </c>
    </row>
    <row r="50" spans="1:14" ht="16.899999999999999" customHeight="1" x14ac:dyDescent="0.25">
      <c r="A50" s="60"/>
      <c r="B50" s="61"/>
      <c r="C50" s="12">
        <v>87.62</v>
      </c>
      <c r="D50" s="15">
        <v>83.53</v>
      </c>
      <c r="E50" s="15">
        <v>77.77</v>
      </c>
      <c r="F50" s="9">
        <v>64.430000000000007</v>
      </c>
      <c r="G50" s="15">
        <v>78.930000000000007</v>
      </c>
      <c r="H50" s="15">
        <v>71.17</v>
      </c>
      <c r="I50" s="1">
        <v>59.52</v>
      </c>
      <c r="J50" s="12">
        <v>62.61</v>
      </c>
      <c r="K50" s="9">
        <v>59.11</v>
      </c>
      <c r="L50" s="9">
        <v>62.11</v>
      </c>
    </row>
    <row r="51" spans="1:14" ht="16.899999999999999" customHeight="1" x14ac:dyDescent="0.25">
      <c r="A51" s="60"/>
      <c r="B51" s="61"/>
      <c r="C51" s="12">
        <v>88.03</v>
      </c>
      <c r="D51" s="15">
        <v>83.75</v>
      </c>
      <c r="E51" s="15">
        <v>76.91</v>
      </c>
      <c r="F51" s="9">
        <v>64.400000000000006</v>
      </c>
      <c r="G51" s="15">
        <v>78.64</v>
      </c>
      <c r="H51" s="15">
        <v>71.73</v>
      </c>
      <c r="I51" s="1">
        <v>59.49</v>
      </c>
      <c r="J51" s="12">
        <v>62.53</v>
      </c>
      <c r="K51" s="9">
        <v>59.18</v>
      </c>
      <c r="L51" s="9">
        <v>62.2</v>
      </c>
    </row>
    <row r="52" spans="1:14" ht="16.899999999999999" customHeight="1" thickBot="1" x14ac:dyDescent="0.3">
      <c r="A52" s="60"/>
      <c r="B52" s="61"/>
      <c r="C52" s="13">
        <v>88.44</v>
      </c>
      <c r="D52" s="16">
        <v>83.99</v>
      </c>
      <c r="E52" s="16">
        <v>76.89</v>
      </c>
      <c r="F52" s="4">
        <v>64.55</v>
      </c>
      <c r="G52" s="16">
        <v>78.63</v>
      </c>
      <c r="H52" s="16">
        <v>70.97</v>
      </c>
      <c r="I52" s="7">
        <v>59.6</v>
      </c>
      <c r="J52" s="13">
        <v>62.52</v>
      </c>
      <c r="K52" s="4">
        <v>59.13</v>
      </c>
      <c r="L52" s="4">
        <v>62.29</v>
      </c>
    </row>
    <row r="53" spans="1:14" ht="16.899999999999999" customHeight="1" x14ac:dyDescent="0.25">
      <c r="A53" s="58">
        <f>Punkter!$C$7</f>
        <v>30</v>
      </c>
      <c r="B53" s="59"/>
      <c r="C53" s="12">
        <v>102.08</v>
      </c>
      <c r="D53" s="15">
        <v>95.79</v>
      </c>
      <c r="E53" s="15">
        <v>88.31</v>
      </c>
      <c r="F53" s="9">
        <v>74.73</v>
      </c>
      <c r="G53" s="15">
        <v>91.39</v>
      </c>
      <c r="H53" s="15">
        <v>82.96</v>
      </c>
      <c r="I53" s="1">
        <v>69.16</v>
      </c>
      <c r="J53" s="12">
        <v>73.73</v>
      </c>
      <c r="K53" s="9">
        <v>66.430000000000007</v>
      </c>
      <c r="L53" s="9">
        <v>67.81</v>
      </c>
    </row>
    <row r="54" spans="1:14" ht="16.899999999999999" customHeight="1" x14ac:dyDescent="0.25">
      <c r="A54" s="60"/>
      <c r="B54" s="61"/>
      <c r="C54" s="12">
        <v>102.02</v>
      </c>
      <c r="D54" s="15">
        <v>95.7</v>
      </c>
      <c r="E54" s="15">
        <v>88.44</v>
      </c>
      <c r="F54" s="9">
        <v>74.650000000000006</v>
      </c>
      <c r="G54" s="15">
        <v>92.48</v>
      </c>
      <c r="H54" s="15">
        <v>82.71</v>
      </c>
      <c r="I54" s="1">
        <v>69.08</v>
      </c>
      <c r="J54" s="12">
        <v>73.3</v>
      </c>
      <c r="K54" s="9">
        <v>66.489999999999995</v>
      </c>
      <c r="L54" s="9">
        <v>67.3</v>
      </c>
    </row>
    <row r="55" spans="1:14" ht="16.899999999999999" customHeight="1" x14ac:dyDescent="0.25">
      <c r="A55" s="60"/>
      <c r="B55" s="61"/>
      <c r="C55" s="12">
        <v>102.46</v>
      </c>
      <c r="D55" s="15">
        <v>95.7</v>
      </c>
      <c r="E55" s="15">
        <v>88.53</v>
      </c>
      <c r="F55" s="9">
        <v>74.430000000000007</v>
      </c>
      <c r="G55" s="15">
        <v>91.58</v>
      </c>
      <c r="H55" s="15">
        <v>82.69</v>
      </c>
      <c r="I55" s="1">
        <v>69.180000000000007</v>
      </c>
      <c r="J55" s="12">
        <v>73.48</v>
      </c>
      <c r="K55" s="9">
        <v>66.75</v>
      </c>
      <c r="L55" s="9">
        <v>67.45</v>
      </c>
    </row>
    <row r="56" spans="1:14" ht="16.899999999999999" customHeight="1" x14ac:dyDescent="0.25">
      <c r="A56" s="60"/>
      <c r="B56" s="61"/>
      <c r="C56" s="12">
        <v>102.4</v>
      </c>
      <c r="D56" s="15">
        <v>96.42</v>
      </c>
      <c r="E56" s="15">
        <v>89.16</v>
      </c>
      <c r="F56" s="9">
        <v>74.709999999999994</v>
      </c>
      <c r="G56" s="15">
        <v>93.22</v>
      </c>
      <c r="H56" s="15">
        <v>82.73</v>
      </c>
      <c r="I56" s="1">
        <v>69.33</v>
      </c>
      <c r="J56" s="12">
        <v>73.650000000000006</v>
      </c>
      <c r="K56" s="9">
        <v>66.56</v>
      </c>
      <c r="L56" s="9">
        <v>67.61</v>
      </c>
    </row>
    <row r="57" spans="1:14" ht="16.899999999999999" customHeight="1" x14ac:dyDescent="0.25">
      <c r="A57" s="60"/>
      <c r="B57" s="61"/>
      <c r="C57" s="12">
        <v>100.19</v>
      </c>
      <c r="D57" s="15">
        <v>96.25</v>
      </c>
      <c r="E57" s="15">
        <v>88.83</v>
      </c>
      <c r="F57" s="9">
        <v>74.739999999999995</v>
      </c>
      <c r="G57" s="15">
        <v>91.83</v>
      </c>
      <c r="H57" s="15">
        <v>82.91</v>
      </c>
      <c r="I57" s="1">
        <v>69.55</v>
      </c>
      <c r="J57" s="12">
        <v>73.36</v>
      </c>
      <c r="K57" s="9">
        <v>66.37</v>
      </c>
      <c r="L57" s="9">
        <v>67.48</v>
      </c>
    </row>
    <row r="58" spans="1:14" ht="16.899999999999999" customHeight="1" x14ac:dyDescent="0.25">
      <c r="A58" s="60"/>
      <c r="B58" s="61"/>
      <c r="C58" s="12">
        <v>100.31</v>
      </c>
      <c r="D58" s="15">
        <v>95.23</v>
      </c>
      <c r="E58" s="15">
        <v>89.34</v>
      </c>
      <c r="F58" s="9">
        <v>74.42</v>
      </c>
      <c r="G58" s="15">
        <v>92.27</v>
      </c>
      <c r="H58" s="15">
        <v>83.21</v>
      </c>
      <c r="I58" s="1">
        <v>69.73</v>
      </c>
      <c r="J58" s="12">
        <v>73.55</v>
      </c>
      <c r="K58" s="9">
        <v>66.45</v>
      </c>
      <c r="L58" s="9">
        <v>67.459999999999994</v>
      </c>
    </row>
    <row r="59" spans="1:14" ht="16.899999999999999" customHeight="1" x14ac:dyDescent="0.25">
      <c r="A59" s="60"/>
      <c r="B59" s="61"/>
      <c r="C59" s="12">
        <v>101.3</v>
      </c>
      <c r="D59" s="15">
        <v>95.49</v>
      </c>
      <c r="E59" s="15">
        <v>88.72</v>
      </c>
      <c r="F59" s="9">
        <v>74.87</v>
      </c>
      <c r="G59" s="15">
        <v>92.56</v>
      </c>
      <c r="H59" s="15">
        <v>82.83</v>
      </c>
      <c r="I59" s="1">
        <v>69.790000000000006</v>
      </c>
      <c r="J59" s="12">
        <v>73.59</v>
      </c>
      <c r="K59" s="9">
        <v>66.290000000000006</v>
      </c>
      <c r="L59" s="9">
        <v>67.45</v>
      </c>
    </row>
    <row r="60" spans="1:14" ht="16.899999999999999" customHeight="1" x14ac:dyDescent="0.25">
      <c r="A60" s="60"/>
      <c r="B60" s="61"/>
      <c r="C60" s="12">
        <v>103.21</v>
      </c>
      <c r="D60" s="15">
        <v>94.29</v>
      </c>
      <c r="E60" s="15">
        <v>88.98</v>
      </c>
      <c r="F60" s="9">
        <v>74.86</v>
      </c>
      <c r="G60" s="15">
        <v>92.88</v>
      </c>
      <c r="H60" s="15">
        <v>82.79</v>
      </c>
      <c r="I60" s="1">
        <v>69.8</v>
      </c>
      <c r="J60" s="12">
        <v>73.64</v>
      </c>
      <c r="K60" s="9">
        <v>66.34</v>
      </c>
      <c r="L60" s="9">
        <v>67.66</v>
      </c>
    </row>
    <row r="61" spans="1:14" ht="16.899999999999999" customHeight="1" x14ac:dyDescent="0.25">
      <c r="A61" s="60"/>
      <c r="B61" s="61"/>
      <c r="C61" s="12">
        <v>100.87</v>
      </c>
      <c r="D61" s="15">
        <v>94.73</v>
      </c>
      <c r="E61" s="15">
        <v>89.37</v>
      </c>
      <c r="F61" s="9">
        <v>74.89</v>
      </c>
      <c r="G61" s="15">
        <v>92</v>
      </c>
      <c r="H61" s="15">
        <v>84.16</v>
      </c>
      <c r="I61" s="1">
        <v>70.099999999999994</v>
      </c>
      <c r="J61" s="12">
        <v>73.349999999999994</v>
      </c>
      <c r="K61" s="9">
        <v>66.33</v>
      </c>
      <c r="L61" s="9">
        <v>67.510000000000005</v>
      </c>
    </row>
    <row r="62" spans="1:14" ht="16.899999999999999" customHeight="1" thickBot="1" x14ac:dyDescent="0.3">
      <c r="A62" s="62"/>
      <c r="B62" s="63"/>
      <c r="C62" s="13">
        <v>100.51</v>
      </c>
      <c r="D62" s="16">
        <v>95.64</v>
      </c>
      <c r="E62" s="16">
        <v>88.54</v>
      </c>
      <c r="F62" s="4">
        <v>74.83</v>
      </c>
      <c r="G62" s="16">
        <v>93.55</v>
      </c>
      <c r="H62" s="16">
        <v>84.14</v>
      </c>
      <c r="I62" s="7">
        <v>69.930000000000007</v>
      </c>
      <c r="J62" s="13">
        <v>73.150000000000006</v>
      </c>
      <c r="K62" s="4">
        <v>66.41</v>
      </c>
      <c r="L62" s="4">
        <v>67.44</v>
      </c>
    </row>
    <row r="63" spans="1:14" x14ac:dyDescent="0.25">
      <c r="N63" s="2">
        <f>COUNTA(C3:L62)</f>
        <v>600</v>
      </c>
    </row>
    <row r="65" spans="3:10" x14ac:dyDescent="0.25">
      <c r="C65" s="56" t="s">
        <v>6</v>
      </c>
      <c r="D65" s="56"/>
      <c r="E65" s="56"/>
      <c r="F65" s="56"/>
      <c r="G65" s="56"/>
    </row>
    <row r="66" spans="3:10" x14ac:dyDescent="0.25">
      <c r="C66" s="56" t="s">
        <v>7</v>
      </c>
      <c r="D66" s="56"/>
      <c r="E66" s="56" t="s">
        <v>23</v>
      </c>
      <c r="F66" s="56"/>
      <c r="G66" s="56"/>
      <c r="I66" s="2" t="s">
        <v>27</v>
      </c>
      <c r="J66" s="2">
        <v>100</v>
      </c>
    </row>
    <row r="67" spans="3:10" x14ac:dyDescent="0.25">
      <c r="C67" s="56" t="s">
        <v>8</v>
      </c>
      <c r="D67" s="56"/>
      <c r="E67" s="56" t="s">
        <v>23</v>
      </c>
      <c r="F67" s="56"/>
      <c r="G67" s="56"/>
      <c r="I67" s="2" t="s">
        <v>28</v>
      </c>
      <c r="J67" s="2">
        <v>100</v>
      </c>
    </row>
    <row r="68" spans="3:10" x14ac:dyDescent="0.25">
      <c r="C68" s="56" t="s">
        <v>9</v>
      </c>
      <c r="D68" s="56"/>
      <c r="E68" s="56" t="s">
        <v>24</v>
      </c>
      <c r="F68" s="56"/>
      <c r="G68" s="56"/>
      <c r="I68" s="2" t="s">
        <v>29</v>
      </c>
      <c r="J68" s="2">
        <v>2.5798999999999999</v>
      </c>
    </row>
    <row r="69" spans="3:10" x14ac:dyDescent="0.25">
      <c r="C69" s="56" t="s">
        <v>10</v>
      </c>
      <c r="D69" s="56"/>
      <c r="E69" s="56" t="s">
        <v>25</v>
      </c>
      <c r="F69" s="56"/>
      <c r="G69" s="56"/>
      <c r="I69" s="2" t="s">
        <v>30</v>
      </c>
      <c r="J69" s="2" t="s">
        <v>35</v>
      </c>
    </row>
    <row r="70" spans="3:10" x14ac:dyDescent="0.25">
      <c r="C70" s="56" t="s">
        <v>11</v>
      </c>
      <c r="D70" s="56"/>
      <c r="E70" s="57">
        <v>42661</v>
      </c>
      <c r="F70" s="56"/>
      <c r="G70" s="56"/>
      <c r="I70" s="2" t="s">
        <v>31</v>
      </c>
      <c r="J70" s="2" t="s">
        <v>32</v>
      </c>
    </row>
    <row r="71" spans="3:10" x14ac:dyDescent="0.25">
      <c r="C71" s="56" t="s">
        <v>12</v>
      </c>
      <c r="D71" s="56"/>
      <c r="E71" s="56">
        <v>18</v>
      </c>
      <c r="F71" s="56"/>
      <c r="G71" s="56"/>
    </row>
    <row r="72" spans="3:10" x14ac:dyDescent="0.25">
      <c r="C72" s="56" t="s">
        <v>13</v>
      </c>
      <c r="D72" s="56"/>
      <c r="E72" s="56"/>
      <c r="F72" s="56"/>
      <c r="G72" s="56"/>
    </row>
    <row r="73" spans="3:10" x14ac:dyDescent="0.25">
      <c r="C73" s="56" t="s">
        <v>14</v>
      </c>
      <c r="D73" s="56"/>
      <c r="E73" s="56" t="s">
        <v>26</v>
      </c>
      <c r="F73" s="56"/>
      <c r="G73" s="56"/>
    </row>
  </sheetData>
  <mergeCells count="27">
    <mergeCell ref="C71:D71"/>
    <mergeCell ref="C72:D72"/>
    <mergeCell ref="C73:D73"/>
    <mergeCell ref="C65:G65"/>
    <mergeCell ref="E66:G66"/>
    <mergeCell ref="E67:G67"/>
    <mergeCell ref="E69:G69"/>
    <mergeCell ref="E68:G68"/>
    <mergeCell ref="E70:G70"/>
    <mergeCell ref="E71:G71"/>
    <mergeCell ref="E72:G72"/>
    <mergeCell ref="E73:G73"/>
    <mergeCell ref="C66:D66"/>
    <mergeCell ref="C67:D67"/>
    <mergeCell ref="C68:D68"/>
    <mergeCell ref="C69:D69"/>
    <mergeCell ref="C70:D70"/>
    <mergeCell ref="C1:F1"/>
    <mergeCell ref="A1:A2"/>
    <mergeCell ref="G1:I1"/>
    <mergeCell ref="J1:K1"/>
    <mergeCell ref="A33:B42"/>
    <mergeCell ref="A43:B52"/>
    <mergeCell ref="A53:B62"/>
    <mergeCell ref="A3:B12"/>
    <mergeCell ref="A13:B22"/>
    <mergeCell ref="A23:B3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zoomScaleNormal="100" workbookViewId="0">
      <selection activeCell="J12" sqref="J12"/>
    </sheetView>
  </sheetViews>
  <sheetFormatPr defaultRowHeight="15" x14ac:dyDescent="0.25"/>
  <cols>
    <col min="3" max="3" width="8.85546875" customWidth="1"/>
  </cols>
  <sheetData>
    <row r="1" spans="1:15" x14ac:dyDescent="0.25">
      <c r="A1" s="64" t="s">
        <v>5</v>
      </c>
      <c r="B1" s="5" t="s">
        <v>2</v>
      </c>
      <c r="C1" s="64">
        <f>Punkter!$A$2</f>
        <v>0.01</v>
      </c>
      <c r="D1" s="66"/>
      <c r="E1" s="66"/>
      <c r="F1" s="67"/>
      <c r="G1" s="64">
        <f>Punkter!$A$3</f>
        <v>0.08</v>
      </c>
      <c r="H1" s="66"/>
      <c r="I1" s="67"/>
      <c r="J1" s="64">
        <f>Punkter!$A$4</f>
        <v>0.34</v>
      </c>
      <c r="K1" s="67"/>
      <c r="L1" s="26">
        <f>Punkter!$A$5</f>
        <v>2</v>
      </c>
      <c r="N1" t="str">
        <f>Meas1!C66</f>
        <v>TX</v>
      </c>
      <c r="O1">
        <f>Meas1!D66</f>
        <v>0</v>
      </c>
    </row>
    <row r="2" spans="1:15" ht="15.75" thickBot="1" x14ac:dyDescent="0.3">
      <c r="A2" s="65"/>
      <c r="B2" s="4" t="s">
        <v>3</v>
      </c>
      <c r="C2" s="17">
        <f>Punkter!$A$2</f>
        <v>0.01</v>
      </c>
      <c r="D2" s="7">
        <f>Punkter!$A$3</f>
        <v>0.08</v>
      </c>
      <c r="E2" s="7">
        <f>Punkter!$A$4</f>
        <v>0.34</v>
      </c>
      <c r="F2" s="4">
        <f>Punkter!$A$5</f>
        <v>2</v>
      </c>
      <c r="G2" s="17">
        <f>Punkter!$A$3</f>
        <v>0.08</v>
      </c>
      <c r="H2" s="7">
        <f>Punkter!$A$4</f>
        <v>0.34</v>
      </c>
      <c r="I2" s="4">
        <f>Punkter!$A$5</f>
        <v>2</v>
      </c>
      <c r="J2" s="7">
        <f>Punkter!$A$4</f>
        <v>0.34</v>
      </c>
      <c r="K2" s="4">
        <f>Punkter!$A$5</f>
        <v>2</v>
      </c>
      <c r="L2" s="4">
        <f>Punkter!$A$5</f>
        <v>2</v>
      </c>
      <c r="N2" t="str">
        <f>Meas1!C67</f>
        <v>RX</v>
      </c>
      <c r="O2">
        <f>Meas1!D67</f>
        <v>0</v>
      </c>
    </row>
    <row r="3" spans="1:15" ht="15.75" thickBot="1" x14ac:dyDescent="0.3">
      <c r="A3" s="68">
        <f>Punkter!$C$2</f>
        <v>1</v>
      </c>
      <c r="B3" s="69"/>
      <c r="C3" s="22">
        <f>SUM(Meas1!C$3:'Meas1'!C$12)/10</f>
        <v>45.207000000000001</v>
      </c>
      <c r="D3" s="22">
        <f>SUM(Meas1!D$3:'Meas1'!D$12)/10</f>
        <v>41.497</v>
      </c>
      <c r="E3" s="20">
        <f>SUM(Meas1!E$3:'Meas1'!E$12)/10</f>
        <v>38.173000000000009</v>
      </c>
      <c r="F3" s="23">
        <f>SUM(Meas1!F$3:'Meas1'!F$12)/10</f>
        <v>60.750999999999991</v>
      </c>
      <c r="G3" s="20">
        <f>SUM(Meas1!G$3:'Meas1'!G$12)/10</f>
        <v>39.731999999999999</v>
      </c>
      <c r="H3" s="20">
        <f>SUM(Meas1!H$3:'Meas1'!H$12)/10</f>
        <v>36.045000000000002</v>
      </c>
      <c r="I3" s="23">
        <f>SUM(Meas1!I$3:'Meas1'!I$12)/10</f>
        <v>51.803000000000011</v>
      </c>
      <c r="J3" s="20">
        <f>SUM(Meas1!J$3:'Meas1'!J$12)/10</f>
        <v>37.628</v>
      </c>
      <c r="K3" s="23">
        <f>SUM(Meas1!K$3:'Meas1'!K$12)/10</f>
        <v>55.86</v>
      </c>
      <c r="L3" s="27">
        <f>SUM(Meas1!L$3:'Meas1'!L$12)/10</f>
        <v>38.292999999999992</v>
      </c>
      <c r="N3" t="str">
        <f>Meas1!C68</f>
        <v>Polar</v>
      </c>
      <c r="O3">
        <f>Meas1!D68</f>
        <v>0</v>
      </c>
    </row>
    <row r="4" spans="1:15" ht="15.75" thickBot="1" x14ac:dyDescent="0.3">
      <c r="A4" s="68">
        <f>Punkter!$C$3</f>
        <v>2</v>
      </c>
      <c r="B4" s="69"/>
      <c r="C4" s="22">
        <f>SUM(Meas1!C$13:'Meas1'!C$22)/10</f>
        <v>56.898999999999987</v>
      </c>
      <c r="D4" s="22">
        <f>SUM(Meas1!D$13:'Meas1'!D$22)/10</f>
        <v>49.820000000000007</v>
      </c>
      <c r="E4" s="22">
        <f>SUM(Meas1!E$13:'Meas1'!E$22)/10</f>
        <v>45.097999999999999</v>
      </c>
      <c r="F4" s="24">
        <f>SUM(Meas1!F$13:'Meas1'!F$22)/10</f>
        <v>55.157000000000004</v>
      </c>
      <c r="G4" s="22">
        <f>SUM(Meas1!G$13:'Meas1'!G$22)/10</f>
        <v>46.772000000000006</v>
      </c>
      <c r="H4" s="22">
        <f>SUM(Meas1!H$13:'Meas1'!H$22)/10</f>
        <v>41.415000000000006</v>
      </c>
      <c r="I4" s="24">
        <f>SUM(Meas1!I$13:'Meas1'!I$22)/10</f>
        <v>51.410000000000004</v>
      </c>
      <c r="J4" s="22">
        <f>SUM(Meas1!J$13:'Meas1'!J$22)/10</f>
        <v>44.79</v>
      </c>
      <c r="K4" s="24">
        <f>SUM(Meas1!K$13:'Meas1'!K$22)/10</f>
        <v>50.539000000000001</v>
      </c>
      <c r="L4" s="28">
        <f>SUM(Meas1!L$13:'Meas1'!L$22)/10</f>
        <v>44.448</v>
      </c>
      <c r="N4" t="str">
        <f>Meas1!C69</f>
        <v>Frekvens</v>
      </c>
      <c r="O4">
        <f>Meas1!D69</f>
        <v>0</v>
      </c>
    </row>
    <row r="5" spans="1:15" ht="15.75" thickBot="1" x14ac:dyDescent="0.3">
      <c r="A5" s="68">
        <f>Punkter!$C$4</f>
        <v>4</v>
      </c>
      <c r="B5" s="69"/>
      <c r="C5" s="22">
        <f>SUM(Meas1!C$23:'Meas1'!C$32)/10</f>
        <v>67.641000000000005</v>
      </c>
      <c r="D5" s="22">
        <f>SUM(Meas1!D$23:'Meas1'!D$32)/10</f>
        <v>60.209000000000003</v>
      </c>
      <c r="E5" s="22">
        <f>SUM(Meas1!E$23:'Meas1'!E$32)/10</f>
        <v>55.090999999999994</v>
      </c>
      <c r="F5" s="24">
        <f>SUM(Meas1!F$23:'Meas1'!F$32)/10</f>
        <v>52.978999999999999</v>
      </c>
      <c r="G5" s="22">
        <f>SUM(Meas1!G$23:'Meas1'!G$32)/10</f>
        <v>51.059000000000005</v>
      </c>
      <c r="H5" s="22">
        <f>SUM(Meas1!H$23:'Meas1'!H$32)/10</f>
        <v>50.511000000000003</v>
      </c>
      <c r="I5" s="24">
        <f>SUM(Meas1!I$23:'Meas1'!I$32)/10</f>
        <v>50.904999999999994</v>
      </c>
      <c r="J5" s="22">
        <f>SUM(Meas1!J$23:'Meas1'!J$32)/10</f>
        <v>47.451999999999998</v>
      </c>
      <c r="K5" s="24">
        <f>SUM(Meas1!K$23:'Meas1'!K$32)/10</f>
        <v>51.021000000000001</v>
      </c>
      <c r="L5" s="28">
        <f>SUM(Meas1!L$23:'Meas1'!L$32)/10</f>
        <v>51.222000000000001</v>
      </c>
      <c r="N5" t="str">
        <f>Meas1!C70</f>
        <v>Date</v>
      </c>
      <c r="O5">
        <f>Meas1!D70</f>
        <v>0</v>
      </c>
    </row>
    <row r="6" spans="1:15" ht="15.75" thickBot="1" x14ac:dyDescent="0.3">
      <c r="A6" s="68">
        <f>Punkter!$C$5</f>
        <v>8</v>
      </c>
      <c r="B6" s="69"/>
      <c r="C6" s="22">
        <f>SUM(Meas1!C$33:'Meas1'!C$42)/10</f>
        <v>80.333999999999989</v>
      </c>
      <c r="D6" s="22">
        <f>SUM(Meas1!D$33:'Meas1'!D$42)/10</f>
        <v>72.054000000000002</v>
      </c>
      <c r="E6" s="22">
        <f>SUM(Meas1!E$33:'Meas1'!E$42)/10</f>
        <v>65.764999999999986</v>
      </c>
      <c r="F6" s="24">
        <f>SUM(Meas1!F$33:'Meas1'!F$42)/10</f>
        <v>56.403000000000006</v>
      </c>
      <c r="G6" s="22">
        <f>SUM(Meas1!G$33:'Meas1'!G$42)/10</f>
        <v>66.966999999999999</v>
      </c>
      <c r="H6" s="22">
        <f>SUM(Meas1!H$33:'Meas1'!H$42)/10</f>
        <v>58.657999999999994</v>
      </c>
      <c r="I6" s="24">
        <f>SUM(Meas1!I$33:'Meas1'!I$42)/10</f>
        <v>54.882999999999996</v>
      </c>
      <c r="J6" s="22">
        <f>SUM(Meas1!J$33:'Meas1'!J$42)/10</f>
        <v>54.537999999999997</v>
      </c>
      <c r="K6" s="24">
        <f>SUM(Meas1!K$33:'Meas1'!K$42)/10</f>
        <v>54.847999999999999</v>
      </c>
      <c r="L6" s="28">
        <f>SUM(Meas1!L$33:'Meas1'!L$42)/10</f>
        <v>56.864000000000011</v>
      </c>
      <c r="N6" t="str">
        <f>Meas1!C71</f>
        <v>Start time</v>
      </c>
      <c r="O6">
        <f>Meas1!D71</f>
        <v>0</v>
      </c>
    </row>
    <row r="7" spans="1:15" ht="15.75" thickBot="1" x14ac:dyDescent="0.3">
      <c r="A7" s="68">
        <f>Punkter!$C$6</f>
        <v>15</v>
      </c>
      <c r="B7" s="69"/>
      <c r="C7" s="21">
        <f>SUM(Meas1!C$43:'Meas1'!C$52)/10</f>
        <v>87.852000000000004</v>
      </c>
      <c r="D7" s="22">
        <f>SUM(Meas1!D$43:'Meas1'!D$52)/10</f>
        <v>83.38300000000001</v>
      </c>
      <c r="E7" s="22">
        <f>SUM(Meas1!E$43:'Meas1'!E$52)/10</f>
        <v>76.120999999999995</v>
      </c>
      <c r="F7" s="24">
        <f>SUM(Meas1!F$43:'Meas1'!F$52)/10</f>
        <v>64.370999999999995</v>
      </c>
      <c r="G7" s="22">
        <f>SUM(Meas1!G$43:'Meas1'!G$52)/10</f>
        <v>78.759999999999991</v>
      </c>
      <c r="H7" s="22">
        <f>SUM(Meas1!H$43:'Meas1'!H$52)/10</f>
        <v>71.412999999999997</v>
      </c>
      <c r="I7" s="24">
        <f>SUM(Meas1!I$43:'Meas1'!I$52)/10</f>
        <v>59.641999999999996</v>
      </c>
      <c r="J7" s="22">
        <f>SUM(Meas1!J$43:'Meas1'!J$52)/10</f>
        <v>62.597000000000001</v>
      </c>
      <c r="K7" s="24">
        <f>SUM(Meas1!K$43:'Meas1'!K$52)/10</f>
        <v>59.144999999999996</v>
      </c>
      <c r="L7" s="28">
        <f>SUM(Meas1!L$43:'Meas1'!L$52)/10</f>
        <v>62.113</v>
      </c>
      <c r="N7" t="str">
        <f>Meas1!C72</f>
        <v>End time</v>
      </c>
      <c r="O7">
        <f>Meas1!D72</f>
        <v>0</v>
      </c>
    </row>
    <row r="8" spans="1:15" ht="15.75" thickBot="1" x14ac:dyDescent="0.3">
      <c r="A8" s="68">
        <f>Punkter!$C$7</f>
        <v>30</v>
      </c>
      <c r="B8" s="69"/>
      <c r="C8" s="19">
        <f>SUM(Meas1!C$53:'Meas1'!C$62)/10</f>
        <v>101.535</v>
      </c>
      <c r="D8" s="18">
        <f>SUM(Meas1!D$53:'Meas1'!D$62)/10</f>
        <v>95.524000000000001</v>
      </c>
      <c r="E8" s="18">
        <f>SUM(Meas1!E$53:'Meas1'!E$62)/10</f>
        <v>88.821999999999989</v>
      </c>
      <c r="F8" s="25">
        <f>SUM(Meas1!F$53:'Meas1'!F$62)/10</f>
        <v>74.712999999999994</v>
      </c>
      <c r="G8" s="18">
        <f>SUM(Meas1!G$53:'Meas1'!G$62)/10</f>
        <v>92.375999999999991</v>
      </c>
      <c r="H8" s="18">
        <f>SUM(Meas1!H$53:'Meas1'!H$62)/10</f>
        <v>83.112999999999985</v>
      </c>
      <c r="I8" s="25">
        <f>SUM(Meas1!I$53:'Meas1'!I$62)/10</f>
        <v>69.565000000000012</v>
      </c>
      <c r="J8" s="18">
        <f>SUM(Meas1!J$53:'Meas1'!J$62)/10</f>
        <v>73.47999999999999</v>
      </c>
      <c r="K8" s="25">
        <f>SUM(Meas1!K$53:'Meas1'!K$62)/10</f>
        <v>66.442000000000007</v>
      </c>
      <c r="L8" s="29">
        <f>SUM(Meas1!L$53:'Meas1'!L$62)/10</f>
        <v>67.51700000000001</v>
      </c>
      <c r="N8" t="str">
        <f>Meas1!C73</f>
        <v>Place</v>
      </c>
      <c r="O8">
        <f>Meas1!D73</f>
        <v>0</v>
      </c>
    </row>
  </sheetData>
  <mergeCells count="10">
    <mergeCell ref="A4:B4"/>
    <mergeCell ref="A5:B5"/>
    <mergeCell ref="A6:B6"/>
    <mergeCell ref="A7:B7"/>
    <mergeCell ref="A8:B8"/>
    <mergeCell ref="A3:B3"/>
    <mergeCell ref="A1:A2"/>
    <mergeCell ref="C1:F1"/>
    <mergeCell ref="G1:I1"/>
    <mergeCell ref="J1:K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C3" sqref="C3"/>
    </sheetView>
  </sheetViews>
  <sheetFormatPr defaultRowHeight="15" x14ac:dyDescent="0.25"/>
  <cols>
    <col min="15" max="15" width="11" bestFit="1" customWidth="1"/>
  </cols>
  <sheetData>
    <row r="1" spans="1:15" x14ac:dyDescent="0.25">
      <c r="A1" s="64" t="s">
        <v>16</v>
      </c>
      <c r="B1" s="30" t="s">
        <v>2</v>
      </c>
      <c r="C1" s="64">
        <f>Punkter!$A$2</f>
        <v>0.01</v>
      </c>
      <c r="D1" s="66"/>
      <c r="E1" s="66"/>
      <c r="F1" s="67"/>
      <c r="G1" s="64">
        <f>Punkter!$A$3</f>
        <v>0.08</v>
      </c>
      <c r="H1" s="66"/>
      <c r="I1" s="67"/>
      <c r="J1" s="64">
        <f>Punkter!$A$4</f>
        <v>0.34</v>
      </c>
      <c r="K1" s="67"/>
      <c r="L1" s="26">
        <f>Punkter!$A$5</f>
        <v>2</v>
      </c>
      <c r="O1" t="s">
        <v>21</v>
      </c>
    </row>
    <row r="2" spans="1:15" ht="15.75" thickBot="1" x14ac:dyDescent="0.3">
      <c r="A2" s="65"/>
      <c r="B2" s="4" t="s">
        <v>3</v>
      </c>
      <c r="C2" s="32">
        <f>Punkter!$A$2</f>
        <v>0.01</v>
      </c>
      <c r="D2" s="1">
        <f>Punkter!$A$3</f>
        <v>0.08</v>
      </c>
      <c r="E2" s="1">
        <f>Punkter!$A$4</f>
        <v>0.34</v>
      </c>
      <c r="F2" s="9">
        <f>Punkter!$A$5</f>
        <v>2</v>
      </c>
      <c r="G2" s="32">
        <f>Punkter!$A$3</f>
        <v>0.08</v>
      </c>
      <c r="H2" s="1">
        <f>Punkter!$A$4</f>
        <v>0.34</v>
      </c>
      <c r="I2" s="9">
        <f>Punkter!$A$5</f>
        <v>2</v>
      </c>
      <c r="J2" s="1">
        <f>Punkter!$A$4</f>
        <v>0.34</v>
      </c>
      <c r="K2" s="9">
        <f>Punkter!$A$5</f>
        <v>2</v>
      </c>
      <c r="L2" s="9">
        <f>Punkter!$A$5</f>
        <v>2</v>
      </c>
      <c r="N2" t="s">
        <v>17</v>
      </c>
      <c r="O2">
        <v>1</v>
      </c>
    </row>
    <row r="3" spans="1:15" ht="15.75" thickBot="1" x14ac:dyDescent="0.3">
      <c r="A3" s="68">
        <f>Punkter!$C$2</f>
        <v>1</v>
      </c>
      <c r="B3" s="70"/>
      <c r="C3" s="33">
        <f t="shared" ref="C3:L8" si="0">$O$2+$O$3+$O$4+20*LOG10($O$5/(4*PI()*$A3))</f>
        <v>-37.045997020280801</v>
      </c>
      <c r="D3" s="34">
        <f t="shared" si="0"/>
        <v>-37.045997020280801</v>
      </c>
      <c r="E3" s="34">
        <f t="shared" si="0"/>
        <v>-37.045997020280801</v>
      </c>
      <c r="F3" s="34">
        <f t="shared" si="0"/>
        <v>-37.045997020280801</v>
      </c>
      <c r="G3" s="33">
        <f t="shared" si="0"/>
        <v>-37.045997020280801</v>
      </c>
      <c r="H3" s="34">
        <f t="shared" si="0"/>
        <v>-37.045997020280801</v>
      </c>
      <c r="I3" s="35">
        <f t="shared" si="0"/>
        <v>-37.045997020280801</v>
      </c>
      <c r="J3" s="34">
        <f t="shared" si="0"/>
        <v>-37.045997020280801</v>
      </c>
      <c r="K3" s="35">
        <f t="shared" si="0"/>
        <v>-37.045997020280801</v>
      </c>
      <c r="L3" s="35">
        <f t="shared" si="0"/>
        <v>-37.045997020280801</v>
      </c>
      <c r="N3" t="s">
        <v>18</v>
      </c>
      <c r="O3">
        <v>1</v>
      </c>
    </row>
    <row r="4" spans="1:15" ht="15.75" thickBot="1" x14ac:dyDescent="0.3">
      <c r="A4" s="68">
        <f>Punkter!$C$3</f>
        <v>2</v>
      </c>
      <c r="B4" s="70"/>
      <c r="C4" s="36">
        <f t="shared" si="0"/>
        <v>-43.066596933560426</v>
      </c>
      <c r="D4" s="37">
        <f t="shared" si="0"/>
        <v>-43.066596933560426</v>
      </c>
      <c r="E4" s="37">
        <f t="shared" si="0"/>
        <v>-43.066596933560426</v>
      </c>
      <c r="F4" s="37">
        <f t="shared" si="0"/>
        <v>-43.066596933560426</v>
      </c>
      <c r="G4" s="36">
        <f t="shared" si="0"/>
        <v>-43.066596933560426</v>
      </c>
      <c r="H4" s="37">
        <f t="shared" si="0"/>
        <v>-43.066596933560426</v>
      </c>
      <c r="I4" s="38">
        <f t="shared" si="0"/>
        <v>-43.066596933560426</v>
      </c>
      <c r="J4" s="37">
        <f t="shared" si="0"/>
        <v>-43.066596933560426</v>
      </c>
      <c r="K4" s="38">
        <f t="shared" si="0"/>
        <v>-43.066596933560426</v>
      </c>
      <c r="L4" s="38">
        <f t="shared" si="0"/>
        <v>-43.066596933560426</v>
      </c>
      <c r="N4" t="s">
        <v>19</v>
      </c>
      <c r="O4">
        <v>1</v>
      </c>
    </row>
    <row r="5" spans="1:15" ht="15.75" thickBot="1" x14ac:dyDescent="0.3">
      <c r="A5" s="68">
        <f>Punkter!$C$4</f>
        <v>4</v>
      </c>
      <c r="B5" s="70"/>
      <c r="C5" s="39">
        <f t="shared" si="0"/>
        <v>-49.087196846840044</v>
      </c>
      <c r="D5" s="40">
        <f t="shared" si="0"/>
        <v>-49.087196846840044</v>
      </c>
      <c r="E5" s="40">
        <f t="shared" si="0"/>
        <v>-49.087196846840044</v>
      </c>
      <c r="F5" s="40">
        <f t="shared" si="0"/>
        <v>-49.087196846840044</v>
      </c>
      <c r="G5" s="39">
        <f t="shared" si="0"/>
        <v>-49.087196846840044</v>
      </c>
      <c r="H5" s="40">
        <f t="shared" si="0"/>
        <v>-49.087196846840044</v>
      </c>
      <c r="I5" s="41">
        <f t="shared" si="0"/>
        <v>-49.087196846840044</v>
      </c>
      <c r="J5" s="40">
        <f t="shared" si="0"/>
        <v>-49.087196846840044</v>
      </c>
      <c r="K5" s="41">
        <f t="shared" si="0"/>
        <v>-49.087196846840044</v>
      </c>
      <c r="L5" s="41">
        <f t="shared" si="0"/>
        <v>-49.087196846840044</v>
      </c>
      <c r="N5" t="s">
        <v>20</v>
      </c>
      <c r="O5" s="48">
        <f>(3*10^8)/(2.4*10^9)</f>
        <v>0.125</v>
      </c>
    </row>
    <row r="6" spans="1:15" ht="15.75" thickBot="1" x14ac:dyDescent="0.3">
      <c r="A6" s="68">
        <f>Punkter!$C$5</f>
        <v>8</v>
      </c>
      <c r="B6" s="70"/>
      <c r="C6" s="36">
        <f t="shared" si="0"/>
        <v>-55.107796760119669</v>
      </c>
      <c r="D6" s="37">
        <f t="shared" si="0"/>
        <v>-55.107796760119669</v>
      </c>
      <c r="E6" s="37">
        <f t="shared" si="0"/>
        <v>-55.107796760119669</v>
      </c>
      <c r="F6" s="37">
        <f t="shared" si="0"/>
        <v>-55.107796760119669</v>
      </c>
      <c r="G6" s="36">
        <f t="shared" si="0"/>
        <v>-55.107796760119669</v>
      </c>
      <c r="H6" s="37">
        <f t="shared" si="0"/>
        <v>-55.107796760119669</v>
      </c>
      <c r="I6" s="38">
        <f t="shared" si="0"/>
        <v>-55.107796760119669</v>
      </c>
      <c r="J6" s="37">
        <f t="shared" si="0"/>
        <v>-55.107796760119669</v>
      </c>
      <c r="K6" s="38">
        <f t="shared" si="0"/>
        <v>-55.107796760119669</v>
      </c>
      <c r="L6" s="38">
        <f t="shared" si="0"/>
        <v>-55.107796760119669</v>
      </c>
    </row>
    <row r="7" spans="1:15" ht="15.75" thickBot="1" x14ac:dyDescent="0.3">
      <c r="A7" s="68">
        <f>Punkter!$C$6</f>
        <v>15</v>
      </c>
      <c r="B7" s="70"/>
      <c r="C7" s="42">
        <f t="shared" si="0"/>
        <v>-60.567822201394421</v>
      </c>
      <c r="D7" s="43">
        <f t="shared" si="0"/>
        <v>-60.567822201394421</v>
      </c>
      <c r="E7" s="43">
        <f t="shared" si="0"/>
        <v>-60.567822201394421</v>
      </c>
      <c r="F7" s="43">
        <f t="shared" si="0"/>
        <v>-60.567822201394421</v>
      </c>
      <c r="G7" s="42">
        <f t="shared" si="0"/>
        <v>-60.567822201394421</v>
      </c>
      <c r="H7" s="43">
        <f t="shared" si="0"/>
        <v>-60.567822201394421</v>
      </c>
      <c r="I7" s="44">
        <f t="shared" si="0"/>
        <v>-60.567822201394421</v>
      </c>
      <c r="J7" s="43">
        <f t="shared" si="0"/>
        <v>-60.567822201394421</v>
      </c>
      <c r="K7" s="44">
        <f t="shared" si="0"/>
        <v>-60.567822201394421</v>
      </c>
      <c r="L7" s="44">
        <f t="shared" si="0"/>
        <v>-60.567822201394421</v>
      </c>
    </row>
    <row r="8" spans="1:15" ht="15.75" thickBot="1" x14ac:dyDescent="0.3">
      <c r="A8" s="68">
        <f>Punkter!$C$7</f>
        <v>30</v>
      </c>
      <c r="B8" s="70"/>
      <c r="C8" s="45">
        <f t="shared" si="0"/>
        <v>-66.588422114674046</v>
      </c>
      <c r="D8" s="46">
        <f t="shared" si="0"/>
        <v>-66.588422114674046</v>
      </c>
      <c r="E8" s="46">
        <f t="shared" si="0"/>
        <v>-66.588422114674046</v>
      </c>
      <c r="F8" s="46">
        <f t="shared" si="0"/>
        <v>-66.588422114674046</v>
      </c>
      <c r="G8" s="45">
        <f t="shared" si="0"/>
        <v>-66.588422114674046</v>
      </c>
      <c r="H8" s="46">
        <f t="shared" si="0"/>
        <v>-66.588422114674046</v>
      </c>
      <c r="I8" s="47">
        <f t="shared" si="0"/>
        <v>-66.588422114674046</v>
      </c>
      <c r="J8" s="46">
        <f t="shared" si="0"/>
        <v>-66.588422114674046</v>
      </c>
      <c r="K8" s="47">
        <f t="shared" si="0"/>
        <v>-66.588422114674046</v>
      </c>
      <c r="L8" s="47">
        <f t="shared" si="0"/>
        <v>-66.588422114674046</v>
      </c>
    </row>
    <row r="10" spans="1:15" ht="15.75" thickBot="1" x14ac:dyDescent="0.3"/>
    <row r="11" spans="1:15" x14ac:dyDescent="0.25">
      <c r="A11" s="64" t="s">
        <v>22</v>
      </c>
      <c r="B11" s="30" t="s">
        <v>2</v>
      </c>
      <c r="C11" s="64">
        <f>Punkter!$A$2</f>
        <v>0.01</v>
      </c>
      <c r="D11" s="66"/>
      <c r="E11" s="66"/>
      <c r="F11" s="67"/>
      <c r="G11" s="64">
        <f>Punkter!$A$3</f>
        <v>0.08</v>
      </c>
      <c r="H11" s="66"/>
      <c r="I11" s="67"/>
      <c r="J11" s="64">
        <f>Punkter!$A$4</f>
        <v>0.34</v>
      </c>
      <c r="K11" s="67"/>
      <c r="L11" s="26">
        <f>Punkter!$A$5</f>
        <v>2</v>
      </c>
      <c r="O11" t="s">
        <v>21</v>
      </c>
    </row>
    <row r="12" spans="1:15" ht="15.75" thickBot="1" x14ac:dyDescent="0.3">
      <c r="A12" s="65"/>
      <c r="B12" s="4" t="s">
        <v>3</v>
      </c>
      <c r="C12" s="32">
        <f>Punkter!$A$2</f>
        <v>0.01</v>
      </c>
      <c r="D12" s="1">
        <f>Punkter!$A$3</f>
        <v>0.08</v>
      </c>
      <c r="E12" s="1">
        <f>Punkter!$A$4</f>
        <v>0.34</v>
      </c>
      <c r="F12" s="9">
        <f>Punkter!$A$5</f>
        <v>2</v>
      </c>
      <c r="G12" s="32">
        <f>Punkter!$A$3</f>
        <v>0.08</v>
      </c>
      <c r="H12" s="1">
        <f>Punkter!$A$4</f>
        <v>0.34</v>
      </c>
      <c r="I12" s="9">
        <f>Punkter!$A$5</f>
        <v>2</v>
      </c>
      <c r="J12" s="1">
        <f>Punkter!$A$4</f>
        <v>0.34</v>
      </c>
      <c r="K12" s="9">
        <f>Punkter!$A$5</f>
        <v>2</v>
      </c>
      <c r="L12" s="9">
        <f>Punkter!$A$5</f>
        <v>2</v>
      </c>
      <c r="N12" t="s">
        <v>17</v>
      </c>
      <c r="O12">
        <v>1</v>
      </c>
    </row>
    <row r="13" spans="1:15" ht="15.75" thickBot="1" x14ac:dyDescent="0.3">
      <c r="A13" s="68">
        <f>Punkter!$C$2</f>
        <v>1</v>
      </c>
      <c r="B13" s="70"/>
      <c r="C13" s="33">
        <f t="shared" ref="C13:L18" si="1">$O$2+$O$3+$O$4+20*LOG10($O$5/(4*PI()*$A13))</f>
        <v>-37.045997020280801</v>
      </c>
      <c r="D13" s="34">
        <f t="shared" si="1"/>
        <v>-37.045997020280801</v>
      </c>
      <c r="E13" s="34">
        <f t="shared" si="1"/>
        <v>-37.045997020280801</v>
      </c>
      <c r="F13" s="34">
        <f t="shared" si="1"/>
        <v>-37.045997020280801</v>
      </c>
      <c r="G13" s="33">
        <f t="shared" si="1"/>
        <v>-37.045997020280801</v>
      </c>
      <c r="H13" s="34">
        <f t="shared" si="1"/>
        <v>-37.045997020280801</v>
      </c>
      <c r="I13" s="35">
        <f t="shared" si="1"/>
        <v>-37.045997020280801</v>
      </c>
      <c r="J13" s="34">
        <f t="shared" si="1"/>
        <v>-37.045997020280801</v>
      </c>
      <c r="K13" s="35">
        <f t="shared" si="1"/>
        <v>-37.045997020280801</v>
      </c>
      <c r="L13" s="35">
        <f t="shared" si="1"/>
        <v>-37.045997020280801</v>
      </c>
      <c r="N13" t="s">
        <v>18</v>
      </c>
      <c r="O13">
        <v>1</v>
      </c>
    </row>
    <row r="14" spans="1:15" ht="15.75" thickBot="1" x14ac:dyDescent="0.3">
      <c r="A14" s="68">
        <f>Punkter!$C$3</f>
        <v>2</v>
      </c>
      <c r="B14" s="70"/>
      <c r="C14" s="36">
        <f t="shared" si="1"/>
        <v>-43.066596933560426</v>
      </c>
      <c r="D14" s="37">
        <f t="shared" si="1"/>
        <v>-43.066596933560426</v>
      </c>
      <c r="E14" s="37">
        <f t="shared" si="1"/>
        <v>-43.066596933560426</v>
      </c>
      <c r="F14" s="37">
        <f t="shared" si="1"/>
        <v>-43.066596933560426</v>
      </c>
      <c r="G14" s="36">
        <f t="shared" si="1"/>
        <v>-43.066596933560426</v>
      </c>
      <c r="H14" s="37">
        <f t="shared" si="1"/>
        <v>-43.066596933560426</v>
      </c>
      <c r="I14" s="38">
        <f t="shared" si="1"/>
        <v>-43.066596933560426</v>
      </c>
      <c r="J14" s="37">
        <f t="shared" si="1"/>
        <v>-43.066596933560426</v>
      </c>
      <c r="K14" s="38">
        <f t="shared" si="1"/>
        <v>-43.066596933560426</v>
      </c>
      <c r="L14" s="38">
        <f t="shared" si="1"/>
        <v>-43.066596933560426</v>
      </c>
      <c r="N14" t="s">
        <v>19</v>
      </c>
      <c r="O14">
        <v>1</v>
      </c>
    </row>
    <row r="15" spans="1:15" ht="15.75" thickBot="1" x14ac:dyDescent="0.3">
      <c r="A15" s="68">
        <f>Punkter!$C$4</f>
        <v>4</v>
      </c>
      <c r="B15" s="70"/>
      <c r="C15" s="39">
        <f t="shared" si="1"/>
        <v>-49.087196846840044</v>
      </c>
      <c r="D15" s="40">
        <f t="shared" si="1"/>
        <v>-49.087196846840044</v>
      </c>
      <c r="E15" s="40">
        <f t="shared" si="1"/>
        <v>-49.087196846840044</v>
      </c>
      <c r="F15" s="40">
        <f t="shared" si="1"/>
        <v>-49.087196846840044</v>
      </c>
      <c r="G15" s="39">
        <f t="shared" si="1"/>
        <v>-49.087196846840044</v>
      </c>
      <c r="H15" s="40">
        <f t="shared" si="1"/>
        <v>-49.087196846840044</v>
      </c>
      <c r="I15" s="41">
        <f t="shared" si="1"/>
        <v>-49.087196846840044</v>
      </c>
      <c r="J15" s="40">
        <f t="shared" si="1"/>
        <v>-49.087196846840044</v>
      </c>
      <c r="K15" s="41">
        <f t="shared" si="1"/>
        <v>-49.087196846840044</v>
      </c>
      <c r="L15" s="41">
        <f t="shared" si="1"/>
        <v>-49.087196846840044</v>
      </c>
      <c r="N15" t="s">
        <v>20</v>
      </c>
      <c r="O15" s="48">
        <f>(3*10^8)/(2.4*10^9)</f>
        <v>0.125</v>
      </c>
    </row>
    <row r="16" spans="1:15" ht="15.75" thickBot="1" x14ac:dyDescent="0.3">
      <c r="A16" s="68">
        <f>Punkter!$C$5</f>
        <v>8</v>
      </c>
      <c r="B16" s="70"/>
      <c r="C16" s="36">
        <f t="shared" si="1"/>
        <v>-55.107796760119669</v>
      </c>
      <c r="D16" s="37">
        <f t="shared" si="1"/>
        <v>-55.107796760119669</v>
      </c>
      <c r="E16" s="37">
        <f t="shared" si="1"/>
        <v>-55.107796760119669</v>
      </c>
      <c r="F16" s="37">
        <f t="shared" si="1"/>
        <v>-55.107796760119669</v>
      </c>
      <c r="G16" s="36">
        <f t="shared" si="1"/>
        <v>-55.107796760119669</v>
      </c>
      <c r="H16" s="37">
        <f t="shared" si="1"/>
        <v>-55.107796760119669</v>
      </c>
      <c r="I16" s="38">
        <f t="shared" si="1"/>
        <v>-55.107796760119669</v>
      </c>
      <c r="J16" s="37">
        <f t="shared" si="1"/>
        <v>-55.107796760119669</v>
      </c>
      <c r="K16" s="38">
        <f t="shared" si="1"/>
        <v>-55.107796760119669</v>
      </c>
      <c r="L16" s="38">
        <f t="shared" si="1"/>
        <v>-55.107796760119669</v>
      </c>
    </row>
    <row r="17" spans="1:12" ht="15.75" thickBot="1" x14ac:dyDescent="0.3">
      <c r="A17" s="68">
        <f>Punkter!$C$6</f>
        <v>15</v>
      </c>
      <c r="B17" s="70"/>
      <c r="C17" s="42">
        <f t="shared" si="1"/>
        <v>-60.567822201394421</v>
      </c>
      <c r="D17" s="43">
        <f t="shared" si="1"/>
        <v>-60.567822201394421</v>
      </c>
      <c r="E17" s="43">
        <f t="shared" si="1"/>
        <v>-60.567822201394421</v>
      </c>
      <c r="F17" s="43">
        <f t="shared" si="1"/>
        <v>-60.567822201394421</v>
      </c>
      <c r="G17" s="42">
        <f t="shared" si="1"/>
        <v>-60.567822201394421</v>
      </c>
      <c r="H17" s="43">
        <f t="shared" si="1"/>
        <v>-60.567822201394421</v>
      </c>
      <c r="I17" s="44">
        <f t="shared" si="1"/>
        <v>-60.567822201394421</v>
      </c>
      <c r="J17" s="43">
        <f t="shared" si="1"/>
        <v>-60.567822201394421</v>
      </c>
      <c r="K17" s="44">
        <f t="shared" si="1"/>
        <v>-60.567822201394421</v>
      </c>
      <c r="L17" s="44">
        <f t="shared" si="1"/>
        <v>-60.567822201394421</v>
      </c>
    </row>
    <row r="18" spans="1:12" ht="15.75" thickBot="1" x14ac:dyDescent="0.3">
      <c r="A18" s="68">
        <f>Punkter!$C$7</f>
        <v>30</v>
      </c>
      <c r="B18" s="70"/>
      <c r="C18" s="45">
        <f t="shared" si="1"/>
        <v>-66.588422114674046</v>
      </c>
      <c r="D18" s="46">
        <f t="shared" si="1"/>
        <v>-66.588422114674046</v>
      </c>
      <c r="E18" s="46">
        <f t="shared" si="1"/>
        <v>-66.588422114674046</v>
      </c>
      <c r="F18" s="46">
        <f t="shared" si="1"/>
        <v>-66.588422114674046</v>
      </c>
      <c r="G18" s="45">
        <f t="shared" si="1"/>
        <v>-66.588422114674046</v>
      </c>
      <c r="H18" s="46">
        <f t="shared" si="1"/>
        <v>-66.588422114674046</v>
      </c>
      <c r="I18" s="47">
        <f t="shared" si="1"/>
        <v>-66.588422114674046</v>
      </c>
      <c r="J18" s="46">
        <f t="shared" si="1"/>
        <v>-66.588422114674046</v>
      </c>
      <c r="K18" s="47">
        <f t="shared" si="1"/>
        <v>-66.588422114674046</v>
      </c>
      <c r="L18" s="47">
        <f t="shared" si="1"/>
        <v>-66.588422114674046</v>
      </c>
    </row>
  </sheetData>
  <mergeCells count="20">
    <mergeCell ref="A4:B4"/>
    <mergeCell ref="A1:A2"/>
    <mergeCell ref="C1:F1"/>
    <mergeCell ref="G1:I1"/>
    <mergeCell ref="J1:K1"/>
    <mergeCell ref="A3:B3"/>
    <mergeCell ref="A5:B5"/>
    <mergeCell ref="A6:B6"/>
    <mergeCell ref="A7:B7"/>
    <mergeCell ref="A8:B8"/>
    <mergeCell ref="A11:A12"/>
    <mergeCell ref="A17:B17"/>
    <mergeCell ref="A18:B18"/>
    <mergeCell ref="G11:I11"/>
    <mergeCell ref="J11:K11"/>
    <mergeCell ref="A13:B13"/>
    <mergeCell ref="A14:B14"/>
    <mergeCell ref="A15:B15"/>
    <mergeCell ref="A16:B16"/>
    <mergeCell ref="C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Punkter</vt:lpstr>
      <vt:lpstr>Meas3</vt:lpstr>
      <vt:lpstr>Meas2</vt:lpstr>
      <vt:lpstr>Meas1</vt:lpstr>
      <vt:lpstr>Total</vt:lpstr>
      <vt:lpstr>Friis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Gotti</dc:creator>
  <cp:lastModifiedBy>Gotti</cp:lastModifiedBy>
  <cp:lastPrinted>2016-10-12T06:44:20Z</cp:lastPrinted>
  <dcterms:created xsi:type="dcterms:W3CDTF">2016-09-29T09:20:45Z</dcterms:created>
  <dcterms:modified xsi:type="dcterms:W3CDTF">2016-10-19T12:16:53Z</dcterms:modified>
</cp:coreProperties>
</file>