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ch\OneDrive - University of Massachusetts\GitHub\HWP_Shared_Test-main\HWP_Shared_Test-main\HWP Data\ExistingData\"/>
    </mc:Choice>
  </mc:AlternateContent>
  <xr:revisionPtr revIDLastSave="0" documentId="13_ncr:1_{79AF8E7F-0A92-4B6D-932A-5FCBF5DC2C5E}" xr6:coauthVersionLast="47" xr6:coauthVersionMax="47" xr10:uidLastSave="{00000000-0000-0000-0000-000000000000}"/>
  <bookViews>
    <workbookView xWindow="6255" yWindow="1230" windowWidth="19020" windowHeight="12135" tabRatio="767" firstSheet="6" activeTab="11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RatioCategories" sheetId="2" r:id="rId6"/>
    <sheet name="EndUseRatios" sheetId="7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246" i="7" l="1"/>
  <c r="BP246" i="7"/>
  <c r="BO246" i="7"/>
  <c r="BN246" i="7"/>
  <c r="BM246" i="7"/>
  <c r="BL246" i="7"/>
  <c r="BK246" i="7"/>
  <c r="BJ246" i="7"/>
  <c r="BI246" i="7"/>
  <c r="BH246" i="7"/>
  <c r="BG246" i="7"/>
  <c r="BF246" i="7"/>
  <c r="BE246" i="7"/>
  <c r="BD246" i="7"/>
  <c r="BC246" i="7"/>
  <c r="BB246" i="7"/>
  <c r="BA246" i="7"/>
  <c r="AZ246" i="7"/>
  <c r="AY246" i="7"/>
  <c r="AX246" i="7"/>
  <c r="AW246" i="7"/>
  <c r="AV246" i="7"/>
  <c r="AU246" i="7"/>
  <c r="AT246" i="7"/>
  <c r="AS246" i="7"/>
  <c r="AR246" i="7"/>
  <c r="AQ246" i="7"/>
  <c r="AP246" i="7"/>
  <c r="AO246" i="7"/>
  <c r="AN246" i="7"/>
  <c r="AM246" i="7"/>
  <c r="AL246" i="7"/>
  <c r="AK246" i="7"/>
  <c r="AJ246" i="7"/>
  <c r="AI246" i="7"/>
  <c r="AH246" i="7"/>
  <c r="AG246" i="7"/>
  <c r="AF246" i="7"/>
  <c r="AE246" i="7"/>
  <c r="AD246" i="7"/>
  <c r="AC246" i="7"/>
  <c r="AB246" i="7"/>
  <c r="AA246" i="7"/>
  <c r="Z246" i="7"/>
  <c r="Y246" i="7"/>
  <c r="X246" i="7"/>
  <c r="W246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BQ245" i="7"/>
  <c r="BP245" i="7"/>
  <c r="BO245" i="7"/>
  <c r="BN245" i="7"/>
  <c r="BM245" i="7"/>
  <c r="BL245" i="7"/>
  <c r="BK245" i="7"/>
  <c r="BJ245" i="7"/>
  <c r="BI245" i="7"/>
  <c r="BH245" i="7"/>
  <c r="BG245" i="7"/>
  <c r="BF245" i="7"/>
  <c r="BE245" i="7"/>
  <c r="BD245" i="7"/>
  <c r="BC245" i="7"/>
  <c r="BB245" i="7"/>
  <c r="BA245" i="7"/>
  <c r="AZ245" i="7"/>
  <c r="AY245" i="7"/>
  <c r="AX245" i="7"/>
  <c r="AW245" i="7"/>
  <c r="AV245" i="7"/>
  <c r="AU245" i="7"/>
  <c r="AT245" i="7"/>
  <c r="AS245" i="7"/>
  <c r="AR245" i="7"/>
  <c r="AQ245" i="7"/>
  <c r="AP245" i="7"/>
  <c r="AO245" i="7"/>
  <c r="AN245" i="7"/>
  <c r="AM245" i="7"/>
  <c r="AL245" i="7"/>
  <c r="AK245" i="7"/>
  <c r="AJ245" i="7"/>
  <c r="AI245" i="7"/>
  <c r="AH245" i="7"/>
  <c r="AG245" i="7"/>
  <c r="AF245" i="7"/>
  <c r="AE245" i="7"/>
  <c r="AD245" i="7"/>
  <c r="AC245" i="7"/>
  <c r="AB245" i="7"/>
  <c r="AA245" i="7"/>
  <c r="Z245" i="7"/>
  <c r="Y245" i="7"/>
  <c r="X245" i="7"/>
  <c r="W245" i="7"/>
  <c r="V245" i="7"/>
  <c r="U245" i="7"/>
  <c r="T245" i="7"/>
  <c r="S245" i="7"/>
  <c r="R245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BQ244" i="7"/>
  <c r="BP244" i="7"/>
  <c r="BO244" i="7"/>
  <c r="BN244" i="7"/>
  <c r="BM244" i="7"/>
  <c r="BL244" i="7"/>
  <c r="BK244" i="7"/>
  <c r="BJ244" i="7"/>
  <c r="BI244" i="7"/>
  <c r="BH244" i="7"/>
  <c r="BG244" i="7"/>
  <c r="BF244" i="7"/>
  <c r="BE244" i="7"/>
  <c r="BD244" i="7"/>
  <c r="BC244" i="7"/>
  <c r="BB244" i="7"/>
  <c r="BA244" i="7"/>
  <c r="AZ244" i="7"/>
  <c r="AY244" i="7"/>
  <c r="AX244" i="7"/>
  <c r="AW244" i="7"/>
  <c r="AV244" i="7"/>
  <c r="AU244" i="7"/>
  <c r="AT244" i="7"/>
  <c r="AS244" i="7"/>
  <c r="AR244" i="7"/>
  <c r="AQ244" i="7"/>
  <c r="AP244" i="7"/>
  <c r="AO244" i="7"/>
  <c r="AN244" i="7"/>
  <c r="AM244" i="7"/>
  <c r="AL244" i="7"/>
  <c r="AK244" i="7"/>
  <c r="AJ244" i="7"/>
  <c r="AI244" i="7"/>
  <c r="AH244" i="7"/>
  <c r="AG244" i="7"/>
  <c r="AF244" i="7"/>
  <c r="AE244" i="7"/>
  <c r="AD244" i="7"/>
  <c r="AC244" i="7"/>
  <c r="AB244" i="7"/>
  <c r="AA244" i="7"/>
  <c r="Z244" i="7"/>
  <c r="Y244" i="7"/>
  <c r="X244" i="7"/>
  <c r="W244" i="7"/>
  <c r="V244" i="7"/>
  <c r="U244" i="7"/>
  <c r="T244" i="7"/>
  <c r="S244" i="7"/>
  <c r="R244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BQ243" i="7"/>
  <c r="BP243" i="7"/>
  <c r="BO243" i="7"/>
  <c r="BN243" i="7"/>
  <c r="BM243" i="7"/>
  <c r="BL243" i="7"/>
  <c r="BK243" i="7"/>
  <c r="BJ243" i="7"/>
  <c r="BI243" i="7"/>
  <c r="BH243" i="7"/>
  <c r="BG243" i="7"/>
  <c r="BF243" i="7"/>
  <c r="BE243" i="7"/>
  <c r="BD243" i="7"/>
  <c r="BC243" i="7"/>
  <c r="BB243" i="7"/>
  <c r="BA243" i="7"/>
  <c r="AZ243" i="7"/>
  <c r="AY243" i="7"/>
  <c r="AX243" i="7"/>
  <c r="AW243" i="7"/>
  <c r="AV243" i="7"/>
  <c r="AU243" i="7"/>
  <c r="AT243" i="7"/>
  <c r="AS243" i="7"/>
  <c r="AR243" i="7"/>
  <c r="AQ243" i="7"/>
  <c r="AP243" i="7"/>
  <c r="AO243" i="7"/>
  <c r="AN243" i="7"/>
  <c r="BQ242" i="7"/>
  <c r="BP242" i="7"/>
  <c r="BO242" i="7"/>
  <c r="BN242" i="7"/>
  <c r="BM242" i="7"/>
  <c r="BL242" i="7"/>
  <c r="BK242" i="7"/>
  <c r="BJ242" i="7"/>
  <c r="BI242" i="7"/>
  <c r="BH242" i="7"/>
  <c r="BG242" i="7"/>
  <c r="BF242" i="7"/>
  <c r="BE242" i="7"/>
  <c r="BD242" i="7"/>
  <c r="BC242" i="7"/>
  <c r="BB242" i="7"/>
  <c r="BA242" i="7"/>
  <c r="AZ242" i="7"/>
  <c r="AY242" i="7"/>
  <c r="AX242" i="7"/>
  <c r="AW242" i="7"/>
  <c r="AV242" i="7"/>
  <c r="AU242" i="7"/>
  <c r="AT242" i="7"/>
  <c r="AS242" i="7"/>
  <c r="AR242" i="7"/>
  <c r="AQ242" i="7"/>
  <c r="AP242" i="7"/>
  <c r="AO242" i="7"/>
  <c r="AN242" i="7"/>
  <c r="AM242" i="7"/>
  <c r="AL242" i="7"/>
  <c r="AK242" i="7"/>
  <c r="AJ242" i="7"/>
  <c r="AI242" i="7"/>
  <c r="AH242" i="7"/>
  <c r="AG242" i="7"/>
  <c r="AF242" i="7"/>
  <c r="AE242" i="7"/>
  <c r="AD242" i="7"/>
  <c r="AC242" i="7"/>
  <c r="AB242" i="7"/>
  <c r="AA242" i="7"/>
  <c r="Z242" i="7"/>
  <c r="Y242" i="7"/>
  <c r="X242" i="7"/>
  <c r="W242" i="7"/>
  <c r="V242" i="7"/>
  <c r="U242" i="7"/>
  <c r="T242" i="7"/>
  <c r="S242" i="7"/>
  <c r="R242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BQ241" i="7"/>
  <c r="BP241" i="7"/>
  <c r="BO241" i="7"/>
  <c r="BN241" i="7"/>
  <c r="BM241" i="7"/>
  <c r="BL241" i="7"/>
  <c r="BK241" i="7"/>
  <c r="BJ241" i="7"/>
  <c r="BI241" i="7"/>
  <c r="BH241" i="7"/>
  <c r="BG241" i="7"/>
  <c r="BF241" i="7"/>
  <c r="BE241" i="7"/>
  <c r="BD241" i="7"/>
  <c r="BC241" i="7"/>
  <c r="BB241" i="7"/>
  <c r="BA241" i="7"/>
  <c r="AZ241" i="7"/>
  <c r="AY241" i="7"/>
  <c r="AX241" i="7"/>
  <c r="AW241" i="7"/>
  <c r="AV241" i="7"/>
  <c r="AU241" i="7"/>
  <c r="AT241" i="7"/>
  <c r="AS241" i="7"/>
  <c r="AR241" i="7"/>
  <c r="AQ241" i="7"/>
  <c r="AP241" i="7"/>
  <c r="AO241" i="7"/>
  <c r="AN241" i="7"/>
  <c r="AM241" i="7"/>
  <c r="AL241" i="7"/>
  <c r="AK241" i="7"/>
  <c r="AJ241" i="7"/>
  <c r="AI241" i="7"/>
  <c r="AH241" i="7"/>
  <c r="AG241" i="7"/>
  <c r="AF241" i="7"/>
  <c r="AE241" i="7"/>
  <c r="AD241" i="7"/>
  <c r="AC241" i="7"/>
  <c r="AB241" i="7"/>
  <c r="AA241" i="7"/>
  <c r="Z241" i="7"/>
  <c r="Y241" i="7"/>
  <c r="X241" i="7"/>
  <c r="W241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BQ240" i="7"/>
  <c r="BP240" i="7"/>
  <c r="BO240" i="7"/>
  <c r="BN240" i="7"/>
  <c r="BM240" i="7"/>
  <c r="BL240" i="7"/>
  <c r="BK240" i="7"/>
  <c r="BJ240" i="7"/>
  <c r="BI240" i="7"/>
  <c r="BH240" i="7"/>
  <c r="BG240" i="7"/>
  <c r="BF240" i="7"/>
  <c r="BE240" i="7"/>
  <c r="BD240" i="7"/>
  <c r="BC240" i="7"/>
  <c r="BB240" i="7"/>
  <c r="BA240" i="7"/>
  <c r="AZ240" i="7"/>
  <c r="AY240" i="7"/>
  <c r="AX240" i="7"/>
  <c r="AW240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C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BQ239" i="7"/>
  <c r="BP239" i="7"/>
  <c r="BO239" i="7"/>
  <c r="BN239" i="7"/>
  <c r="BM239" i="7"/>
  <c r="BL239" i="7"/>
  <c r="BK239" i="7"/>
  <c r="BJ239" i="7"/>
  <c r="BI239" i="7"/>
  <c r="BH239" i="7"/>
  <c r="BG239" i="7"/>
  <c r="BF239" i="7"/>
  <c r="BE239" i="7"/>
  <c r="BD239" i="7"/>
  <c r="BC239" i="7"/>
  <c r="BB239" i="7"/>
  <c r="BA239" i="7"/>
  <c r="AZ239" i="7"/>
  <c r="AY239" i="7"/>
  <c r="AX239" i="7"/>
  <c r="AW239" i="7"/>
  <c r="AV239" i="7"/>
  <c r="AU239" i="7"/>
  <c r="AT239" i="7"/>
  <c r="AS239" i="7"/>
  <c r="AR239" i="7"/>
  <c r="AQ239" i="7"/>
  <c r="AP239" i="7"/>
  <c r="AO239" i="7"/>
  <c r="AN239" i="7"/>
  <c r="BQ237" i="7"/>
  <c r="BP237" i="7"/>
  <c r="BO237" i="7"/>
  <c r="BN237" i="7"/>
  <c r="BM237" i="7"/>
  <c r="BL237" i="7"/>
  <c r="BK237" i="7"/>
  <c r="BJ237" i="7"/>
  <c r="BI237" i="7"/>
  <c r="BH237" i="7"/>
  <c r="BG237" i="7"/>
  <c r="BF237" i="7"/>
  <c r="BE237" i="7"/>
  <c r="BD237" i="7"/>
  <c r="BC237" i="7"/>
  <c r="BB237" i="7"/>
  <c r="BA237" i="7"/>
  <c r="AZ237" i="7"/>
  <c r="AY237" i="7"/>
  <c r="AX237" i="7"/>
  <c r="AW237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C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BQ236" i="7"/>
  <c r="BP236" i="7"/>
  <c r="BO236" i="7"/>
  <c r="BN236" i="7"/>
  <c r="BM236" i="7"/>
  <c r="BL236" i="7"/>
  <c r="BK236" i="7"/>
  <c r="BJ236" i="7"/>
  <c r="BI236" i="7"/>
  <c r="BH236" i="7"/>
  <c r="BG236" i="7"/>
  <c r="BF236" i="7"/>
  <c r="BE236" i="7"/>
  <c r="BD236" i="7"/>
  <c r="BC236" i="7"/>
  <c r="BB236" i="7"/>
  <c r="BA236" i="7"/>
  <c r="AZ236" i="7"/>
  <c r="AY236" i="7"/>
  <c r="AX236" i="7"/>
  <c r="AW236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C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BQ235" i="7"/>
  <c r="BP235" i="7"/>
  <c r="BO235" i="7"/>
  <c r="BN235" i="7"/>
  <c r="BM235" i="7"/>
  <c r="BL235" i="7"/>
  <c r="BK235" i="7"/>
  <c r="BJ235" i="7"/>
  <c r="BI235" i="7"/>
  <c r="BH235" i="7"/>
  <c r="BG235" i="7"/>
  <c r="BF235" i="7"/>
  <c r="BE235" i="7"/>
  <c r="BD235" i="7"/>
  <c r="BC235" i="7"/>
  <c r="BB235" i="7"/>
  <c r="BA235" i="7"/>
  <c r="AZ235" i="7"/>
  <c r="AY235" i="7"/>
  <c r="AX235" i="7"/>
  <c r="AW235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C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BQ234" i="7"/>
  <c r="BP234" i="7"/>
  <c r="BO234" i="7"/>
  <c r="BN234" i="7"/>
  <c r="BM234" i="7"/>
  <c r="BL234" i="7"/>
  <c r="BK234" i="7"/>
  <c r="BJ234" i="7"/>
  <c r="BI234" i="7"/>
  <c r="BH234" i="7"/>
  <c r="BG234" i="7"/>
  <c r="BF234" i="7"/>
  <c r="BE234" i="7"/>
  <c r="BD234" i="7"/>
  <c r="BC234" i="7"/>
  <c r="BB234" i="7"/>
  <c r="BA234" i="7"/>
  <c r="AZ234" i="7"/>
  <c r="AY234" i="7"/>
  <c r="AX234" i="7"/>
  <c r="AW234" i="7"/>
  <c r="AV234" i="7"/>
  <c r="AU234" i="7"/>
  <c r="AT234" i="7"/>
  <c r="AS234" i="7"/>
  <c r="AR234" i="7"/>
  <c r="AQ234" i="7"/>
  <c r="AP234" i="7"/>
  <c r="AO234" i="7"/>
  <c r="AN234" i="7"/>
  <c r="BQ233" i="7"/>
  <c r="BP233" i="7"/>
  <c r="BO233" i="7"/>
  <c r="BN233" i="7"/>
  <c r="BM233" i="7"/>
  <c r="BL233" i="7"/>
  <c r="BK233" i="7"/>
  <c r="BJ233" i="7"/>
  <c r="BI233" i="7"/>
  <c r="BH233" i="7"/>
  <c r="BG233" i="7"/>
  <c r="BF233" i="7"/>
  <c r="BE233" i="7"/>
  <c r="BD233" i="7"/>
  <c r="BC233" i="7"/>
  <c r="BB233" i="7"/>
  <c r="BA233" i="7"/>
  <c r="AZ233" i="7"/>
  <c r="AY233" i="7"/>
  <c r="AX233" i="7"/>
  <c r="AW233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C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BQ232" i="7"/>
  <c r="BP232" i="7"/>
  <c r="BO232" i="7"/>
  <c r="BN232" i="7"/>
  <c r="BM232" i="7"/>
  <c r="BL232" i="7"/>
  <c r="BK232" i="7"/>
  <c r="BJ232" i="7"/>
  <c r="BI232" i="7"/>
  <c r="BH232" i="7"/>
  <c r="BG232" i="7"/>
  <c r="BF232" i="7"/>
  <c r="BE232" i="7"/>
  <c r="BD232" i="7"/>
  <c r="BC232" i="7"/>
  <c r="BB232" i="7"/>
  <c r="BA232" i="7"/>
  <c r="AZ232" i="7"/>
  <c r="AY232" i="7"/>
  <c r="AX232" i="7"/>
  <c r="AW232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C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BQ231" i="7"/>
  <c r="BP231" i="7"/>
  <c r="BO231" i="7"/>
  <c r="BN231" i="7"/>
  <c r="BM231" i="7"/>
  <c r="BL231" i="7"/>
  <c r="BK231" i="7"/>
  <c r="BJ231" i="7"/>
  <c r="BI231" i="7"/>
  <c r="BH231" i="7"/>
  <c r="BG231" i="7"/>
  <c r="BF231" i="7"/>
  <c r="BE231" i="7"/>
  <c r="BD231" i="7"/>
  <c r="BC231" i="7"/>
  <c r="BB231" i="7"/>
  <c r="BA231" i="7"/>
  <c r="AZ231" i="7"/>
  <c r="AY231" i="7"/>
  <c r="AX231" i="7"/>
  <c r="AW231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C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BQ230" i="7"/>
  <c r="BP230" i="7"/>
  <c r="BO230" i="7"/>
  <c r="BN230" i="7"/>
  <c r="BM230" i="7"/>
  <c r="BL230" i="7"/>
  <c r="BK230" i="7"/>
  <c r="BJ230" i="7"/>
  <c r="BI230" i="7"/>
  <c r="BH230" i="7"/>
  <c r="BG230" i="7"/>
  <c r="BF230" i="7"/>
  <c r="BE230" i="7"/>
  <c r="BD230" i="7"/>
  <c r="BC230" i="7"/>
  <c r="BB230" i="7"/>
  <c r="BA230" i="7"/>
  <c r="AZ230" i="7"/>
  <c r="AY230" i="7"/>
  <c r="AX230" i="7"/>
  <c r="AW230" i="7"/>
  <c r="AV230" i="7"/>
  <c r="AU230" i="7"/>
  <c r="AT230" i="7"/>
  <c r="AS230" i="7"/>
  <c r="AR230" i="7"/>
  <c r="AQ230" i="7"/>
  <c r="AP230" i="7"/>
  <c r="AO230" i="7"/>
  <c r="AN230" i="7"/>
  <c r="BQ189" i="7"/>
  <c r="BP189" i="7"/>
  <c r="BO189" i="7"/>
  <c r="BN189" i="7"/>
  <c r="BM189" i="7"/>
  <c r="BL189" i="7"/>
  <c r="BK189" i="7"/>
  <c r="BJ189" i="7"/>
  <c r="BI189" i="7"/>
  <c r="BH189" i="7"/>
  <c r="BG189" i="7"/>
  <c r="BF189" i="7"/>
  <c r="BE189" i="7"/>
  <c r="BD189" i="7"/>
  <c r="BC189" i="7"/>
  <c r="BB189" i="7"/>
  <c r="BA189" i="7"/>
  <c r="AZ189" i="7"/>
  <c r="AY189" i="7"/>
  <c r="AX189" i="7"/>
  <c r="AW189" i="7"/>
  <c r="AV189" i="7"/>
  <c r="AU189" i="7"/>
  <c r="AT189" i="7"/>
  <c r="AS189" i="7"/>
  <c r="AR189" i="7"/>
  <c r="AQ189" i="7"/>
  <c r="AP189" i="7"/>
  <c r="AO189" i="7"/>
  <c r="AN189" i="7"/>
  <c r="AM189" i="7"/>
  <c r="AL189" i="7"/>
  <c r="AK189" i="7"/>
  <c r="AJ189" i="7"/>
  <c r="AI189" i="7"/>
  <c r="AH189" i="7"/>
  <c r="AG189" i="7"/>
  <c r="AF189" i="7"/>
  <c r="AE189" i="7"/>
  <c r="AD189" i="7"/>
  <c r="AC189" i="7"/>
  <c r="AB189" i="7"/>
  <c r="AA189" i="7"/>
  <c r="Z189" i="7"/>
  <c r="Y189" i="7"/>
  <c r="X189" i="7"/>
  <c r="W189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BQ238" i="7"/>
  <c r="BP238" i="7"/>
  <c r="BO238" i="7"/>
  <c r="BN238" i="7"/>
  <c r="BM238" i="7"/>
  <c r="BL238" i="7"/>
  <c r="BK238" i="7"/>
  <c r="BJ238" i="7"/>
  <c r="BI238" i="7"/>
  <c r="BH238" i="7"/>
  <c r="BG238" i="7"/>
  <c r="BF238" i="7"/>
  <c r="BE238" i="7"/>
  <c r="BD238" i="7"/>
  <c r="BC238" i="7"/>
  <c r="BB238" i="7"/>
  <c r="BA238" i="7"/>
  <c r="AZ238" i="7"/>
  <c r="AY238" i="7"/>
  <c r="AX238" i="7"/>
  <c r="AW238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C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BQ142" i="7"/>
  <c r="BP142" i="7"/>
  <c r="BO142" i="7"/>
  <c r="BN142" i="7"/>
  <c r="BM142" i="7"/>
  <c r="BL142" i="7"/>
  <c r="BK142" i="7"/>
  <c r="BJ142" i="7"/>
  <c r="BI142" i="7"/>
  <c r="BH142" i="7"/>
  <c r="BG142" i="7"/>
  <c r="BF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BQ228" i="7"/>
  <c r="BP228" i="7"/>
  <c r="BO228" i="7"/>
  <c r="BN228" i="7"/>
  <c r="BM228" i="7"/>
  <c r="BL228" i="7"/>
  <c r="BK228" i="7"/>
  <c r="BJ228" i="7"/>
  <c r="BI228" i="7"/>
  <c r="BH228" i="7"/>
  <c r="BG228" i="7"/>
  <c r="BF228" i="7"/>
  <c r="BE228" i="7"/>
  <c r="BD228" i="7"/>
  <c r="BC228" i="7"/>
  <c r="BB228" i="7"/>
  <c r="BA228" i="7"/>
  <c r="AZ228" i="7"/>
  <c r="AY228" i="7"/>
  <c r="AX228" i="7"/>
  <c r="AW228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C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BQ229" i="7"/>
  <c r="BP229" i="7"/>
  <c r="BO229" i="7"/>
  <c r="BN229" i="7"/>
  <c r="BM229" i="7"/>
  <c r="BL229" i="7"/>
  <c r="BK229" i="7"/>
  <c r="BJ229" i="7"/>
  <c r="BI229" i="7"/>
  <c r="BH229" i="7"/>
  <c r="BG229" i="7"/>
  <c r="BF229" i="7"/>
  <c r="BE229" i="7"/>
  <c r="BD229" i="7"/>
  <c r="BC229" i="7"/>
  <c r="BB229" i="7"/>
  <c r="BA229" i="7"/>
  <c r="AZ229" i="7"/>
  <c r="AY229" i="7"/>
  <c r="AX229" i="7"/>
  <c r="AW229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C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BQ227" i="7"/>
  <c r="BP227" i="7"/>
  <c r="BO227" i="7"/>
  <c r="BN227" i="7"/>
  <c r="BM227" i="7"/>
  <c r="BL227" i="7"/>
  <c r="BK227" i="7"/>
  <c r="BJ227" i="7"/>
  <c r="BI227" i="7"/>
  <c r="BH227" i="7"/>
  <c r="BG227" i="7"/>
  <c r="BF227" i="7"/>
  <c r="BE227" i="7"/>
  <c r="BD227" i="7"/>
  <c r="BC227" i="7"/>
  <c r="BB227" i="7"/>
  <c r="BA227" i="7"/>
  <c r="AZ227" i="7"/>
  <c r="AY227" i="7"/>
  <c r="AX227" i="7"/>
  <c r="AW227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C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BQ226" i="7"/>
  <c r="BP226" i="7"/>
  <c r="BO226" i="7"/>
  <c r="BN226" i="7"/>
  <c r="BM226" i="7"/>
  <c r="BL226" i="7"/>
  <c r="BK226" i="7"/>
  <c r="BJ226" i="7"/>
  <c r="BI226" i="7"/>
  <c r="BH226" i="7"/>
  <c r="BG226" i="7"/>
  <c r="BF226" i="7"/>
  <c r="BE226" i="7"/>
  <c r="BD226" i="7"/>
  <c r="BC226" i="7"/>
  <c r="BB226" i="7"/>
  <c r="BA226" i="7"/>
  <c r="AZ226" i="7"/>
  <c r="AY226" i="7"/>
  <c r="AX226" i="7"/>
  <c r="AW226" i="7"/>
  <c r="AV226" i="7"/>
  <c r="AU226" i="7"/>
  <c r="AT226" i="7"/>
  <c r="AS226" i="7"/>
  <c r="AR226" i="7"/>
  <c r="AQ226" i="7"/>
  <c r="AP226" i="7"/>
  <c r="AO226" i="7"/>
  <c r="AN226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</calcChain>
</file>

<file path=xl/sharedStrings.xml><?xml version="1.0" encoding="utf-8"?>
<sst xmlns="http://schemas.openxmlformats.org/spreadsheetml/2006/main" count="1161" uniqueCount="133">
  <si>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</si>
  <si>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</si>
  <si>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</si>
  <si>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</si>
  <si>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</si>
  <si>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</si>
  <si>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</si>
  <si>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</si>
  <si>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</si>
  <si>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</si>
  <si>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</si>
  <si>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</si>
  <si>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PVT</t>
  </si>
  <si>
    <t>USFS</t>
  </si>
  <si>
    <t>BLM</t>
  </si>
  <si>
    <t>STATE</t>
  </si>
  <si>
    <t>Tribal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</si>
  <si>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</si>
  <si>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</si>
  <si>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</si>
  <si>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</si>
  <si>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</si>
  <si>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</si>
  <si>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</si>
  <si>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</si>
  <si>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</si>
  <si>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</si>
  <si>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</si>
  <si>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</si>
  <si>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</si>
  <si>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</si>
  <si>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</si>
  <si>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</si>
  <si>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</si>
  <si>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</si>
  <si>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</si>
  <si>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</si>
  <si>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</si>
  <si>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</si>
  <si>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</si>
  <si>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</si>
  <si>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</si>
  <si>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</si>
  <si>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</si>
  <si>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</si>
  <si>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</si>
  <si>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</si>
  <si>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</si>
  <si>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</si>
  <si>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</si>
  <si>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</si>
  <si>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</si>
  <si>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</si>
  <si>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</si>
  <si>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</si>
  <si>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</si>
  <si>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</si>
  <si>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</si>
  <si>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</si>
  <si>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</si>
  <si>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</si>
  <si>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</si>
  <si>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</si>
  <si>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</si>
  <si>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</si>
  <si>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</si>
  <si>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</si>
  <si>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</si>
  <si>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</si>
  <si>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</si>
  <si>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</si>
  <si>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</si>
  <si>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</si>
  <si>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</si>
  <si>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</si>
  <si>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</si>
  <si>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</si>
  <si>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</si>
  <si>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</si>
  <si>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</si>
  <si>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</si>
  <si>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</si>
  <si>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</si>
  <si>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</si>
  <si>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</si>
  <si>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</si>
  <si>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</si>
  <si>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</si>
  <si>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</si>
  <si>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</si>
  <si>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</si>
  <si>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</si>
  <si>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</si>
  <si>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</si>
  <si>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</si>
  <si>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</si>
  <si>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</si>
  <si>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</si>
  <si>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</si>
  <si>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</si>
  <si>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</si>
  <si>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</si>
  <si>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</si>
  <si>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</si>
  <si>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</si>
  <si>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</si>
  <si>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</si>
  <si>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</si>
  <si>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</si>
  <si>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</si>
  <si>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</si>
  <si>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</si>
  <si>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</si>
  <si>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</si>
  <si>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</si>
  <si>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</si>
  <si>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</si>
  <si>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</si>
  <si>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</si>
  <si>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BURN.IN</t>
  </si>
  <si>
    <t>DATASET.NAME</t>
  </si>
  <si>
    <t>New California</t>
  </si>
  <si>
    <t>HWP_Stand_Alone_Files/Arrays/</t>
  </si>
  <si>
    <t>HWP_Stand_Alone_Files/Tables/</t>
  </si>
  <si>
    <t>DiscardID</t>
  </si>
  <si>
    <t>DiscardProduct</t>
  </si>
  <si>
    <t>fuelwood</t>
  </si>
  <si>
    <t>BWoEC</t>
  </si>
  <si>
    <t>DEC</t>
  </si>
  <si>
    <t>cor_contain</t>
  </si>
  <si>
    <t>newspaper</t>
  </si>
  <si>
    <t>office_p</t>
  </si>
  <si>
    <t>coated_p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</si>
</sst>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righ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B2" sqref="B2"/>
    </sheetView>
  </sheetViews>
  <sheetFormatPr defaultRowHeight="15" x14ac:dyDescent="0.25"/>
  <sheetData>
    <row r="1" spans="1:14" x14ac:dyDescent="0.25">
      <c r="A1" t="s">
        <v>120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119</v>
      </c>
      <c r="N1" t="s">
        <v>11</v>
      </c>
    </row>
    <row r="2" spans="1:14" x14ac:dyDescent="0.25">
      <c r="A2" t="s">
        <v>121</v>
      </c>
      <c r="B2" t="b">
        <v>0</v>
      </c>
      <c r="C2" t="b">
        <v>1</v>
      </c>
      <c r="D2" t="b">
        <v>1</v>
      </c>
      <c r="E2" t="b">
        <v>1</v>
      </c>
      <c r="F2">
        <v>0.08</v>
      </c>
      <c r="G2" t="s">
        <v>122</v>
      </c>
      <c r="H2" t="s">
        <v>123</v>
      </c>
      <c r="I2" t="b">
        <v>1</v>
      </c>
      <c r="J2">
        <v>0.5</v>
      </c>
      <c r="K2">
        <v>0.5</v>
      </c>
      <c r="L2">
        <v>100</v>
      </c>
      <c r="M2">
        <v>5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49"/>
  <sheetViews>
    <sheetView zoomScaleNormal="100" workbookViewId="0">
      <pane xSplit="1" topLeftCell="AI1" activePane="topRight" state="frozen"/>
      <selection activeCell="A13" sqref="A13"/>
      <selection pane="topRight" activeCell="AM12" sqref="AM12"/>
    </sheetView>
  </sheetViews>
  <sheetFormatPr defaultRowHeight="15" x14ac:dyDescent="0.25"/>
  <cols>
    <col min="1" max="16384" width="9.140625" style="3"/>
  </cols>
  <sheetData>
    <row r="1" spans="1:70" x14ac:dyDescent="0.25">
      <c r="A1" s="3" t="s">
        <v>88</v>
      </c>
      <c r="B1" s="3" t="s">
        <v>89</v>
      </c>
      <c r="C1" s="3">
        <v>1952</v>
      </c>
      <c r="D1" s="3">
        <v>1953</v>
      </c>
      <c r="E1" s="3">
        <v>1954</v>
      </c>
      <c r="F1" s="3">
        <v>1955</v>
      </c>
      <c r="G1" s="3">
        <v>1956</v>
      </c>
      <c r="H1" s="3">
        <v>1957</v>
      </c>
      <c r="I1" s="3">
        <v>1958</v>
      </c>
      <c r="J1" s="3">
        <v>1959</v>
      </c>
      <c r="K1" s="3">
        <v>1960</v>
      </c>
      <c r="L1" s="3">
        <v>1961</v>
      </c>
      <c r="M1" s="3">
        <v>1962</v>
      </c>
      <c r="N1" s="3">
        <v>1963</v>
      </c>
      <c r="O1" s="3">
        <v>1964</v>
      </c>
      <c r="P1" s="3">
        <v>1965</v>
      </c>
      <c r="Q1" s="3">
        <v>1966</v>
      </c>
      <c r="R1" s="3">
        <v>1967</v>
      </c>
      <c r="S1" s="3">
        <v>1968</v>
      </c>
      <c r="T1" s="3">
        <v>1969</v>
      </c>
      <c r="U1" s="3">
        <v>1970</v>
      </c>
      <c r="V1" s="3">
        <v>1971</v>
      </c>
      <c r="W1" s="3">
        <v>1972</v>
      </c>
      <c r="X1" s="3">
        <v>1973</v>
      </c>
      <c r="Y1" s="3">
        <v>1974</v>
      </c>
      <c r="Z1" s="3">
        <v>1975</v>
      </c>
      <c r="AA1" s="3">
        <v>1976</v>
      </c>
      <c r="AB1" s="3">
        <v>1977</v>
      </c>
      <c r="AC1" s="3">
        <v>1978</v>
      </c>
      <c r="AD1" s="3">
        <v>1979</v>
      </c>
      <c r="AE1" s="3">
        <v>1980</v>
      </c>
      <c r="AF1" s="3">
        <v>1981</v>
      </c>
      <c r="AG1" s="3">
        <v>1982</v>
      </c>
      <c r="AH1" s="3">
        <v>1983</v>
      </c>
      <c r="AI1" s="3">
        <v>1984</v>
      </c>
      <c r="AJ1" s="3">
        <v>1985</v>
      </c>
      <c r="AK1" s="3">
        <v>1986</v>
      </c>
      <c r="AL1" s="3">
        <v>1987</v>
      </c>
      <c r="AM1" s="3">
        <v>1988</v>
      </c>
      <c r="AN1" s="3">
        <v>1989</v>
      </c>
      <c r="AO1" s="3">
        <v>1990</v>
      </c>
      <c r="AP1" s="3">
        <v>1991</v>
      </c>
      <c r="AQ1" s="3">
        <v>1992</v>
      </c>
      <c r="AR1" s="3">
        <v>1993</v>
      </c>
      <c r="AS1" s="3">
        <v>1994</v>
      </c>
      <c r="AT1" s="3">
        <v>1995</v>
      </c>
      <c r="AU1" s="3">
        <v>1996</v>
      </c>
      <c r="AV1" s="3">
        <v>1997</v>
      </c>
      <c r="AW1" s="3">
        <v>1998</v>
      </c>
      <c r="AX1" s="3">
        <v>1999</v>
      </c>
      <c r="AY1" s="3">
        <v>2000</v>
      </c>
      <c r="AZ1" s="3">
        <v>2001</v>
      </c>
      <c r="BA1" s="3">
        <v>2002</v>
      </c>
      <c r="BB1" s="3">
        <v>2003</v>
      </c>
      <c r="BC1" s="3">
        <v>2004</v>
      </c>
      <c r="BD1" s="3">
        <v>2005</v>
      </c>
      <c r="BE1" s="3">
        <v>2006</v>
      </c>
      <c r="BF1" s="3">
        <v>2007</v>
      </c>
      <c r="BG1" s="3">
        <v>2008</v>
      </c>
      <c r="BH1" s="3">
        <v>2009</v>
      </c>
      <c r="BI1" s="3">
        <v>2010</v>
      </c>
      <c r="BJ1" s="3">
        <v>2011</v>
      </c>
      <c r="BK1" s="3">
        <v>2012</v>
      </c>
      <c r="BL1" s="3">
        <v>2013</v>
      </c>
      <c r="BM1" s="3">
        <v>2014</v>
      </c>
      <c r="BN1" s="3">
        <v>2015</v>
      </c>
      <c r="BO1" s="3">
        <v>2016</v>
      </c>
      <c r="BP1" s="3">
        <v>2017</v>
      </c>
      <c r="BQ1" s="3">
        <v>2018</v>
      </c>
      <c r="BR1" s="3">
        <v>2019</v>
      </c>
    </row>
    <row r="2" spans="1:70" x14ac:dyDescent="0.25">
      <c r="A2" s="3" t="s">
        <v>90</v>
      </c>
      <c r="B2" s="3" t="s">
        <v>128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</row>
    <row r="3" spans="1:70" x14ac:dyDescent="0.25">
      <c r="A3" s="3" t="s">
        <v>129</v>
      </c>
      <c r="B3" s="3" t="s">
        <v>128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</row>
    <row r="4" spans="1:70" x14ac:dyDescent="0.25">
      <c r="A4" s="3" t="s">
        <v>130</v>
      </c>
      <c r="B4" s="3" t="s">
        <v>128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</row>
    <row r="5" spans="1:70" x14ac:dyDescent="0.25">
      <c r="A5" s="3" t="s">
        <v>131</v>
      </c>
      <c r="B5" s="3" t="s">
        <v>128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</row>
    <row r="6" spans="1:70" x14ac:dyDescent="0.25">
      <c r="A6" s="3" t="s">
        <v>132</v>
      </c>
      <c r="B6" s="3" t="s">
        <v>128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</row>
    <row r="7" spans="1:70" x14ac:dyDescent="0.25">
      <c r="A7" s="3" t="s">
        <v>91</v>
      </c>
      <c r="B7" s="3" t="s">
        <v>128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</row>
    <row r="8" spans="1:70" x14ac:dyDescent="0.25">
      <c r="A8" s="3" t="s">
        <v>30</v>
      </c>
      <c r="B8" s="3" t="s">
        <v>128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</row>
    <row r="9" spans="1:70" x14ac:dyDescent="0.25">
      <c r="A9" s="3" t="s">
        <v>45</v>
      </c>
      <c r="B9" s="3" t="s">
        <v>128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</row>
    <row r="10" spans="1:70" x14ac:dyDescent="0.25">
      <c r="A10" s="3" t="s">
        <v>90</v>
      </c>
      <c r="B10" s="3" t="s">
        <v>127</v>
      </c>
      <c r="C10" s="3">
        <v>0.3</v>
      </c>
      <c r="D10" s="3">
        <v>0.3</v>
      </c>
      <c r="E10" s="3">
        <v>0.3</v>
      </c>
      <c r="F10" s="3">
        <v>0.3</v>
      </c>
      <c r="G10" s="3">
        <v>0.3</v>
      </c>
      <c r="H10" s="3">
        <v>0.3</v>
      </c>
      <c r="I10" s="3">
        <v>0.3</v>
      </c>
      <c r="J10" s="3">
        <v>0.3</v>
      </c>
      <c r="K10" s="3">
        <v>0.31</v>
      </c>
      <c r="L10" s="3">
        <v>0.31</v>
      </c>
      <c r="M10" s="3">
        <v>0.31</v>
      </c>
      <c r="N10" s="3">
        <v>0.31</v>
      </c>
      <c r="O10" s="3">
        <v>0.31</v>
      </c>
      <c r="P10" s="3">
        <v>0.31</v>
      </c>
      <c r="Q10" s="3">
        <v>0.31</v>
      </c>
      <c r="R10" s="3">
        <v>0.31</v>
      </c>
      <c r="S10" s="3">
        <v>0.31</v>
      </c>
      <c r="T10" s="3">
        <v>0.31</v>
      </c>
      <c r="U10" s="3">
        <v>0.21</v>
      </c>
      <c r="V10" s="3">
        <v>0.21</v>
      </c>
      <c r="W10" s="3">
        <v>0.21</v>
      </c>
      <c r="X10" s="3">
        <v>0.21</v>
      </c>
      <c r="Y10" s="3">
        <v>0.21</v>
      </c>
      <c r="Z10" s="3">
        <v>0.21</v>
      </c>
      <c r="AA10" s="3">
        <v>0.21</v>
      </c>
      <c r="AB10" s="3">
        <v>0.21</v>
      </c>
      <c r="AC10" s="3">
        <v>0.21</v>
      </c>
      <c r="AD10" s="3">
        <v>0.21</v>
      </c>
      <c r="AE10" s="3">
        <v>0.09</v>
      </c>
      <c r="AF10" s="3">
        <v>0.09</v>
      </c>
      <c r="AG10" s="3">
        <v>0.09</v>
      </c>
      <c r="AH10" s="3">
        <v>0.09</v>
      </c>
      <c r="AI10" s="3">
        <v>0.09</v>
      </c>
      <c r="AJ10" s="3">
        <v>0.09</v>
      </c>
      <c r="AK10" s="3">
        <v>0.09</v>
      </c>
      <c r="AL10" s="3">
        <v>0.09</v>
      </c>
      <c r="AM10" s="3">
        <v>0.09</v>
      </c>
      <c r="AN10" s="3">
        <v>0.09</v>
      </c>
      <c r="AO10" s="3">
        <v>0.16</v>
      </c>
      <c r="AP10" s="3">
        <v>0.16</v>
      </c>
      <c r="AQ10" s="3">
        <v>0.16</v>
      </c>
      <c r="AR10" s="3">
        <v>0.16</v>
      </c>
      <c r="AS10" s="3">
        <v>0.16</v>
      </c>
      <c r="AT10" s="3">
        <v>0.16</v>
      </c>
      <c r="AU10" s="3">
        <v>0.16</v>
      </c>
      <c r="AV10" s="3">
        <v>0.16</v>
      </c>
      <c r="AW10" s="3">
        <v>0.16</v>
      </c>
      <c r="AX10" s="3">
        <v>0.16</v>
      </c>
      <c r="AY10" s="3">
        <v>0.15</v>
      </c>
      <c r="AZ10" s="3">
        <v>0.15</v>
      </c>
      <c r="BA10" s="3">
        <v>0.14000000000000001</v>
      </c>
      <c r="BB10" s="3">
        <v>0.14000000000000001</v>
      </c>
      <c r="BC10" s="3">
        <v>0.14000000000000001</v>
      </c>
      <c r="BD10" s="3">
        <v>0.14000000000000001</v>
      </c>
      <c r="BE10" s="3">
        <v>0.14000000000000001</v>
      </c>
      <c r="BF10" s="3">
        <v>0.14000000000000001</v>
      </c>
      <c r="BG10" s="3">
        <v>0.14000000000000001</v>
      </c>
      <c r="BH10" s="3">
        <v>0.14000000000000001</v>
      </c>
      <c r="BI10" s="3">
        <v>0.14000000000000001</v>
      </c>
      <c r="BJ10" s="3">
        <v>0.14000000000000001</v>
      </c>
      <c r="BK10" s="3">
        <v>0.14000000000000001</v>
      </c>
      <c r="BL10" s="3">
        <v>0.14000000000000001</v>
      </c>
      <c r="BM10" s="3">
        <v>0.14000000000000001</v>
      </c>
      <c r="BN10" s="3">
        <v>0.14000000000000001</v>
      </c>
      <c r="BO10" s="3">
        <v>0.14000000000000001</v>
      </c>
      <c r="BP10" s="3">
        <v>0.14000000000000001</v>
      </c>
      <c r="BQ10" s="3">
        <v>0.14000000000000001</v>
      </c>
      <c r="BR10" s="3">
        <v>0.14000000000000001</v>
      </c>
    </row>
    <row r="11" spans="1:70" x14ac:dyDescent="0.25">
      <c r="A11" s="3" t="s">
        <v>129</v>
      </c>
      <c r="B11" s="3" t="s">
        <v>127</v>
      </c>
      <c r="C11" s="3">
        <v>0.3</v>
      </c>
      <c r="D11" s="3">
        <v>0.3</v>
      </c>
      <c r="E11" s="3">
        <v>0.3</v>
      </c>
      <c r="F11" s="3">
        <v>0.3</v>
      </c>
      <c r="G11" s="3">
        <v>0.3</v>
      </c>
      <c r="H11" s="3">
        <v>0.3</v>
      </c>
      <c r="I11" s="3">
        <v>0.3</v>
      </c>
      <c r="J11" s="3">
        <v>0.3</v>
      </c>
      <c r="K11" s="3">
        <v>0.31</v>
      </c>
      <c r="L11" s="3">
        <v>0.31</v>
      </c>
      <c r="M11" s="3">
        <v>0.31</v>
      </c>
      <c r="N11" s="3">
        <v>0.31</v>
      </c>
      <c r="O11" s="3">
        <v>0.31</v>
      </c>
      <c r="P11" s="3">
        <v>0.31</v>
      </c>
      <c r="Q11" s="3">
        <v>0.31</v>
      </c>
      <c r="R11" s="3">
        <v>0.31</v>
      </c>
      <c r="S11" s="3">
        <v>0.31</v>
      </c>
      <c r="T11" s="3">
        <v>0.31</v>
      </c>
      <c r="U11" s="3">
        <v>0.21</v>
      </c>
      <c r="V11" s="3">
        <v>0.21</v>
      </c>
      <c r="W11" s="3">
        <v>0.21</v>
      </c>
      <c r="X11" s="3">
        <v>0.21</v>
      </c>
      <c r="Y11" s="3">
        <v>0.21</v>
      </c>
      <c r="Z11" s="3">
        <v>0.21</v>
      </c>
      <c r="AA11" s="3">
        <v>0.21</v>
      </c>
      <c r="AB11" s="3">
        <v>0.21</v>
      </c>
      <c r="AC11" s="3">
        <v>0.21</v>
      </c>
      <c r="AD11" s="3">
        <v>0.21</v>
      </c>
      <c r="AE11" s="3">
        <v>0.09</v>
      </c>
      <c r="AF11" s="3">
        <v>0.09</v>
      </c>
      <c r="AG11" s="3">
        <v>0.09</v>
      </c>
      <c r="AH11" s="3">
        <v>0.09</v>
      </c>
      <c r="AI11" s="3">
        <v>0.09</v>
      </c>
      <c r="AJ11" s="3">
        <v>0.09</v>
      </c>
      <c r="AK11" s="3">
        <v>0.09</v>
      </c>
      <c r="AL11" s="3">
        <v>0.09</v>
      </c>
      <c r="AM11" s="3">
        <v>0.09</v>
      </c>
      <c r="AN11" s="3">
        <v>0.09</v>
      </c>
      <c r="AO11" s="3">
        <v>0.16</v>
      </c>
      <c r="AP11" s="3">
        <v>0.16</v>
      </c>
      <c r="AQ11" s="3">
        <v>0.16</v>
      </c>
      <c r="AR11" s="3">
        <v>0.16</v>
      </c>
      <c r="AS11" s="3">
        <v>0.16</v>
      </c>
      <c r="AT11" s="3">
        <v>0.16</v>
      </c>
      <c r="AU11" s="3">
        <v>0.16</v>
      </c>
      <c r="AV11" s="3">
        <v>0.16</v>
      </c>
      <c r="AW11" s="3">
        <v>0.16</v>
      </c>
      <c r="AX11" s="3">
        <v>0.16</v>
      </c>
      <c r="AY11" s="3">
        <v>0.15</v>
      </c>
      <c r="AZ11" s="3">
        <v>0.15</v>
      </c>
      <c r="BA11" s="3">
        <v>0.14000000000000001</v>
      </c>
      <c r="BB11" s="3">
        <v>0.14000000000000001</v>
      </c>
      <c r="BC11" s="3">
        <v>0.14000000000000001</v>
      </c>
      <c r="BD11" s="3">
        <v>0.14000000000000001</v>
      </c>
      <c r="BE11" s="3">
        <v>0.14000000000000001</v>
      </c>
      <c r="BF11" s="3">
        <v>0.14000000000000001</v>
      </c>
      <c r="BG11" s="3">
        <v>0.14000000000000001</v>
      </c>
      <c r="BH11" s="3">
        <v>0.14000000000000001</v>
      </c>
      <c r="BI11" s="3">
        <v>0.14000000000000001</v>
      </c>
      <c r="BJ11" s="3">
        <v>0.14000000000000001</v>
      </c>
      <c r="BK11" s="3">
        <v>0.14000000000000001</v>
      </c>
      <c r="BL11" s="3">
        <v>0.14000000000000001</v>
      </c>
      <c r="BM11" s="3">
        <v>0.14000000000000001</v>
      </c>
      <c r="BN11" s="3">
        <v>0.14000000000000001</v>
      </c>
      <c r="BO11" s="3">
        <v>0.14000000000000001</v>
      </c>
      <c r="BP11" s="3">
        <v>0.14000000000000001</v>
      </c>
      <c r="BQ11" s="3">
        <v>0.14000000000000001</v>
      </c>
      <c r="BR11" s="3">
        <v>0.14000000000000001</v>
      </c>
    </row>
    <row r="12" spans="1:70" x14ac:dyDescent="0.25">
      <c r="A12" s="3" t="s">
        <v>130</v>
      </c>
      <c r="B12" s="3" t="s">
        <v>127</v>
      </c>
      <c r="C12" s="3">
        <v>0.3</v>
      </c>
      <c r="D12" s="3">
        <v>0.3</v>
      </c>
      <c r="E12" s="3">
        <v>0.3</v>
      </c>
      <c r="F12" s="3">
        <v>0.3</v>
      </c>
      <c r="G12" s="3">
        <v>0.3</v>
      </c>
      <c r="H12" s="3">
        <v>0.3</v>
      </c>
      <c r="I12" s="3">
        <v>0.3</v>
      </c>
      <c r="J12" s="3">
        <v>0.3</v>
      </c>
      <c r="K12" s="3">
        <v>0.31</v>
      </c>
      <c r="L12" s="3">
        <v>0.31</v>
      </c>
      <c r="M12" s="3">
        <v>0.31</v>
      </c>
      <c r="N12" s="3">
        <v>0.31</v>
      </c>
      <c r="O12" s="3">
        <v>0.31</v>
      </c>
      <c r="P12" s="3">
        <v>0.31</v>
      </c>
      <c r="Q12" s="3">
        <v>0.31</v>
      </c>
      <c r="R12" s="3">
        <v>0.31</v>
      </c>
      <c r="S12" s="3">
        <v>0.31</v>
      </c>
      <c r="T12" s="3">
        <v>0.31</v>
      </c>
      <c r="U12" s="3">
        <v>0.21</v>
      </c>
      <c r="V12" s="3">
        <v>0.21</v>
      </c>
      <c r="W12" s="3">
        <v>0.21</v>
      </c>
      <c r="X12" s="3">
        <v>0.21</v>
      </c>
      <c r="Y12" s="3">
        <v>0.21</v>
      </c>
      <c r="Z12" s="3">
        <v>0.21</v>
      </c>
      <c r="AA12" s="3">
        <v>0.21</v>
      </c>
      <c r="AB12" s="3">
        <v>0.21</v>
      </c>
      <c r="AC12" s="3">
        <v>0.21</v>
      </c>
      <c r="AD12" s="3">
        <v>0.21</v>
      </c>
      <c r="AE12" s="3">
        <v>0.09</v>
      </c>
      <c r="AF12" s="3">
        <v>0.09</v>
      </c>
      <c r="AG12" s="3">
        <v>0.09</v>
      </c>
      <c r="AH12" s="3">
        <v>0.09</v>
      </c>
      <c r="AI12" s="3">
        <v>0.09</v>
      </c>
      <c r="AJ12" s="3">
        <v>0.09</v>
      </c>
      <c r="AK12" s="3">
        <v>0.09</v>
      </c>
      <c r="AL12" s="3">
        <v>0.09</v>
      </c>
      <c r="AM12" s="3">
        <v>0.09</v>
      </c>
      <c r="AN12" s="3">
        <v>0.09</v>
      </c>
      <c r="AO12" s="3">
        <v>0.16</v>
      </c>
      <c r="AP12" s="3">
        <v>0.16</v>
      </c>
      <c r="AQ12" s="3">
        <v>0.16</v>
      </c>
      <c r="AR12" s="3">
        <v>0.16</v>
      </c>
      <c r="AS12" s="3">
        <v>0.16</v>
      </c>
      <c r="AT12" s="3">
        <v>0.16</v>
      </c>
      <c r="AU12" s="3">
        <v>0.16</v>
      </c>
      <c r="AV12" s="3">
        <v>0.16</v>
      </c>
      <c r="AW12" s="3">
        <v>0.16</v>
      </c>
      <c r="AX12" s="3">
        <v>0.16</v>
      </c>
      <c r="AY12" s="3">
        <v>0.15</v>
      </c>
      <c r="AZ12" s="3">
        <v>0.15</v>
      </c>
      <c r="BA12" s="3">
        <v>0.14000000000000001</v>
      </c>
      <c r="BB12" s="3">
        <v>0.14000000000000001</v>
      </c>
      <c r="BC12" s="3">
        <v>0.14000000000000001</v>
      </c>
      <c r="BD12" s="3">
        <v>0.14000000000000001</v>
      </c>
      <c r="BE12" s="3">
        <v>0.14000000000000001</v>
      </c>
      <c r="BF12" s="3">
        <v>0.14000000000000001</v>
      </c>
      <c r="BG12" s="3">
        <v>0.14000000000000001</v>
      </c>
      <c r="BH12" s="3">
        <v>0.14000000000000001</v>
      </c>
      <c r="BI12" s="3">
        <v>0.14000000000000001</v>
      </c>
      <c r="BJ12" s="3">
        <v>0.14000000000000001</v>
      </c>
      <c r="BK12" s="3">
        <v>0.14000000000000001</v>
      </c>
      <c r="BL12" s="3">
        <v>0.14000000000000001</v>
      </c>
      <c r="BM12" s="3">
        <v>0.14000000000000001</v>
      </c>
      <c r="BN12" s="3">
        <v>0.14000000000000001</v>
      </c>
      <c r="BO12" s="3">
        <v>0.14000000000000001</v>
      </c>
      <c r="BP12" s="3">
        <v>0.14000000000000001</v>
      </c>
      <c r="BQ12" s="3">
        <v>0.14000000000000001</v>
      </c>
      <c r="BR12" s="3">
        <v>0.14000000000000001</v>
      </c>
    </row>
    <row r="13" spans="1:70" x14ac:dyDescent="0.25">
      <c r="A13" s="3" t="s">
        <v>131</v>
      </c>
      <c r="B13" s="3" t="s">
        <v>127</v>
      </c>
      <c r="C13" s="3">
        <v>0.3</v>
      </c>
      <c r="D13" s="3">
        <v>0.3</v>
      </c>
      <c r="E13" s="3">
        <v>0.3</v>
      </c>
      <c r="F13" s="3">
        <v>0.3</v>
      </c>
      <c r="G13" s="3">
        <v>0.3</v>
      </c>
      <c r="H13" s="3">
        <v>0.3</v>
      </c>
      <c r="I13" s="3">
        <v>0.3</v>
      </c>
      <c r="J13" s="3">
        <v>0.3</v>
      </c>
      <c r="K13" s="3">
        <v>0.31</v>
      </c>
      <c r="L13" s="3">
        <v>0.31</v>
      </c>
      <c r="M13" s="3">
        <v>0.31</v>
      </c>
      <c r="N13" s="3">
        <v>0.31</v>
      </c>
      <c r="O13" s="3">
        <v>0.31</v>
      </c>
      <c r="P13" s="3">
        <v>0.31</v>
      </c>
      <c r="Q13" s="3">
        <v>0.31</v>
      </c>
      <c r="R13" s="3">
        <v>0.31</v>
      </c>
      <c r="S13" s="3">
        <v>0.31</v>
      </c>
      <c r="T13" s="3">
        <v>0.31</v>
      </c>
      <c r="U13" s="3">
        <v>0.21</v>
      </c>
      <c r="V13" s="3">
        <v>0.21</v>
      </c>
      <c r="W13" s="3">
        <v>0.21</v>
      </c>
      <c r="X13" s="3">
        <v>0.21</v>
      </c>
      <c r="Y13" s="3">
        <v>0.21</v>
      </c>
      <c r="Z13" s="3">
        <v>0.21</v>
      </c>
      <c r="AA13" s="3">
        <v>0.21</v>
      </c>
      <c r="AB13" s="3">
        <v>0.21</v>
      </c>
      <c r="AC13" s="3">
        <v>0.21</v>
      </c>
      <c r="AD13" s="3">
        <v>0.21</v>
      </c>
      <c r="AE13" s="3">
        <v>0.09</v>
      </c>
      <c r="AF13" s="3">
        <v>0.09</v>
      </c>
      <c r="AG13" s="3">
        <v>0.09</v>
      </c>
      <c r="AH13" s="3">
        <v>0.09</v>
      </c>
      <c r="AI13" s="3">
        <v>0.09</v>
      </c>
      <c r="AJ13" s="3">
        <v>0.09</v>
      </c>
      <c r="AK13" s="3">
        <v>0.09</v>
      </c>
      <c r="AL13" s="3">
        <v>0.09</v>
      </c>
      <c r="AM13" s="3">
        <v>0.09</v>
      </c>
      <c r="AN13" s="3">
        <v>0.09</v>
      </c>
      <c r="AO13" s="3">
        <v>0.16</v>
      </c>
      <c r="AP13" s="3">
        <v>0.16</v>
      </c>
      <c r="AQ13" s="3">
        <v>0.16</v>
      </c>
      <c r="AR13" s="3">
        <v>0.16</v>
      </c>
      <c r="AS13" s="3">
        <v>0.16</v>
      </c>
      <c r="AT13" s="3">
        <v>0.16</v>
      </c>
      <c r="AU13" s="3">
        <v>0.16</v>
      </c>
      <c r="AV13" s="3">
        <v>0.16</v>
      </c>
      <c r="AW13" s="3">
        <v>0.16</v>
      </c>
      <c r="AX13" s="3">
        <v>0.16</v>
      </c>
      <c r="AY13" s="3">
        <v>0.15</v>
      </c>
      <c r="AZ13" s="3">
        <v>0.15</v>
      </c>
      <c r="BA13" s="3">
        <v>0.14000000000000001</v>
      </c>
      <c r="BB13" s="3">
        <v>0.14000000000000001</v>
      </c>
      <c r="BC13" s="3">
        <v>0.14000000000000001</v>
      </c>
      <c r="BD13" s="3">
        <v>0.14000000000000001</v>
      </c>
      <c r="BE13" s="3">
        <v>0.14000000000000001</v>
      </c>
      <c r="BF13" s="3">
        <v>0.14000000000000001</v>
      </c>
      <c r="BG13" s="3">
        <v>0.14000000000000001</v>
      </c>
      <c r="BH13" s="3">
        <v>0.14000000000000001</v>
      </c>
      <c r="BI13" s="3">
        <v>0.14000000000000001</v>
      </c>
      <c r="BJ13" s="3">
        <v>0.14000000000000001</v>
      </c>
      <c r="BK13" s="3">
        <v>0.14000000000000001</v>
      </c>
      <c r="BL13" s="3">
        <v>0.14000000000000001</v>
      </c>
      <c r="BM13" s="3">
        <v>0.14000000000000001</v>
      </c>
      <c r="BN13" s="3">
        <v>0.14000000000000001</v>
      </c>
      <c r="BO13" s="3">
        <v>0.14000000000000001</v>
      </c>
      <c r="BP13" s="3">
        <v>0.14000000000000001</v>
      </c>
      <c r="BQ13" s="3">
        <v>0.14000000000000001</v>
      </c>
      <c r="BR13" s="3">
        <v>0.14000000000000001</v>
      </c>
    </row>
    <row r="14" spans="1:70" x14ac:dyDescent="0.25">
      <c r="A14" s="3" t="s">
        <v>132</v>
      </c>
      <c r="B14" s="3" t="s">
        <v>127</v>
      </c>
      <c r="C14" s="3">
        <v>0.3</v>
      </c>
      <c r="D14" s="3">
        <v>0.3</v>
      </c>
      <c r="E14" s="3">
        <v>0.3</v>
      </c>
      <c r="F14" s="3">
        <v>0.3</v>
      </c>
      <c r="G14" s="3">
        <v>0.3</v>
      </c>
      <c r="H14" s="3">
        <v>0.3</v>
      </c>
      <c r="I14" s="3">
        <v>0.3</v>
      </c>
      <c r="J14" s="3">
        <v>0.3</v>
      </c>
      <c r="K14" s="3">
        <v>0.31</v>
      </c>
      <c r="L14" s="3">
        <v>0.31</v>
      </c>
      <c r="M14" s="3">
        <v>0.31</v>
      </c>
      <c r="N14" s="3">
        <v>0.31</v>
      </c>
      <c r="O14" s="3">
        <v>0.31</v>
      </c>
      <c r="P14" s="3">
        <v>0.31</v>
      </c>
      <c r="Q14" s="3">
        <v>0.31</v>
      </c>
      <c r="R14" s="3">
        <v>0.31</v>
      </c>
      <c r="S14" s="3">
        <v>0.31</v>
      </c>
      <c r="T14" s="3">
        <v>0.31</v>
      </c>
      <c r="U14" s="3">
        <v>0.21</v>
      </c>
      <c r="V14" s="3">
        <v>0.21</v>
      </c>
      <c r="W14" s="3">
        <v>0.21</v>
      </c>
      <c r="X14" s="3">
        <v>0.21</v>
      </c>
      <c r="Y14" s="3">
        <v>0.21</v>
      </c>
      <c r="Z14" s="3">
        <v>0.21</v>
      </c>
      <c r="AA14" s="3">
        <v>0.21</v>
      </c>
      <c r="AB14" s="3">
        <v>0.21</v>
      </c>
      <c r="AC14" s="3">
        <v>0.21</v>
      </c>
      <c r="AD14" s="3">
        <v>0.21</v>
      </c>
      <c r="AE14" s="3">
        <v>0.09</v>
      </c>
      <c r="AF14" s="3">
        <v>0.09</v>
      </c>
      <c r="AG14" s="3">
        <v>0.09</v>
      </c>
      <c r="AH14" s="3">
        <v>0.09</v>
      </c>
      <c r="AI14" s="3">
        <v>0.09</v>
      </c>
      <c r="AJ14" s="3">
        <v>0.09</v>
      </c>
      <c r="AK14" s="3">
        <v>0.09</v>
      </c>
      <c r="AL14" s="3">
        <v>0.09</v>
      </c>
      <c r="AM14" s="3">
        <v>0.09</v>
      </c>
      <c r="AN14" s="3">
        <v>0.09</v>
      </c>
      <c r="AO14" s="3">
        <v>0.16</v>
      </c>
      <c r="AP14" s="3">
        <v>0.16</v>
      </c>
      <c r="AQ14" s="3">
        <v>0.16</v>
      </c>
      <c r="AR14" s="3">
        <v>0.16</v>
      </c>
      <c r="AS14" s="3">
        <v>0.16</v>
      </c>
      <c r="AT14" s="3">
        <v>0.16</v>
      </c>
      <c r="AU14" s="3">
        <v>0.16</v>
      </c>
      <c r="AV14" s="3">
        <v>0.16</v>
      </c>
      <c r="AW14" s="3">
        <v>0.16</v>
      </c>
      <c r="AX14" s="3">
        <v>0.16</v>
      </c>
      <c r="AY14" s="3">
        <v>0.15</v>
      </c>
      <c r="AZ14" s="3">
        <v>0.15</v>
      </c>
      <c r="BA14" s="3">
        <v>0.14000000000000001</v>
      </c>
      <c r="BB14" s="3">
        <v>0.14000000000000001</v>
      </c>
      <c r="BC14" s="3">
        <v>0.14000000000000001</v>
      </c>
      <c r="BD14" s="3">
        <v>0.14000000000000001</v>
      </c>
      <c r="BE14" s="3">
        <v>0.14000000000000001</v>
      </c>
      <c r="BF14" s="3">
        <v>0.14000000000000001</v>
      </c>
      <c r="BG14" s="3">
        <v>0.14000000000000001</v>
      </c>
      <c r="BH14" s="3">
        <v>0.14000000000000001</v>
      </c>
      <c r="BI14" s="3">
        <v>0.14000000000000001</v>
      </c>
      <c r="BJ14" s="3">
        <v>0.14000000000000001</v>
      </c>
      <c r="BK14" s="3">
        <v>0.14000000000000001</v>
      </c>
      <c r="BL14" s="3">
        <v>0.14000000000000001</v>
      </c>
      <c r="BM14" s="3">
        <v>0.14000000000000001</v>
      </c>
      <c r="BN14" s="3">
        <v>0.14000000000000001</v>
      </c>
      <c r="BO14" s="3">
        <v>0.14000000000000001</v>
      </c>
      <c r="BP14" s="3">
        <v>0.14000000000000001</v>
      </c>
      <c r="BQ14" s="3">
        <v>0.14000000000000001</v>
      </c>
      <c r="BR14" s="3">
        <v>0.14000000000000001</v>
      </c>
    </row>
    <row r="15" spans="1:70" x14ac:dyDescent="0.25">
      <c r="A15" s="3" t="s">
        <v>91</v>
      </c>
      <c r="B15" s="3" t="s">
        <v>127</v>
      </c>
      <c r="C15" s="3">
        <v>0.3</v>
      </c>
      <c r="D15" s="3">
        <v>0.3</v>
      </c>
      <c r="E15" s="3">
        <v>0.3</v>
      </c>
      <c r="F15" s="3">
        <v>0.3</v>
      </c>
      <c r="G15" s="3">
        <v>0.3</v>
      </c>
      <c r="H15" s="3">
        <v>0.3</v>
      </c>
      <c r="I15" s="3">
        <v>0.3</v>
      </c>
      <c r="J15" s="3">
        <v>0.3</v>
      </c>
      <c r="K15" s="3">
        <v>0.31</v>
      </c>
      <c r="L15" s="3">
        <v>0.31</v>
      </c>
      <c r="M15" s="3">
        <v>0.31</v>
      </c>
      <c r="N15" s="3">
        <v>0.31</v>
      </c>
      <c r="O15" s="3">
        <v>0.31</v>
      </c>
      <c r="P15" s="3">
        <v>0.31</v>
      </c>
      <c r="Q15" s="3">
        <v>0.31</v>
      </c>
      <c r="R15" s="3">
        <v>0.31</v>
      </c>
      <c r="S15" s="3">
        <v>0.31</v>
      </c>
      <c r="T15" s="3">
        <v>0.31</v>
      </c>
      <c r="U15" s="3">
        <v>0.21</v>
      </c>
      <c r="V15" s="3">
        <v>0.21</v>
      </c>
      <c r="W15" s="3">
        <v>0.21</v>
      </c>
      <c r="X15" s="3">
        <v>0.21</v>
      </c>
      <c r="Y15" s="3">
        <v>0.21</v>
      </c>
      <c r="Z15" s="3">
        <v>0.21</v>
      </c>
      <c r="AA15" s="3">
        <v>0.21</v>
      </c>
      <c r="AB15" s="3">
        <v>0.21</v>
      </c>
      <c r="AC15" s="3">
        <v>0.21</v>
      </c>
      <c r="AD15" s="3">
        <v>0.21</v>
      </c>
      <c r="AE15" s="3">
        <v>0.09</v>
      </c>
      <c r="AF15" s="3">
        <v>0.09</v>
      </c>
      <c r="AG15" s="3">
        <v>0.09</v>
      </c>
      <c r="AH15" s="3">
        <v>0.09</v>
      </c>
      <c r="AI15" s="3">
        <v>0.09</v>
      </c>
      <c r="AJ15" s="3">
        <v>0.09</v>
      </c>
      <c r="AK15" s="3">
        <v>0.09</v>
      </c>
      <c r="AL15" s="3">
        <v>0.09</v>
      </c>
      <c r="AM15" s="3">
        <v>0.09</v>
      </c>
      <c r="AN15" s="3">
        <v>0.09</v>
      </c>
      <c r="AO15" s="3">
        <v>0.16</v>
      </c>
      <c r="AP15" s="3">
        <v>0.16</v>
      </c>
      <c r="AQ15" s="3">
        <v>0.16</v>
      </c>
      <c r="AR15" s="3">
        <v>0.16</v>
      </c>
      <c r="AS15" s="3">
        <v>0.16</v>
      </c>
      <c r="AT15" s="3">
        <v>0.16</v>
      </c>
      <c r="AU15" s="3">
        <v>0.16</v>
      </c>
      <c r="AV15" s="3">
        <v>0.16</v>
      </c>
      <c r="AW15" s="3">
        <v>0.16</v>
      </c>
      <c r="AX15" s="3">
        <v>0.16</v>
      </c>
      <c r="AY15" s="3">
        <v>0.15</v>
      </c>
      <c r="AZ15" s="3">
        <v>0.15</v>
      </c>
      <c r="BA15" s="3">
        <v>0.14000000000000001</v>
      </c>
      <c r="BB15" s="3">
        <v>0.14000000000000001</v>
      </c>
      <c r="BC15" s="3">
        <v>0.14000000000000001</v>
      </c>
      <c r="BD15" s="3">
        <v>0.14000000000000001</v>
      </c>
      <c r="BE15" s="3">
        <v>0.14000000000000001</v>
      </c>
      <c r="BF15" s="3">
        <v>0.14000000000000001</v>
      </c>
      <c r="BG15" s="3">
        <v>0.14000000000000001</v>
      </c>
      <c r="BH15" s="3">
        <v>0.14000000000000001</v>
      </c>
      <c r="BI15" s="3">
        <v>0.14000000000000001</v>
      </c>
      <c r="BJ15" s="3">
        <v>0.14000000000000001</v>
      </c>
      <c r="BK15" s="3">
        <v>0.14000000000000001</v>
      </c>
      <c r="BL15" s="3">
        <v>0.14000000000000001</v>
      </c>
      <c r="BM15" s="3">
        <v>0.14000000000000001</v>
      </c>
      <c r="BN15" s="3">
        <v>0.14000000000000001</v>
      </c>
      <c r="BO15" s="3">
        <v>0.14000000000000001</v>
      </c>
      <c r="BP15" s="3">
        <v>0.14000000000000001</v>
      </c>
      <c r="BQ15" s="3">
        <v>0.14000000000000001</v>
      </c>
      <c r="BR15" s="3">
        <v>0.14000000000000001</v>
      </c>
    </row>
    <row r="16" spans="1:70" x14ac:dyDescent="0.25">
      <c r="A16" s="3" t="s">
        <v>30</v>
      </c>
      <c r="B16" s="3" t="s">
        <v>127</v>
      </c>
      <c r="C16" s="3">
        <v>0.3</v>
      </c>
      <c r="D16" s="3">
        <v>0.3</v>
      </c>
      <c r="E16" s="3">
        <v>0.3</v>
      </c>
      <c r="F16" s="3">
        <v>0.3</v>
      </c>
      <c r="G16" s="3">
        <v>0.3</v>
      </c>
      <c r="H16" s="3">
        <v>0.3</v>
      </c>
      <c r="I16" s="3">
        <v>0.3</v>
      </c>
      <c r="J16" s="3">
        <v>0.3</v>
      </c>
      <c r="K16" s="3">
        <v>0.31</v>
      </c>
      <c r="L16" s="3">
        <v>0.31</v>
      </c>
      <c r="M16" s="3">
        <v>0.31</v>
      </c>
      <c r="N16" s="3">
        <v>0.31</v>
      </c>
      <c r="O16" s="3">
        <v>0.31</v>
      </c>
      <c r="P16" s="3">
        <v>0.31</v>
      </c>
      <c r="Q16" s="3">
        <v>0.31</v>
      </c>
      <c r="R16" s="3">
        <v>0.31</v>
      </c>
      <c r="S16" s="3">
        <v>0.31</v>
      </c>
      <c r="T16" s="3">
        <v>0.31</v>
      </c>
      <c r="U16" s="3">
        <v>0.21</v>
      </c>
      <c r="V16" s="3">
        <v>0.21</v>
      </c>
      <c r="W16" s="3">
        <v>0.21</v>
      </c>
      <c r="X16" s="3">
        <v>0.21</v>
      </c>
      <c r="Y16" s="3">
        <v>0.21</v>
      </c>
      <c r="Z16" s="3">
        <v>0.21</v>
      </c>
      <c r="AA16" s="3">
        <v>0.21</v>
      </c>
      <c r="AB16" s="3">
        <v>0.21</v>
      </c>
      <c r="AC16" s="3">
        <v>0.21</v>
      </c>
      <c r="AD16" s="3">
        <v>0.21</v>
      </c>
      <c r="AE16" s="3">
        <v>0.09</v>
      </c>
      <c r="AF16" s="3">
        <v>0.09</v>
      </c>
      <c r="AG16" s="3">
        <v>0.09</v>
      </c>
      <c r="AH16" s="3">
        <v>0.09</v>
      </c>
      <c r="AI16" s="3">
        <v>0.09</v>
      </c>
      <c r="AJ16" s="3">
        <v>0.09</v>
      </c>
      <c r="AK16" s="3">
        <v>0.09</v>
      </c>
      <c r="AL16" s="3">
        <v>0.09</v>
      </c>
      <c r="AM16" s="3">
        <v>0.09</v>
      </c>
      <c r="AN16" s="3">
        <v>0.09</v>
      </c>
      <c r="AO16" s="3">
        <v>0.16</v>
      </c>
      <c r="AP16" s="3">
        <v>0.16</v>
      </c>
      <c r="AQ16" s="3">
        <v>0.16</v>
      </c>
      <c r="AR16" s="3">
        <v>0.16</v>
      </c>
      <c r="AS16" s="3">
        <v>0.16</v>
      </c>
      <c r="AT16" s="3">
        <v>0.16</v>
      </c>
      <c r="AU16" s="3">
        <v>0.16</v>
      </c>
      <c r="AV16" s="3">
        <v>0.16</v>
      </c>
      <c r="AW16" s="3">
        <v>0.16</v>
      </c>
      <c r="AX16" s="3">
        <v>0.16</v>
      </c>
      <c r="AY16" s="3">
        <v>0.15</v>
      </c>
      <c r="AZ16" s="3">
        <v>0.15</v>
      </c>
      <c r="BA16" s="3">
        <v>0.14000000000000001</v>
      </c>
      <c r="BB16" s="3">
        <v>0.14000000000000001</v>
      </c>
      <c r="BC16" s="3">
        <v>0.14000000000000001</v>
      </c>
      <c r="BD16" s="3">
        <v>0.14000000000000001</v>
      </c>
      <c r="BE16" s="3">
        <v>0.14000000000000001</v>
      </c>
      <c r="BF16" s="3">
        <v>0.14000000000000001</v>
      </c>
      <c r="BG16" s="3">
        <v>0.14000000000000001</v>
      </c>
      <c r="BH16" s="3">
        <v>0.14000000000000001</v>
      </c>
      <c r="BI16" s="3">
        <v>0.14000000000000001</v>
      </c>
      <c r="BJ16" s="3">
        <v>0.14000000000000001</v>
      </c>
      <c r="BK16" s="3">
        <v>0.14000000000000001</v>
      </c>
      <c r="BL16" s="3">
        <v>0.14000000000000001</v>
      </c>
      <c r="BM16" s="3">
        <v>0.14000000000000001</v>
      </c>
      <c r="BN16" s="3">
        <v>0.14000000000000001</v>
      </c>
      <c r="BO16" s="3">
        <v>0.14000000000000001</v>
      </c>
      <c r="BP16" s="3">
        <v>0.14000000000000001</v>
      </c>
      <c r="BQ16" s="3">
        <v>0.14000000000000001</v>
      </c>
      <c r="BR16" s="3">
        <v>0.14000000000000001</v>
      </c>
    </row>
    <row r="17" spans="1:70" x14ac:dyDescent="0.25">
      <c r="A17" s="3" t="s">
        <v>45</v>
      </c>
      <c r="B17" s="3" t="s">
        <v>127</v>
      </c>
      <c r="C17" s="3">
        <v>0.3</v>
      </c>
      <c r="D17" s="3">
        <v>0.3</v>
      </c>
      <c r="E17" s="3">
        <v>0.3</v>
      </c>
      <c r="F17" s="3">
        <v>0.3</v>
      </c>
      <c r="G17" s="3">
        <v>0.3</v>
      </c>
      <c r="H17" s="3">
        <v>0.3</v>
      </c>
      <c r="I17" s="3">
        <v>0.3</v>
      </c>
      <c r="J17" s="3">
        <v>0.3</v>
      </c>
      <c r="K17" s="3">
        <v>0.31</v>
      </c>
      <c r="L17" s="3">
        <v>0.31</v>
      </c>
      <c r="M17" s="3">
        <v>0.31</v>
      </c>
      <c r="N17" s="3">
        <v>0.31</v>
      </c>
      <c r="O17" s="3">
        <v>0.31</v>
      </c>
      <c r="P17" s="3">
        <v>0.31</v>
      </c>
      <c r="Q17" s="3">
        <v>0.31</v>
      </c>
      <c r="R17" s="3">
        <v>0.31</v>
      </c>
      <c r="S17" s="3">
        <v>0.31</v>
      </c>
      <c r="T17" s="3">
        <v>0.31</v>
      </c>
      <c r="U17" s="3">
        <v>0.21</v>
      </c>
      <c r="V17" s="3">
        <v>0.21</v>
      </c>
      <c r="W17" s="3">
        <v>0.21</v>
      </c>
      <c r="X17" s="3">
        <v>0.21</v>
      </c>
      <c r="Y17" s="3">
        <v>0.21</v>
      </c>
      <c r="Z17" s="3">
        <v>0.21</v>
      </c>
      <c r="AA17" s="3">
        <v>0.21</v>
      </c>
      <c r="AB17" s="3">
        <v>0.21</v>
      </c>
      <c r="AC17" s="3">
        <v>0.21</v>
      </c>
      <c r="AD17" s="3">
        <v>0.21</v>
      </c>
      <c r="AE17" s="3">
        <v>0.09</v>
      </c>
      <c r="AF17" s="3">
        <v>0.09</v>
      </c>
      <c r="AG17" s="3">
        <v>0.09</v>
      </c>
      <c r="AH17" s="3">
        <v>0.09</v>
      </c>
      <c r="AI17" s="3">
        <v>0.09</v>
      </c>
      <c r="AJ17" s="3">
        <v>0.09</v>
      </c>
      <c r="AK17" s="3">
        <v>0.09</v>
      </c>
      <c r="AL17" s="3">
        <v>0.09</v>
      </c>
      <c r="AM17" s="3">
        <v>0.09</v>
      </c>
      <c r="AN17" s="3">
        <v>0.09</v>
      </c>
      <c r="AO17" s="3">
        <v>0.16</v>
      </c>
      <c r="AP17" s="3">
        <v>0.16</v>
      </c>
      <c r="AQ17" s="3">
        <v>0.16</v>
      </c>
      <c r="AR17" s="3">
        <v>0.16</v>
      </c>
      <c r="AS17" s="3">
        <v>0.16</v>
      </c>
      <c r="AT17" s="3">
        <v>0.16</v>
      </c>
      <c r="AU17" s="3">
        <v>0.16</v>
      </c>
      <c r="AV17" s="3">
        <v>0.16</v>
      </c>
      <c r="AW17" s="3">
        <v>0.16</v>
      </c>
      <c r="AX17" s="3">
        <v>0.16</v>
      </c>
      <c r="AY17" s="3">
        <v>0.15</v>
      </c>
      <c r="AZ17" s="3">
        <v>0.15</v>
      </c>
      <c r="BA17" s="3">
        <v>0.14000000000000001</v>
      </c>
      <c r="BB17" s="3">
        <v>0.14000000000000001</v>
      </c>
      <c r="BC17" s="3">
        <v>0.14000000000000001</v>
      </c>
      <c r="BD17" s="3">
        <v>0.14000000000000001</v>
      </c>
      <c r="BE17" s="3">
        <v>0.14000000000000001</v>
      </c>
      <c r="BF17" s="3">
        <v>0.14000000000000001</v>
      </c>
      <c r="BG17" s="3">
        <v>0.14000000000000001</v>
      </c>
      <c r="BH17" s="3">
        <v>0.14000000000000001</v>
      </c>
      <c r="BI17" s="3">
        <v>0.14000000000000001</v>
      </c>
      <c r="BJ17" s="3">
        <v>0.14000000000000001</v>
      </c>
      <c r="BK17" s="3">
        <v>0.14000000000000001</v>
      </c>
      <c r="BL17" s="3">
        <v>0.14000000000000001</v>
      </c>
      <c r="BM17" s="3">
        <v>0.14000000000000001</v>
      </c>
      <c r="BN17" s="3">
        <v>0.14000000000000001</v>
      </c>
      <c r="BO17" s="3">
        <v>0.14000000000000001</v>
      </c>
      <c r="BP17" s="3">
        <v>0.14000000000000001</v>
      </c>
      <c r="BQ17" s="3">
        <v>0.14000000000000001</v>
      </c>
      <c r="BR17" s="3">
        <v>0.14000000000000001</v>
      </c>
    </row>
    <row r="18" spans="1:70" x14ac:dyDescent="0.25">
      <c r="A18" s="3" t="s">
        <v>90</v>
      </c>
      <c r="B18" s="3" t="s">
        <v>92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0.17</v>
      </c>
      <c r="L18" s="3">
        <v>0.17</v>
      </c>
      <c r="M18" s="3">
        <v>0.17</v>
      </c>
      <c r="N18" s="3">
        <v>0.17</v>
      </c>
      <c r="O18" s="3">
        <v>0.17</v>
      </c>
      <c r="P18" s="3">
        <v>0.17</v>
      </c>
      <c r="Q18" s="3">
        <v>0.17</v>
      </c>
      <c r="R18" s="3">
        <v>0.17</v>
      </c>
      <c r="S18" s="3">
        <v>0.17</v>
      </c>
      <c r="T18" s="3">
        <v>0.17</v>
      </c>
      <c r="U18" s="3">
        <v>0.15</v>
      </c>
      <c r="V18" s="3">
        <v>0.15</v>
      </c>
      <c r="W18" s="3">
        <v>0.15</v>
      </c>
      <c r="X18" s="3">
        <v>0.15</v>
      </c>
      <c r="Y18" s="3">
        <v>0.15</v>
      </c>
      <c r="Z18" s="3">
        <v>0.15</v>
      </c>
      <c r="AA18" s="3">
        <v>0.15</v>
      </c>
      <c r="AB18" s="3">
        <v>0.15</v>
      </c>
      <c r="AC18" s="3">
        <v>0.15</v>
      </c>
      <c r="AD18" s="3">
        <v>0.15</v>
      </c>
      <c r="AE18" s="3">
        <v>0.21</v>
      </c>
      <c r="AF18" s="3">
        <v>0.21</v>
      </c>
      <c r="AG18" s="3">
        <v>0.21</v>
      </c>
      <c r="AH18" s="3">
        <v>0.21</v>
      </c>
      <c r="AI18" s="3">
        <v>0.21</v>
      </c>
      <c r="AJ18" s="3">
        <v>0.21</v>
      </c>
      <c r="AK18" s="3">
        <v>0.21</v>
      </c>
      <c r="AL18" s="3">
        <v>0.21</v>
      </c>
      <c r="AM18" s="3">
        <v>0.21</v>
      </c>
      <c r="AN18" s="3">
        <v>0.21</v>
      </c>
      <c r="AO18" s="3">
        <v>0.28000000000000003</v>
      </c>
      <c r="AP18" s="3">
        <v>0.28000000000000003</v>
      </c>
      <c r="AQ18" s="3">
        <v>0.28000000000000003</v>
      </c>
      <c r="AR18" s="3">
        <v>0.28000000000000003</v>
      </c>
      <c r="AS18" s="3">
        <v>0.28000000000000003</v>
      </c>
      <c r="AT18" s="3">
        <v>0.28000000000000003</v>
      </c>
      <c r="AU18" s="3">
        <v>0.28000000000000003</v>
      </c>
      <c r="AV18" s="3">
        <v>0.28000000000000003</v>
      </c>
      <c r="AW18" s="3">
        <v>0.28000000000000003</v>
      </c>
      <c r="AX18" s="3">
        <v>0.28000000000000003</v>
      </c>
      <c r="AY18" s="3">
        <v>0.42</v>
      </c>
      <c r="AZ18" s="3">
        <v>0.46</v>
      </c>
      <c r="BA18" s="3">
        <v>0.46</v>
      </c>
      <c r="BB18" s="3">
        <v>0.48</v>
      </c>
      <c r="BC18" s="3">
        <v>0.49</v>
      </c>
      <c r="BD18" s="3">
        <v>0.5</v>
      </c>
      <c r="BE18" s="3">
        <v>0.5</v>
      </c>
      <c r="BF18" s="3">
        <v>0.5</v>
      </c>
      <c r="BG18" s="3">
        <v>0.5</v>
      </c>
      <c r="BH18" s="3">
        <v>0.5</v>
      </c>
      <c r="BI18" s="3">
        <v>0.5</v>
      </c>
      <c r="BJ18" s="3">
        <v>0.5</v>
      </c>
      <c r="BK18" s="3">
        <v>0.5</v>
      </c>
      <c r="BL18" s="3">
        <v>0.5</v>
      </c>
      <c r="BM18" s="3">
        <v>0.5</v>
      </c>
      <c r="BN18" s="3">
        <v>0.5</v>
      </c>
      <c r="BO18" s="3">
        <v>0.5</v>
      </c>
      <c r="BP18" s="3">
        <v>0.5</v>
      </c>
      <c r="BQ18" s="3">
        <v>0.5</v>
      </c>
      <c r="BR18" s="3">
        <v>0.5</v>
      </c>
    </row>
    <row r="19" spans="1:70" x14ac:dyDescent="0.25">
      <c r="A19" s="3" t="s">
        <v>129</v>
      </c>
      <c r="B19" s="3" t="s">
        <v>92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0.17</v>
      </c>
      <c r="L19" s="3">
        <v>0.17</v>
      </c>
      <c r="M19" s="3">
        <v>0.17</v>
      </c>
      <c r="N19" s="3">
        <v>0.17</v>
      </c>
      <c r="O19" s="3">
        <v>0.17</v>
      </c>
      <c r="P19" s="3">
        <v>0.17</v>
      </c>
      <c r="Q19" s="3">
        <v>0.17</v>
      </c>
      <c r="R19" s="3">
        <v>0.17</v>
      </c>
      <c r="S19" s="3">
        <v>0.17</v>
      </c>
      <c r="T19" s="3">
        <v>0.17</v>
      </c>
      <c r="U19" s="3">
        <v>0.15</v>
      </c>
      <c r="V19" s="3">
        <v>0.15</v>
      </c>
      <c r="W19" s="3">
        <v>0.15</v>
      </c>
      <c r="X19" s="3">
        <v>0.15</v>
      </c>
      <c r="Y19" s="3">
        <v>0.15</v>
      </c>
      <c r="Z19" s="3">
        <v>0.15</v>
      </c>
      <c r="AA19" s="3">
        <v>0.15</v>
      </c>
      <c r="AB19" s="3">
        <v>0.15</v>
      </c>
      <c r="AC19" s="3">
        <v>0.15</v>
      </c>
      <c r="AD19" s="3">
        <v>0.15</v>
      </c>
      <c r="AE19" s="3">
        <v>0.21</v>
      </c>
      <c r="AF19" s="3">
        <v>0.21</v>
      </c>
      <c r="AG19" s="3">
        <v>0.21</v>
      </c>
      <c r="AH19" s="3">
        <v>0.21</v>
      </c>
      <c r="AI19" s="3">
        <v>0.21</v>
      </c>
      <c r="AJ19" s="3">
        <v>0.21</v>
      </c>
      <c r="AK19" s="3">
        <v>0.21</v>
      </c>
      <c r="AL19" s="3">
        <v>0.21</v>
      </c>
      <c r="AM19" s="3">
        <v>0.21</v>
      </c>
      <c r="AN19" s="3">
        <v>0.21</v>
      </c>
      <c r="AO19" s="3">
        <v>0.28000000000000003</v>
      </c>
      <c r="AP19" s="3">
        <v>0.28000000000000003</v>
      </c>
      <c r="AQ19" s="3">
        <v>0.28000000000000003</v>
      </c>
      <c r="AR19" s="3">
        <v>0.28000000000000003</v>
      </c>
      <c r="AS19" s="3">
        <v>0.28000000000000003</v>
      </c>
      <c r="AT19" s="3">
        <v>0.28000000000000003</v>
      </c>
      <c r="AU19" s="3">
        <v>0.28000000000000003</v>
      </c>
      <c r="AV19" s="3">
        <v>0.28000000000000003</v>
      </c>
      <c r="AW19" s="3">
        <v>0.28000000000000003</v>
      </c>
      <c r="AX19" s="3">
        <v>0.28000000000000003</v>
      </c>
      <c r="AY19" s="3">
        <v>0.42</v>
      </c>
      <c r="AZ19" s="3">
        <v>0.46</v>
      </c>
      <c r="BA19" s="3">
        <v>0.46</v>
      </c>
      <c r="BB19" s="3">
        <v>0.48</v>
      </c>
      <c r="BC19" s="3">
        <v>0.49</v>
      </c>
      <c r="BD19" s="3">
        <v>0.5</v>
      </c>
      <c r="BE19" s="3">
        <v>0.5</v>
      </c>
      <c r="BF19" s="3">
        <v>0.5</v>
      </c>
      <c r="BG19" s="3">
        <v>0.5</v>
      </c>
      <c r="BH19" s="3">
        <v>0.5</v>
      </c>
      <c r="BI19" s="3">
        <v>0.5</v>
      </c>
      <c r="BJ19" s="3">
        <v>0.5</v>
      </c>
      <c r="BK19" s="3">
        <v>0.5</v>
      </c>
      <c r="BL19" s="3">
        <v>0.5</v>
      </c>
      <c r="BM19" s="3">
        <v>0.5</v>
      </c>
      <c r="BN19" s="3">
        <v>0.5</v>
      </c>
      <c r="BO19" s="3">
        <v>0.5</v>
      </c>
      <c r="BP19" s="3">
        <v>0.5</v>
      </c>
      <c r="BQ19" s="3">
        <v>0.5</v>
      </c>
      <c r="BR19" s="3">
        <v>0.5</v>
      </c>
    </row>
    <row r="20" spans="1:70" x14ac:dyDescent="0.25">
      <c r="A20" s="3" t="s">
        <v>130</v>
      </c>
      <c r="B20" s="3" t="s">
        <v>92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0.17</v>
      </c>
      <c r="L20" s="3">
        <v>0.17</v>
      </c>
      <c r="M20" s="3">
        <v>0.17</v>
      </c>
      <c r="N20" s="3">
        <v>0.17</v>
      </c>
      <c r="O20" s="3">
        <v>0.17</v>
      </c>
      <c r="P20" s="3">
        <v>0.17</v>
      </c>
      <c r="Q20" s="3">
        <v>0.17</v>
      </c>
      <c r="R20" s="3">
        <v>0.17</v>
      </c>
      <c r="S20" s="3">
        <v>0.17</v>
      </c>
      <c r="T20" s="3">
        <v>0.17</v>
      </c>
      <c r="U20" s="3">
        <v>0.15</v>
      </c>
      <c r="V20" s="3">
        <v>0.15</v>
      </c>
      <c r="W20" s="3">
        <v>0.15</v>
      </c>
      <c r="X20" s="3">
        <v>0.15</v>
      </c>
      <c r="Y20" s="3">
        <v>0.15</v>
      </c>
      <c r="Z20" s="3">
        <v>0.15</v>
      </c>
      <c r="AA20" s="3">
        <v>0.15</v>
      </c>
      <c r="AB20" s="3">
        <v>0.15</v>
      </c>
      <c r="AC20" s="3">
        <v>0.15</v>
      </c>
      <c r="AD20" s="3">
        <v>0.15</v>
      </c>
      <c r="AE20" s="3">
        <v>0.21</v>
      </c>
      <c r="AF20" s="3">
        <v>0.21</v>
      </c>
      <c r="AG20" s="3">
        <v>0.21</v>
      </c>
      <c r="AH20" s="3">
        <v>0.21</v>
      </c>
      <c r="AI20" s="3">
        <v>0.21</v>
      </c>
      <c r="AJ20" s="3">
        <v>0.21</v>
      </c>
      <c r="AK20" s="3">
        <v>0.21</v>
      </c>
      <c r="AL20" s="3">
        <v>0.21</v>
      </c>
      <c r="AM20" s="3">
        <v>0.21</v>
      </c>
      <c r="AN20" s="3">
        <v>0.21</v>
      </c>
      <c r="AO20" s="3">
        <v>0.28000000000000003</v>
      </c>
      <c r="AP20" s="3">
        <v>0.28000000000000003</v>
      </c>
      <c r="AQ20" s="3">
        <v>0.28000000000000003</v>
      </c>
      <c r="AR20" s="3">
        <v>0.28000000000000003</v>
      </c>
      <c r="AS20" s="3">
        <v>0.28000000000000003</v>
      </c>
      <c r="AT20" s="3">
        <v>0.28000000000000003</v>
      </c>
      <c r="AU20" s="3">
        <v>0.28000000000000003</v>
      </c>
      <c r="AV20" s="3">
        <v>0.28000000000000003</v>
      </c>
      <c r="AW20" s="3">
        <v>0.28000000000000003</v>
      </c>
      <c r="AX20" s="3">
        <v>0.28000000000000003</v>
      </c>
      <c r="AY20" s="3">
        <v>0.42</v>
      </c>
      <c r="AZ20" s="3">
        <v>0.46</v>
      </c>
      <c r="BA20" s="3">
        <v>0.46</v>
      </c>
      <c r="BB20" s="3">
        <v>0.48</v>
      </c>
      <c r="BC20" s="3">
        <v>0.49</v>
      </c>
      <c r="BD20" s="3">
        <v>0.5</v>
      </c>
      <c r="BE20" s="3">
        <v>0.5</v>
      </c>
      <c r="BF20" s="3">
        <v>0.5</v>
      </c>
      <c r="BG20" s="3">
        <v>0.5</v>
      </c>
      <c r="BH20" s="3">
        <v>0.5</v>
      </c>
      <c r="BI20" s="3">
        <v>0.5</v>
      </c>
      <c r="BJ20" s="3">
        <v>0.5</v>
      </c>
      <c r="BK20" s="3">
        <v>0.5</v>
      </c>
      <c r="BL20" s="3">
        <v>0.5</v>
      </c>
      <c r="BM20" s="3">
        <v>0.5</v>
      </c>
      <c r="BN20" s="3">
        <v>0.5</v>
      </c>
      <c r="BO20" s="3">
        <v>0.5</v>
      </c>
      <c r="BP20" s="3">
        <v>0.5</v>
      </c>
      <c r="BQ20" s="3">
        <v>0.5</v>
      </c>
      <c r="BR20" s="3">
        <v>0.5</v>
      </c>
    </row>
    <row r="21" spans="1:70" x14ac:dyDescent="0.25">
      <c r="A21" s="3" t="s">
        <v>131</v>
      </c>
      <c r="B21" s="3" t="s">
        <v>92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0.17</v>
      </c>
      <c r="L21" s="3">
        <v>0.17</v>
      </c>
      <c r="M21" s="3">
        <v>0.17</v>
      </c>
      <c r="N21" s="3">
        <v>0.17</v>
      </c>
      <c r="O21" s="3">
        <v>0.17</v>
      </c>
      <c r="P21" s="3">
        <v>0.17</v>
      </c>
      <c r="Q21" s="3">
        <v>0.17</v>
      </c>
      <c r="R21" s="3">
        <v>0.17</v>
      </c>
      <c r="S21" s="3">
        <v>0.17</v>
      </c>
      <c r="T21" s="3">
        <v>0.17</v>
      </c>
      <c r="U21" s="3">
        <v>0.15</v>
      </c>
      <c r="V21" s="3">
        <v>0.15</v>
      </c>
      <c r="W21" s="3">
        <v>0.15</v>
      </c>
      <c r="X21" s="3">
        <v>0.15</v>
      </c>
      <c r="Y21" s="3">
        <v>0.15</v>
      </c>
      <c r="Z21" s="3">
        <v>0.15</v>
      </c>
      <c r="AA21" s="3">
        <v>0.15</v>
      </c>
      <c r="AB21" s="3">
        <v>0.15</v>
      </c>
      <c r="AC21" s="3">
        <v>0.15</v>
      </c>
      <c r="AD21" s="3">
        <v>0.15</v>
      </c>
      <c r="AE21" s="3">
        <v>0.21</v>
      </c>
      <c r="AF21" s="3">
        <v>0.21</v>
      </c>
      <c r="AG21" s="3">
        <v>0.21</v>
      </c>
      <c r="AH21" s="3">
        <v>0.21</v>
      </c>
      <c r="AI21" s="3">
        <v>0.21</v>
      </c>
      <c r="AJ21" s="3">
        <v>0.21</v>
      </c>
      <c r="AK21" s="3">
        <v>0.21</v>
      </c>
      <c r="AL21" s="3">
        <v>0.21</v>
      </c>
      <c r="AM21" s="3">
        <v>0.21</v>
      </c>
      <c r="AN21" s="3">
        <v>0.21</v>
      </c>
      <c r="AO21" s="3">
        <v>0.28000000000000003</v>
      </c>
      <c r="AP21" s="3">
        <v>0.28000000000000003</v>
      </c>
      <c r="AQ21" s="3">
        <v>0.28000000000000003</v>
      </c>
      <c r="AR21" s="3">
        <v>0.28000000000000003</v>
      </c>
      <c r="AS21" s="3">
        <v>0.28000000000000003</v>
      </c>
      <c r="AT21" s="3">
        <v>0.28000000000000003</v>
      </c>
      <c r="AU21" s="3">
        <v>0.28000000000000003</v>
      </c>
      <c r="AV21" s="3">
        <v>0.28000000000000003</v>
      </c>
      <c r="AW21" s="3">
        <v>0.28000000000000003</v>
      </c>
      <c r="AX21" s="3">
        <v>0.28000000000000003</v>
      </c>
      <c r="AY21" s="3">
        <v>0.42</v>
      </c>
      <c r="AZ21" s="3">
        <v>0.46</v>
      </c>
      <c r="BA21" s="3">
        <v>0.46</v>
      </c>
      <c r="BB21" s="3">
        <v>0.48</v>
      </c>
      <c r="BC21" s="3">
        <v>0.49</v>
      </c>
      <c r="BD21" s="3">
        <v>0.5</v>
      </c>
      <c r="BE21" s="3">
        <v>0.5</v>
      </c>
      <c r="BF21" s="3">
        <v>0.5</v>
      </c>
      <c r="BG21" s="3">
        <v>0.5</v>
      </c>
      <c r="BH21" s="3">
        <v>0.5</v>
      </c>
      <c r="BI21" s="3">
        <v>0.5</v>
      </c>
      <c r="BJ21" s="3">
        <v>0.5</v>
      </c>
      <c r="BK21" s="3">
        <v>0.5</v>
      </c>
      <c r="BL21" s="3">
        <v>0.5</v>
      </c>
      <c r="BM21" s="3">
        <v>0.5</v>
      </c>
      <c r="BN21" s="3">
        <v>0.5</v>
      </c>
      <c r="BO21" s="3">
        <v>0.5</v>
      </c>
      <c r="BP21" s="3">
        <v>0.5</v>
      </c>
      <c r="BQ21" s="3">
        <v>0.5</v>
      </c>
      <c r="BR21" s="3">
        <v>0.5</v>
      </c>
    </row>
    <row r="22" spans="1:70" x14ac:dyDescent="0.25">
      <c r="A22" s="3" t="s">
        <v>132</v>
      </c>
      <c r="B22" s="3" t="s">
        <v>92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0.17</v>
      </c>
      <c r="L22" s="3">
        <v>0.17</v>
      </c>
      <c r="M22" s="3">
        <v>0.17</v>
      </c>
      <c r="N22" s="3">
        <v>0.17</v>
      </c>
      <c r="O22" s="3">
        <v>0.17</v>
      </c>
      <c r="P22" s="3">
        <v>0.17</v>
      </c>
      <c r="Q22" s="3">
        <v>0.17</v>
      </c>
      <c r="R22" s="3">
        <v>0.17</v>
      </c>
      <c r="S22" s="3">
        <v>0.17</v>
      </c>
      <c r="T22" s="3">
        <v>0.17</v>
      </c>
      <c r="U22" s="3">
        <v>0.15</v>
      </c>
      <c r="V22" s="3">
        <v>0.15</v>
      </c>
      <c r="W22" s="3">
        <v>0.15</v>
      </c>
      <c r="X22" s="3">
        <v>0.15</v>
      </c>
      <c r="Y22" s="3">
        <v>0.15</v>
      </c>
      <c r="Z22" s="3">
        <v>0.15</v>
      </c>
      <c r="AA22" s="3">
        <v>0.15</v>
      </c>
      <c r="AB22" s="3">
        <v>0.15</v>
      </c>
      <c r="AC22" s="3">
        <v>0.15</v>
      </c>
      <c r="AD22" s="3">
        <v>0.15</v>
      </c>
      <c r="AE22" s="3">
        <v>0.21</v>
      </c>
      <c r="AF22" s="3">
        <v>0.21</v>
      </c>
      <c r="AG22" s="3">
        <v>0.21</v>
      </c>
      <c r="AH22" s="3">
        <v>0.21</v>
      </c>
      <c r="AI22" s="3">
        <v>0.21</v>
      </c>
      <c r="AJ22" s="3">
        <v>0.21</v>
      </c>
      <c r="AK22" s="3">
        <v>0.21</v>
      </c>
      <c r="AL22" s="3">
        <v>0.21</v>
      </c>
      <c r="AM22" s="3">
        <v>0.21</v>
      </c>
      <c r="AN22" s="3">
        <v>0.21</v>
      </c>
      <c r="AO22" s="3">
        <v>0.28000000000000003</v>
      </c>
      <c r="AP22" s="3">
        <v>0.28000000000000003</v>
      </c>
      <c r="AQ22" s="3">
        <v>0.28000000000000003</v>
      </c>
      <c r="AR22" s="3">
        <v>0.28000000000000003</v>
      </c>
      <c r="AS22" s="3">
        <v>0.28000000000000003</v>
      </c>
      <c r="AT22" s="3">
        <v>0.28000000000000003</v>
      </c>
      <c r="AU22" s="3">
        <v>0.28000000000000003</v>
      </c>
      <c r="AV22" s="3">
        <v>0.28000000000000003</v>
      </c>
      <c r="AW22" s="3">
        <v>0.28000000000000003</v>
      </c>
      <c r="AX22" s="3">
        <v>0.28000000000000003</v>
      </c>
      <c r="AY22" s="3">
        <v>0.42</v>
      </c>
      <c r="AZ22" s="3">
        <v>0.46</v>
      </c>
      <c r="BA22" s="3">
        <v>0.46</v>
      </c>
      <c r="BB22" s="3">
        <v>0.48</v>
      </c>
      <c r="BC22" s="3">
        <v>0.49</v>
      </c>
      <c r="BD22" s="3">
        <v>0.5</v>
      </c>
      <c r="BE22" s="3">
        <v>0.5</v>
      </c>
      <c r="BF22" s="3">
        <v>0.5</v>
      </c>
      <c r="BG22" s="3">
        <v>0.5</v>
      </c>
      <c r="BH22" s="3">
        <v>0.5</v>
      </c>
      <c r="BI22" s="3">
        <v>0.5</v>
      </c>
      <c r="BJ22" s="3">
        <v>0.5</v>
      </c>
      <c r="BK22" s="3">
        <v>0.5</v>
      </c>
      <c r="BL22" s="3">
        <v>0.5</v>
      </c>
      <c r="BM22" s="3">
        <v>0.5</v>
      </c>
      <c r="BN22" s="3">
        <v>0.5</v>
      </c>
      <c r="BO22" s="3">
        <v>0.5</v>
      </c>
      <c r="BP22" s="3">
        <v>0.5</v>
      </c>
      <c r="BQ22" s="3">
        <v>0.5</v>
      </c>
      <c r="BR22" s="3">
        <v>0.5</v>
      </c>
    </row>
    <row r="23" spans="1:70" x14ac:dyDescent="0.25">
      <c r="A23" s="3" t="s">
        <v>91</v>
      </c>
      <c r="B23" s="3" t="s">
        <v>92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7.0000000000000007E-2</v>
      </c>
      <c r="AP23" s="3">
        <v>7.0000000000000007E-2</v>
      </c>
      <c r="AQ23" s="3">
        <v>7.0000000000000007E-2</v>
      </c>
      <c r="AR23" s="3">
        <v>7.0000000000000007E-2</v>
      </c>
      <c r="AS23" s="3">
        <v>7.0000000000000007E-2</v>
      </c>
      <c r="AT23" s="3">
        <v>7.0000000000000007E-2</v>
      </c>
      <c r="AU23" s="3">
        <v>7.0000000000000007E-2</v>
      </c>
      <c r="AV23" s="3">
        <v>7.0000000000000007E-2</v>
      </c>
      <c r="AW23" s="3">
        <v>7.0000000000000007E-2</v>
      </c>
      <c r="AX23" s="3">
        <v>7.0000000000000007E-2</v>
      </c>
      <c r="AY23" s="3">
        <v>0.09</v>
      </c>
      <c r="AZ23" s="3">
        <v>0.09</v>
      </c>
      <c r="BA23" s="3">
        <v>0.09</v>
      </c>
      <c r="BB23" s="3">
        <v>0.09</v>
      </c>
      <c r="BC23" s="3">
        <v>0.09</v>
      </c>
      <c r="BD23" s="3">
        <v>0.09</v>
      </c>
      <c r="BE23" s="3">
        <v>0.09</v>
      </c>
      <c r="BF23" s="3">
        <v>0.09</v>
      </c>
      <c r="BG23" s="3">
        <v>0.09</v>
      </c>
      <c r="BH23" s="3">
        <v>0.09</v>
      </c>
      <c r="BI23" s="3">
        <v>0.09</v>
      </c>
      <c r="BJ23" s="3">
        <v>0.09</v>
      </c>
      <c r="BK23" s="3">
        <v>0.09</v>
      </c>
      <c r="BL23" s="3">
        <v>0.09</v>
      </c>
      <c r="BM23" s="3">
        <v>0.09</v>
      </c>
      <c r="BN23" s="3">
        <v>0.09</v>
      </c>
      <c r="BO23" s="3">
        <v>0.09</v>
      </c>
      <c r="BP23" s="3">
        <v>0.09</v>
      </c>
      <c r="BQ23" s="3">
        <v>0.09</v>
      </c>
      <c r="BR23" s="3">
        <v>0.09</v>
      </c>
    </row>
    <row r="24" spans="1:70" x14ac:dyDescent="0.25">
      <c r="A24" s="3" t="s">
        <v>30</v>
      </c>
      <c r="B24" s="3" t="s">
        <v>92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7.0000000000000007E-2</v>
      </c>
      <c r="AP24" s="3">
        <v>7.0000000000000007E-2</v>
      </c>
      <c r="AQ24" s="3">
        <v>7.0000000000000007E-2</v>
      </c>
      <c r="AR24" s="3">
        <v>7.0000000000000007E-2</v>
      </c>
      <c r="AS24" s="3">
        <v>7.0000000000000007E-2</v>
      </c>
      <c r="AT24" s="3">
        <v>7.0000000000000007E-2</v>
      </c>
      <c r="AU24" s="3">
        <v>7.0000000000000007E-2</v>
      </c>
      <c r="AV24" s="3">
        <v>7.0000000000000007E-2</v>
      </c>
      <c r="AW24" s="3">
        <v>7.0000000000000007E-2</v>
      </c>
      <c r="AX24" s="3">
        <v>7.0000000000000007E-2</v>
      </c>
      <c r="AY24" s="3">
        <v>0.09</v>
      </c>
      <c r="AZ24" s="3">
        <v>0.09</v>
      </c>
      <c r="BA24" s="3">
        <v>0.09</v>
      </c>
      <c r="BB24" s="3">
        <v>0.09</v>
      </c>
      <c r="BC24" s="3">
        <v>0.09</v>
      </c>
      <c r="BD24" s="3">
        <v>0.09</v>
      </c>
      <c r="BE24" s="3">
        <v>0.09</v>
      </c>
      <c r="BF24" s="3">
        <v>0.09</v>
      </c>
      <c r="BG24" s="3">
        <v>0.09</v>
      </c>
      <c r="BH24" s="3">
        <v>0.09</v>
      </c>
      <c r="BI24" s="3">
        <v>0.09</v>
      </c>
      <c r="BJ24" s="3">
        <v>0.09</v>
      </c>
      <c r="BK24" s="3">
        <v>0.09</v>
      </c>
      <c r="BL24" s="3">
        <v>0.09</v>
      </c>
      <c r="BM24" s="3">
        <v>0.09</v>
      </c>
      <c r="BN24" s="3">
        <v>0.09</v>
      </c>
      <c r="BO24" s="3">
        <v>0.09</v>
      </c>
      <c r="BP24" s="3">
        <v>0.09</v>
      </c>
      <c r="BQ24" s="3">
        <v>0.09</v>
      </c>
      <c r="BR24" s="3">
        <v>0.09</v>
      </c>
    </row>
    <row r="25" spans="1:70" x14ac:dyDescent="0.25">
      <c r="A25" s="3" t="s">
        <v>45</v>
      </c>
      <c r="B25" s="3" t="s">
        <v>92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7.0000000000000007E-2</v>
      </c>
      <c r="AP25" s="3">
        <v>7.0000000000000007E-2</v>
      </c>
      <c r="AQ25" s="3">
        <v>7.0000000000000007E-2</v>
      </c>
      <c r="AR25" s="3">
        <v>7.0000000000000007E-2</v>
      </c>
      <c r="AS25" s="3">
        <v>7.0000000000000007E-2</v>
      </c>
      <c r="AT25" s="3">
        <v>7.0000000000000007E-2</v>
      </c>
      <c r="AU25" s="3">
        <v>7.0000000000000007E-2</v>
      </c>
      <c r="AV25" s="3">
        <v>7.0000000000000007E-2</v>
      </c>
      <c r="AW25" s="3">
        <v>7.0000000000000007E-2</v>
      </c>
      <c r="AX25" s="3">
        <v>7.0000000000000007E-2</v>
      </c>
      <c r="AY25" s="3">
        <v>0.09</v>
      </c>
      <c r="AZ25" s="3">
        <v>0.09</v>
      </c>
      <c r="BA25" s="3">
        <v>0.09</v>
      </c>
      <c r="BB25" s="3">
        <v>0.09</v>
      </c>
      <c r="BC25" s="3">
        <v>0.09</v>
      </c>
      <c r="BD25" s="3">
        <v>0.09</v>
      </c>
      <c r="BE25" s="3">
        <v>0.09</v>
      </c>
      <c r="BF25" s="3">
        <v>0.09</v>
      </c>
      <c r="BG25" s="3">
        <v>0.09</v>
      </c>
      <c r="BH25" s="3">
        <v>0.09</v>
      </c>
      <c r="BI25" s="3">
        <v>0.09</v>
      </c>
      <c r="BJ25" s="3">
        <v>0.09</v>
      </c>
      <c r="BK25" s="3">
        <v>0.09</v>
      </c>
      <c r="BL25" s="3">
        <v>0.09</v>
      </c>
      <c r="BM25" s="3">
        <v>0.09</v>
      </c>
      <c r="BN25" s="3">
        <v>0.09</v>
      </c>
      <c r="BO25" s="3">
        <v>0.09</v>
      </c>
      <c r="BP25" s="3">
        <v>0.09</v>
      </c>
      <c r="BQ25" s="3">
        <v>0.09</v>
      </c>
      <c r="BR25" s="3">
        <v>0.09</v>
      </c>
    </row>
    <row r="26" spans="1:70" x14ac:dyDescent="0.25">
      <c r="A26" s="3" t="s">
        <v>90</v>
      </c>
      <c r="B26" s="3" t="s">
        <v>93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0.02</v>
      </c>
      <c r="AP26" s="3">
        <v>0.02</v>
      </c>
      <c r="AQ26" s="3">
        <v>0.02</v>
      </c>
      <c r="AR26" s="3">
        <v>0.02</v>
      </c>
      <c r="AS26" s="3">
        <v>0.02</v>
      </c>
      <c r="AT26" s="3">
        <v>0.02</v>
      </c>
      <c r="AU26" s="3">
        <v>0.02</v>
      </c>
      <c r="AV26" s="3">
        <v>0.02</v>
      </c>
      <c r="AW26" s="3">
        <v>0.02</v>
      </c>
      <c r="AX26" s="3">
        <v>0.02</v>
      </c>
      <c r="AY26" s="3">
        <v>0.05</v>
      </c>
      <c r="AZ26" s="3">
        <v>0.05</v>
      </c>
      <c r="BA26" s="3">
        <v>0.05</v>
      </c>
      <c r="BB26" s="3">
        <v>0.05</v>
      </c>
      <c r="BC26" s="3">
        <v>0.05</v>
      </c>
      <c r="BD26" s="3">
        <v>0.05</v>
      </c>
      <c r="BE26" s="3">
        <v>0.05</v>
      </c>
      <c r="BF26" s="3">
        <v>0.05</v>
      </c>
      <c r="BG26" s="3">
        <v>0.05</v>
      </c>
      <c r="BH26" s="3">
        <v>0.05</v>
      </c>
      <c r="BI26" s="3">
        <v>0.05</v>
      </c>
      <c r="BJ26" s="3">
        <v>0.05</v>
      </c>
      <c r="BK26" s="3">
        <v>0.05</v>
      </c>
      <c r="BL26" s="3">
        <v>0.05</v>
      </c>
      <c r="BM26" s="3">
        <v>0.05</v>
      </c>
      <c r="BN26" s="3">
        <v>0.05</v>
      </c>
      <c r="BO26" s="3">
        <v>0.05</v>
      </c>
      <c r="BP26" s="3">
        <v>0.05</v>
      </c>
      <c r="BQ26" s="3">
        <v>0.05</v>
      </c>
      <c r="BR26" s="3">
        <v>0.05</v>
      </c>
    </row>
    <row r="27" spans="1:70" x14ac:dyDescent="0.25">
      <c r="A27" s="3" t="s">
        <v>129</v>
      </c>
      <c r="B27" s="3" t="s">
        <v>93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0.02</v>
      </c>
      <c r="AP27" s="3">
        <v>0.02</v>
      </c>
      <c r="AQ27" s="3">
        <v>0.02</v>
      </c>
      <c r="AR27" s="3">
        <v>0.02</v>
      </c>
      <c r="AS27" s="3">
        <v>0.02</v>
      </c>
      <c r="AT27" s="3">
        <v>0.02</v>
      </c>
      <c r="AU27" s="3">
        <v>0.02</v>
      </c>
      <c r="AV27" s="3">
        <v>0.02</v>
      </c>
      <c r="AW27" s="3">
        <v>0.02</v>
      </c>
      <c r="AX27" s="3">
        <v>0.02</v>
      </c>
      <c r="AY27" s="3">
        <v>0.05</v>
      </c>
      <c r="AZ27" s="3">
        <v>0.05</v>
      </c>
      <c r="BA27" s="3">
        <v>0.05</v>
      </c>
      <c r="BB27" s="3">
        <v>0.05</v>
      </c>
      <c r="BC27" s="3">
        <v>0.05</v>
      </c>
      <c r="BD27" s="3">
        <v>0.05</v>
      </c>
      <c r="BE27" s="3">
        <v>0.05</v>
      </c>
      <c r="BF27" s="3">
        <v>0.05</v>
      </c>
      <c r="BG27" s="3">
        <v>0.05</v>
      </c>
      <c r="BH27" s="3">
        <v>0.05</v>
      </c>
      <c r="BI27" s="3">
        <v>0.05</v>
      </c>
      <c r="BJ27" s="3">
        <v>0.05</v>
      </c>
      <c r="BK27" s="3">
        <v>0.05</v>
      </c>
      <c r="BL27" s="3">
        <v>0.05</v>
      </c>
      <c r="BM27" s="3">
        <v>0.05</v>
      </c>
      <c r="BN27" s="3">
        <v>0.05</v>
      </c>
      <c r="BO27" s="3">
        <v>0.05</v>
      </c>
      <c r="BP27" s="3">
        <v>0.05</v>
      </c>
      <c r="BQ27" s="3">
        <v>0.05</v>
      </c>
      <c r="BR27" s="3">
        <v>0.05</v>
      </c>
    </row>
    <row r="28" spans="1:70" x14ac:dyDescent="0.25">
      <c r="A28" s="3" t="s">
        <v>130</v>
      </c>
      <c r="B28" s="3" t="s">
        <v>93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0.02</v>
      </c>
      <c r="AP28" s="3">
        <v>0.02</v>
      </c>
      <c r="AQ28" s="3">
        <v>0.02</v>
      </c>
      <c r="AR28" s="3">
        <v>0.02</v>
      </c>
      <c r="AS28" s="3">
        <v>0.02</v>
      </c>
      <c r="AT28" s="3">
        <v>0.02</v>
      </c>
      <c r="AU28" s="3">
        <v>0.02</v>
      </c>
      <c r="AV28" s="3">
        <v>0.02</v>
      </c>
      <c r="AW28" s="3">
        <v>0.02</v>
      </c>
      <c r="AX28" s="3">
        <v>0.02</v>
      </c>
      <c r="AY28" s="3">
        <v>0.05</v>
      </c>
      <c r="AZ28" s="3">
        <v>0.05</v>
      </c>
      <c r="BA28" s="3">
        <v>0.05</v>
      </c>
      <c r="BB28" s="3">
        <v>0.05</v>
      </c>
      <c r="BC28" s="3">
        <v>0.05</v>
      </c>
      <c r="BD28" s="3">
        <v>0.05</v>
      </c>
      <c r="BE28" s="3">
        <v>0.05</v>
      </c>
      <c r="BF28" s="3">
        <v>0.05</v>
      </c>
      <c r="BG28" s="3">
        <v>0.05</v>
      </c>
      <c r="BH28" s="3">
        <v>0.05</v>
      </c>
      <c r="BI28" s="3">
        <v>0.05</v>
      </c>
      <c r="BJ28" s="3">
        <v>0.05</v>
      </c>
      <c r="BK28" s="3">
        <v>0.05</v>
      </c>
      <c r="BL28" s="3">
        <v>0.05</v>
      </c>
      <c r="BM28" s="3">
        <v>0.05</v>
      </c>
      <c r="BN28" s="3">
        <v>0.05</v>
      </c>
      <c r="BO28" s="3">
        <v>0.05</v>
      </c>
      <c r="BP28" s="3">
        <v>0.05</v>
      </c>
      <c r="BQ28" s="3">
        <v>0.05</v>
      </c>
      <c r="BR28" s="3">
        <v>0.05</v>
      </c>
    </row>
    <row r="29" spans="1:70" x14ac:dyDescent="0.25">
      <c r="A29" s="3" t="s">
        <v>131</v>
      </c>
      <c r="B29" s="3" t="s">
        <v>93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0.02</v>
      </c>
      <c r="AP29" s="3">
        <v>0.02</v>
      </c>
      <c r="AQ29" s="3">
        <v>0.02</v>
      </c>
      <c r="AR29" s="3">
        <v>0.02</v>
      </c>
      <c r="AS29" s="3">
        <v>0.02</v>
      </c>
      <c r="AT29" s="3">
        <v>0.02</v>
      </c>
      <c r="AU29" s="3">
        <v>0.02</v>
      </c>
      <c r="AV29" s="3">
        <v>0.02</v>
      </c>
      <c r="AW29" s="3">
        <v>0.02</v>
      </c>
      <c r="AX29" s="3">
        <v>0.02</v>
      </c>
      <c r="AY29" s="3">
        <v>0.05</v>
      </c>
      <c r="AZ29" s="3">
        <v>0.05</v>
      </c>
      <c r="BA29" s="3">
        <v>0.05</v>
      </c>
      <c r="BB29" s="3">
        <v>0.05</v>
      </c>
      <c r="BC29" s="3">
        <v>0.05</v>
      </c>
      <c r="BD29" s="3">
        <v>0.05</v>
      </c>
      <c r="BE29" s="3">
        <v>0.05</v>
      </c>
      <c r="BF29" s="3">
        <v>0.05</v>
      </c>
      <c r="BG29" s="3">
        <v>0.05</v>
      </c>
      <c r="BH29" s="3">
        <v>0.05</v>
      </c>
      <c r="BI29" s="3">
        <v>0.05</v>
      </c>
      <c r="BJ29" s="3">
        <v>0.05</v>
      </c>
      <c r="BK29" s="3">
        <v>0.05</v>
      </c>
      <c r="BL29" s="3">
        <v>0.05</v>
      </c>
      <c r="BM29" s="3">
        <v>0.05</v>
      </c>
      <c r="BN29" s="3">
        <v>0.05</v>
      </c>
      <c r="BO29" s="3">
        <v>0.05</v>
      </c>
      <c r="BP29" s="3">
        <v>0.05</v>
      </c>
      <c r="BQ29" s="3">
        <v>0.05</v>
      </c>
      <c r="BR29" s="3">
        <v>0.05</v>
      </c>
    </row>
    <row r="30" spans="1:70" x14ac:dyDescent="0.25">
      <c r="A30" s="3" t="s">
        <v>132</v>
      </c>
      <c r="B30" s="3" t="s">
        <v>93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0.02</v>
      </c>
      <c r="AP30" s="3">
        <v>0.02</v>
      </c>
      <c r="AQ30" s="3">
        <v>0.02</v>
      </c>
      <c r="AR30" s="3">
        <v>0.02</v>
      </c>
      <c r="AS30" s="3">
        <v>0.02</v>
      </c>
      <c r="AT30" s="3">
        <v>0.02</v>
      </c>
      <c r="AU30" s="3">
        <v>0.02</v>
      </c>
      <c r="AV30" s="3">
        <v>0.02</v>
      </c>
      <c r="AW30" s="3">
        <v>0.02</v>
      </c>
      <c r="AX30" s="3">
        <v>0.02</v>
      </c>
      <c r="AY30" s="3">
        <v>0.05</v>
      </c>
      <c r="AZ30" s="3">
        <v>0.05</v>
      </c>
      <c r="BA30" s="3">
        <v>0.05</v>
      </c>
      <c r="BB30" s="3">
        <v>0.05</v>
      </c>
      <c r="BC30" s="3">
        <v>0.05</v>
      </c>
      <c r="BD30" s="3">
        <v>0.05</v>
      </c>
      <c r="BE30" s="3">
        <v>0.05</v>
      </c>
      <c r="BF30" s="3">
        <v>0.05</v>
      </c>
      <c r="BG30" s="3">
        <v>0.05</v>
      </c>
      <c r="BH30" s="3">
        <v>0.05</v>
      </c>
      <c r="BI30" s="3">
        <v>0.05</v>
      </c>
      <c r="BJ30" s="3">
        <v>0.05</v>
      </c>
      <c r="BK30" s="3">
        <v>0.05</v>
      </c>
      <c r="BL30" s="3">
        <v>0.05</v>
      </c>
      <c r="BM30" s="3">
        <v>0.05</v>
      </c>
      <c r="BN30" s="3">
        <v>0.05</v>
      </c>
      <c r="BO30" s="3">
        <v>0.05</v>
      </c>
      <c r="BP30" s="3">
        <v>0.05</v>
      </c>
      <c r="BQ30" s="3">
        <v>0.05</v>
      </c>
      <c r="BR30" s="3">
        <v>0.05</v>
      </c>
    </row>
    <row r="31" spans="1:70" x14ac:dyDescent="0.25">
      <c r="A31" s="3" t="s">
        <v>91</v>
      </c>
      <c r="B31" s="3" t="s">
        <v>93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0.02</v>
      </c>
      <c r="AP31" s="3">
        <v>0.02</v>
      </c>
      <c r="AQ31" s="3">
        <v>0.02</v>
      </c>
      <c r="AR31" s="3">
        <v>0.02</v>
      </c>
      <c r="AS31" s="3">
        <v>0.02</v>
      </c>
      <c r="AT31" s="3">
        <v>0.02</v>
      </c>
      <c r="AU31" s="3">
        <v>0.02</v>
      </c>
      <c r="AV31" s="3">
        <v>0.02</v>
      </c>
      <c r="AW31" s="3">
        <v>0.02</v>
      </c>
      <c r="AX31" s="3">
        <v>0.02</v>
      </c>
      <c r="AY31" s="3">
        <v>7.0000000000000007E-2</v>
      </c>
      <c r="AZ31" s="3">
        <v>7.0000000000000007E-2</v>
      </c>
      <c r="BA31" s="3">
        <v>7.0000000000000007E-2</v>
      </c>
      <c r="BB31" s="3">
        <v>0.08</v>
      </c>
      <c r="BC31" s="3">
        <v>0.08</v>
      </c>
      <c r="BD31" s="3">
        <v>0.08</v>
      </c>
      <c r="BE31" s="3">
        <v>0.08</v>
      </c>
      <c r="BF31" s="3">
        <v>0.08</v>
      </c>
      <c r="BG31" s="3">
        <v>0.08</v>
      </c>
      <c r="BH31" s="3">
        <v>0.08</v>
      </c>
      <c r="BI31" s="3">
        <v>0.08</v>
      </c>
      <c r="BJ31" s="3">
        <v>0.08</v>
      </c>
      <c r="BK31" s="3">
        <v>0.08</v>
      </c>
      <c r="BL31" s="3">
        <v>0.08</v>
      </c>
      <c r="BM31" s="3">
        <v>0.08</v>
      </c>
      <c r="BN31" s="3">
        <v>0.08</v>
      </c>
      <c r="BO31" s="3">
        <v>0.08</v>
      </c>
      <c r="BP31" s="3">
        <v>0.08</v>
      </c>
      <c r="BQ31" s="3">
        <v>0.08</v>
      </c>
      <c r="BR31" s="3">
        <v>0.08</v>
      </c>
    </row>
    <row r="32" spans="1:70" x14ac:dyDescent="0.25">
      <c r="A32" s="3" t="s">
        <v>30</v>
      </c>
      <c r="B32" s="3" t="s">
        <v>93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0.02</v>
      </c>
      <c r="AP32" s="3">
        <v>0.02</v>
      </c>
      <c r="AQ32" s="3">
        <v>0.02</v>
      </c>
      <c r="AR32" s="3">
        <v>0.02</v>
      </c>
      <c r="AS32" s="3">
        <v>0.02</v>
      </c>
      <c r="AT32" s="3">
        <v>0.02</v>
      </c>
      <c r="AU32" s="3">
        <v>0.02</v>
      </c>
      <c r="AV32" s="3">
        <v>0.02</v>
      </c>
      <c r="AW32" s="3">
        <v>0.02</v>
      </c>
      <c r="AX32" s="3">
        <v>0.02</v>
      </c>
      <c r="AY32" s="3">
        <v>7.0000000000000007E-2</v>
      </c>
      <c r="AZ32" s="3">
        <v>7.0000000000000007E-2</v>
      </c>
      <c r="BA32" s="3">
        <v>7.0000000000000007E-2</v>
      </c>
      <c r="BB32" s="3">
        <v>0.08</v>
      </c>
      <c r="BC32" s="3">
        <v>0.08</v>
      </c>
      <c r="BD32" s="3">
        <v>0.08</v>
      </c>
      <c r="BE32" s="3">
        <v>0.08</v>
      </c>
      <c r="BF32" s="3">
        <v>0.08</v>
      </c>
      <c r="BG32" s="3">
        <v>0.08</v>
      </c>
      <c r="BH32" s="3">
        <v>0.08</v>
      </c>
      <c r="BI32" s="3">
        <v>0.08</v>
      </c>
      <c r="BJ32" s="3">
        <v>0.08</v>
      </c>
      <c r="BK32" s="3">
        <v>0.08</v>
      </c>
      <c r="BL32" s="3">
        <v>0.08</v>
      </c>
      <c r="BM32" s="3">
        <v>0.08</v>
      </c>
      <c r="BN32" s="3">
        <v>0.08</v>
      </c>
      <c r="BO32" s="3">
        <v>0.08</v>
      </c>
      <c r="BP32" s="3">
        <v>0.08</v>
      </c>
      <c r="BQ32" s="3">
        <v>0.08</v>
      </c>
      <c r="BR32" s="3">
        <v>0.08</v>
      </c>
    </row>
    <row r="33" spans="1:70" x14ac:dyDescent="0.25">
      <c r="A33" s="3" t="s">
        <v>45</v>
      </c>
      <c r="B33" s="3" t="s">
        <v>93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0.02</v>
      </c>
      <c r="AP33" s="3">
        <v>0.02</v>
      </c>
      <c r="AQ33" s="3">
        <v>0.02</v>
      </c>
      <c r="AR33" s="3">
        <v>0.02</v>
      </c>
      <c r="AS33" s="3">
        <v>0.02</v>
      </c>
      <c r="AT33" s="3">
        <v>0.02</v>
      </c>
      <c r="AU33" s="3">
        <v>0.02</v>
      </c>
      <c r="AV33" s="3">
        <v>0.02</v>
      </c>
      <c r="AW33" s="3">
        <v>0.02</v>
      </c>
      <c r="AX33" s="3">
        <v>0.02</v>
      </c>
      <c r="AY33" s="3">
        <v>7.0000000000000007E-2</v>
      </c>
      <c r="AZ33" s="3">
        <v>7.0000000000000007E-2</v>
      </c>
      <c r="BA33" s="3">
        <v>7.0000000000000007E-2</v>
      </c>
      <c r="BB33" s="3">
        <v>0.08</v>
      </c>
      <c r="BC33" s="3">
        <v>0.08</v>
      </c>
      <c r="BD33" s="3">
        <v>0.08</v>
      </c>
      <c r="BE33" s="3">
        <v>0.08</v>
      </c>
      <c r="BF33" s="3">
        <v>0.08</v>
      </c>
      <c r="BG33" s="3">
        <v>0.08</v>
      </c>
      <c r="BH33" s="3">
        <v>0.08</v>
      </c>
      <c r="BI33" s="3">
        <v>0.08</v>
      </c>
      <c r="BJ33" s="3">
        <v>0.08</v>
      </c>
      <c r="BK33" s="3">
        <v>0.08</v>
      </c>
      <c r="BL33" s="3">
        <v>0.08</v>
      </c>
      <c r="BM33" s="3">
        <v>0.08</v>
      </c>
      <c r="BN33" s="3">
        <v>0.08</v>
      </c>
      <c r="BO33" s="3">
        <v>0.08</v>
      </c>
      <c r="BP33" s="3">
        <v>0.08</v>
      </c>
      <c r="BQ33" s="3">
        <v>0.08</v>
      </c>
      <c r="BR33" s="3">
        <v>0.08</v>
      </c>
    </row>
    <row r="34" spans="1:70" x14ac:dyDescent="0.25">
      <c r="A34" s="3" t="s">
        <v>90</v>
      </c>
      <c r="B34" s="3" t="s">
        <v>94</v>
      </c>
      <c r="C34" s="3">
        <v>7.0000000000000007E-2</v>
      </c>
      <c r="D34" s="3">
        <v>7.0000000000000007E-2</v>
      </c>
      <c r="E34" s="3">
        <v>7.0000000000000007E-2</v>
      </c>
      <c r="F34" s="3">
        <v>7.0000000000000007E-2</v>
      </c>
      <c r="G34" s="3">
        <v>7.0000000000000007E-2</v>
      </c>
      <c r="H34" s="3">
        <v>7.0000000000000007E-2</v>
      </c>
      <c r="I34" s="3">
        <v>7.0000000000000007E-2</v>
      </c>
      <c r="J34" s="3">
        <v>7.0000000000000007E-2</v>
      </c>
      <c r="K34" s="3">
        <v>0.09</v>
      </c>
      <c r="L34" s="3">
        <v>0.09</v>
      </c>
      <c r="M34" s="3">
        <v>0.09</v>
      </c>
      <c r="N34" s="3">
        <v>0.09</v>
      </c>
      <c r="O34" s="3">
        <v>0.09</v>
      </c>
      <c r="P34" s="3">
        <v>0.09</v>
      </c>
      <c r="Q34" s="3">
        <v>0.09</v>
      </c>
      <c r="R34" s="3">
        <v>0.09</v>
      </c>
      <c r="S34" s="3">
        <v>0.09</v>
      </c>
      <c r="T34" s="3">
        <v>0.09</v>
      </c>
      <c r="U34" s="3">
        <v>0.21</v>
      </c>
      <c r="V34" s="3">
        <v>0.21</v>
      </c>
      <c r="W34" s="3">
        <v>0.21</v>
      </c>
      <c r="X34" s="3">
        <v>0.21</v>
      </c>
      <c r="Y34" s="3">
        <v>0.21</v>
      </c>
      <c r="Z34" s="3">
        <v>0.21</v>
      </c>
      <c r="AA34" s="3">
        <v>0.21</v>
      </c>
      <c r="AB34" s="3">
        <v>0.21</v>
      </c>
      <c r="AC34" s="3">
        <v>0.21</v>
      </c>
      <c r="AD34" s="3">
        <v>0.21</v>
      </c>
      <c r="AE34" s="3">
        <v>0.53</v>
      </c>
      <c r="AF34" s="3">
        <v>0.53</v>
      </c>
      <c r="AG34" s="3">
        <v>0.53</v>
      </c>
      <c r="AH34" s="3">
        <v>0.53</v>
      </c>
      <c r="AI34" s="3">
        <v>0.53</v>
      </c>
      <c r="AJ34" s="3">
        <v>0.53</v>
      </c>
      <c r="AK34" s="3">
        <v>0.53</v>
      </c>
      <c r="AL34" s="3">
        <v>0.53</v>
      </c>
      <c r="AM34" s="3">
        <v>0.53</v>
      </c>
      <c r="AN34" s="3">
        <v>0.53</v>
      </c>
      <c r="AO34" s="3">
        <v>0.53</v>
      </c>
      <c r="AP34" s="3">
        <v>0.53</v>
      </c>
      <c r="AQ34" s="3">
        <v>0.53</v>
      </c>
      <c r="AR34" s="3">
        <v>0.53</v>
      </c>
      <c r="AS34" s="3">
        <v>0.53</v>
      </c>
      <c r="AT34" s="3">
        <v>0.54</v>
      </c>
      <c r="AU34" s="3">
        <v>0.54</v>
      </c>
      <c r="AV34" s="3">
        <v>0.54</v>
      </c>
      <c r="AW34" s="3">
        <v>0.54</v>
      </c>
      <c r="AX34" s="3">
        <v>0.54</v>
      </c>
      <c r="AY34" s="3">
        <v>0.38</v>
      </c>
      <c r="AZ34" s="3">
        <v>0.34</v>
      </c>
      <c r="BA34" s="3">
        <v>0.35000000000000003</v>
      </c>
      <c r="BB34" s="3">
        <v>0.33</v>
      </c>
      <c r="BC34" s="3">
        <v>0.32</v>
      </c>
      <c r="BD34" s="3">
        <v>0.31</v>
      </c>
      <c r="BE34" s="3">
        <v>0.31</v>
      </c>
      <c r="BF34" s="3">
        <v>0.31</v>
      </c>
      <c r="BG34" s="3">
        <v>0.31</v>
      </c>
      <c r="BH34" s="3">
        <v>0.31</v>
      </c>
      <c r="BI34" s="3">
        <v>0.31</v>
      </c>
      <c r="BJ34" s="3">
        <v>0.31</v>
      </c>
      <c r="BK34" s="3">
        <v>0.31</v>
      </c>
      <c r="BL34" s="3">
        <v>0.31</v>
      </c>
      <c r="BM34" s="3">
        <v>0.31</v>
      </c>
      <c r="BN34" s="3">
        <v>0.31</v>
      </c>
      <c r="BO34" s="3">
        <v>0.31</v>
      </c>
      <c r="BP34" s="3">
        <v>0.31</v>
      </c>
      <c r="BQ34" s="3">
        <v>0.31</v>
      </c>
      <c r="BR34" s="3">
        <v>0.31</v>
      </c>
    </row>
    <row r="35" spans="1:70" x14ac:dyDescent="0.25">
      <c r="A35" s="3" t="s">
        <v>129</v>
      </c>
      <c r="B35" s="3" t="s">
        <v>94</v>
      </c>
      <c r="C35" s="3">
        <v>7.0000000000000007E-2</v>
      </c>
      <c r="D35" s="3">
        <v>7.0000000000000007E-2</v>
      </c>
      <c r="E35" s="3">
        <v>7.0000000000000007E-2</v>
      </c>
      <c r="F35" s="3">
        <v>7.0000000000000007E-2</v>
      </c>
      <c r="G35" s="3">
        <v>7.0000000000000007E-2</v>
      </c>
      <c r="H35" s="3">
        <v>7.0000000000000007E-2</v>
      </c>
      <c r="I35" s="3">
        <v>7.0000000000000007E-2</v>
      </c>
      <c r="J35" s="3">
        <v>7.0000000000000007E-2</v>
      </c>
      <c r="K35" s="3">
        <v>0.09</v>
      </c>
      <c r="L35" s="3">
        <v>0.09</v>
      </c>
      <c r="M35" s="3">
        <v>0.09</v>
      </c>
      <c r="N35" s="3">
        <v>0.09</v>
      </c>
      <c r="O35" s="3">
        <v>0.09</v>
      </c>
      <c r="P35" s="3">
        <v>0.09</v>
      </c>
      <c r="Q35" s="3">
        <v>0.09</v>
      </c>
      <c r="R35" s="3">
        <v>0.09</v>
      </c>
      <c r="S35" s="3">
        <v>0.09</v>
      </c>
      <c r="T35" s="3">
        <v>0.09</v>
      </c>
      <c r="U35" s="3">
        <v>0.21</v>
      </c>
      <c r="V35" s="3">
        <v>0.21</v>
      </c>
      <c r="W35" s="3">
        <v>0.21</v>
      </c>
      <c r="X35" s="3">
        <v>0.21</v>
      </c>
      <c r="Y35" s="3">
        <v>0.21</v>
      </c>
      <c r="Z35" s="3">
        <v>0.21</v>
      </c>
      <c r="AA35" s="3">
        <v>0.21</v>
      </c>
      <c r="AB35" s="3">
        <v>0.21</v>
      </c>
      <c r="AC35" s="3">
        <v>0.21</v>
      </c>
      <c r="AD35" s="3">
        <v>0.21</v>
      </c>
      <c r="AE35" s="3">
        <v>0.53</v>
      </c>
      <c r="AF35" s="3">
        <v>0.53</v>
      </c>
      <c r="AG35" s="3">
        <v>0.53</v>
      </c>
      <c r="AH35" s="3">
        <v>0.53</v>
      </c>
      <c r="AI35" s="3">
        <v>0.53</v>
      </c>
      <c r="AJ35" s="3">
        <v>0.53</v>
      </c>
      <c r="AK35" s="3">
        <v>0.53</v>
      </c>
      <c r="AL35" s="3">
        <v>0.53</v>
      </c>
      <c r="AM35" s="3">
        <v>0.53</v>
      </c>
      <c r="AN35" s="3">
        <v>0.53</v>
      </c>
      <c r="AO35" s="3">
        <v>0.53</v>
      </c>
      <c r="AP35" s="3">
        <v>0.53</v>
      </c>
      <c r="AQ35" s="3">
        <v>0.53</v>
      </c>
      <c r="AR35" s="3">
        <v>0.53</v>
      </c>
      <c r="AS35" s="3">
        <v>0.53</v>
      </c>
      <c r="AT35" s="3">
        <v>0.54</v>
      </c>
      <c r="AU35" s="3">
        <v>0.54</v>
      </c>
      <c r="AV35" s="3">
        <v>0.54</v>
      </c>
      <c r="AW35" s="3">
        <v>0.54</v>
      </c>
      <c r="AX35" s="3">
        <v>0.54</v>
      </c>
      <c r="AY35" s="3">
        <v>0.38</v>
      </c>
      <c r="AZ35" s="3">
        <v>0.34</v>
      </c>
      <c r="BA35" s="3">
        <v>0.35000000000000003</v>
      </c>
      <c r="BB35" s="3">
        <v>0.33</v>
      </c>
      <c r="BC35" s="3">
        <v>0.32</v>
      </c>
      <c r="BD35" s="3">
        <v>0.31</v>
      </c>
      <c r="BE35" s="3">
        <v>0.31</v>
      </c>
      <c r="BF35" s="3">
        <v>0.31</v>
      </c>
      <c r="BG35" s="3">
        <v>0.31</v>
      </c>
      <c r="BH35" s="3">
        <v>0.31</v>
      </c>
      <c r="BI35" s="3">
        <v>0.31</v>
      </c>
      <c r="BJ35" s="3">
        <v>0.31</v>
      </c>
      <c r="BK35" s="3">
        <v>0.31</v>
      </c>
      <c r="BL35" s="3">
        <v>0.31</v>
      </c>
      <c r="BM35" s="3">
        <v>0.31</v>
      </c>
      <c r="BN35" s="3">
        <v>0.31</v>
      </c>
      <c r="BO35" s="3">
        <v>0.31</v>
      </c>
      <c r="BP35" s="3">
        <v>0.31</v>
      </c>
      <c r="BQ35" s="3">
        <v>0.31</v>
      </c>
      <c r="BR35" s="3">
        <v>0.31</v>
      </c>
    </row>
    <row r="36" spans="1:70" x14ac:dyDescent="0.25">
      <c r="A36" s="3" t="s">
        <v>130</v>
      </c>
      <c r="B36" s="3" t="s">
        <v>94</v>
      </c>
      <c r="C36" s="3">
        <v>7.0000000000000007E-2</v>
      </c>
      <c r="D36" s="3">
        <v>7.0000000000000007E-2</v>
      </c>
      <c r="E36" s="3">
        <v>7.0000000000000007E-2</v>
      </c>
      <c r="F36" s="3">
        <v>7.0000000000000007E-2</v>
      </c>
      <c r="G36" s="3">
        <v>7.0000000000000007E-2</v>
      </c>
      <c r="H36" s="3">
        <v>7.0000000000000007E-2</v>
      </c>
      <c r="I36" s="3">
        <v>7.0000000000000007E-2</v>
      </c>
      <c r="J36" s="3">
        <v>7.0000000000000007E-2</v>
      </c>
      <c r="K36" s="3">
        <v>0.09</v>
      </c>
      <c r="L36" s="3">
        <v>0.09</v>
      </c>
      <c r="M36" s="3">
        <v>0.09</v>
      </c>
      <c r="N36" s="3">
        <v>0.09</v>
      </c>
      <c r="O36" s="3">
        <v>0.09</v>
      </c>
      <c r="P36" s="3">
        <v>0.09</v>
      </c>
      <c r="Q36" s="3">
        <v>0.09</v>
      </c>
      <c r="R36" s="3">
        <v>0.09</v>
      </c>
      <c r="S36" s="3">
        <v>0.09</v>
      </c>
      <c r="T36" s="3">
        <v>0.09</v>
      </c>
      <c r="U36" s="3">
        <v>0.21</v>
      </c>
      <c r="V36" s="3">
        <v>0.21</v>
      </c>
      <c r="W36" s="3">
        <v>0.21</v>
      </c>
      <c r="X36" s="3">
        <v>0.21</v>
      </c>
      <c r="Y36" s="3">
        <v>0.21</v>
      </c>
      <c r="Z36" s="3">
        <v>0.21</v>
      </c>
      <c r="AA36" s="3">
        <v>0.21</v>
      </c>
      <c r="AB36" s="3">
        <v>0.21</v>
      </c>
      <c r="AC36" s="3">
        <v>0.21</v>
      </c>
      <c r="AD36" s="3">
        <v>0.21</v>
      </c>
      <c r="AE36" s="3">
        <v>0.53</v>
      </c>
      <c r="AF36" s="3">
        <v>0.53</v>
      </c>
      <c r="AG36" s="3">
        <v>0.53</v>
      </c>
      <c r="AH36" s="3">
        <v>0.53</v>
      </c>
      <c r="AI36" s="3">
        <v>0.53</v>
      </c>
      <c r="AJ36" s="3">
        <v>0.53</v>
      </c>
      <c r="AK36" s="3">
        <v>0.53</v>
      </c>
      <c r="AL36" s="3">
        <v>0.53</v>
      </c>
      <c r="AM36" s="3">
        <v>0.53</v>
      </c>
      <c r="AN36" s="3">
        <v>0.53</v>
      </c>
      <c r="AO36" s="3">
        <v>0.53</v>
      </c>
      <c r="AP36" s="3">
        <v>0.53</v>
      </c>
      <c r="AQ36" s="3">
        <v>0.53</v>
      </c>
      <c r="AR36" s="3">
        <v>0.53</v>
      </c>
      <c r="AS36" s="3">
        <v>0.53</v>
      </c>
      <c r="AT36" s="3">
        <v>0.54</v>
      </c>
      <c r="AU36" s="3">
        <v>0.54</v>
      </c>
      <c r="AV36" s="3">
        <v>0.54</v>
      </c>
      <c r="AW36" s="3">
        <v>0.54</v>
      </c>
      <c r="AX36" s="3">
        <v>0.54</v>
      </c>
      <c r="AY36" s="3">
        <v>0.38</v>
      </c>
      <c r="AZ36" s="3">
        <v>0.34</v>
      </c>
      <c r="BA36" s="3">
        <v>0.35000000000000003</v>
      </c>
      <c r="BB36" s="3">
        <v>0.33</v>
      </c>
      <c r="BC36" s="3">
        <v>0.32</v>
      </c>
      <c r="BD36" s="3">
        <v>0.31</v>
      </c>
      <c r="BE36" s="3">
        <v>0.31</v>
      </c>
      <c r="BF36" s="3">
        <v>0.31</v>
      </c>
      <c r="BG36" s="3">
        <v>0.31</v>
      </c>
      <c r="BH36" s="3">
        <v>0.31</v>
      </c>
      <c r="BI36" s="3">
        <v>0.31</v>
      </c>
      <c r="BJ36" s="3">
        <v>0.31</v>
      </c>
      <c r="BK36" s="3">
        <v>0.31</v>
      </c>
      <c r="BL36" s="3">
        <v>0.31</v>
      </c>
      <c r="BM36" s="3">
        <v>0.31</v>
      </c>
      <c r="BN36" s="3">
        <v>0.31</v>
      </c>
      <c r="BO36" s="3">
        <v>0.31</v>
      </c>
      <c r="BP36" s="3">
        <v>0.31</v>
      </c>
      <c r="BQ36" s="3">
        <v>0.31</v>
      </c>
      <c r="BR36" s="3">
        <v>0.31</v>
      </c>
    </row>
    <row r="37" spans="1:70" x14ac:dyDescent="0.25">
      <c r="A37" s="3" t="s">
        <v>131</v>
      </c>
      <c r="B37" s="3" t="s">
        <v>94</v>
      </c>
      <c r="C37" s="3">
        <v>7.0000000000000007E-2</v>
      </c>
      <c r="D37" s="3">
        <v>7.0000000000000007E-2</v>
      </c>
      <c r="E37" s="3">
        <v>7.0000000000000007E-2</v>
      </c>
      <c r="F37" s="3">
        <v>7.0000000000000007E-2</v>
      </c>
      <c r="G37" s="3">
        <v>7.0000000000000007E-2</v>
      </c>
      <c r="H37" s="3">
        <v>7.0000000000000007E-2</v>
      </c>
      <c r="I37" s="3">
        <v>7.0000000000000007E-2</v>
      </c>
      <c r="J37" s="3">
        <v>7.0000000000000007E-2</v>
      </c>
      <c r="K37" s="3">
        <v>0.09</v>
      </c>
      <c r="L37" s="3">
        <v>0.09</v>
      </c>
      <c r="M37" s="3">
        <v>0.09</v>
      </c>
      <c r="N37" s="3">
        <v>0.09</v>
      </c>
      <c r="O37" s="3">
        <v>0.09</v>
      </c>
      <c r="P37" s="3">
        <v>0.09</v>
      </c>
      <c r="Q37" s="3">
        <v>0.09</v>
      </c>
      <c r="R37" s="3">
        <v>0.09</v>
      </c>
      <c r="S37" s="3">
        <v>0.09</v>
      </c>
      <c r="T37" s="3">
        <v>0.09</v>
      </c>
      <c r="U37" s="3">
        <v>0.21</v>
      </c>
      <c r="V37" s="3">
        <v>0.21</v>
      </c>
      <c r="W37" s="3">
        <v>0.21</v>
      </c>
      <c r="X37" s="3">
        <v>0.21</v>
      </c>
      <c r="Y37" s="3">
        <v>0.21</v>
      </c>
      <c r="Z37" s="3">
        <v>0.21</v>
      </c>
      <c r="AA37" s="3">
        <v>0.21</v>
      </c>
      <c r="AB37" s="3">
        <v>0.21</v>
      </c>
      <c r="AC37" s="3">
        <v>0.21</v>
      </c>
      <c r="AD37" s="3">
        <v>0.21</v>
      </c>
      <c r="AE37" s="3">
        <v>0.53</v>
      </c>
      <c r="AF37" s="3">
        <v>0.53</v>
      </c>
      <c r="AG37" s="3">
        <v>0.53</v>
      </c>
      <c r="AH37" s="3">
        <v>0.53</v>
      </c>
      <c r="AI37" s="3">
        <v>0.53</v>
      </c>
      <c r="AJ37" s="3">
        <v>0.53</v>
      </c>
      <c r="AK37" s="3">
        <v>0.53</v>
      </c>
      <c r="AL37" s="3">
        <v>0.53</v>
      </c>
      <c r="AM37" s="3">
        <v>0.53</v>
      </c>
      <c r="AN37" s="3">
        <v>0.53</v>
      </c>
      <c r="AO37" s="3">
        <v>0.53</v>
      </c>
      <c r="AP37" s="3">
        <v>0.53</v>
      </c>
      <c r="AQ37" s="3">
        <v>0.53</v>
      </c>
      <c r="AR37" s="3">
        <v>0.53</v>
      </c>
      <c r="AS37" s="3">
        <v>0.53</v>
      </c>
      <c r="AT37" s="3">
        <v>0.54</v>
      </c>
      <c r="AU37" s="3">
        <v>0.54</v>
      </c>
      <c r="AV37" s="3">
        <v>0.54</v>
      </c>
      <c r="AW37" s="3">
        <v>0.54</v>
      </c>
      <c r="AX37" s="3">
        <v>0.54</v>
      </c>
      <c r="AY37" s="3">
        <v>0.38</v>
      </c>
      <c r="AZ37" s="3">
        <v>0.34</v>
      </c>
      <c r="BA37" s="3">
        <v>0.35000000000000003</v>
      </c>
      <c r="BB37" s="3">
        <v>0.33</v>
      </c>
      <c r="BC37" s="3">
        <v>0.32</v>
      </c>
      <c r="BD37" s="3">
        <v>0.31</v>
      </c>
      <c r="BE37" s="3">
        <v>0.31</v>
      </c>
      <c r="BF37" s="3">
        <v>0.31</v>
      </c>
      <c r="BG37" s="3">
        <v>0.31</v>
      </c>
      <c r="BH37" s="3">
        <v>0.31</v>
      </c>
      <c r="BI37" s="3">
        <v>0.31</v>
      </c>
      <c r="BJ37" s="3">
        <v>0.31</v>
      </c>
      <c r="BK37" s="3">
        <v>0.31</v>
      </c>
      <c r="BL37" s="3">
        <v>0.31</v>
      </c>
      <c r="BM37" s="3">
        <v>0.31</v>
      </c>
      <c r="BN37" s="3">
        <v>0.31</v>
      </c>
      <c r="BO37" s="3">
        <v>0.31</v>
      </c>
      <c r="BP37" s="3">
        <v>0.31</v>
      </c>
      <c r="BQ37" s="3">
        <v>0.31</v>
      </c>
      <c r="BR37" s="3">
        <v>0.31</v>
      </c>
    </row>
    <row r="38" spans="1:70" x14ac:dyDescent="0.25">
      <c r="A38" s="3" t="s">
        <v>132</v>
      </c>
      <c r="B38" s="3" t="s">
        <v>94</v>
      </c>
      <c r="C38" s="3">
        <v>7.0000000000000007E-2</v>
      </c>
      <c r="D38" s="3">
        <v>7.0000000000000007E-2</v>
      </c>
      <c r="E38" s="3">
        <v>7.0000000000000007E-2</v>
      </c>
      <c r="F38" s="3">
        <v>7.0000000000000007E-2</v>
      </c>
      <c r="G38" s="3">
        <v>7.0000000000000007E-2</v>
      </c>
      <c r="H38" s="3">
        <v>7.0000000000000007E-2</v>
      </c>
      <c r="I38" s="3">
        <v>7.0000000000000007E-2</v>
      </c>
      <c r="J38" s="3">
        <v>7.0000000000000007E-2</v>
      </c>
      <c r="K38" s="3">
        <v>0.09</v>
      </c>
      <c r="L38" s="3">
        <v>0.09</v>
      </c>
      <c r="M38" s="3">
        <v>0.09</v>
      </c>
      <c r="N38" s="3">
        <v>0.09</v>
      </c>
      <c r="O38" s="3">
        <v>0.09</v>
      </c>
      <c r="P38" s="3">
        <v>0.09</v>
      </c>
      <c r="Q38" s="3">
        <v>0.09</v>
      </c>
      <c r="R38" s="3">
        <v>0.09</v>
      </c>
      <c r="S38" s="3">
        <v>0.09</v>
      </c>
      <c r="T38" s="3">
        <v>0.09</v>
      </c>
      <c r="U38" s="3">
        <v>0.21</v>
      </c>
      <c r="V38" s="3">
        <v>0.21</v>
      </c>
      <c r="W38" s="3">
        <v>0.21</v>
      </c>
      <c r="X38" s="3">
        <v>0.21</v>
      </c>
      <c r="Y38" s="3">
        <v>0.21</v>
      </c>
      <c r="Z38" s="3">
        <v>0.21</v>
      </c>
      <c r="AA38" s="3">
        <v>0.21</v>
      </c>
      <c r="AB38" s="3">
        <v>0.21</v>
      </c>
      <c r="AC38" s="3">
        <v>0.21</v>
      </c>
      <c r="AD38" s="3">
        <v>0.21</v>
      </c>
      <c r="AE38" s="3">
        <v>0.53</v>
      </c>
      <c r="AF38" s="3">
        <v>0.53</v>
      </c>
      <c r="AG38" s="3">
        <v>0.53</v>
      </c>
      <c r="AH38" s="3">
        <v>0.53</v>
      </c>
      <c r="AI38" s="3">
        <v>0.53</v>
      </c>
      <c r="AJ38" s="3">
        <v>0.53</v>
      </c>
      <c r="AK38" s="3">
        <v>0.53</v>
      </c>
      <c r="AL38" s="3">
        <v>0.53</v>
      </c>
      <c r="AM38" s="3">
        <v>0.53</v>
      </c>
      <c r="AN38" s="3">
        <v>0.53</v>
      </c>
      <c r="AO38" s="3">
        <v>0.53</v>
      </c>
      <c r="AP38" s="3">
        <v>0.53</v>
      </c>
      <c r="AQ38" s="3">
        <v>0.53</v>
      </c>
      <c r="AR38" s="3">
        <v>0.53</v>
      </c>
      <c r="AS38" s="3">
        <v>0.53</v>
      </c>
      <c r="AT38" s="3">
        <v>0.54</v>
      </c>
      <c r="AU38" s="3">
        <v>0.54</v>
      </c>
      <c r="AV38" s="3">
        <v>0.54</v>
      </c>
      <c r="AW38" s="3">
        <v>0.54</v>
      </c>
      <c r="AX38" s="3">
        <v>0.54</v>
      </c>
      <c r="AY38" s="3">
        <v>0.38</v>
      </c>
      <c r="AZ38" s="3">
        <v>0.34</v>
      </c>
      <c r="BA38" s="3">
        <v>0.35000000000000003</v>
      </c>
      <c r="BB38" s="3">
        <v>0.33</v>
      </c>
      <c r="BC38" s="3">
        <v>0.32</v>
      </c>
      <c r="BD38" s="3">
        <v>0.31</v>
      </c>
      <c r="BE38" s="3">
        <v>0.31</v>
      </c>
      <c r="BF38" s="3">
        <v>0.31</v>
      </c>
      <c r="BG38" s="3">
        <v>0.31</v>
      </c>
      <c r="BH38" s="3">
        <v>0.31</v>
      </c>
      <c r="BI38" s="3">
        <v>0.31</v>
      </c>
      <c r="BJ38" s="3">
        <v>0.31</v>
      </c>
      <c r="BK38" s="3">
        <v>0.31</v>
      </c>
      <c r="BL38" s="3">
        <v>0.31</v>
      </c>
      <c r="BM38" s="3">
        <v>0.31</v>
      </c>
      <c r="BN38" s="3">
        <v>0.31</v>
      </c>
      <c r="BO38" s="3">
        <v>0.31</v>
      </c>
      <c r="BP38" s="3">
        <v>0.31</v>
      </c>
      <c r="BQ38" s="3">
        <v>0.31</v>
      </c>
      <c r="BR38" s="3">
        <v>0.31</v>
      </c>
    </row>
    <row r="39" spans="1:70" x14ac:dyDescent="0.25">
      <c r="A39" s="3" t="s">
        <v>91</v>
      </c>
      <c r="B39" s="3" t="s">
        <v>94</v>
      </c>
      <c r="C39" s="3">
        <v>7.0000000000000007E-2</v>
      </c>
      <c r="D39" s="3">
        <v>7.0000000000000007E-2</v>
      </c>
      <c r="E39" s="3">
        <v>7.0000000000000007E-2</v>
      </c>
      <c r="F39" s="3">
        <v>7.0000000000000007E-2</v>
      </c>
      <c r="G39" s="3">
        <v>7.0000000000000007E-2</v>
      </c>
      <c r="H39" s="3">
        <v>7.0000000000000007E-2</v>
      </c>
      <c r="I39" s="3">
        <v>7.0000000000000007E-2</v>
      </c>
      <c r="J39" s="3">
        <v>7.0000000000000007E-2</v>
      </c>
      <c r="K39" s="3">
        <v>0.11</v>
      </c>
      <c r="L39" s="3">
        <v>0.11</v>
      </c>
      <c r="M39" s="3">
        <v>0.11</v>
      </c>
      <c r="N39" s="3">
        <v>0.11</v>
      </c>
      <c r="O39" s="3">
        <v>0.11</v>
      </c>
      <c r="P39" s="3">
        <v>0.11</v>
      </c>
      <c r="Q39" s="3">
        <v>0.11</v>
      </c>
      <c r="R39" s="3">
        <v>0.11</v>
      </c>
      <c r="S39" s="3">
        <v>0.11</v>
      </c>
      <c r="T39" s="3">
        <v>0.11</v>
      </c>
      <c r="U39" s="3">
        <v>0.26</v>
      </c>
      <c r="V39" s="3">
        <v>0.26</v>
      </c>
      <c r="W39" s="3">
        <v>0.26</v>
      </c>
      <c r="X39" s="3">
        <v>0.26</v>
      </c>
      <c r="Y39" s="3">
        <v>0.26</v>
      </c>
      <c r="Z39" s="3">
        <v>0.26</v>
      </c>
      <c r="AA39" s="3">
        <v>0.26</v>
      </c>
      <c r="AB39" s="3">
        <v>0.26</v>
      </c>
      <c r="AC39" s="3">
        <v>0.26</v>
      </c>
      <c r="AD39" s="3">
        <v>0.26</v>
      </c>
      <c r="AE39" s="3">
        <v>0.68</v>
      </c>
      <c r="AF39" s="3">
        <v>0.68</v>
      </c>
      <c r="AG39" s="3">
        <v>0.68</v>
      </c>
      <c r="AH39" s="3">
        <v>0.68</v>
      </c>
      <c r="AI39" s="3">
        <v>0.68</v>
      </c>
      <c r="AJ39" s="3">
        <v>0.68</v>
      </c>
      <c r="AK39" s="3">
        <v>0.68</v>
      </c>
      <c r="AL39" s="3">
        <v>0.68</v>
      </c>
      <c r="AM39" s="3">
        <v>0.68</v>
      </c>
      <c r="AN39" s="3">
        <v>0.68</v>
      </c>
      <c r="AO39" s="3">
        <v>0.73</v>
      </c>
      <c r="AP39" s="3">
        <v>0.73</v>
      </c>
      <c r="AQ39" s="3">
        <v>0.73</v>
      </c>
      <c r="AR39" s="3">
        <v>0.73</v>
      </c>
      <c r="AS39" s="3">
        <v>0.73</v>
      </c>
      <c r="AT39" s="3">
        <v>0.75</v>
      </c>
      <c r="AU39" s="3">
        <v>0.75</v>
      </c>
      <c r="AV39" s="3">
        <v>0.75</v>
      </c>
      <c r="AW39" s="3">
        <v>0.75</v>
      </c>
      <c r="AX39" s="3">
        <v>0.75</v>
      </c>
      <c r="AY39" s="3">
        <v>0.69000000000000006</v>
      </c>
      <c r="AZ39" s="3">
        <v>0.69000000000000006</v>
      </c>
      <c r="BA39" s="3">
        <v>0.70000000000000007</v>
      </c>
      <c r="BB39" s="3">
        <v>0.69000000000000006</v>
      </c>
      <c r="BC39" s="3">
        <v>0.69000000000000006</v>
      </c>
      <c r="BD39" s="3">
        <v>0.69000000000000006</v>
      </c>
      <c r="BE39" s="3">
        <v>0.69000000000000006</v>
      </c>
      <c r="BF39" s="3">
        <v>0.69000000000000006</v>
      </c>
      <c r="BG39" s="3">
        <v>0.69000000000000006</v>
      </c>
      <c r="BH39" s="3">
        <v>0.69000000000000006</v>
      </c>
      <c r="BI39" s="3">
        <v>0.69000000000000006</v>
      </c>
      <c r="BJ39" s="3">
        <v>0.69000000000000006</v>
      </c>
      <c r="BK39" s="3">
        <v>0.69000000000000006</v>
      </c>
      <c r="BL39" s="3">
        <v>0.69000000000000006</v>
      </c>
      <c r="BM39" s="3">
        <v>0.69000000000000006</v>
      </c>
      <c r="BN39" s="3">
        <v>0.69000000000000006</v>
      </c>
      <c r="BO39" s="3">
        <v>0.69000000000000006</v>
      </c>
      <c r="BP39" s="3">
        <v>0.69000000000000006</v>
      </c>
      <c r="BQ39" s="3">
        <v>0.69000000000000006</v>
      </c>
      <c r="BR39" s="3">
        <v>0.69000000000000006</v>
      </c>
    </row>
    <row r="40" spans="1:70" x14ac:dyDescent="0.25">
      <c r="A40" s="3" t="s">
        <v>30</v>
      </c>
      <c r="B40" s="3" t="s">
        <v>94</v>
      </c>
      <c r="C40" s="3">
        <v>7.0000000000000007E-2</v>
      </c>
      <c r="D40" s="3">
        <v>7.0000000000000007E-2</v>
      </c>
      <c r="E40" s="3">
        <v>7.0000000000000007E-2</v>
      </c>
      <c r="F40" s="3">
        <v>7.0000000000000007E-2</v>
      </c>
      <c r="G40" s="3">
        <v>7.0000000000000007E-2</v>
      </c>
      <c r="H40" s="3">
        <v>7.0000000000000007E-2</v>
      </c>
      <c r="I40" s="3">
        <v>7.0000000000000007E-2</v>
      </c>
      <c r="J40" s="3">
        <v>7.0000000000000007E-2</v>
      </c>
      <c r="K40" s="3">
        <v>0.11</v>
      </c>
      <c r="L40" s="3">
        <v>0.11</v>
      </c>
      <c r="M40" s="3">
        <v>0.11</v>
      </c>
      <c r="N40" s="3">
        <v>0.11</v>
      </c>
      <c r="O40" s="3">
        <v>0.11</v>
      </c>
      <c r="P40" s="3">
        <v>0.11</v>
      </c>
      <c r="Q40" s="3">
        <v>0.11</v>
      </c>
      <c r="R40" s="3">
        <v>0.11</v>
      </c>
      <c r="S40" s="3">
        <v>0.11</v>
      </c>
      <c r="T40" s="3">
        <v>0.11</v>
      </c>
      <c r="U40" s="3">
        <v>0.26</v>
      </c>
      <c r="V40" s="3">
        <v>0.26</v>
      </c>
      <c r="W40" s="3">
        <v>0.26</v>
      </c>
      <c r="X40" s="3">
        <v>0.26</v>
      </c>
      <c r="Y40" s="3">
        <v>0.26</v>
      </c>
      <c r="Z40" s="3">
        <v>0.26</v>
      </c>
      <c r="AA40" s="3">
        <v>0.26</v>
      </c>
      <c r="AB40" s="3">
        <v>0.26</v>
      </c>
      <c r="AC40" s="3">
        <v>0.26</v>
      </c>
      <c r="AD40" s="3">
        <v>0.26</v>
      </c>
      <c r="AE40" s="3">
        <v>0.68</v>
      </c>
      <c r="AF40" s="3">
        <v>0.68</v>
      </c>
      <c r="AG40" s="3">
        <v>0.68</v>
      </c>
      <c r="AH40" s="3">
        <v>0.68</v>
      </c>
      <c r="AI40" s="3">
        <v>0.68</v>
      </c>
      <c r="AJ40" s="3">
        <v>0.68</v>
      </c>
      <c r="AK40" s="3">
        <v>0.68</v>
      </c>
      <c r="AL40" s="3">
        <v>0.68</v>
      </c>
      <c r="AM40" s="3">
        <v>0.68</v>
      </c>
      <c r="AN40" s="3">
        <v>0.68</v>
      </c>
      <c r="AO40" s="3">
        <v>0.73</v>
      </c>
      <c r="AP40" s="3">
        <v>0.73</v>
      </c>
      <c r="AQ40" s="3">
        <v>0.73</v>
      </c>
      <c r="AR40" s="3">
        <v>0.73</v>
      </c>
      <c r="AS40" s="3">
        <v>0.73</v>
      </c>
      <c r="AT40" s="3">
        <v>0.75</v>
      </c>
      <c r="AU40" s="3">
        <v>0.75</v>
      </c>
      <c r="AV40" s="3">
        <v>0.75</v>
      </c>
      <c r="AW40" s="3">
        <v>0.75</v>
      </c>
      <c r="AX40" s="3">
        <v>0.75</v>
      </c>
      <c r="AY40" s="3">
        <v>0.69000000000000006</v>
      </c>
      <c r="AZ40" s="3">
        <v>0.69000000000000006</v>
      </c>
      <c r="BA40" s="3">
        <v>0.70000000000000007</v>
      </c>
      <c r="BB40" s="3">
        <v>0.69000000000000006</v>
      </c>
      <c r="BC40" s="3">
        <v>0.69000000000000006</v>
      </c>
      <c r="BD40" s="3">
        <v>0.69000000000000006</v>
      </c>
      <c r="BE40" s="3">
        <v>0.69000000000000006</v>
      </c>
      <c r="BF40" s="3">
        <v>0.69000000000000006</v>
      </c>
      <c r="BG40" s="3">
        <v>0.69000000000000006</v>
      </c>
      <c r="BH40" s="3">
        <v>0.69000000000000006</v>
      </c>
      <c r="BI40" s="3">
        <v>0.69000000000000006</v>
      </c>
      <c r="BJ40" s="3">
        <v>0.69000000000000006</v>
      </c>
      <c r="BK40" s="3">
        <v>0.69000000000000006</v>
      </c>
      <c r="BL40" s="3">
        <v>0.69000000000000006</v>
      </c>
      <c r="BM40" s="3">
        <v>0.69000000000000006</v>
      </c>
      <c r="BN40" s="3">
        <v>0.69000000000000006</v>
      </c>
      <c r="BO40" s="3">
        <v>0.69000000000000006</v>
      </c>
      <c r="BP40" s="3">
        <v>0.69000000000000006</v>
      </c>
      <c r="BQ40" s="3">
        <v>0.69000000000000006</v>
      </c>
      <c r="BR40" s="3">
        <v>0.69000000000000006</v>
      </c>
    </row>
    <row r="41" spans="1:70" x14ac:dyDescent="0.25">
      <c r="A41" s="3" t="s">
        <v>45</v>
      </c>
      <c r="B41" s="3" t="s">
        <v>94</v>
      </c>
      <c r="C41" s="3">
        <v>7.0000000000000007E-2</v>
      </c>
      <c r="D41" s="3">
        <v>7.0000000000000007E-2</v>
      </c>
      <c r="E41" s="3">
        <v>7.0000000000000007E-2</v>
      </c>
      <c r="F41" s="3">
        <v>7.0000000000000007E-2</v>
      </c>
      <c r="G41" s="3">
        <v>7.0000000000000007E-2</v>
      </c>
      <c r="H41" s="3">
        <v>7.0000000000000007E-2</v>
      </c>
      <c r="I41" s="3">
        <v>7.0000000000000007E-2</v>
      </c>
      <c r="J41" s="3">
        <v>7.0000000000000007E-2</v>
      </c>
      <c r="K41" s="3">
        <v>0.11</v>
      </c>
      <c r="L41" s="3">
        <v>0.11</v>
      </c>
      <c r="M41" s="3">
        <v>0.11</v>
      </c>
      <c r="N41" s="3">
        <v>0.11</v>
      </c>
      <c r="O41" s="3">
        <v>0.11</v>
      </c>
      <c r="P41" s="3">
        <v>0.11</v>
      </c>
      <c r="Q41" s="3">
        <v>0.11</v>
      </c>
      <c r="R41" s="3">
        <v>0.11</v>
      </c>
      <c r="S41" s="3">
        <v>0.11</v>
      </c>
      <c r="T41" s="3">
        <v>0.11</v>
      </c>
      <c r="U41" s="3">
        <v>0.26</v>
      </c>
      <c r="V41" s="3">
        <v>0.26</v>
      </c>
      <c r="W41" s="3">
        <v>0.26</v>
      </c>
      <c r="X41" s="3">
        <v>0.26</v>
      </c>
      <c r="Y41" s="3">
        <v>0.26</v>
      </c>
      <c r="Z41" s="3">
        <v>0.26</v>
      </c>
      <c r="AA41" s="3">
        <v>0.26</v>
      </c>
      <c r="AB41" s="3">
        <v>0.26</v>
      </c>
      <c r="AC41" s="3">
        <v>0.26</v>
      </c>
      <c r="AD41" s="3">
        <v>0.26</v>
      </c>
      <c r="AE41" s="3">
        <v>0.68</v>
      </c>
      <c r="AF41" s="3">
        <v>0.68</v>
      </c>
      <c r="AG41" s="3">
        <v>0.68</v>
      </c>
      <c r="AH41" s="3">
        <v>0.68</v>
      </c>
      <c r="AI41" s="3">
        <v>0.68</v>
      </c>
      <c r="AJ41" s="3">
        <v>0.68</v>
      </c>
      <c r="AK41" s="3">
        <v>0.68</v>
      </c>
      <c r="AL41" s="3">
        <v>0.68</v>
      </c>
      <c r="AM41" s="3">
        <v>0.68</v>
      </c>
      <c r="AN41" s="3">
        <v>0.68</v>
      </c>
      <c r="AO41" s="3">
        <v>0.73</v>
      </c>
      <c r="AP41" s="3">
        <v>0.73</v>
      </c>
      <c r="AQ41" s="3">
        <v>0.73</v>
      </c>
      <c r="AR41" s="3">
        <v>0.73</v>
      </c>
      <c r="AS41" s="3">
        <v>0.73</v>
      </c>
      <c r="AT41" s="3">
        <v>0.75</v>
      </c>
      <c r="AU41" s="3">
        <v>0.75</v>
      </c>
      <c r="AV41" s="3">
        <v>0.75</v>
      </c>
      <c r="AW41" s="3">
        <v>0.75</v>
      </c>
      <c r="AX41" s="3">
        <v>0.75</v>
      </c>
      <c r="AY41" s="3">
        <v>0.69000000000000006</v>
      </c>
      <c r="AZ41" s="3">
        <v>0.69000000000000006</v>
      </c>
      <c r="BA41" s="3">
        <v>0.70000000000000007</v>
      </c>
      <c r="BB41" s="3">
        <v>0.69000000000000006</v>
      </c>
      <c r="BC41" s="3">
        <v>0.69000000000000006</v>
      </c>
      <c r="BD41" s="3">
        <v>0.69000000000000006</v>
      </c>
      <c r="BE41" s="3">
        <v>0.69000000000000006</v>
      </c>
      <c r="BF41" s="3">
        <v>0.69000000000000006</v>
      </c>
      <c r="BG41" s="3">
        <v>0.69000000000000006</v>
      </c>
      <c r="BH41" s="3">
        <v>0.69000000000000006</v>
      </c>
      <c r="BI41" s="3">
        <v>0.69000000000000006</v>
      </c>
      <c r="BJ41" s="3">
        <v>0.69000000000000006</v>
      </c>
      <c r="BK41" s="3">
        <v>0.69000000000000006</v>
      </c>
      <c r="BL41" s="3">
        <v>0.69000000000000006</v>
      </c>
      <c r="BM41" s="3">
        <v>0.69000000000000006</v>
      </c>
      <c r="BN41" s="3">
        <v>0.69000000000000006</v>
      </c>
      <c r="BO41" s="3">
        <v>0.69000000000000006</v>
      </c>
      <c r="BP41" s="3">
        <v>0.69000000000000006</v>
      </c>
      <c r="BQ41" s="3">
        <v>0.69000000000000006</v>
      </c>
      <c r="BR41" s="3">
        <v>0.69000000000000006</v>
      </c>
    </row>
    <row r="42" spans="1:70" x14ac:dyDescent="0.25">
      <c r="A42" s="3" t="s">
        <v>90</v>
      </c>
      <c r="B42" s="3" t="s">
        <v>95</v>
      </c>
      <c r="C42" s="3">
        <v>0.63</v>
      </c>
      <c r="D42" s="3">
        <v>0.63</v>
      </c>
      <c r="E42" s="3">
        <v>0.63</v>
      </c>
      <c r="F42" s="3">
        <v>0.63</v>
      </c>
      <c r="G42" s="3">
        <v>0.63</v>
      </c>
      <c r="H42" s="3">
        <v>0.63</v>
      </c>
      <c r="I42" s="3">
        <v>0.63</v>
      </c>
      <c r="J42" s="3">
        <v>0.63</v>
      </c>
      <c r="K42" s="3">
        <v>0.43</v>
      </c>
      <c r="L42" s="3">
        <v>0.43</v>
      </c>
      <c r="M42" s="3">
        <v>0.43</v>
      </c>
      <c r="N42" s="3">
        <v>0.43</v>
      </c>
      <c r="O42" s="3">
        <v>0.43</v>
      </c>
      <c r="P42" s="3">
        <v>0.43</v>
      </c>
      <c r="Q42" s="3">
        <v>0.43</v>
      </c>
      <c r="R42" s="3">
        <v>0.43</v>
      </c>
      <c r="S42" s="3">
        <v>0.43</v>
      </c>
      <c r="T42" s="3">
        <v>0.43</v>
      </c>
      <c r="U42" s="3">
        <v>0.43</v>
      </c>
      <c r="V42" s="3">
        <v>0.43</v>
      </c>
      <c r="W42" s="3">
        <v>0.43</v>
      </c>
      <c r="X42" s="3">
        <v>0.43</v>
      </c>
      <c r="Y42" s="3">
        <v>0.43</v>
      </c>
      <c r="Z42" s="3">
        <v>0.43</v>
      </c>
      <c r="AA42" s="3">
        <v>0.43</v>
      </c>
      <c r="AB42" s="3">
        <v>0.43</v>
      </c>
      <c r="AC42" s="3">
        <v>0.43</v>
      </c>
      <c r="AD42" s="3">
        <v>0.43</v>
      </c>
      <c r="AE42" s="3">
        <v>0.17</v>
      </c>
      <c r="AF42" s="3">
        <v>0.17</v>
      </c>
      <c r="AG42" s="3">
        <v>0.17</v>
      </c>
      <c r="AH42" s="3">
        <v>0.17</v>
      </c>
      <c r="AI42" s="3">
        <v>0.17</v>
      </c>
      <c r="AJ42" s="3">
        <v>0.17</v>
      </c>
      <c r="AK42" s="3">
        <v>0.17</v>
      </c>
      <c r="AL42" s="3">
        <v>0.17</v>
      </c>
      <c r="AM42" s="3">
        <v>0.17</v>
      </c>
      <c r="AN42" s="3">
        <v>0.17</v>
      </c>
      <c r="AO42" s="3">
        <v>0.01</v>
      </c>
      <c r="AP42" s="3">
        <v>0.01</v>
      </c>
      <c r="AQ42" s="3">
        <v>0.01</v>
      </c>
      <c r="AR42" s="3">
        <v>0.01</v>
      </c>
      <c r="AS42" s="3">
        <v>0.01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</row>
    <row r="43" spans="1:70" x14ac:dyDescent="0.25">
      <c r="A43" s="3" t="s">
        <v>129</v>
      </c>
      <c r="B43" s="3" t="s">
        <v>95</v>
      </c>
      <c r="C43" s="3">
        <v>0.63</v>
      </c>
      <c r="D43" s="3">
        <v>0.63</v>
      </c>
      <c r="E43" s="3">
        <v>0.63</v>
      </c>
      <c r="F43" s="3">
        <v>0.63</v>
      </c>
      <c r="G43" s="3">
        <v>0.63</v>
      </c>
      <c r="H43" s="3">
        <v>0.63</v>
      </c>
      <c r="I43" s="3">
        <v>0.63</v>
      </c>
      <c r="J43" s="3">
        <v>0.63</v>
      </c>
      <c r="K43" s="3">
        <v>0.43</v>
      </c>
      <c r="L43" s="3">
        <v>0.43</v>
      </c>
      <c r="M43" s="3">
        <v>0.43</v>
      </c>
      <c r="N43" s="3">
        <v>0.43</v>
      </c>
      <c r="O43" s="3">
        <v>0.43</v>
      </c>
      <c r="P43" s="3">
        <v>0.43</v>
      </c>
      <c r="Q43" s="3">
        <v>0.43</v>
      </c>
      <c r="R43" s="3">
        <v>0.43</v>
      </c>
      <c r="S43" s="3">
        <v>0.43</v>
      </c>
      <c r="T43" s="3">
        <v>0.43</v>
      </c>
      <c r="U43" s="3">
        <v>0.43</v>
      </c>
      <c r="V43" s="3">
        <v>0.43</v>
      </c>
      <c r="W43" s="3">
        <v>0.43</v>
      </c>
      <c r="X43" s="3">
        <v>0.43</v>
      </c>
      <c r="Y43" s="3">
        <v>0.43</v>
      </c>
      <c r="Z43" s="3">
        <v>0.43</v>
      </c>
      <c r="AA43" s="3">
        <v>0.43</v>
      </c>
      <c r="AB43" s="3">
        <v>0.43</v>
      </c>
      <c r="AC43" s="3">
        <v>0.43</v>
      </c>
      <c r="AD43" s="3">
        <v>0.43</v>
      </c>
      <c r="AE43" s="3">
        <v>0.17</v>
      </c>
      <c r="AF43" s="3">
        <v>0.17</v>
      </c>
      <c r="AG43" s="3">
        <v>0.17</v>
      </c>
      <c r="AH43" s="3">
        <v>0.17</v>
      </c>
      <c r="AI43" s="3">
        <v>0.17</v>
      </c>
      <c r="AJ43" s="3">
        <v>0.17</v>
      </c>
      <c r="AK43" s="3">
        <v>0.17</v>
      </c>
      <c r="AL43" s="3">
        <v>0.17</v>
      </c>
      <c r="AM43" s="3">
        <v>0.17</v>
      </c>
      <c r="AN43" s="3">
        <v>0.17</v>
      </c>
      <c r="AO43" s="3">
        <v>0.01</v>
      </c>
      <c r="AP43" s="3">
        <v>0.01</v>
      </c>
      <c r="AQ43" s="3">
        <v>0.01</v>
      </c>
      <c r="AR43" s="3">
        <v>0.01</v>
      </c>
      <c r="AS43" s="3">
        <v>0.01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</row>
    <row r="44" spans="1:70" x14ac:dyDescent="0.25">
      <c r="A44" s="3" t="s">
        <v>130</v>
      </c>
      <c r="B44" s="3" t="s">
        <v>95</v>
      </c>
      <c r="C44" s="3">
        <v>0.63</v>
      </c>
      <c r="D44" s="3">
        <v>0.63</v>
      </c>
      <c r="E44" s="3">
        <v>0.63</v>
      </c>
      <c r="F44" s="3">
        <v>0.63</v>
      </c>
      <c r="G44" s="3">
        <v>0.63</v>
      </c>
      <c r="H44" s="3">
        <v>0.63</v>
      </c>
      <c r="I44" s="3">
        <v>0.63</v>
      </c>
      <c r="J44" s="3">
        <v>0.63</v>
      </c>
      <c r="K44" s="3">
        <v>0.43</v>
      </c>
      <c r="L44" s="3">
        <v>0.43</v>
      </c>
      <c r="M44" s="3">
        <v>0.43</v>
      </c>
      <c r="N44" s="3">
        <v>0.43</v>
      </c>
      <c r="O44" s="3">
        <v>0.43</v>
      </c>
      <c r="P44" s="3">
        <v>0.43</v>
      </c>
      <c r="Q44" s="3">
        <v>0.43</v>
      </c>
      <c r="R44" s="3">
        <v>0.43</v>
      </c>
      <c r="S44" s="3">
        <v>0.43</v>
      </c>
      <c r="T44" s="3">
        <v>0.43</v>
      </c>
      <c r="U44" s="3">
        <v>0.43</v>
      </c>
      <c r="V44" s="3">
        <v>0.43</v>
      </c>
      <c r="W44" s="3">
        <v>0.43</v>
      </c>
      <c r="X44" s="3">
        <v>0.43</v>
      </c>
      <c r="Y44" s="3">
        <v>0.43</v>
      </c>
      <c r="Z44" s="3">
        <v>0.43</v>
      </c>
      <c r="AA44" s="3">
        <v>0.43</v>
      </c>
      <c r="AB44" s="3">
        <v>0.43</v>
      </c>
      <c r="AC44" s="3">
        <v>0.43</v>
      </c>
      <c r="AD44" s="3">
        <v>0.43</v>
      </c>
      <c r="AE44" s="3">
        <v>0.17</v>
      </c>
      <c r="AF44" s="3">
        <v>0.17</v>
      </c>
      <c r="AG44" s="3">
        <v>0.17</v>
      </c>
      <c r="AH44" s="3">
        <v>0.17</v>
      </c>
      <c r="AI44" s="3">
        <v>0.17</v>
      </c>
      <c r="AJ44" s="3">
        <v>0.17</v>
      </c>
      <c r="AK44" s="3">
        <v>0.17</v>
      </c>
      <c r="AL44" s="3">
        <v>0.17</v>
      </c>
      <c r="AM44" s="3">
        <v>0.17</v>
      </c>
      <c r="AN44" s="3">
        <v>0.17</v>
      </c>
      <c r="AO44" s="3">
        <v>0.01</v>
      </c>
      <c r="AP44" s="3">
        <v>0.01</v>
      </c>
      <c r="AQ44" s="3">
        <v>0.01</v>
      </c>
      <c r="AR44" s="3">
        <v>0.01</v>
      </c>
      <c r="AS44" s="3">
        <v>0.01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</row>
    <row r="45" spans="1:70" x14ac:dyDescent="0.25">
      <c r="A45" s="3" t="s">
        <v>131</v>
      </c>
      <c r="B45" s="3" t="s">
        <v>95</v>
      </c>
      <c r="C45" s="3">
        <v>0.63</v>
      </c>
      <c r="D45" s="3">
        <v>0.63</v>
      </c>
      <c r="E45" s="3">
        <v>0.63</v>
      </c>
      <c r="F45" s="3">
        <v>0.63</v>
      </c>
      <c r="G45" s="3">
        <v>0.63</v>
      </c>
      <c r="H45" s="3">
        <v>0.63</v>
      </c>
      <c r="I45" s="3">
        <v>0.63</v>
      </c>
      <c r="J45" s="3">
        <v>0.63</v>
      </c>
      <c r="K45" s="3">
        <v>0.43</v>
      </c>
      <c r="L45" s="3">
        <v>0.43</v>
      </c>
      <c r="M45" s="3">
        <v>0.43</v>
      </c>
      <c r="N45" s="3">
        <v>0.43</v>
      </c>
      <c r="O45" s="3">
        <v>0.43</v>
      </c>
      <c r="P45" s="3">
        <v>0.43</v>
      </c>
      <c r="Q45" s="3">
        <v>0.43</v>
      </c>
      <c r="R45" s="3">
        <v>0.43</v>
      </c>
      <c r="S45" s="3">
        <v>0.43</v>
      </c>
      <c r="T45" s="3">
        <v>0.43</v>
      </c>
      <c r="U45" s="3">
        <v>0.43</v>
      </c>
      <c r="V45" s="3">
        <v>0.43</v>
      </c>
      <c r="W45" s="3">
        <v>0.43</v>
      </c>
      <c r="X45" s="3">
        <v>0.43</v>
      </c>
      <c r="Y45" s="3">
        <v>0.43</v>
      </c>
      <c r="Z45" s="3">
        <v>0.43</v>
      </c>
      <c r="AA45" s="3">
        <v>0.43</v>
      </c>
      <c r="AB45" s="3">
        <v>0.43</v>
      </c>
      <c r="AC45" s="3">
        <v>0.43</v>
      </c>
      <c r="AD45" s="3">
        <v>0.43</v>
      </c>
      <c r="AE45" s="3">
        <v>0.17</v>
      </c>
      <c r="AF45" s="3">
        <v>0.17</v>
      </c>
      <c r="AG45" s="3">
        <v>0.17</v>
      </c>
      <c r="AH45" s="3">
        <v>0.17</v>
      </c>
      <c r="AI45" s="3">
        <v>0.17</v>
      </c>
      <c r="AJ45" s="3">
        <v>0.17</v>
      </c>
      <c r="AK45" s="3">
        <v>0.17</v>
      </c>
      <c r="AL45" s="3">
        <v>0.17</v>
      </c>
      <c r="AM45" s="3">
        <v>0.17</v>
      </c>
      <c r="AN45" s="3">
        <v>0.17</v>
      </c>
      <c r="AO45" s="3">
        <v>0.01</v>
      </c>
      <c r="AP45" s="3">
        <v>0.01</v>
      </c>
      <c r="AQ45" s="3">
        <v>0.01</v>
      </c>
      <c r="AR45" s="3">
        <v>0.01</v>
      </c>
      <c r="AS45" s="3">
        <v>0.01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</row>
    <row r="46" spans="1:70" x14ac:dyDescent="0.25">
      <c r="A46" s="3" t="s">
        <v>132</v>
      </c>
      <c r="B46" s="3" t="s">
        <v>95</v>
      </c>
      <c r="C46" s="3">
        <v>0.63</v>
      </c>
      <c r="D46" s="3">
        <v>0.63</v>
      </c>
      <c r="E46" s="3">
        <v>0.63</v>
      </c>
      <c r="F46" s="3">
        <v>0.63</v>
      </c>
      <c r="G46" s="3">
        <v>0.63</v>
      </c>
      <c r="H46" s="3">
        <v>0.63</v>
      </c>
      <c r="I46" s="3">
        <v>0.63</v>
      </c>
      <c r="J46" s="3">
        <v>0.63</v>
      </c>
      <c r="K46" s="3">
        <v>0.43</v>
      </c>
      <c r="L46" s="3">
        <v>0.43</v>
      </c>
      <c r="M46" s="3">
        <v>0.43</v>
      </c>
      <c r="N46" s="3">
        <v>0.43</v>
      </c>
      <c r="O46" s="3">
        <v>0.43</v>
      </c>
      <c r="P46" s="3">
        <v>0.43</v>
      </c>
      <c r="Q46" s="3">
        <v>0.43</v>
      </c>
      <c r="R46" s="3">
        <v>0.43</v>
      </c>
      <c r="S46" s="3">
        <v>0.43</v>
      </c>
      <c r="T46" s="3">
        <v>0.43</v>
      </c>
      <c r="U46" s="3">
        <v>0.43</v>
      </c>
      <c r="V46" s="3">
        <v>0.43</v>
      </c>
      <c r="W46" s="3">
        <v>0.43</v>
      </c>
      <c r="X46" s="3">
        <v>0.43</v>
      </c>
      <c r="Y46" s="3">
        <v>0.43</v>
      </c>
      <c r="Z46" s="3">
        <v>0.43</v>
      </c>
      <c r="AA46" s="3">
        <v>0.43</v>
      </c>
      <c r="AB46" s="3">
        <v>0.43</v>
      </c>
      <c r="AC46" s="3">
        <v>0.43</v>
      </c>
      <c r="AD46" s="3">
        <v>0.43</v>
      </c>
      <c r="AE46" s="3">
        <v>0.17</v>
      </c>
      <c r="AF46" s="3">
        <v>0.17</v>
      </c>
      <c r="AG46" s="3">
        <v>0.17</v>
      </c>
      <c r="AH46" s="3">
        <v>0.17</v>
      </c>
      <c r="AI46" s="3">
        <v>0.17</v>
      </c>
      <c r="AJ46" s="3">
        <v>0.17</v>
      </c>
      <c r="AK46" s="3">
        <v>0.17</v>
      </c>
      <c r="AL46" s="3">
        <v>0.17</v>
      </c>
      <c r="AM46" s="3">
        <v>0.17</v>
      </c>
      <c r="AN46" s="3">
        <v>0.17</v>
      </c>
      <c r="AO46" s="3">
        <v>0.01</v>
      </c>
      <c r="AP46" s="3">
        <v>0.01</v>
      </c>
      <c r="AQ46" s="3">
        <v>0.01</v>
      </c>
      <c r="AR46" s="3">
        <v>0.01</v>
      </c>
      <c r="AS46" s="3">
        <v>0.01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</row>
    <row r="47" spans="1:70" x14ac:dyDescent="0.25">
      <c r="A47" s="3" t="s">
        <v>91</v>
      </c>
      <c r="B47" s="3" t="s">
        <v>95</v>
      </c>
      <c r="C47" s="3">
        <v>0.63</v>
      </c>
      <c r="D47" s="3">
        <v>0.63</v>
      </c>
      <c r="E47" s="3">
        <v>0.63</v>
      </c>
      <c r="F47" s="3">
        <v>0.63</v>
      </c>
      <c r="G47" s="3">
        <v>0.63</v>
      </c>
      <c r="H47" s="3">
        <v>0.63</v>
      </c>
      <c r="I47" s="3">
        <v>0.63</v>
      </c>
      <c r="J47" s="3">
        <v>0.63</v>
      </c>
      <c r="K47" s="3">
        <v>0.57999999999999996</v>
      </c>
      <c r="L47" s="3">
        <v>0.57999999999999996</v>
      </c>
      <c r="M47" s="3">
        <v>0.57999999999999996</v>
      </c>
      <c r="N47" s="3">
        <v>0.57999999999999996</v>
      </c>
      <c r="O47" s="3">
        <v>0.57999999999999996</v>
      </c>
      <c r="P47" s="3">
        <v>0.57999999999999996</v>
      </c>
      <c r="Q47" s="3">
        <v>0.57999999999999996</v>
      </c>
      <c r="R47" s="3">
        <v>0.57999999999999996</v>
      </c>
      <c r="S47" s="3">
        <v>0.57999999999999996</v>
      </c>
      <c r="T47" s="3">
        <v>0.57999999999999996</v>
      </c>
      <c r="U47" s="3">
        <v>0.53</v>
      </c>
      <c r="V47" s="3">
        <v>0.53</v>
      </c>
      <c r="W47" s="3">
        <v>0.53</v>
      </c>
      <c r="X47" s="3">
        <v>0.53</v>
      </c>
      <c r="Y47" s="3">
        <v>0.53</v>
      </c>
      <c r="Z47" s="3">
        <v>0.53</v>
      </c>
      <c r="AA47" s="3">
        <v>0.53</v>
      </c>
      <c r="AB47" s="3">
        <v>0.53</v>
      </c>
      <c r="AC47" s="3">
        <v>0.53</v>
      </c>
      <c r="AD47" s="3">
        <v>0.53</v>
      </c>
      <c r="AE47" s="3">
        <v>0.23</v>
      </c>
      <c r="AF47" s="3">
        <v>0.23</v>
      </c>
      <c r="AG47" s="3">
        <v>0.23</v>
      </c>
      <c r="AH47" s="3">
        <v>0.23</v>
      </c>
      <c r="AI47" s="3">
        <v>0.23</v>
      </c>
      <c r="AJ47" s="3">
        <v>0.23</v>
      </c>
      <c r="AK47" s="3">
        <v>0.23</v>
      </c>
      <c r="AL47" s="3">
        <v>0.23</v>
      </c>
      <c r="AM47" s="3">
        <v>0.23</v>
      </c>
      <c r="AN47" s="3">
        <v>0.23</v>
      </c>
      <c r="AO47" s="3">
        <v>0.02</v>
      </c>
      <c r="AP47" s="3">
        <v>0.02</v>
      </c>
      <c r="AQ47" s="3">
        <v>0.02</v>
      </c>
      <c r="AR47" s="3">
        <v>0.02</v>
      </c>
      <c r="AS47" s="3">
        <v>0.02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</row>
    <row r="48" spans="1:70" x14ac:dyDescent="0.25">
      <c r="A48" s="3" t="s">
        <v>30</v>
      </c>
      <c r="B48" s="3" t="s">
        <v>95</v>
      </c>
      <c r="C48" s="3">
        <v>0.63</v>
      </c>
      <c r="D48" s="3">
        <v>0.63</v>
      </c>
      <c r="E48" s="3">
        <v>0.63</v>
      </c>
      <c r="F48" s="3">
        <v>0.63</v>
      </c>
      <c r="G48" s="3">
        <v>0.63</v>
      </c>
      <c r="H48" s="3">
        <v>0.63</v>
      </c>
      <c r="I48" s="3">
        <v>0.63</v>
      </c>
      <c r="J48" s="3">
        <v>0.63</v>
      </c>
      <c r="K48" s="3">
        <v>0.57999999999999996</v>
      </c>
      <c r="L48" s="3">
        <v>0.57999999999999996</v>
      </c>
      <c r="M48" s="3">
        <v>0.57999999999999996</v>
      </c>
      <c r="N48" s="3">
        <v>0.57999999999999996</v>
      </c>
      <c r="O48" s="3">
        <v>0.57999999999999996</v>
      </c>
      <c r="P48" s="3">
        <v>0.57999999999999996</v>
      </c>
      <c r="Q48" s="3">
        <v>0.57999999999999996</v>
      </c>
      <c r="R48" s="3">
        <v>0.57999999999999996</v>
      </c>
      <c r="S48" s="3">
        <v>0.57999999999999996</v>
      </c>
      <c r="T48" s="3">
        <v>0.57999999999999996</v>
      </c>
      <c r="U48" s="3">
        <v>0.53</v>
      </c>
      <c r="V48" s="3">
        <v>0.53</v>
      </c>
      <c r="W48" s="3">
        <v>0.53</v>
      </c>
      <c r="X48" s="3">
        <v>0.53</v>
      </c>
      <c r="Y48" s="3">
        <v>0.53</v>
      </c>
      <c r="Z48" s="3">
        <v>0.53</v>
      </c>
      <c r="AA48" s="3">
        <v>0.53</v>
      </c>
      <c r="AB48" s="3">
        <v>0.53</v>
      </c>
      <c r="AC48" s="3">
        <v>0.53</v>
      </c>
      <c r="AD48" s="3">
        <v>0.53</v>
      </c>
      <c r="AE48" s="3">
        <v>0.23</v>
      </c>
      <c r="AF48" s="3">
        <v>0.23</v>
      </c>
      <c r="AG48" s="3">
        <v>0.23</v>
      </c>
      <c r="AH48" s="3">
        <v>0.23</v>
      </c>
      <c r="AI48" s="3">
        <v>0.23</v>
      </c>
      <c r="AJ48" s="3">
        <v>0.23</v>
      </c>
      <c r="AK48" s="3">
        <v>0.23</v>
      </c>
      <c r="AL48" s="3">
        <v>0.23</v>
      </c>
      <c r="AM48" s="3">
        <v>0.23</v>
      </c>
      <c r="AN48" s="3">
        <v>0.23</v>
      </c>
      <c r="AO48" s="3">
        <v>0.02</v>
      </c>
      <c r="AP48" s="3">
        <v>0.02</v>
      </c>
      <c r="AQ48" s="3">
        <v>0.02</v>
      </c>
      <c r="AR48" s="3">
        <v>0.02</v>
      </c>
      <c r="AS48" s="3">
        <v>0.02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</row>
    <row r="49" spans="1:70" x14ac:dyDescent="0.25">
      <c r="A49" s="3" t="s">
        <v>45</v>
      </c>
      <c r="B49" s="3" t="s">
        <v>95</v>
      </c>
      <c r="C49" s="3">
        <v>0.63</v>
      </c>
      <c r="D49" s="3">
        <v>0.63</v>
      </c>
      <c r="E49" s="3">
        <v>0.63</v>
      </c>
      <c r="F49" s="3">
        <v>0.63</v>
      </c>
      <c r="G49" s="3">
        <v>0.63</v>
      </c>
      <c r="H49" s="3">
        <v>0.63</v>
      </c>
      <c r="I49" s="3">
        <v>0.63</v>
      </c>
      <c r="J49" s="3">
        <v>0.63</v>
      </c>
      <c r="K49" s="3">
        <v>0.57999999999999996</v>
      </c>
      <c r="L49" s="3">
        <v>0.57999999999999996</v>
      </c>
      <c r="M49" s="3">
        <v>0.57999999999999996</v>
      </c>
      <c r="N49" s="3">
        <v>0.57999999999999996</v>
      </c>
      <c r="O49" s="3">
        <v>0.57999999999999996</v>
      </c>
      <c r="P49" s="3">
        <v>0.57999999999999996</v>
      </c>
      <c r="Q49" s="3">
        <v>0.57999999999999996</v>
      </c>
      <c r="R49" s="3">
        <v>0.57999999999999996</v>
      </c>
      <c r="S49" s="3">
        <v>0.57999999999999996</v>
      </c>
      <c r="T49" s="3">
        <v>0.57999999999999996</v>
      </c>
      <c r="U49" s="3">
        <v>0.53</v>
      </c>
      <c r="V49" s="3">
        <v>0.53</v>
      </c>
      <c r="W49" s="3">
        <v>0.53</v>
      </c>
      <c r="X49" s="3">
        <v>0.53</v>
      </c>
      <c r="Y49" s="3">
        <v>0.53</v>
      </c>
      <c r="Z49" s="3">
        <v>0.53</v>
      </c>
      <c r="AA49" s="3">
        <v>0.53</v>
      </c>
      <c r="AB49" s="3">
        <v>0.53</v>
      </c>
      <c r="AC49" s="3">
        <v>0.53</v>
      </c>
      <c r="AD49" s="3">
        <v>0.53</v>
      </c>
      <c r="AE49" s="3">
        <v>0.23</v>
      </c>
      <c r="AF49" s="3">
        <v>0.23</v>
      </c>
      <c r="AG49" s="3">
        <v>0.23</v>
      </c>
      <c r="AH49" s="3">
        <v>0.23</v>
      </c>
      <c r="AI49" s="3">
        <v>0.23</v>
      </c>
      <c r="AJ49" s="3">
        <v>0.23</v>
      </c>
      <c r="AK49" s="3">
        <v>0.23</v>
      </c>
      <c r="AL49" s="3">
        <v>0.23</v>
      </c>
      <c r="AM49" s="3">
        <v>0.23</v>
      </c>
      <c r="AN49" s="3">
        <v>0.23</v>
      </c>
      <c r="AO49" s="3">
        <v>0.02</v>
      </c>
      <c r="AP49" s="3">
        <v>0.02</v>
      </c>
      <c r="AQ49" s="3">
        <v>0.02</v>
      </c>
      <c r="AR49" s="3">
        <v>0.02</v>
      </c>
      <c r="AS49" s="3">
        <v>0.02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G5" sqref="G5"/>
    </sheetView>
  </sheetViews>
  <sheetFormatPr defaultRowHeight="15" x14ac:dyDescent="0.25"/>
  <cols>
    <col min="1" max="1" width="11.5703125" customWidth="1"/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96</v>
      </c>
      <c r="B1" t="s">
        <v>95</v>
      </c>
      <c r="C1" t="s">
        <v>97</v>
      </c>
      <c r="D1" t="s">
        <v>98</v>
      </c>
      <c r="E1" t="s">
        <v>92</v>
      </c>
    </row>
    <row r="2" spans="1:5" x14ac:dyDescent="0.25">
      <c r="A2" t="s">
        <v>91</v>
      </c>
      <c r="B2">
        <v>16.5</v>
      </c>
      <c r="C2">
        <v>0.77</v>
      </c>
      <c r="D2">
        <v>29</v>
      </c>
      <c r="E2">
        <v>2.6</v>
      </c>
    </row>
    <row r="3" spans="1:5" x14ac:dyDescent="0.25">
      <c r="A3" t="s">
        <v>30</v>
      </c>
      <c r="B3">
        <v>16.5</v>
      </c>
      <c r="C3">
        <v>0.88</v>
      </c>
      <c r="D3">
        <v>29</v>
      </c>
      <c r="E3">
        <v>2.6</v>
      </c>
    </row>
    <row r="4" spans="1:5" x14ac:dyDescent="0.25">
      <c r="A4" t="s">
        <v>45</v>
      </c>
      <c r="B4">
        <v>16.5</v>
      </c>
      <c r="C4">
        <v>0.84</v>
      </c>
      <c r="D4">
        <v>29</v>
      </c>
      <c r="E4">
        <v>2.6</v>
      </c>
    </row>
    <row r="5" spans="1:5" x14ac:dyDescent="0.25">
      <c r="A5" t="s">
        <v>90</v>
      </c>
      <c r="B5">
        <v>8.25</v>
      </c>
      <c r="C5">
        <v>0.44</v>
      </c>
      <c r="D5">
        <v>14.5</v>
      </c>
      <c r="E5">
        <v>2.6</v>
      </c>
    </row>
    <row r="6" spans="1:5" x14ac:dyDescent="0.25">
      <c r="A6" t="s">
        <v>129</v>
      </c>
      <c r="B6">
        <v>8.25</v>
      </c>
      <c r="C6" s="2">
        <v>0.55000000000000004</v>
      </c>
      <c r="D6">
        <v>14.5</v>
      </c>
      <c r="E6">
        <v>2.6</v>
      </c>
    </row>
    <row r="7" spans="1:5" x14ac:dyDescent="0.25">
      <c r="A7" t="s">
        <v>130</v>
      </c>
      <c r="B7">
        <v>8.25</v>
      </c>
      <c r="C7" s="2">
        <v>0.84</v>
      </c>
      <c r="D7">
        <v>14.5</v>
      </c>
      <c r="E7">
        <v>2.6</v>
      </c>
    </row>
    <row r="8" spans="1:5" x14ac:dyDescent="0.25">
      <c r="A8" t="s">
        <v>131</v>
      </c>
      <c r="B8">
        <v>8.25</v>
      </c>
      <c r="C8" s="2">
        <v>0.12</v>
      </c>
      <c r="D8">
        <v>14.5</v>
      </c>
      <c r="E8">
        <v>2.6</v>
      </c>
    </row>
    <row r="9" spans="1:5" x14ac:dyDescent="0.25">
      <c r="A9" t="s">
        <v>132</v>
      </c>
      <c r="B9">
        <v>8.25</v>
      </c>
      <c r="C9" s="2">
        <v>0.74</v>
      </c>
      <c r="D9">
        <v>14.5</v>
      </c>
      <c r="E9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0"/>
  <sheetViews>
    <sheetView tabSelected="1" workbookViewId="0">
      <selection activeCell="K9" sqref="K9"/>
    </sheetView>
  </sheetViews>
  <sheetFormatPr defaultRowHeight="15" x14ac:dyDescent="0.25"/>
  <sheetData>
    <row r="1" spans="1:9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</row>
    <row r="2" spans="1:9" x14ac:dyDescent="0.25">
      <c r="A2">
        <v>1</v>
      </c>
      <c r="B2" t="s">
        <v>108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109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110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111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111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112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112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113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113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114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114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115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115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116</v>
      </c>
      <c r="D15">
        <v>1952</v>
      </c>
      <c r="E15">
        <v>1979</v>
      </c>
      <c r="F15">
        <v>0.8</v>
      </c>
      <c r="G15">
        <v>1</v>
      </c>
      <c r="H15">
        <v>1.2</v>
      </c>
      <c r="I15">
        <v>0.9</v>
      </c>
    </row>
    <row r="16" spans="1:9" x14ac:dyDescent="0.25">
      <c r="A16">
        <v>14</v>
      </c>
      <c r="B16" t="s">
        <v>116</v>
      </c>
      <c r="D16">
        <v>1980</v>
      </c>
      <c r="E16">
        <v>2100</v>
      </c>
      <c r="F16">
        <v>0.85</v>
      </c>
      <c r="G16">
        <v>1</v>
      </c>
      <c r="H16">
        <v>1.1499999999999999</v>
      </c>
      <c r="I16">
        <v>0.9</v>
      </c>
    </row>
    <row r="17" spans="1:9" x14ac:dyDescent="0.25">
      <c r="A17">
        <v>15</v>
      </c>
      <c r="B17" t="s">
        <v>117</v>
      </c>
      <c r="D17">
        <v>1952</v>
      </c>
      <c r="E17">
        <v>1979</v>
      </c>
      <c r="F17">
        <v>0.8</v>
      </c>
      <c r="G17">
        <v>1</v>
      </c>
      <c r="H17">
        <v>1.2</v>
      </c>
      <c r="I17">
        <v>0.9</v>
      </c>
    </row>
    <row r="18" spans="1:9" x14ac:dyDescent="0.25">
      <c r="A18">
        <v>15</v>
      </c>
      <c r="B18" t="s">
        <v>117</v>
      </c>
      <c r="D18">
        <v>1980</v>
      </c>
      <c r="E18">
        <v>2100</v>
      </c>
      <c r="F18">
        <v>0.85</v>
      </c>
      <c r="G18">
        <v>1</v>
      </c>
      <c r="H18">
        <v>1.1499999999999999</v>
      </c>
      <c r="I18">
        <v>0.9</v>
      </c>
    </row>
    <row r="19" spans="1:9" x14ac:dyDescent="0.25">
      <c r="A19">
        <v>16</v>
      </c>
      <c r="B19" t="s">
        <v>118</v>
      </c>
      <c r="D19">
        <v>1952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16</v>
      </c>
      <c r="B20" t="s">
        <v>118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17</v>
      </c>
      <c r="B1" t="s">
        <v>14</v>
      </c>
      <c r="C1" t="s">
        <v>12</v>
      </c>
      <c r="D1" t="s">
        <v>15</v>
      </c>
      <c r="E1" t="s">
        <v>13</v>
      </c>
      <c r="F1" t="s">
        <v>16</v>
      </c>
      <c r="G1" t="s">
        <v>18</v>
      </c>
    </row>
    <row r="2" spans="1:7" x14ac:dyDescent="0.25">
      <c r="A2">
        <v>1952</v>
      </c>
      <c r="B2">
        <v>6000</v>
      </c>
      <c r="C2">
        <v>4398000</v>
      </c>
      <c r="D2">
        <v>14000</v>
      </c>
      <c r="E2">
        <v>613000</v>
      </c>
      <c r="F2">
        <v>26000</v>
      </c>
      <c r="G2">
        <v>5057000</v>
      </c>
    </row>
    <row r="3" spans="1:7" x14ac:dyDescent="0.25">
      <c r="A3">
        <v>1953</v>
      </c>
      <c r="B3">
        <v>7000</v>
      </c>
      <c r="C3">
        <v>5317000</v>
      </c>
      <c r="D3">
        <v>18000</v>
      </c>
      <c r="E3">
        <v>633000</v>
      </c>
      <c r="F3">
        <v>15000</v>
      </c>
      <c r="G3">
        <v>5990000</v>
      </c>
    </row>
    <row r="4" spans="1:7" x14ac:dyDescent="0.25">
      <c r="A4">
        <v>1954</v>
      </c>
      <c r="B4">
        <v>13000</v>
      </c>
      <c r="C4">
        <v>4789000</v>
      </c>
      <c r="D4">
        <v>16000</v>
      </c>
      <c r="E4">
        <v>757000</v>
      </c>
      <c r="F4">
        <v>25000</v>
      </c>
      <c r="G4">
        <v>5600000</v>
      </c>
    </row>
    <row r="5" spans="1:7" x14ac:dyDescent="0.25">
      <c r="A5">
        <v>1955</v>
      </c>
      <c r="B5">
        <v>13000</v>
      </c>
      <c r="C5">
        <v>4928000</v>
      </c>
      <c r="D5">
        <v>14000</v>
      </c>
      <c r="E5">
        <v>1027000</v>
      </c>
      <c r="F5">
        <v>33000</v>
      </c>
      <c r="G5">
        <v>6015000</v>
      </c>
    </row>
    <row r="6" spans="1:7" x14ac:dyDescent="0.25">
      <c r="A6">
        <v>1956</v>
      </c>
      <c r="B6">
        <v>26000</v>
      </c>
      <c r="C6">
        <v>4687000</v>
      </c>
      <c r="D6">
        <v>24000</v>
      </c>
      <c r="E6">
        <v>1096000</v>
      </c>
      <c r="F6">
        <v>29000</v>
      </c>
      <c r="G6">
        <v>5862000</v>
      </c>
    </row>
    <row r="7" spans="1:7" x14ac:dyDescent="0.25">
      <c r="A7">
        <v>1957</v>
      </c>
      <c r="B7">
        <v>10000</v>
      </c>
      <c r="C7">
        <v>4356000</v>
      </c>
      <c r="D7">
        <v>27000</v>
      </c>
      <c r="E7">
        <v>918000</v>
      </c>
      <c r="F7">
        <v>36000</v>
      </c>
      <c r="G7">
        <v>5347000</v>
      </c>
    </row>
    <row r="8" spans="1:7" x14ac:dyDescent="0.25">
      <c r="A8">
        <v>1958</v>
      </c>
      <c r="B8">
        <v>23000</v>
      </c>
      <c r="C8">
        <v>4470000</v>
      </c>
      <c r="D8">
        <v>30000</v>
      </c>
      <c r="E8">
        <v>1114000</v>
      </c>
      <c r="F8">
        <v>38000</v>
      </c>
      <c r="G8">
        <v>5675000</v>
      </c>
    </row>
    <row r="9" spans="1:7" x14ac:dyDescent="0.25">
      <c r="A9">
        <v>1959</v>
      </c>
      <c r="B9">
        <v>41000</v>
      </c>
      <c r="C9">
        <v>4293000</v>
      </c>
      <c r="D9">
        <v>27000</v>
      </c>
      <c r="E9">
        <v>1475000</v>
      </c>
      <c r="F9">
        <v>50000</v>
      </c>
      <c r="G9">
        <v>5886000</v>
      </c>
    </row>
    <row r="10" spans="1:7" x14ac:dyDescent="0.25">
      <c r="A10">
        <v>1960</v>
      </c>
      <c r="B10">
        <v>32000</v>
      </c>
      <c r="C10">
        <v>3699000</v>
      </c>
      <c r="D10">
        <v>28000</v>
      </c>
      <c r="E10">
        <v>1330000</v>
      </c>
      <c r="F10">
        <v>48000</v>
      </c>
      <c r="G10">
        <v>5137000</v>
      </c>
    </row>
    <row r="11" spans="1:7" x14ac:dyDescent="0.25">
      <c r="A11">
        <v>1961</v>
      </c>
      <c r="B11">
        <v>33000</v>
      </c>
      <c r="C11">
        <v>3847000</v>
      </c>
      <c r="D11">
        <v>29000</v>
      </c>
      <c r="E11">
        <v>1378000</v>
      </c>
      <c r="F11">
        <v>55000</v>
      </c>
      <c r="G11">
        <v>5342000</v>
      </c>
    </row>
    <row r="12" spans="1:7" x14ac:dyDescent="0.25">
      <c r="A12">
        <v>1962</v>
      </c>
      <c r="B12">
        <v>29000</v>
      </c>
      <c r="C12">
        <v>4053000</v>
      </c>
      <c r="D12">
        <v>34000</v>
      </c>
      <c r="E12">
        <v>1376000</v>
      </c>
      <c r="F12">
        <v>47000</v>
      </c>
      <c r="G12">
        <v>5539000</v>
      </c>
    </row>
    <row r="13" spans="1:7" x14ac:dyDescent="0.25">
      <c r="A13">
        <v>1963</v>
      </c>
      <c r="B13">
        <v>36000</v>
      </c>
      <c r="C13">
        <v>3688000</v>
      </c>
      <c r="D13">
        <v>22000</v>
      </c>
      <c r="E13">
        <v>1661000</v>
      </c>
      <c r="F13">
        <v>54000</v>
      </c>
      <c r="G13">
        <v>5461000</v>
      </c>
    </row>
    <row r="14" spans="1:7" x14ac:dyDescent="0.25">
      <c r="A14">
        <v>1964</v>
      </c>
      <c r="B14">
        <v>34000</v>
      </c>
      <c r="C14">
        <v>3504000</v>
      </c>
      <c r="D14">
        <v>25000</v>
      </c>
      <c r="E14">
        <v>1864000</v>
      </c>
      <c r="F14">
        <v>49000</v>
      </c>
      <c r="G14">
        <v>5476000</v>
      </c>
    </row>
    <row r="15" spans="1:7" x14ac:dyDescent="0.25">
      <c r="A15">
        <v>1965</v>
      </c>
      <c r="B15">
        <v>55000</v>
      </c>
      <c r="C15">
        <v>3215000</v>
      </c>
      <c r="D15">
        <v>31000</v>
      </c>
      <c r="E15">
        <v>1917000</v>
      </c>
      <c r="F15">
        <v>53000</v>
      </c>
      <c r="G15">
        <v>5271000</v>
      </c>
    </row>
    <row r="16" spans="1:7" x14ac:dyDescent="0.25">
      <c r="A16">
        <v>1966</v>
      </c>
      <c r="B16">
        <v>33000</v>
      </c>
      <c r="C16">
        <v>2967000</v>
      </c>
      <c r="D16">
        <v>32000</v>
      </c>
      <c r="E16">
        <v>1931000</v>
      </c>
      <c r="F16">
        <v>45000</v>
      </c>
      <c r="G16">
        <v>5008000</v>
      </c>
    </row>
    <row r="17" spans="1:7" x14ac:dyDescent="0.25">
      <c r="A17">
        <v>1967</v>
      </c>
      <c r="B17">
        <v>34000</v>
      </c>
      <c r="C17">
        <v>3057000</v>
      </c>
      <c r="D17">
        <v>35000</v>
      </c>
      <c r="E17">
        <v>1895000</v>
      </c>
      <c r="F17">
        <v>41000</v>
      </c>
      <c r="G17">
        <v>5062000</v>
      </c>
    </row>
    <row r="18" spans="1:7" x14ac:dyDescent="0.25">
      <c r="A18">
        <v>1968</v>
      </c>
      <c r="B18">
        <v>36000</v>
      </c>
      <c r="C18">
        <v>2945000</v>
      </c>
      <c r="D18">
        <v>48000</v>
      </c>
      <c r="E18">
        <v>2364000</v>
      </c>
      <c r="F18">
        <v>79000</v>
      </c>
      <c r="G18">
        <v>5472000</v>
      </c>
    </row>
    <row r="19" spans="1:7" x14ac:dyDescent="0.25">
      <c r="A19">
        <v>1969</v>
      </c>
      <c r="B19">
        <v>27000</v>
      </c>
      <c r="C19">
        <v>2879000</v>
      </c>
      <c r="D19">
        <v>40000</v>
      </c>
      <c r="E19">
        <v>2001000</v>
      </c>
      <c r="F19">
        <v>54000</v>
      </c>
      <c r="G19">
        <v>5001000</v>
      </c>
    </row>
    <row r="20" spans="1:7" x14ac:dyDescent="0.25">
      <c r="A20">
        <v>1970</v>
      </c>
      <c r="B20">
        <v>39000</v>
      </c>
      <c r="C20">
        <v>2624000</v>
      </c>
      <c r="D20">
        <v>34000</v>
      </c>
      <c r="E20">
        <v>1841000</v>
      </c>
      <c r="F20">
        <v>28000</v>
      </c>
      <c r="G20">
        <v>4566000</v>
      </c>
    </row>
    <row r="21" spans="1:7" x14ac:dyDescent="0.25">
      <c r="A21">
        <v>1971</v>
      </c>
      <c r="B21">
        <v>24000</v>
      </c>
      <c r="C21">
        <v>2594000</v>
      </c>
      <c r="D21">
        <v>39000</v>
      </c>
      <c r="E21">
        <v>2063000</v>
      </c>
      <c r="F21">
        <v>70000</v>
      </c>
      <c r="G21">
        <v>4790000</v>
      </c>
    </row>
    <row r="22" spans="1:7" x14ac:dyDescent="0.25">
      <c r="A22">
        <v>1972</v>
      </c>
      <c r="B22">
        <v>19000</v>
      </c>
      <c r="C22">
        <v>3220000</v>
      </c>
      <c r="D22">
        <v>37000</v>
      </c>
      <c r="E22">
        <v>2215000</v>
      </c>
      <c r="F22">
        <v>66000</v>
      </c>
      <c r="G22">
        <v>5557000</v>
      </c>
    </row>
    <row r="23" spans="1:7" x14ac:dyDescent="0.25">
      <c r="A23">
        <v>1973</v>
      </c>
      <c r="B23">
        <v>12000</v>
      </c>
      <c r="C23">
        <v>2813000</v>
      </c>
      <c r="D23">
        <v>33000</v>
      </c>
      <c r="E23">
        <v>2014000</v>
      </c>
      <c r="F23">
        <v>51000</v>
      </c>
      <c r="G23">
        <v>4923000</v>
      </c>
    </row>
    <row r="24" spans="1:7" x14ac:dyDescent="0.25">
      <c r="A24">
        <v>1974</v>
      </c>
      <c r="B24">
        <v>16000</v>
      </c>
      <c r="C24">
        <v>2862000</v>
      </c>
      <c r="D24">
        <v>40000</v>
      </c>
      <c r="E24">
        <v>1735000</v>
      </c>
      <c r="F24">
        <v>51000</v>
      </c>
      <c r="G24">
        <v>4704000</v>
      </c>
    </row>
    <row r="25" spans="1:7" x14ac:dyDescent="0.25">
      <c r="A25">
        <v>1975</v>
      </c>
      <c r="B25">
        <v>46000</v>
      </c>
      <c r="C25">
        <v>2712000</v>
      </c>
      <c r="D25">
        <v>35000</v>
      </c>
      <c r="E25">
        <v>1523000</v>
      </c>
      <c r="F25">
        <v>18000</v>
      </c>
      <c r="G25">
        <v>4334000</v>
      </c>
    </row>
    <row r="26" spans="1:7" x14ac:dyDescent="0.25">
      <c r="A26">
        <v>1976</v>
      </c>
      <c r="B26">
        <v>6000</v>
      </c>
      <c r="C26">
        <v>2757000</v>
      </c>
      <c r="D26">
        <v>40000</v>
      </c>
      <c r="E26">
        <v>1890000</v>
      </c>
      <c r="F26">
        <v>38000</v>
      </c>
      <c r="G26">
        <v>4731000</v>
      </c>
    </row>
    <row r="27" spans="1:7" x14ac:dyDescent="0.25">
      <c r="A27">
        <v>1977</v>
      </c>
      <c r="B27">
        <v>19000</v>
      </c>
      <c r="C27">
        <v>2964000</v>
      </c>
      <c r="D27">
        <v>28000</v>
      </c>
      <c r="E27">
        <v>1738000</v>
      </c>
      <c r="F27">
        <v>38000</v>
      </c>
      <c r="G27">
        <v>4787000</v>
      </c>
    </row>
    <row r="28" spans="1:7" x14ac:dyDescent="0.25">
      <c r="A28">
        <v>1978</v>
      </c>
      <c r="B28">
        <v>8000</v>
      </c>
      <c r="C28">
        <v>2783000</v>
      </c>
      <c r="D28">
        <v>28000</v>
      </c>
      <c r="E28">
        <v>1798000</v>
      </c>
      <c r="F28">
        <v>47000</v>
      </c>
      <c r="G28">
        <v>4664000</v>
      </c>
    </row>
    <row r="29" spans="1:7" x14ac:dyDescent="0.25">
      <c r="A29">
        <v>1979</v>
      </c>
      <c r="B29">
        <v>18000</v>
      </c>
      <c r="C29">
        <v>2265000</v>
      </c>
      <c r="D29">
        <v>26000</v>
      </c>
      <c r="E29">
        <v>1727000</v>
      </c>
      <c r="F29">
        <v>48000</v>
      </c>
      <c r="G29">
        <v>4084000</v>
      </c>
    </row>
    <row r="30" spans="1:7" x14ac:dyDescent="0.25">
      <c r="A30">
        <v>1980</v>
      </c>
      <c r="B30">
        <v>8000</v>
      </c>
      <c r="C30">
        <v>1863000</v>
      </c>
      <c r="D30">
        <v>20000</v>
      </c>
      <c r="E30">
        <v>1508000</v>
      </c>
      <c r="F30">
        <v>42000</v>
      </c>
      <c r="G30">
        <v>3441000</v>
      </c>
    </row>
    <row r="31" spans="1:7" x14ac:dyDescent="0.25">
      <c r="A31">
        <v>1981</v>
      </c>
      <c r="B31">
        <v>7000</v>
      </c>
      <c r="C31">
        <v>1722000</v>
      </c>
      <c r="D31">
        <v>15000</v>
      </c>
      <c r="E31">
        <v>1093000</v>
      </c>
      <c r="F31">
        <v>22000</v>
      </c>
      <c r="G31">
        <v>2859000</v>
      </c>
    </row>
    <row r="32" spans="1:7" x14ac:dyDescent="0.25">
      <c r="A32">
        <v>1982</v>
      </c>
      <c r="B32">
        <v>9000</v>
      </c>
      <c r="C32">
        <v>1501000</v>
      </c>
      <c r="D32">
        <v>42000</v>
      </c>
      <c r="E32">
        <v>937000</v>
      </c>
      <c r="F32">
        <v>8000</v>
      </c>
      <c r="G32">
        <v>2497000</v>
      </c>
    </row>
    <row r="33" spans="1:7" x14ac:dyDescent="0.25">
      <c r="A33">
        <v>1983</v>
      </c>
      <c r="B33">
        <v>25000</v>
      </c>
      <c r="C33">
        <v>1890000</v>
      </c>
      <c r="D33">
        <v>43000</v>
      </c>
      <c r="E33">
        <v>1676000</v>
      </c>
      <c r="F33">
        <v>14000</v>
      </c>
      <c r="G33">
        <v>3648000</v>
      </c>
    </row>
    <row r="34" spans="1:7" x14ac:dyDescent="0.25">
      <c r="A34">
        <v>1984</v>
      </c>
      <c r="B34">
        <v>7000</v>
      </c>
      <c r="C34">
        <v>2093000</v>
      </c>
      <c r="D34">
        <v>34000</v>
      </c>
      <c r="E34">
        <v>1559000</v>
      </c>
      <c r="F34">
        <v>21000</v>
      </c>
      <c r="G34">
        <v>3714000</v>
      </c>
    </row>
    <row r="35" spans="1:7" x14ac:dyDescent="0.25">
      <c r="A35">
        <v>1985</v>
      </c>
      <c r="B35">
        <v>17000</v>
      </c>
      <c r="C35">
        <v>2172000</v>
      </c>
      <c r="D35">
        <v>36000</v>
      </c>
      <c r="E35">
        <v>1826000</v>
      </c>
      <c r="F35">
        <v>5000</v>
      </c>
      <c r="G35">
        <v>4056000</v>
      </c>
    </row>
    <row r="36" spans="1:7" x14ac:dyDescent="0.25">
      <c r="A36">
        <v>1986</v>
      </c>
      <c r="B36">
        <v>27000</v>
      </c>
      <c r="C36">
        <v>2313000</v>
      </c>
      <c r="D36">
        <v>29000</v>
      </c>
      <c r="E36">
        <v>1963000</v>
      </c>
      <c r="F36">
        <v>27000</v>
      </c>
      <c r="G36">
        <v>4359000</v>
      </c>
    </row>
    <row r="37" spans="1:7" x14ac:dyDescent="0.25">
      <c r="A37">
        <v>1987</v>
      </c>
      <c r="B37">
        <v>15000</v>
      </c>
      <c r="C37">
        <v>2582000</v>
      </c>
      <c r="D37">
        <v>42000</v>
      </c>
      <c r="E37">
        <v>1969000</v>
      </c>
      <c r="F37">
        <v>41000</v>
      </c>
      <c r="G37">
        <v>4649000</v>
      </c>
    </row>
    <row r="38" spans="1:7" x14ac:dyDescent="0.25">
      <c r="A38">
        <v>1988</v>
      </c>
      <c r="B38">
        <v>16000</v>
      </c>
      <c r="C38">
        <v>2598000</v>
      </c>
      <c r="D38">
        <v>31000</v>
      </c>
      <c r="E38">
        <v>2181000</v>
      </c>
      <c r="F38">
        <v>14000</v>
      </c>
      <c r="G38">
        <v>4840000</v>
      </c>
    </row>
    <row r="39" spans="1:7" x14ac:dyDescent="0.25">
      <c r="A39">
        <v>1989</v>
      </c>
      <c r="B39">
        <v>12000</v>
      </c>
      <c r="C39">
        <v>2638000</v>
      </c>
      <c r="D39">
        <v>37000</v>
      </c>
      <c r="E39">
        <v>2024000</v>
      </c>
      <c r="F39">
        <v>11000</v>
      </c>
      <c r="G39">
        <v>4722000</v>
      </c>
    </row>
    <row r="40" spans="1:7" x14ac:dyDescent="0.25">
      <c r="A40">
        <v>1990</v>
      </c>
      <c r="B40">
        <v>10000</v>
      </c>
      <c r="C40">
        <v>2673000</v>
      </c>
      <c r="D40">
        <v>24000</v>
      </c>
      <c r="E40">
        <v>1530000</v>
      </c>
      <c r="F40">
        <v>14000</v>
      </c>
      <c r="G40">
        <v>4251000</v>
      </c>
    </row>
    <row r="41" spans="1:7" x14ac:dyDescent="0.25">
      <c r="A41">
        <v>1991</v>
      </c>
      <c r="B41">
        <v>11000</v>
      </c>
      <c r="C41">
        <v>2065000</v>
      </c>
      <c r="D41">
        <v>38000</v>
      </c>
      <c r="E41">
        <v>1336000</v>
      </c>
      <c r="F41">
        <v>24000</v>
      </c>
      <c r="G41">
        <v>3474000</v>
      </c>
    </row>
    <row r="42" spans="1:7" x14ac:dyDescent="0.25">
      <c r="A42">
        <v>1992</v>
      </c>
      <c r="B42">
        <v>9000</v>
      </c>
      <c r="C42">
        <v>2124000</v>
      </c>
      <c r="D42">
        <v>23000</v>
      </c>
      <c r="E42">
        <v>1026000</v>
      </c>
      <c r="F42">
        <v>32000</v>
      </c>
      <c r="G42">
        <v>3214000</v>
      </c>
    </row>
    <row r="43" spans="1:7" x14ac:dyDescent="0.25">
      <c r="A43">
        <v>1993</v>
      </c>
      <c r="B43">
        <v>8000</v>
      </c>
      <c r="C43">
        <v>2263000</v>
      </c>
      <c r="D43">
        <v>34000</v>
      </c>
      <c r="E43">
        <v>739000</v>
      </c>
      <c r="F43">
        <v>13000</v>
      </c>
      <c r="G43">
        <v>3057000</v>
      </c>
    </row>
    <row r="44" spans="1:7" x14ac:dyDescent="0.25">
      <c r="A44">
        <v>1994</v>
      </c>
      <c r="B44">
        <v>19000</v>
      </c>
      <c r="C44">
        <v>1980000</v>
      </c>
      <c r="D44">
        <v>17000</v>
      </c>
      <c r="E44">
        <v>808000</v>
      </c>
      <c r="F44">
        <v>15000</v>
      </c>
      <c r="G44">
        <v>2839000</v>
      </c>
    </row>
    <row r="45" spans="1:7" x14ac:dyDescent="0.25">
      <c r="A45">
        <v>1995</v>
      </c>
      <c r="B45">
        <v>6000</v>
      </c>
      <c r="C45">
        <v>1929000</v>
      </c>
      <c r="D45">
        <v>40000</v>
      </c>
      <c r="E45">
        <v>544000</v>
      </c>
      <c r="F45">
        <v>16000</v>
      </c>
      <c r="G45">
        <v>2535000</v>
      </c>
    </row>
    <row r="46" spans="1:7" x14ac:dyDescent="0.25">
      <c r="A46">
        <v>1996</v>
      </c>
      <c r="B46">
        <v>12000</v>
      </c>
      <c r="C46">
        <v>1985000</v>
      </c>
      <c r="D46">
        <v>55000</v>
      </c>
      <c r="E46">
        <v>458000</v>
      </c>
      <c r="F46">
        <v>13000</v>
      </c>
      <c r="G46">
        <v>2523000</v>
      </c>
    </row>
    <row r="47" spans="1:7" x14ac:dyDescent="0.25">
      <c r="A47">
        <v>1997</v>
      </c>
      <c r="B47">
        <v>5000</v>
      </c>
      <c r="C47">
        <v>2042000</v>
      </c>
      <c r="D47">
        <v>48000</v>
      </c>
      <c r="E47">
        <v>548000</v>
      </c>
      <c r="F47">
        <v>15000</v>
      </c>
      <c r="G47">
        <v>2658000</v>
      </c>
    </row>
    <row r="48" spans="1:7" x14ac:dyDescent="0.25">
      <c r="A48">
        <v>1998</v>
      </c>
      <c r="B48">
        <v>1000</v>
      </c>
      <c r="C48">
        <v>1836000</v>
      </c>
      <c r="D48">
        <v>30000</v>
      </c>
      <c r="E48">
        <v>453000</v>
      </c>
      <c r="F48">
        <v>16000</v>
      </c>
      <c r="G48">
        <v>2336000</v>
      </c>
    </row>
    <row r="49" spans="1:7" x14ac:dyDescent="0.25">
      <c r="A49">
        <v>1999</v>
      </c>
      <c r="B49">
        <v>1000</v>
      </c>
      <c r="C49">
        <v>1903000</v>
      </c>
      <c r="D49">
        <v>26000</v>
      </c>
      <c r="E49">
        <v>433000</v>
      </c>
      <c r="F49">
        <v>15000</v>
      </c>
      <c r="G49">
        <v>2378000</v>
      </c>
    </row>
    <row r="50" spans="1:7" x14ac:dyDescent="0.25">
      <c r="A50">
        <v>2000</v>
      </c>
      <c r="B50">
        <v>8000</v>
      </c>
      <c r="C50">
        <v>1701000</v>
      </c>
      <c r="D50">
        <v>16000</v>
      </c>
      <c r="E50">
        <v>368000</v>
      </c>
      <c r="F50">
        <v>19000</v>
      </c>
      <c r="G50">
        <v>2112000</v>
      </c>
    </row>
    <row r="51" spans="1:7" x14ac:dyDescent="0.25">
      <c r="A51">
        <v>2001</v>
      </c>
      <c r="B51">
        <v>800</v>
      </c>
      <c r="C51">
        <v>1476000</v>
      </c>
      <c r="D51">
        <v>3000</v>
      </c>
      <c r="E51">
        <v>262000</v>
      </c>
      <c r="F51">
        <v>10000</v>
      </c>
      <c r="G51">
        <v>1751800</v>
      </c>
    </row>
    <row r="52" spans="1:7" x14ac:dyDescent="0.25">
      <c r="A52">
        <v>2002</v>
      </c>
      <c r="B52">
        <v>1134</v>
      </c>
      <c r="C52">
        <v>1521000</v>
      </c>
      <c r="D52">
        <v>4000</v>
      </c>
      <c r="E52">
        <v>299000</v>
      </c>
      <c r="F52">
        <v>13619</v>
      </c>
      <c r="G52">
        <v>1838753</v>
      </c>
    </row>
    <row r="53" spans="1:7" x14ac:dyDescent="0.25">
      <c r="A53">
        <v>2003</v>
      </c>
      <c r="B53">
        <v>859</v>
      </c>
      <c r="C53">
        <v>1509000</v>
      </c>
      <c r="D53">
        <v>1000</v>
      </c>
      <c r="E53">
        <v>284000</v>
      </c>
      <c r="F53">
        <v>17854</v>
      </c>
      <c r="G53">
        <v>1812713</v>
      </c>
    </row>
    <row r="54" spans="1:7" x14ac:dyDescent="0.25">
      <c r="A54">
        <v>2004</v>
      </c>
      <c r="B54">
        <v>705</v>
      </c>
      <c r="C54">
        <v>1593000</v>
      </c>
      <c r="D54">
        <v>1000</v>
      </c>
      <c r="E54">
        <v>264000</v>
      </c>
      <c r="F54">
        <v>16582</v>
      </c>
      <c r="G54">
        <v>1875287</v>
      </c>
    </row>
    <row r="55" spans="1:7" x14ac:dyDescent="0.25">
      <c r="A55">
        <v>2005</v>
      </c>
      <c r="B55">
        <v>890</v>
      </c>
      <c r="C55">
        <v>1496000</v>
      </c>
      <c r="D55">
        <v>1000</v>
      </c>
      <c r="E55">
        <v>381000</v>
      </c>
      <c r="F55">
        <v>10564</v>
      </c>
      <c r="G55">
        <v>1889454</v>
      </c>
    </row>
    <row r="56" spans="1:7" x14ac:dyDescent="0.25">
      <c r="A56">
        <v>2006</v>
      </c>
      <c r="B56">
        <v>0</v>
      </c>
      <c r="C56">
        <v>1430000</v>
      </c>
      <c r="D56">
        <v>1000</v>
      </c>
      <c r="E56">
        <v>338000</v>
      </c>
      <c r="F56">
        <v>5600</v>
      </c>
      <c r="G56">
        <v>1774600</v>
      </c>
    </row>
    <row r="57" spans="1:7" x14ac:dyDescent="0.25">
      <c r="A57">
        <v>2007</v>
      </c>
      <c r="B57">
        <v>9000</v>
      </c>
      <c r="C57">
        <v>1439000</v>
      </c>
      <c r="D57">
        <v>1000</v>
      </c>
      <c r="E57">
        <v>308000</v>
      </c>
      <c r="F57">
        <v>19300</v>
      </c>
      <c r="G57">
        <v>1776300</v>
      </c>
    </row>
    <row r="58" spans="1:7" x14ac:dyDescent="0.25">
      <c r="A58">
        <v>2008</v>
      </c>
      <c r="B58">
        <v>5000</v>
      </c>
      <c r="C58">
        <v>1273000</v>
      </c>
      <c r="D58">
        <v>1000</v>
      </c>
      <c r="E58">
        <v>205000</v>
      </c>
      <c r="F58">
        <v>13513</v>
      </c>
      <c r="G58">
        <v>1497513</v>
      </c>
    </row>
    <row r="59" spans="1:7" x14ac:dyDescent="0.25">
      <c r="A59">
        <v>2009</v>
      </c>
      <c r="B59">
        <v>2190</v>
      </c>
      <c r="C59">
        <v>745000</v>
      </c>
      <c r="D59">
        <v>1000</v>
      </c>
      <c r="E59">
        <v>163000</v>
      </c>
      <c r="F59">
        <v>3905</v>
      </c>
      <c r="G59">
        <v>915095</v>
      </c>
    </row>
    <row r="60" spans="1:7" x14ac:dyDescent="0.25">
      <c r="A60">
        <v>2010</v>
      </c>
      <c r="B60">
        <v>2000</v>
      </c>
      <c r="C60">
        <v>1025000</v>
      </c>
      <c r="D60">
        <v>1000</v>
      </c>
      <c r="E60">
        <v>265000</v>
      </c>
      <c r="F60">
        <v>9764</v>
      </c>
      <c r="G60">
        <v>1302764</v>
      </c>
    </row>
    <row r="61" spans="1:7" x14ac:dyDescent="0.25">
      <c r="A61">
        <v>2011</v>
      </c>
      <c r="B61">
        <v>3000</v>
      </c>
      <c r="C61">
        <v>1130000</v>
      </c>
      <c r="D61">
        <v>19780</v>
      </c>
      <c r="E61">
        <v>300490</v>
      </c>
      <c r="F61">
        <v>11371</v>
      </c>
      <c r="G61">
        <v>1464641</v>
      </c>
    </row>
    <row r="62" spans="1:7" x14ac:dyDescent="0.25">
      <c r="A62">
        <v>2012</v>
      </c>
      <c r="B62">
        <v>600</v>
      </c>
      <c r="C62">
        <v>1157000</v>
      </c>
      <c r="D62">
        <v>24580</v>
      </c>
      <c r="E62">
        <v>247000</v>
      </c>
      <c r="F62">
        <v>8000</v>
      </c>
      <c r="G62">
        <v>1437180</v>
      </c>
    </row>
    <row r="63" spans="1:7" x14ac:dyDescent="0.25">
      <c r="A63">
        <v>2013</v>
      </c>
      <c r="B63">
        <v>2000</v>
      </c>
      <c r="C63">
        <v>1423000</v>
      </c>
      <c r="D63">
        <v>30173</v>
      </c>
      <c r="E63">
        <v>303000</v>
      </c>
      <c r="F63">
        <v>8860</v>
      </c>
      <c r="G63">
        <v>1767033</v>
      </c>
    </row>
    <row r="64" spans="1:7" x14ac:dyDescent="0.25">
      <c r="A64">
        <v>2014</v>
      </c>
      <c r="B64">
        <v>50</v>
      </c>
      <c r="C64">
        <v>1231000</v>
      </c>
      <c r="D64">
        <v>16470</v>
      </c>
      <c r="E64">
        <v>235000</v>
      </c>
      <c r="F64">
        <v>11917</v>
      </c>
      <c r="G64">
        <v>1494437</v>
      </c>
    </row>
    <row r="65" spans="1:7" x14ac:dyDescent="0.25">
      <c r="A65">
        <v>2015</v>
      </c>
      <c r="B65">
        <v>1568</v>
      </c>
      <c r="C65">
        <v>1386000</v>
      </c>
      <c r="D65">
        <v>18620</v>
      </c>
      <c r="E65">
        <v>288000</v>
      </c>
      <c r="F65">
        <v>9000</v>
      </c>
      <c r="G65">
        <v>1703188</v>
      </c>
    </row>
    <row r="66" spans="1:7" x14ac:dyDescent="0.25">
      <c r="A66">
        <v>2016</v>
      </c>
      <c r="B66">
        <v>0</v>
      </c>
      <c r="C66">
        <v>1283000</v>
      </c>
      <c r="D66">
        <v>61820</v>
      </c>
      <c r="E66">
        <v>336000</v>
      </c>
      <c r="F66">
        <v>6556</v>
      </c>
      <c r="G66">
        <v>1687376</v>
      </c>
    </row>
    <row r="67" spans="1:7" x14ac:dyDescent="0.25">
      <c r="A67">
        <v>2017</v>
      </c>
      <c r="B67">
        <v>470</v>
      </c>
      <c r="C67">
        <v>1363244</v>
      </c>
      <c r="D67">
        <v>22434</v>
      </c>
      <c r="E67">
        <v>309533</v>
      </c>
      <c r="F67">
        <v>0</v>
      </c>
      <c r="G67">
        <v>1695681</v>
      </c>
    </row>
    <row r="68" spans="1:7" x14ac:dyDescent="0.25">
      <c r="A68">
        <v>2018</v>
      </c>
      <c r="B68">
        <v>1000</v>
      </c>
      <c r="C68">
        <v>1384000</v>
      </c>
      <c r="D68">
        <v>23000</v>
      </c>
      <c r="E68">
        <v>316000</v>
      </c>
      <c r="F68">
        <v>2000</v>
      </c>
      <c r="G68">
        <v>1726000</v>
      </c>
    </row>
    <row r="69" spans="1:7" x14ac:dyDescent="0.25">
      <c r="A69">
        <v>2019</v>
      </c>
      <c r="B69">
        <v>960</v>
      </c>
      <c r="C69">
        <v>1374543</v>
      </c>
      <c r="D69">
        <v>12783</v>
      </c>
      <c r="E69">
        <v>281044</v>
      </c>
      <c r="F69">
        <v>1500</v>
      </c>
      <c r="G69">
        <v>1670830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D8" sqref="D8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>
        <v>6.02</v>
      </c>
      <c r="B2">
        <v>1900</v>
      </c>
      <c r="C2">
        <v>1979</v>
      </c>
    </row>
    <row r="3" spans="1:3" x14ac:dyDescent="0.25">
      <c r="A3">
        <v>5.35</v>
      </c>
      <c r="B3">
        <v>1980</v>
      </c>
      <c r="C3">
        <v>1989</v>
      </c>
    </row>
    <row r="4" spans="1:3" x14ac:dyDescent="0.25">
      <c r="A4">
        <v>4.7169999999999996</v>
      </c>
      <c r="B4">
        <v>1990</v>
      </c>
      <c r="C4">
        <v>2000</v>
      </c>
    </row>
    <row r="5" spans="1:3" x14ac:dyDescent="0.25">
      <c r="A5">
        <v>4.6212999999999997</v>
      </c>
      <c r="B5">
        <v>2001</v>
      </c>
      <c r="C5">
        <v>2006</v>
      </c>
    </row>
    <row r="6" spans="1:3" x14ac:dyDescent="0.25">
      <c r="A6">
        <v>3.9594</v>
      </c>
      <c r="B6">
        <v>2007</v>
      </c>
      <c r="C6">
        <v>2012</v>
      </c>
    </row>
    <row r="7" spans="1:3" x14ac:dyDescent="0.25">
      <c r="A7">
        <v>4.2857000000000003</v>
      </c>
      <c r="B7">
        <v>2013</v>
      </c>
      <c r="C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41"/>
  <sheetViews>
    <sheetView topLeftCell="A28" workbookViewId="0">
      <selection activeCell="B1" sqref="B1"/>
    </sheetView>
  </sheetViews>
  <sheetFormatPr defaultRowHeight="15" x14ac:dyDescent="0.25"/>
  <sheetData>
    <row r="1" spans="1:69" x14ac:dyDescent="0.25">
      <c r="A1" t="s">
        <v>22</v>
      </c>
      <c r="B1">
        <v>1952</v>
      </c>
      <c r="C1">
        <v>1953</v>
      </c>
      <c r="D1">
        <v>1954</v>
      </c>
      <c r="E1">
        <v>1955</v>
      </c>
      <c r="F1">
        <v>1956</v>
      </c>
      <c r="G1">
        <v>1957</v>
      </c>
      <c r="H1">
        <v>1958</v>
      </c>
      <c r="I1">
        <v>1959</v>
      </c>
      <c r="J1">
        <v>1960</v>
      </c>
      <c r="K1">
        <v>1961</v>
      </c>
      <c r="L1">
        <v>1962</v>
      </c>
      <c r="M1">
        <v>1963</v>
      </c>
      <c r="N1">
        <v>1964</v>
      </c>
      <c r="O1">
        <v>1965</v>
      </c>
      <c r="P1">
        <v>1966</v>
      </c>
      <c r="Q1">
        <v>1967</v>
      </c>
      <c r="R1">
        <v>1968</v>
      </c>
      <c r="S1">
        <v>1969</v>
      </c>
      <c r="T1">
        <v>1970</v>
      </c>
      <c r="U1">
        <v>1971</v>
      </c>
      <c r="V1">
        <v>1972</v>
      </c>
      <c r="W1">
        <v>1973</v>
      </c>
      <c r="X1">
        <v>1974</v>
      </c>
      <c r="Y1">
        <v>1975</v>
      </c>
      <c r="Z1">
        <v>1976</v>
      </c>
      <c r="AA1">
        <v>1977</v>
      </c>
      <c r="AB1">
        <v>1978</v>
      </c>
      <c r="AC1">
        <v>1979</v>
      </c>
      <c r="AD1">
        <v>1980</v>
      </c>
      <c r="AE1">
        <v>1981</v>
      </c>
      <c r="AF1">
        <v>1982</v>
      </c>
      <c r="AG1">
        <v>1983</v>
      </c>
      <c r="AH1">
        <v>1984</v>
      </c>
      <c r="AI1">
        <v>1985</v>
      </c>
      <c r="AJ1">
        <v>1986</v>
      </c>
      <c r="AK1">
        <v>1987</v>
      </c>
      <c r="AL1">
        <v>1988</v>
      </c>
      <c r="AM1">
        <v>1989</v>
      </c>
      <c r="AN1">
        <v>1990</v>
      </c>
      <c r="AO1">
        <v>1991</v>
      </c>
      <c r="AP1">
        <v>1992</v>
      </c>
      <c r="AQ1">
        <v>1993</v>
      </c>
      <c r="AR1">
        <v>1994</v>
      </c>
      <c r="AS1">
        <v>1995</v>
      </c>
      <c r="AT1">
        <v>1996</v>
      </c>
      <c r="AU1">
        <v>1997</v>
      </c>
      <c r="AV1">
        <v>1998</v>
      </c>
      <c r="AW1">
        <v>1999</v>
      </c>
      <c r="AX1">
        <v>2000</v>
      </c>
      <c r="AY1">
        <v>2001</v>
      </c>
      <c r="AZ1">
        <v>2002</v>
      </c>
      <c r="BA1">
        <v>2003</v>
      </c>
      <c r="BB1">
        <v>2004</v>
      </c>
      <c r="BC1">
        <v>2005</v>
      </c>
      <c r="BD1">
        <v>2006</v>
      </c>
      <c r="BE1">
        <v>2007</v>
      </c>
      <c r="BF1">
        <v>2008</v>
      </c>
      <c r="BG1">
        <v>2009</v>
      </c>
      <c r="BH1">
        <v>2010</v>
      </c>
      <c r="BI1">
        <v>2011</v>
      </c>
      <c r="BJ1">
        <v>2012</v>
      </c>
      <c r="BK1">
        <v>2013</v>
      </c>
      <c r="BL1">
        <v>2014</v>
      </c>
      <c r="BM1">
        <v>2015</v>
      </c>
      <c r="BN1">
        <v>2016</v>
      </c>
      <c r="BO1">
        <v>2017</v>
      </c>
      <c r="BP1">
        <v>2018</v>
      </c>
      <c r="BQ1">
        <v>2019</v>
      </c>
    </row>
    <row r="2" spans="1:69" x14ac:dyDescent="0.25">
      <c r="A2">
        <v>1</v>
      </c>
      <c r="B2">
        <v>2.5000000000000001E-3</v>
      </c>
      <c r="C2">
        <v>2.5000000000000001E-3</v>
      </c>
      <c r="D2">
        <v>2.5000000000000001E-3</v>
      </c>
      <c r="E2">
        <v>2.5000000000000001E-3</v>
      </c>
      <c r="F2">
        <v>2.5000000000000001E-3</v>
      </c>
      <c r="G2">
        <v>2.5000000000000001E-3</v>
      </c>
      <c r="H2">
        <v>2.5000000000000001E-3</v>
      </c>
      <c r="I2">
        <v>2.5000000000000001E-3</v>
      </c>
      <c r="J2">
        <v>2.5000000000000001E-3</v>
      </c>
      <c r="K2">
        <v>2.5000000000000001E-3</v>
      </c>
      <c r="L2">
        <v>2.5000000000000001E-3</v>
      </c>
      <c r="M2">
        <v>2.5000000000000001E-3</v>
      </c>
      <c r="N2">
        <v>2.5000000000000001E-3</v>
      </c>
      <c r="O2">
        <v>2.5000000000000001E-3</v>
      </c>
      <c r="P2">
        <v>2.5000000000000001E-3</v>
      </c>
      <c r="Q2">
        <v>2.5000000000000001E-3</v>
      </c>
      <c r="R2">
        <v>2.5000000000000001E-3</v>
      </c>
      <c r="S2">
        <v>2.3E-3</v>
      </c>
      <c r="T2">
        <v>2.3E-3</v>
      </c>
      <c r="U2">
        <v>2.3E-3</v>
      </c>
      <c r="V2">
        <v>2.3E-3</v>
      </c>
      <c r="W2">
        <v>1.6999999999999999E-3</v>
      </c>
      <c r="X2">
        <v>1.6999999999999999E-3</v>
      </c>
      <c r="Y2">
        <v>1.6999999999999999E-3</v>
      </c>
      <c r="Z2">
        <v>1.6999999999999999E-3</v>
      </c>
      <c r="AA2">
        <v>2.0999999999999999E-3</v>
      </c>
      <c r="AB2">
        <v>2.0999999999999999E-3</v>
      </c>
      <c r="AC2">
        <v>2.0999999999999999E-3</v>
      </c>
      <c r="AD2">
        <v>2.0999999999999999E-3</v>
      </c>
      <c r="AE2">
        <v>2.0999999999999999E-3</v>
      </c>
      <c r="AF2">
        <v>2.0999999999999999E-3</v>
      </c>
      <c r="AG2">
        <v>1E-3</v>
      </c>
      <c r="AH2">
        <v>1E-3</v>
      </c>
      <c r="AI2">
        <v>1E-3</v>
      </c>
      <c r="AJ2">
        <v>2.0000000000000001E-4</v>
      </c>
      <c r="AK2">
        <v>2.0000000000000001E-4</v>
      </c>
      <c r="AL2">
        <v>2.0000000000000001E-4</v>
      </c>
      <c r="AM2">
        <v>2.0000000000000001E-4</v>
      </c>
      <c r="AN2">
        <v>2.0000000000000001E-4</v>
      </c>
      <c r="AO2">
        <v>2.0000000000000001E-4</v>
      </c>
      <c r="AP2">
        <v>2.0000000000000001E-4</v>
      </c>
      <c r="AQ2">
        <v>2.0000000000000001E-4</v>
      </c>
      <c r="AR2">
        <v>2.0000000000000001E-4</v>
      </c>
      <c r="AS2">
        <v>8.0000000000000004E-4</v>
      </c>
      <c r="AT2">
        <v>8.0000000000000004E-4</v>
      </c>
      <c r="AU2">
        <v>8.0000000000000004E-4</v>
      </c>
      <c r="AV2">
        <v>8.0000000000000004E-4</v>
      </c>
      <c r="AW2">
        <v>8.0000000000000004E-4</v>
      </c>
      <c r="AX2">
        <v>8.0000000000000004E-4</v>
      </c>
      <c r="AY2">
        <v>2.0000000000000001E-4</v>
      </c>
      <c r="AZ2">
        <v>2.0000000000000001E-4</v>
      </c>
      <c r="BA2">
        <v>2.0000000000000001E-4</v>
      </c>
      <c r="BB2">
        <v>2.0000000000000001E-4</v>
      </c>
      <c r="BC2">
        <v>2.0000000000000001E-4</v>
      </c>
      <c r="BD2">
        <v>2.0000000000000001E-4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x14ac:dyDescent="0.25">
      <c r="A3">
        <v>2</v>
      </c>
      <c r="B3">
        <v>0.996</v>
      </c>
      <c r="C3">
        <v>0.996</v>
      </c>
      <c r="D3">
        <v>0.996</v>
      </c>
      <c r="E3">
        <v>0.996</v>
      </c>
      <c r="F3">
        <v>0.996</v>
      </c>
      <c r="G3">
        <v>0.996</v>
      </c>
      <c r="H3">
        <v>0.996</v>
      </c>
      <c r="I3">
        <v>0.996</v>
      </c>
      <c r="J3">
        <v>0.996</v>
      </c>
      <c r="K3">
        <v>0.996</v>
      </c>
      <c r="L3">
        <v>0.996</v>
      </c>
      <c r="M3">
        <v>0.996</v>
      </c>
      <c r="N3">
        <v>0.996</v>
      </c>
      <c r="O3">
        <v>0.996</v>
      </c>
      <c r="P3">
        <v>0.996</v>
      </c>
      <c r="Q3">
        <v>0.996</v>
      </c>
      <c r="R3">
        <v>0.996</v>
      </c>
      <c r="S3">
        <v>0.99099999999999999</v>
      </c>
      <c r="T3">
        <v>0.99099999999999999</v>
      </c>
      <c r="U3">
        <v>0.99099999999999999</v>
      </c>
      <c r="V3">
        <v>0.99099999999999999</v>
      </c>
      <c r="W3">
        <v>0.99490000000000001</v>
      </c>
      <c r="X3">
        <v>0.99490000000000001</v>
      </c>
      <c r="Y3">
        <v>0.99490000000000001</v>
      </c>
      <c r="Z3">
        <v>0.99490000000000001</v>
      </c>
      <c r="AA3">
        <v>0.98260000000000003</v>
      </c>
      <c r="AB3">
        <v>0.98260000000000003</v>
      </c>
      <c r="AC3">
        <v>0.98260000000000003</v>
      </c>
      <c r="AD3">
        <v>0.98260000000000003</v>
      </c>
      <c r="AE3">
        <v>0.98260000000000003</v>
      </c>
      <c r="AF3">
        <v>0.98260000000000003</v>
      </c>
      <c r="AG3">
        <v>0.98619999999999997</v>
      </c>
      <c r="AH3">
        <v>0.98619999999999997</v>
      </c>
      <c r="AI3">
        <v>0.98619999999999997</v>
      </c>
      <c r="AJ3">
        <v>0.98560000000000003</v>
      </c>
      <c r="AK3">
        <v>0.98560000000000003</v>
      </c>
      <c r="AL3">
        <v>0.98560000000000003</v>
      </c>
      <c r="AM3">
        <v>0.99639999999999995</v>
      </c>
      <c r="AN3">
        <v>0.99639999999999995</v>
      </c>
      <c r="AO3">
        <v>0.99639999999999995</v>
      </c>
      <c r="AP3">
        <v>0.99639999999999995</v>
      </c>
      <c r="AQ3">
        <v>0.97950000000000004</v>
      </c>
      <c r="AR3">
        <v>0.97950000000000004</v>
      </c>
      <c r="AS3">
        <v>0.87670000000000003</v>
      </c>
      <c r="AT3">
        <v>0.87670000000000003</v>
      </c>
      <c r="AU3">
        <v>0.87670000000000003</v>
      </c>
      <c r="AV3">
        <v>0.87670000000000003</v>
      </c>
      <c r="AW3">
        <v>0.87670000000000003</v>
      </c>
      <c r="AX3">
        <v>0.87670000000000003</v>
      </c>
      <c r="AY3">
        <v>0.83179999999999998</v>
      </c>
      <c r="AZ3">
        <v>0.83179999999999998</v>
      </c>
      <c r="BA3">
        <v>0.83179999999999998</v>
      </c>
      <c r="BB3">
        <v>0.83179999999999998</v>
      </c>
      <c r="BC3">
        <v>0.83179999999999998</v>
      </c>
      <c r="BD3">
        <v>0.83179999999999998</v>
      </c>
      <c r="BE3">
        <v>0.67290000000000005</v>
      </c>
      <c r="BF3">
        <v>0.67290000000000005</v>
      </c>
      <c r="BG3">
        <v>0.67290000000000005</v>
      </c>
      <c r="BH3">
        <v>0.67290000000000005</v>
      </c>
      <c r="BI3">
        <v>0.67290000000000005</v>
      </c>
      <c r="BJ3">
        <v>0.67290000000000005</v>
      </c>
      <c r="BK3">
        <v>0.67290000000000005</v>
      </c>
      <c r="BL3">
        <v>0.67290000000000005</v>
      </c>
      <c r="BM3">
        <v>0.67290000000000005</v>
      </c>
      <c r="BN3">
        <v>0.67290000000000005</v>
      </c>
      <c r="BO3">
        <v>0.67290000000000005</v>
      </c>
      <c r="BP3">
        <v>0.67290000000000005</v>
      </c>
      <c r="BQ3">
        <v>0.67290000000000005</v>
      </c>
    </row>
    <row r="4" spans="1:69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1.6000000000000001E-3</v>
      </c>
      <c r="AB4">
        <v>1.6000000000000001E-3</v>
      </c>
      <c r="AC4">
        <v>1.6000000000000001E-3</v>
      </c>
      <c r="AD4">
        <v>1.6000000000000001E-3</v>
      </c>
      <c r="AE4">
        <v>1.6000000000000001E-3</v>
      </c>
      <c r="AF4">
        <v>1.6000000000000001E-3</v>
      </c>
      <c r="AG4">
        <v>4.4999999999999997E-3</v>
      </c>
      <c r="AH4">
        <v>4.4999999999999997E-3</v>
      </c>
      <c r="AI4">
        <v>4.4999999999999997E-3</v>
      </c>
      <c r="AJ4">
        <v>5.3E-3</v>
      </c>
      <c r="AK4">
        <v>5.3E-3</v>
      </c>
      <c r="AL4">
        <v>5.3E-3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5.0000000000000001E-3</v>
      </c>
      <c r="AT4">
        <v>5.0000000000000001E-3</v>
      </c>
      <c r="AU4">
        <v>5.0000000000000001E-3</v>
      </c>
      <c r="AV4">
        <v>5.0000000000000001E-3</v>
      </c>
      <c r="AW4">
        <v>5.0000000000000001E-3</v>
      </c>
      <c r="AX4">
        <v>5.0000000000000001E-3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</row>
    <row r="5" spans="1:69" x14ac:dyDescent="0.25">
      <c r="A5">
        <v>4</v>
      </c>
      <c r="B5">
        <v>8.9999999999999998E-4</v>
      </c>
      <c r="C5">
        <v>8.9999999999999998E-4</v>
      </c>
      <c r="D5">
        <v>8.9999999999999998E-4</v>
      </c>
      <c r="E5">
        <v>8.9999999999999998E-4</v>
      </c>
      <c r="F5">
        <v>8.9999999999999998E-4</v>
      </c>
      <c r="G5">
        <v>8.9999999999999998E-4</v>
      </c>
      <c r="H5">
        <v>8.9999999999999998E-4</v>
      </c>
      <c r="I5">
        <v>8.9999999999999998E-4</v>
      </c>
      <c r="J5">
        <v>8.9999999999999998E-4</v>
      </c>
      <c r="K5">
        <v>8.9999999999999998E-4</v>
      </c>
      <c r="L5">
        <v>8.9999999999999998E-4</v>
      </c>
      <c r="M5">
        <v>8.9999999999999998E-4</v>
      </c>
      <c r="N5">
        <v>8.9999999999999998E-4</v>
      </c>
      <c r="O5">
        <v>8.9999999999999998E-4</v>
      </c>
      <c r="P5">
        <v>8.9999999999999998E-4</v>
      </c>
      <c r="Q5">
        <v>8.9999999999999998E-4</v>
      </c>
      <c r="R5">
        <v>8.9999999999999998E-4</v>
      </c>
      <c r="S5">
        <v>3.7000000000000002E-3</v>
      </c>
      <c r="T5">
        <v>3.7000000000000002E-3</v>
      </c>
      <c r="U5">
        <v>3.7000000000000002E-3</v>
      </c>
      <c r="V5">
        <v>3.7000000000000002E-3</v>
      </c>
      <c r="W5">
        <v>5.9999999999999995E-4</v>
      </c>
      <c r="X5">
        <v>5.9999999999999995E-4</v>
      </c>
      <c r="Y5">
        <v>5.9999999999999995E-4</v>
      </c>
      <c r="Z5">
        <v>5.9999999999999995E-4</v>
      </c>
      <c r="AA5">
        <v>9.1000000000000004E-3</v>
      </c>
      <c r="AB5">
        <v>9.1000000000000004E-3</v>
      </c>
      <c r="AC5">
        <v>9.1000000000000004E-3</v>
      </c>
      <c r="AD5">
        <v>9.1000000000000004E-3</v>
      </c>
      <c r="AE5">
        <v>9.1000000000000004E-3</v>
      </c>
      <c r="AF5">
        <v>9.1000000000000004E-3</v>
      </c>
      <c r="AG5">
        <v>3.3999999999999998E-3</v>
      </c>
      <c r="AH5">
        <v>3.3999999999999998E-3</v>
      </c>
      <c r="AI5">
        <v>3.3999999999999998E-3</v>
      </c>
      <c r="AJ5">
        <v>6.0000000000000001E-3</v>
      </c>
      <c r="AK5">
        <v>6.0000000000000001E-3</v>
      </c>
      <c r="AL5">
        <v>6.0000000000000001E-3</v>
      </c>
      <c r="AM5">
        <v>0</v>
      </c>
      <c r="AN5">
        <v>0</v>
      </c>
      <c r="AO5">
        <v>0</v>
      </c>
      <c r="AP5">
        <v>0</v>
      </c>
      <c r="AQ5">
        <v>2.8999999999999998E-3</v>
      </c>
      <c r="AR5">
        <v>2.8999999999999998E-3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2.0999999999999999E-3</v>
      </c>
      <c r="X7">
        <v>2.0999999999999999E-3</v>
      </c>
      <c r="Y7">
        <v>2.0999999999999999E-3</v>
      </c>
      <c r="Z7">
        <v>2.0999999999999999E-3</v>
      </c>
      <c r="AA7">
        <v>4.4000000000000003E-3</v>
      </c>
      <c r="AB7">
        <v>4.4000000000000003E-3</v>
      </c>
      <c r="AC7">
        <v>4.4000000000000003E-3</v>
      </c>
      <c r="AD7">
        <v>4.4000000000000003E-3</v>
      </c>
      <c r="AE7">
        <v>4.4000000000000003E-3</v>
      </c>
      <c r="AF7">
        <v>4.4000000000000003E-3</v>
      </c>
      <c r="AG7">
        <v>4.4999999999999997E-3</v>
      </c>
      <c r="AH7">
        <v>4.4999999999999997E-3</v>
      </c>
      <c r="AI7">
        <v>4.4999999999999997E-3</v>
      </c>
      <c r="AJ7">
        <v>2.5999999999999999E-3</v>
      </c>
      <c r="AK7">
        <v>2.5999999999999999E-3</v>
      </c>
      <c r="AL7">
        <v>2.5999999999999999E-3</v>
      </c>
      <c r="AM7">
        <v>3.0999999999999999E-3</v>
      </c>
      <c r="AN7">
        <v>3.0999999999999999E-3</v>
      </c>
      <c r="AO7">
        <v>3.0999999999999999E-3</v>
      </c>
      <c r="AP7">
        <v>3.0999999999999999E-3</v>
      </c>
      <c r="AQ7">
        <v>1.7299999999999999E-2</v>
      </c>
      <c r="AR7">
        <v>1.7299999999999999E-2</v>
      </c>
      <c r="AS7">
        <v>8.0000000000000004E-4</v>
      </c>
      <c r="AT7">
        <v>8.0000000000000004E-4</v>
      </c>
      <c r="AU7">
        <v>8.0000000000000004E-4</v>
      </c>
      <c r="AV7">
        <v>8.0000000000000004E-4</v>
      </c>
      <c r="AW7">
        <v>8.0000000000000004E-4</v>
      </c>
      <c r="AX7">
        <v>8.0000000000000004E-4</v>
      </c>
      <c r="AY7">
        <v>2.8E-3</v>
      </c>
      <c r="AZ7">
        <v>2.8E-3</v>
      </c>
      <c r="BA7">
        <v>2.8E-3</v>
      </c>
      <c r="BB7">
        <v>2.8E-3</v>
      </c>
      <c r="BC7">
        <v>2.8E-3</v>
      </c>
      <c r="BD7">
        <v>2.8E-3</v>
      </c>
      <c r="BE7">
        <v>2.5000000000000001E-3</v>
      </c>
      <c r="BF7">
        <v>2.5000000000000001E-3</v>
      </c>
      <c r="BG7">
        <v>2.5000000000000001E-3</v>
      </c>
      <c r="BH7">
        <v>2.5000000000000001E-3</v>
      </c>
      <c r="BI7">
        <v>2.5000000000000001E-3</v>
      </c>
      <c r="BJ7">
        <v>2.5000000000000001E-3</v>
      </c>
      <c r="BK7">
        <v>2.5000000000000001E-3</v>
      </c>
      <c r="BL7">
        <v>2.5000000000000001E-3</v>
      </c>
      <c r="BM7">
        <v>2.5000000000000001E-3</v>
      </c>
      <c r="BN7">
        <v>2.5000000000000001E-3</v>
      </c>
      <c r="BO7">
        <v>2.5000000000000001E-3</v>
      </c>
      <c r="BP7">
        <v>2.5000000000000001E-3</v>
      </c>
      <c r="BQ7">
        <v>2.5000000000000001E-3</v>
      </c>
    </row>
    <row r="8" spans="1:69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7.7000000000000002E-3</v>
      </c>
      <c r="AT14">
        <v>7.7000000000000002E-3</v>
      </c>
      <c r="AU14">
        <v>7.7000000000000002E-3</v>
      </c>
      <c r="AV14">
        <v>7.7000000000000002E-3</v>
      </c>
      <c r="AW14">
        <v>7.7000000000000002E-3</v>
      </c>
      <c r="AX14">
        <v>7.7000000000000002E-3</v>
      </c>
      <c r="AY14">
        <v>8.9999999999999998E-4</v>
      </c>
      <c r="AZ14">
        <v>8.9999999999999998E-4</v>
      </c>
      <c r="BA14">
        <v>8.9999999999999998E-4</v>
      </c>
      <c r="BB14">
        <v>8.9999999999999998E-4</v>
      </c>
      <c r="BC14">
        <v>8.9999999999999998E-4</v>
      </c>
      <c r="BD14">
        <v>8.9999999999999998E-4</v>
      </c>
      <c r="BE14">
        <v>3.5999999999999999E-3</v>
      </c>
      <c r="BF14">
        <v>3.5999999999999999E-3</v>
      </c>
      <c r="BG14">
        <v>3.5999999999999999E-3</v>
      </c>
      <c r="BH14">
        <v>3.5999999999999999E-3</v>
      </c>
      <c r="BI14">
        <v>3.5999999999999999E-3</v>
      </c>
      <c r="BJ14">
        <v>3.5999999999999999E-3</v>
      </c>
      <c r="BK14">
        <v>3.5999999999999999E-3</v>
      </c>
      <c r="BL14">
        <v>3.5999999999999999E-3</v>
      </c>
      <c r="BM14">
        <v>3.5999999999999999E-3</v>
      </c>
      <c r="BN14">
        <v>3.5999999999999999E-3</v>
      </c>
      <c r="BO14">
        <v>3.5999999999999999E-3</v>
      </c>
      <c r="BP14">
        <v>3.5999999999999999E-3</v>
      </c>
      <c r="BQ14">
        <v>3.5999999999999999E-3</v>
      </c>
    </row>
    <row r="15" spans="1:69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0.1087</v>
      </c>
      <c r="AT15">
        <v>0.1087</v>
      </c>
      <c r="AU15">
        <v>0.1087</v>
      </c>
      <c r="AV15">
        <v>0.1087</v>
      </c>
      <c r="AW15">
        <v>0.1087</v>
      </c>
      <c r="AX15">
        <v>0.1087</v>
      </c>
      <c r="AY15">
        <v>0.1643</v>
      </c>
      <c r="AZ15">
        <v>0.1643</v>
      </c>
      <c r="BA15">
        <v>0.1643</v>
      </c>
      <c r="BB15">
        <v>0.1643</v>
      </c>
      <c r="BC15">
        <v>0.1643</v>
      </c>
      <c r="BD15">
        <v>0.1643</v>
      </c>
      <c r="BE15">
        <v>0.32090000000000002</v>
      </c>
      <c r="BF15">
        <v>0.32090000000000002</v>
      </c>
      <c r="BG15">
        <v>0.32090000000000002</v>
      </c>
      <c r="BH15">
        <v>0.32090000000000002</v>
      </c>
      <c r="BI15">
        <v>0.32090000000000002</v>
      </c>
      <c r="BJ15">
        <v>0.32090000000000002</v>
      </c>
      <c r="BK15">
        <v>0.32090000000000002</v>
      </c>
      <c r="BL15">
        <v>0.32090000000000002</v>
      </c>
      <c r="BM15">
        <v>0.32090000000000002</v>
      </c>
      <c r="BN15">
        <v>0.32090000000000002</v>
      </c>
      <c r="BO15">
        <v>0.32090000000000002</v>
      </c>
      <c r="BP15">
        <v>0.32090000000000002</v>
      </c>
      <c r="BQ15">
        <v>0.32090000000000002</v>
      </c>
    </row>
    <row r="16" spans="1:6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25">
      <c r="A29">
        <v>28</v>
      </c>
      <c r="B29">
        <v>5.9999999999999995E-4</v>
      </c>
      <c r="C29">
        <v>5.9999999999999995E-4</v>
      </c>
      <c r="D29">
        <v>5.9999999999999995E-4</v>
      </c>
      <c r="E29">
        <v>5.9999999999999995E-4</v>
      </c>
      <c r="F29">
        <v>5.9999999999999995E-4</v>
      </c>
      <c r="G29">
        <v>5.9999999999999995E-4</v>
      </c>
      <c r="H29">
        <v>5.9999999999999995E-4</v>
      </c>
      <c r="I29">
        <v>5.9999999999999995E-4</v>
      </c>
      <c r="J29">
        <v>5.9999999999999995E-4</v>
      </c>
      <c r="K29">
        <v>5.9999999999999995E-4</v>
      </c>
      <c r="L29">
        <v>5.9999999999999995E-4</v>
      </c>
      <c r="M29">
        <v>5.9999999999999995E-4</v>
      </c>
      <c r="N29">
        <v>5.9999999999999995E-4</v>
      </c>
      <c r="O29">
        <v>5.9999999999999995E-4</v>
      </c>
      <c r="P29">
        <v>5.9999999999999995E-4</v>
      </c>
      <c r="Q29">
        <v>5.9999999999999995E-4</v>
      </c>
      <c r="R29">
        <v>5.9999999999999995E-4</v>
      </c>
      <c r="S29">
        <v>5.0000000000000001E-4</v>
      </c>
      <c r="T29">
        <v>5.0000000000000001E-4</v>
      </c>
      <c r="U29">
        <v>5.0000000000000001E-4</v>
      </c>
      <c r="V29">
        <v>5.0000000000000001E-4</v>
      </c>
      <c r="W29">
        <v>6.9999999999999999E-4</v>
      </c>
      <c r="X29">
        <v>6.9999999999999999E-4</v>
      </c>
      <c r="Y29">
        <v>6.9999999999999999E-4</v>
      </c>
      <c r="Z29">
        <v>6.9999999999999999E-4</v>
      </c>
      <c r="AA29">
        <v>2.0000000000000001E-4</v>
      </c>
      <c r="AB29">
        <v>2.0000000000000001E-4</v>
      </c>
      <c r="AC29">
        <v>2.0000000000000001E-4</v>
      </c>
      <c r="AD29">
        <v>2.0000000000000001E-4</v>
      </c>
      <c r="AE29">
        <v>2.0000000000000001E-4</v>
      </c>
      <c r="AF29">
        <v>2.0000000000000001E-4</v>
      </c>
      <c r="AG29">
        <v>4.0000000000000002E-4</v>
      </c>
      <c r="AH29">
        <v>4.0000000000000002E-4</v>
      </c>
      <c r="AI29">
        <v>4.0000000000000002E-4</v>
      </c>
      <c r="AJ29">
        <v>2.9999999999999997E-4</v>
      </c>
      <c r="AK29">
        <v>2.9999999999999997E-4</v>
      </c>
      <c r="AL29">
        <v>2.9999999999999997E-4</v>
      </c>
      <c r="AM29">
        <v>2.9999999999999997E-4</v>
      </c>
      <c r="AN29">
        <v>2.9999999999999997E-4</v>
      </c>
      <c r="AO29">
        <v>2.9999999999999997E-4</v>
      </c>
      <c r="AP29">
        <v>2.9999999999999997E-4</v>
      </c>
      <c r="AQ29">
        <v>1E-4</v>
      </c>
      <c r="AR29">
        <v>1E-4</v>
      </c>
      <c r="AS29">
        <v>2.9999999999999997E-4</v>
      </c>
      <c r="AT29">
        <v>2.9999999999999997E-4</v>
      </c>
      <c r="AU29">
        <v>2.9999999999999997E-4</v>
      </c>
      <c r="AV29">
        <v>2.9999999999999997E-4</v>
      </c>
      <c r="AW29">
        <v>2.9999999999999997E-4</v>
      </c>
      <c r="AX29">
        <v>2.9999999999999997E-4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1E-4</v>
      </c>
      <c r="BF29">
        <v>1E-4</v>
      </c>
      <c r="BG29">
        <v>1E-4</v>
      </c>
      <c r="BH29">
        <v>1E-4</v>
      </c>
      <c r="BI29">
        <v>1E-4</v>
      </c>
      <c r="BJ29">
        <v>1E-4</v>
      </c>
      <c r="BK29">
        <v>1E-4</v>
      </c>
      <c r="BL29">
        <v>1E-4</v>
      </c>
      <c r="BM29">
        <v>1E-4</v>
      </c>
      <c r="BN29">
        <v>1E-4</v>
      </c>
      <c r="BO29">
        <v>1E-4</v>
      </c>
      <c r="BP29">
        <v>1E-4</v>
      </c>
      <c r="BQ29">
        <v>1E-4</v>
      </c>
    </row>
    <row r="30" spans="1:69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</row>
    <row r="33" spans="1:69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</row>
    <row r="40" spans="1:69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65"/>
  <sheetViews>
    <sheetView workbookViewId="0">
      <selection activeCell="A15" sqref="A1:XFD1048576"/>
    </sheetView>
  </sheetViews>
  <sheetFormatPr defaultRowHeight="15" x14ac:dyDescent="0.25"/>
  <sheetData>
    <row r="1" spans="1:69" x14ac:dyDescent="0.25">
      <c r="A1" t="s">
        <v>23</v>
      </c>
      <c r="B1">
        <v>1952</v>
      </c>
      <c r="C1">
        <v>1953</v>
      </c>
      <c r="D1">
        <v>1954</v>
      </c>
      <c r="E1">
        <v>1955</v>
      </c>
      <c r="F1">
        <v>1956</v>
      </c>
      <c r="G1">
        <v>1957</v>
      </c>
      <c r="H1">
        <v>1958</v>
      </c>
      <c r="I1">
        <v>1959</v>
      </c>
      <c r="J1">
        <v>1960</v>
      </c>
      <c r="K1">
        <v>1961</v>
      </c>
      <c r="L1">
        <v>1962</v>
      </c>
      <c r="M1">
        <v>1963</v>
      </c>
      <c r="N1">
        <v>1964</v>
      </c>
      <c r="O1">
        <v>1965</v>
      </c>
      <c r="P1">
        <v>1966</v>
      </c>
      <c r="Q1">
        <v>1967</v>
      </c>
      <c r="R1">
        <v>1968</v>
      </c>
      <c r="S1">
        <v>1969</v>
      </c>
      <c r="T1">
        <v>1970</v>
      </c>
      <c r="U1">
        <v>1971</v>
      </c>
      <c r="V1">
        <v>1972</v>
      </c>
      <c r="W1">
        <v>1973</v>
      </c>
      <c r="X1">
        <v>1974</v>
      </c>
      <c r="Y1">
        <v>1975</v>
      </c>
      <c r="Z1">
        <v>1976</v>
      </c>
      <c r="AA1">
        <v>1977</v>
      </c>
      <c r="AB1">
        <v>1978</v>
      </c>
      <c r="AC1">
        <v>1979</v>
      </c>
      <c r="AD1">
        <v>1980</v>
      </c>
      <c r="AE1">
        <v>1981</v>
      </c>
      <c r="AF1">
        <v>1982</v>
      </c>
      <c r="AG1">
        <v>1983</v>
      </c>
      <c r="AH1">
        <v>1984</v>
      </c>
      <c r="AI1">
        <v>1985</v>
      </c>
      <c r="AJ1">
        <v>1986</v>
      </c>
      <c r="AK1">
        <v>1987</v>
      </c>
      <c r="AL1">
        <v>1988</v>
      </c>
      <c r="AM1">
        <v>1989</v>
      </c>
      <c r="AN1">
        <v>1990</v>
      </c>
      <c r="AO1">
        <v>1991</v>
      </c>
      <c r="AP1">
        <v>1992</v>
      </c>
      <c r="AQ1">
        <v>1993</v>
      </c>
      <c r="AR1">
        <v>1994</v>
      </c>
      <c r="AS1">
        <v>1995</v>
      </c>
      <c r="AT1">
        <v>1996</v>
      </c>
      <c r="AU1">
        <v>1997</v>
      </c>
      <c r="AV1">
        <v>1998</v>
      </c>
      <c r="AW1">
        <v>1999</v>
      </c>
      <c r="AX1">
        <v>2000</v>
      </c>
      <c r="AY1">
        <v>2001</v>
      </c>
      <c r="AZ1">
        <v>2002</v>
      </c>
      <c r="BA1">
        <v>2003</v>
      </c>
      <c r="BB1">
        <v>2004</v>
      </c>
      <c r="BC1">
        <v>2005</v>
      </c>
      <c r="BD1">
        <v>2006</v>
      </c>
      <c r="BE1">
        <v>2007</v>
      </c>
      <c r="BF1">
        <v>2008</v>
      </c>
      <c r="BG1">
        <v>2009</v>
      </c>
      <c r="BH1">
        <v>2010</v>
      </c>
      <c r="BI1">
        <v>2011</v>
      </c>
      <c r="BJ1">
        <v>2012</v>
      </c>
      <c r="BK1">
        <v>2013</v>
      </c>
      <c r="BL1">
        <v>2014</v>
      </c>
      <c r="BM1">
        <v>2015</v>
      </c>
      <c r="BN1">
        <v>2016</v>
      </c>
      <c r="BO1">
        <v>2017</v>
      </c>
      <c r="BP1">
        <v>2018</v>
      </c>
      <c r="BQ1">
        <v>2019</v>
      </c>
    </row>
    <row r="2" spans="1:69" x14ac:dyDescent="0.25">
      <c r="A2">
        <v>1</v>
      </c>
      <c r="B2">
        <v>0.30259999999999998</v>
      </c>
      <c r="C2">
        <v>0.30259999999999998</v>
      </c>
      <c r="D2">
        <v>0.30259999999999998</v>
      </c>
      <c r="E2">
        <v>0.30259999999999998</v>
      </c>
      <c r="F2">
        <v>0.30259999999999998</v>
      </c>
      <c r="G2">
        <v>0.30259999999999998</v>
      </c>
      <c r="H2">
        <v>0.30259999999999998</v>
      </c>
      <c r="I2">
        <v>0.30259999999999998</v>
      </c>
      <c r="J2">
        <v>0.30259999999999998</v>
      </c>
      <c r="K2">
        <v>0.30259999999999998</v>
      </c>
      <c r="L2">
        <v>0.30259999999999998</v>
      </c>
      <c r="M2">
        <v>0.30259999999999998</v>
      </c>
      <c r="N2">
        <v>0.30259999999999998</v>
      </c>
      <c r="O2">
        <v>0.30259999999999998</v>
      </c>
      <c r="P2">
        <v>0.30259999999999998</v>
      </c>
      <c r="Q2">
        <v>0.30259999999999998</v>
      </c>
      <c r="R2">
        <v>0.30259999999999998</v>
      </c>
      <c r="S2">
        <v>0.2445</v>
      </c>
      <c r="T2">
        <v>0.2445</v>
      </c>
      <c r="U2">
        <v>0.2445</v>
      </c>
      <c r="V2">
        <v>0.2445</v>
      </c>
      <c r="W2">
        <v>0.20860000000000001</v>
      </c>
      <c r="X2">
        <v>0.20860000000000001</v>
      </c>
      <c r="Y2">
        <v>0.20860000000000001</v>
      </c>
      <c r="Z2">
        <v>0.20860000000000001</v>
      </c>
      <c r="AA2">
        <v>0.25080000000000002</v>
      </c>
      <c r="AB2">
        <v>0.25080000000000002</v>
      </c>
      <c r="AC2">
        <v>0.25080000000000002</v>
      </c>
      <c r="AD2">
        <v>0.25080000000000002</v>
      </c>
      <c r="AE2">
        <v>0.25080000000000002</v>
      </c>
      <c r="AF2">
        <v>0.25080000000000002</v>
      </c>
      <c r="AG2">
        <v>0.313</v>
      </c>
      <c r="AH2">
        <v>0.313</v>
      </c>
      <c r="AI2">
        <v>0.313</v>
      </c>
      <c r="AJ2">
        <v>0.28939999999999999</v>
      </c>
      <c r="AK2">
        <v>0.28939999999999999</v>
      </c>
      <c r="AL2">
        <v>0.28939999999999999</v>
      </c>
      <c r="AM2">
        <v>0.3004</v>
      </c>
      <c r="AN2">
        <v>0.3004</v>
      </c>
      <c r="AO2">
        <v>0.3004</v>
      </c>
      <c r="AP2">
        <v>0.3004</v>
      </c>
      <c r="AQ2">
        <v>0.2258</v>
      </c>
      <c r="AR2">
        <v>0.2258</v>
      </c>
      <c r="AS2">
        <v>0.19400000000000001</v>
      </c>
      <c r="AT2">
        <v>0.19400000000000001</v>
      </c>
      <c r="AU2">
        <v>0.19400000000000001</v>
      </c>
      <c r="AV2">
        <v>0.19400000000000001</v>
      </c>
      <c r="AW2">
        <v>0.19400000000000001</v>
      </c>
      <c r="AX2">
        <v>0.19400000000000001</v>
      </c>
      <c r="AY2">
        <v>0.24349999999999999</v>
      </c>
      <c r="AZ2">
        <v>0.24349999999999999</v>
      </c>
      <c r="BA2">
        <v>0.24349999999999999</v>
      </c>
      <c r="BB2">
        <v>0.24349999999999999</v>
      </c>
      <c r="BC2">
        <v>0.24349999999999999</v>
      </c>
      <c r="BD2">
        <v>0.24349999999999999</v>
      </c>
      <c r="BE2">
        <v>0.2918</v>
      </c>
      <c r="BF2">
        <v>0.2918</v>
      </c>
      <c r="BG2">
        <v>0.2918</v>
      </c>
      <c r="BH2">
        <v>0.2918</v>
      </c>
      <c r="BI2">
        <v>0.2918</v>
      </c>
      <c r="BJ2">
        <v>0.2918</v>
      </c>
      <c r="BK2">
        <v>0.2918</v>
      </c>
      <c r="BL2">
        <v>0.2918</v>
      </c>
      <c r="BM2">
        <v>0.2918</v>
      </c>
      <c r="BN2">
        <v>0.2918</v>
      </c>
      <c r="BO2">
        <v>0.2918</v>
      </c>
      <c r="BP2">
        <v>0.2918</v>
      </c>
      <c r="BQ2">
        <v>0.2918</v>
      </c>
    </row>
    <row r="3" spans="1:69" x14ac:dyDescent="0.25">
      <c r="A3">
        <v>2</v>
      </c>
      <c r="B3">
        <v>0.32240000000000002</v>
      </c>
      <c r="C3">
        <v>0.32240000000000002</v>
      </c>
      <c r="D3">
        <v>0.32240000000000002</v>
      </c>
      <c r="E3">
        <v>0.32240000000000002</v>
      </c>
      <c r="F3">
        <v>0.32240000000000002</v>
      </c>
      <c r="G3">
        <v>0.32240000000000002</v>
      </c>
      <c r="H3">
        <v>0.32240000000000002</v>
      </c>
      <c r="I3">
        <v>0.32240000000000002</v>
      </c>
      <c r="J3">
        <v>0.32240000000000002</v>
      </c>
      <c r="K3">
        <v>0.32240000000000002</v>
      </c>
      <c r="L3">
        <v>0.32240000000000002</v>
      </c>
      <c r="M3">
        <v>0.32240000000000002</v>
      </c>
      <c r="N3">
        <v>0.32240000000000002</v>
      </c>
      <c r="O3">
        <v>0.32240000000000002</v>
      </c>
      <c r="P3">
        <v>0.32240000000000002</v>
      </c>
      <c r="Q3">
        <v>0.32240000000000002</v>
      </c>
      <c r="R3">
        <v>0.32240000000000002</v>
      </c>
      <c r="S3">
        <v>0.35</v>
      </c>
      <c r="T3">
        <v>0.35</v>
      </c>
      <c r="U3">
        <v>0.35</v>
      </c>
      <c r="V3">
        <v>0.35</v>
      </c>
      <c r="W3">
        <v>0.35170000000000001</v>
      </c>
      <c r="X3">
        <v>0.35170000000000001</v>
      </c>
      <c r="Y3">
        <v>0.35170000000000001</v>
      </c>
      <c r="Z3">
        <v>0.35170000000000001</v>
      </c>
      <c r="AA3">
        <v>0.37690000000000001</v>
      </c>
      <c r="AB3">
        <v>0.37690000000000001</v>
      </c>
      <c r="AC3">
        <v>0.37690000000000001</v>
      </c>
      <c r="AD3">
        <v>0.37690000000000001</v>
      </c>
      <c r="AE3">
        <v>0.37690000000000001</v>
      </c>
      <c r="AF3">
        <v>0.37690000000000001</v>
      </c>
      <c r="AG3">
        <v>0.3291</v>
      </c>
      <c r="AH3">
        <v>0.3291</v>
      </c>
      <c r="AI3">
        <v>0.3291</v>
      </c>
      <c r="AJ3">
        <v>0.38469999999999999</v>
      </c>
      <c r="AK3">
        <v>0.38469999999999999</v>
      </c>
      <c r="AL3">
        <v>0.38469999999999999</v>
      </c>
      <c r="AM3">
        <v>0.40910000000000002</v>
      </c>
      <c r="AN3">
        <v>0.40910000000000002</v>
      </c>
      <c r="AO3">
        <v>0.40910000000000002</v>
      </c>
      <c r="AP3">
        <v>0.40910000000000002</v>
      </c>
      <c r="AQ3">
        <v>0.3906</v>
      </c>
      <c r="AR3">
        <v>0.3906</v>
      </c>
      <c r="AS3">
        <v>0.49390000000000001</v>
      </c>
      <c r="AT3">
        <v>0.49390000000000001</v>
      </c>
      <c r="AU3">
        <v>0.49390000000000001</v>
      </c>
      <c r="AV3">
        <v>0.49390000000000001</v>
      </c>
      <c r="AW3">
        <v>0.49390000000000001</v>
      </c>
      <c r="AX3">
        <v>0.49390000000000001</v>
      </c>
      <c r="AY3">
        <v>0.44169999999999998</v>
      </c>
      <c r="AZ3">
        <v>0.44169999999999998</v>
      </c>
      <c r="BA3">
        <v>0.44169999999999998</v>
      </c>
      <c r="BB3">
        <v>0.44169999999999998</v>
      </c>
      <c r="BC3">
        <v>0.44169999999999998</v>
      </c>
      <c r="BD3">
        <v>0.44169999999999998</v>
      </c>
      <c r="BE3">
        <v>0.46210000000000001</v>
      </c>
      <c r="BF3">
        <v>0.46210000000000001</v>
      </c>
      <c r="BG3">
        <v>0.46210000000000001</v>
      </c>
      <c r="BH3">
        <v>0.46210000000000001</v>
      </c>
      <c r="BI3">
        <v>0.46210000000000001</v>
      </c>
      <c r="BJ3">
        <v>0.46210000000000001</v>
      </c>
      <c r="BK3">
        <v>0.46210000000000001</v>
      </c>
      <c r="BL3">
        <v>0.46210000000000001</v>
      </c>
      <c r="BM3">
        <v>0.46210000000000001</v>
      </c>
      <c r="BN3">
        <v>0.46210000000000001</v>
      </c>
      <c r="BO3">
        <v>0.46210000000000001</v>
      </c>
      <c r="BP3">
        <v>0.46210000000000001</v>
      </c>
      <c r="BQ3">
        <v>0.46210000000000001</v>
      </c>
    </row>
    <row r="4" spans="1:69" x14ac:dyDescent="0.25">
      <c r="A4">
        <v>3</v>
      </c>
      <c r="B4">
        <v>5.1999999999999998E-2</v>
      </c>
      <c r="C4">
        <v>5.1999999999999998E-2</v>
      </c>
      <c r="D4">
        <v>5.1999999999999998E-2</v>
      </c>
      <c r="E4">
        <v>5.1999999999999998E-2</v>
      </c>
      <c r="F4">
        <v>5.1999999999999998E-2</v>
      </c>
      <c r="G4">
        <v>5.1999999999999998E-2</v>
      </c>
      <c r="H4">
        <v>5.1999999999999998E-2</v>
      </c>
      <c r="I4">
        <v>5.1999999999999998E-2</v>
      </c>
      <c r="J4">
        <v>5.1999999999999998E-2</v>
      </c>
      <c r="K4">
        <v>5.1999999999999998E-2</v>
      </c>
      <c r="L4">
        <v>5.1999999999999998E-2</v>
      </c>
      <c r="M4">
        <v>5.1999999999999998E-2</v>
      </c>
      <c r="N4">
        <v>5.1999999999999998E-2</v>
      </c>
      <c r="O4">
        <v>5.1999999999999998E-2</v>
      </c>
      <c r="P4">
        <v>5.1999999999999998E-2</v>
      </c>
      <c r="Q4">
        <v>5.1999999999999998E-2</v>
      </c>
      <c r="R4">
        <v>5.1999999999999998E-2</v>
      </c>
      <c r="S4">
        <v>5.4199999999999998E-2</v>
      </c>
      <c r="T4">
        <v>5.4199999999999998E-2</v>
      </c>
      <c r="U4">
        <v>5.4199999999999998E-2</v>
      </c>
      <c r="V4">
        <v>5.4199999999999998E-2</v>
      </c>
      <c r="W4">
        <v>6.7100000000000007E-2</v>
      </c>
      <c r="X4">
        <v>6.7100000000000007E-2</v>
      </c>
      <c r="Y4">
        <v>6.7100000000000007E-2</v>
      </c>
      <c r="Z4">
        <v>6.7100000000000007E-2</v>
      </c>
      <c r="AA4">
        <v>7.85E-2</v>
      </c>
      <c r="AB4">
        <v>7.85E-2</v>
      </c>
      <c r="AC4">
        <v>7.85E-2</v>
      </c>
      <c r="AD4">
        <v>7.85E-2</v>
      </c>
      <c r="AE4">
        <v>7.85E-2</v>
      </c>
      <c r="AF4">
        <v>7.85E-2</v>
      </c>
      <c r="AG4">
        <v>8.5300000000000001E-2</v>
      </c>
      <c r="AH4">
        <v>8.5300000000000001E-2</v>
      </c>
      <c r="AI4">
        <v>8.5300000000000001E-2</v>
      </c>
      <c r="AJ4">
        <v>0.08</v>
      </c>
      <c r="AK4">
        <v>0.08</v>
      </c>
      <c r="AL4">
        <v>0.08</v>
      </c>
      <c r="AM4">
        <v>8.4699999999999998E-2</v>
      </c>
      <c r="AN4">
        <v>8.4699999999999998E-2</v>
      </c>
      <c r="AO4">
        <v>8.4699999999999998E-2</v>
      </c>
      <c r="AP4">
        <v>8.4699999999999998E-2</v>
      </c>
      <c r="AQ4">
        <v>8.6800000000000002E-2</v>
      </c>
      <c r="AR4">
        <v>8.6800000000000002E-2</v>
      </c>
      <c r="AS4">
        <v>0.13120000000000001</v>
      </c>
      <c r="AT4">
        <v>0.13120000000000001</v>
      </c>
      <c r="AU4">
        <v>0.13120000000000001</v>
      </c>
      <c r="AV4">
        <v>0.13120000000000001</v>
      </c>
      <c r="AW4">
        <v>0.13120000000000001</v>
      </c>
      <c r="AX4">
        <v>0.13120000000000001</v>
      </c>
      <c r="AY4">
        <v>0.20449999999999999</v>
      </c>
      <c r="AZ4">
        <v>0.20449999999999999</v>
      </c>
      <c r="BA4">
        <v>0.20449999999999999</v>
      </c>
      <c r="BB4">
        <v>0.20449999999999999</v>
      </c>
      <c r="BC4">
        <v>0.20449999999999999</v>
      </c>
      <c r="BD4">
        <v>0.20449999999999999</v>
      </c>
      <c r="BE4">
        <v>7.2999999999999995E-2</v>
      </c>
      <c r="BF4">
        <v>7.2999999999999995E-2</v>
      </c>
      <c r="BG4">
        <v>7.2999999999999995E-2</v>
      </c>
      <c r="BH4">
        <v>7.2999999999999995E-2</v>
      </c>
      <c r="BI4">
        <v>7.2999999999999995E-2</v>
      </c>
      <c r="BJ4">
        <v>7.2999999999999995E-2</v>
      </c>
      <c r="BK4">
        <v>7.2999999999999995E-2</v>
      </c>
      <c r="BL4">
        <v>7.2999999999999995E-2</v>
      </c>
      <c r="BM4">
        <v>7.2999999999999995E-2</v>
      </c>
      <c r="BN4">
        <v>7.2999999999999995E-2</v>
      </c>
      <c r="BO4">
        <v>7.2999999999999995E-2</v>
      </c>
      <c r="BP4">
        <v>7.2999999999999995E-2</v>
      </c>
      <c r="BQ4">
        <v>7.2999999999999995E-2</v>
      </c>
    </row>
    <row r="5" spans="1:69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5">
      <c r="A6">
        <v>5</v>
      </c>
      <c r="B6">
        <v>7.7299999999999994E-2</v>
      </c>
      <c r="C6">
        <v>7.7299999999999994E-2</v>
      </c>
      <c r="D6">
        <v>7.7299999999999994E-2</v>
      </c>
      <c r="E6">
        <v>7.7299999999999994E-2</v>
      </c>
      <c r="F6">
        <v>7.7299999999999994E-2</v>
      </c>
      <c r="G6">
        <v>7.7299999999999994E-2</v>
      </c>
      <c r="H6">
        <v>7.7299999999999994E-2</v>
      </c>
      <c r="I6">
        <v>7.7299999999999994E-2</v>
      </c>
      <c r="J6">
        <v>7.7299999999999994E-2</v>
      </c>
      <c r="K6">
        <v>7.7299999999999994E-2</v>
      </c>
      <c r="L6">
        <v>7.7299999999999994E-2</v>
      </c>
      <c r="M6">
        <v>7.7299999999999994E-2</v>
      </c>
      <c r="N6">
        <v>7.7299999999999994E-2</v>
      </c>
      <c r="O6">
        <v>7.7299999999999994E-2</v>
      </c>
      <c r="P6">
        <v>7.7299999999999994E-2</v>
      </c>
      <c r="Q6">
        <v>7.7299999999999994E-2</v>
      </c>
      <c r="R6">
        <v>7.7299999999999994E-2</v>
      </c>
      <c r="S6">
        <v>5.8799999999999998E-2</v>
      </c>
      <c r="T6">
        <v>5.8799999999999998E-2</v>
      </c>
      <c r="U6">
        <v>5.8799999999999998E-2</v>
      </c>
      <c r="V6">
        <v>5.8799999999999998E-2</v>
      </c>
      <c r="W6">
        <v>6.8000000000000005E-2</v>
      </c>
      <c r="X6">
        <v>6.8000000000000005E-2</v>
      </c>
      <c r="Y6">
        <v>6.8000000000000005E-2</v>
      </c>
      <c r="Z6">
        <v>6.8000000000000005E-2</v>
      </c>
      <c r="AA6">
        <v>5.45E-2</v>
      </c>
      <c r="AB6">
        <v>5.45E-2</v>
      </c>
      <c r="AC6">
        <v>5.45E-2</v>
      </c>
      <c r="AD6">
        <v>5.45E-2</v>
      </c>
      <c r="AE6">
        <v>5.45E-2</v>
      </c>
      <c r="AF6">
        <v>5.45E-2</v>
      </c>
      <c r="AG6">
        <v>6.2399999999999997E-2</v>
      </c>
      <c r="AH6">
        <v>6.2399999999999997E-2</v>
      </c>
      <c r="AI6">
        <v>6.2399999999999997E-2</v>
      </c>
      <c r="AJ6">
        <v>3.9699999999999999E-2</v>
      </c>
      <c r="AK6">
        <v>3.9699999999999999E-2</v>
      </c>
      <c r="AL6">
        <v>3.9699999999999999E-2</v>
      </c>
      <c r="AM6">
        <v>5.7099999999999998E-2</v>
      </c>
      <c r="AN6">
        <v>5.7099999999999998E-2</v>
      </c>
      <c r="AO6">
        <v>5.7099999999999998E-2</v>
      </c>
      <c r="AP6">
        <v>5.7099999999999998E-2</v>
      </c>
      <c r="AQ6">
        <v>2.9499999999999998E-2</v>
      </c>
      <c r="AR6">
        <v>2.9499999999999998E-2</v>
      </c>
      <c r="AS6">
        <v>3.44E-2</v>
      </c>
      <c r="AT6">
        <v>3.44E-2</v>
      </c>
      <c r="AU6">
        <v>3.44E-2</v>
      </c>
      <c r="AV6">
        <v>3.44E-2</v>
      </c>
      <c r="AW6">
        <v>3.44E-2</v>
      </c>
      <c r="AX6">
        <v>3.44E-2</v>
      </c>
      <c r="AY6">
        <v>5.8400000000000001E-2</v>
      </c>
      <c r="AZ6">
        <v>5.8400000000000001E-2</v>
      </c>
      <c r="BA6">
        <v>5.8400000000000001E-2</v>
      </c>
      <c r="BB6">
        <v>5.8400000000000001E-2</v>
      </c>
      <c r="BC6">
        <v>5.8400000000000001E-2</v>
      </c>
      <c r="BD6">
        <v>5.8400000000000001E-2</v>
      </c>
      <c r="BE6">
        <v>0.1027</v>
      </c>
      <c r="BF6">
        <v>0.1027</v>
      </c>
      <c r="BG6">
        <v>0.1027</v>
      </c>
      <c r="BH6">
        <v>0.1027</v>
      </c>
      <c r="BI6">
        <v>0.1027</v>
      </c>
      <c r="BJ6">
        <v>0.1027</v>
      </c>
      <c r="BK6">
        <v>0.1027</v>
      </c>
      <c r="BL6">
        <v>0.1027</v>
      </c>
      <c r="BM6">
        <v>0.1027</v>
      </c>
      <c r="BN6">
        <v>0.1027</v>
      </c>
      <c r="BO6">
        <v>0.1027</v>
      </c>
      <c r="BP6">
        <v>0.1027</v>
      </c>
      <c r="BQ6">
        <v>0.1027</v>
      </c>
    </row>
    <row r="7" spans="1:69" x14ac:dyDescent="0.25">
      <c r="A7">
        <v>6</v>
      </c>
      <c r="B7">
        <v>4.9700000000000001E-2</v>
      </c>
      <c r="C7">
        <v>4.9700000000000001E-2</v>
      </c>
      <c r="D7">
        <v>4.9700000000000001E-2</v>
      </c>
      <c r="E7">
        <v>4.9700000000000001E-2</v>
      </c>
      <c r="F7">
        <v>4.9700000000000001E-2</v>
      </c>
      <c r="G7">
        <v>4.9700000000000001E-2</v>
      </c>
      <c r="H7">
        <v>4.9700000000000001E-2</v>
      </c>
      <c r="I7">
        <v>4.9700000000000001E-2</v>
      </c>
      <c r="J7">
        <v>4.9700000000000001E-2</v>
      </c>
      <c r="K7">
        <v>4.9700000000000001E-2</v>
      </c>
      <c r="L7">
        <v>4.9700000000000001E-2</v>
      </c>
      <c r="M7">
        <v>4.9700000000000001E-2</v>
      </c>
      <c r="N7">
        <v>4.9700000000000001E-2</v>
      </c>
      <c r="O7">
        <v>4.9700000000000001E-2</v>
      </c>
      <c r="P7">
        <v>4.9700000000000001E-2</v>
      </c>
      <c r="Q7">
        <v>4.9700000000000001E-2</v>
      </c>
      <c r="R7">
        <v>4.9700000000000001E-2</v>
      </c>
      <c r="S7">
        <v>5.9799999999999999E-2</v>
      </c>
      <c r="T7">
        <v>5.9799999999999999E-2</v>
      </c>
      <c r="U7">
        <v>5.9799999999999999E-2</v>
      </c>
      <c r="V7">
        <v>5.9799999999999999E-2</v>
      </c>
      <c r="W7">
        <v>5.4300000000000001E-2</v>
      </c>
      <c r="X7">
        <v>5.4300000000000001E-2</v>
      </c>
      <c r="Y7">
        <v>5.4300000000000001E-2</v>
      </c>
      <c r="Z7">
        <v>5.4300000000000001E-2</v>
      </c>
      <c r="AA7">
        <v>3.0300000000000001E-2</v>
      </c>
      <c r="AB7">
        <v>3.0300000000000001E-2</v>
      </c>
      <c r="AC7">
        <v>3.0300000000000001E-2</v>
      </c>
      <c r="AD7">
        <v>3.0300000000000001E-2</v>
      </c>
      <c r="AE7">
        <v>3.0300000000000001E-2</v>
      </c>
      <c r="AF7">
        <v>3.0300000000000001E-2</v>
      </c>
      <c r="AG7">
        <v>2.1399999999999999E-2</v>
      </c>
      <c r="AH7">
        <v>2.1399999999999999E-2</v>
      </c>
      <c r="AI7">
        <v>2.1399999999999999E-2</v>
      </c>
      <c r="AJ7">
        <v>2.1499999999999998E-2</v>
      </c>
      <c r="AK7">
        <v>2.1499999999999998E-2</v>
      </c>
      <c r="AL7">
        <v>2.1499999999999998E-2</v>
      </c>
      <c r="AM7">
        <v>0</v>
      </c>
      <c r="AN7">
        <v>0</v>
      </c>
      <c r="AO7">
        <v>0</v>
      </c>
      <c r="AP7">
        <v>0</v>
      </c>
      <c r="AQ7">
        <v>2.18E-2</v>
      </c>
      <c r="AR7">
        <v>2.18E-2</v>
      </c>
      <c r="AS7">
        <v>3.9300000000000002E-2</v>
      </c>
      <c r="AT7">
        <v>3.9300000000000002E-2</v>
      </c>
      <c r="AU7">
        <v>3.9300000000000002E-2</v>
      </c>
      <c r="AV7">
        <v>3.9300000000000002E-2</v>
      </c>
      <c r="AW7">
        <v>3.9300000000000002E-2</v>
      </c>
      <c r="AX7">
        <v>3.9300000000000002E-2</v>
      </c>
      <c r="AY7">
        <v>5.1900000000000002E-2</v>
      </c>
      <c r="AZ7">
        <v>5.1900000000000002E-2</v>
      </c>
      <c r="BA7">
        <v>5.1900000000000002E-2</v>
      </c>
      <c r="BB7">
        <v>5.1900000000000002E-2</v>
      </c>
      <c r="BC7">
        <v>5.1900000000000002E-2</v>
      </c>
      <c r="BD7">
        <v>5.1900000000000002E-2</v>
      </c>
      <c r="BE7">
        <v>7.0400000000000004E-2</v>
      </c>
      <c r="BF7">
        <v>7.0400000000000004E-2</v>
      </c>
      <c r="BG7">
        <v>7.0400000000000004E-2</v>
      </c>
      <c r="BH7">
        <v>7.0400000000000004E-2</v>
      </c>
      <c r="BI7">
        <v>7.0400000000000004E-2</v>
      </c>
      <c r="BJ7">
        <v>7.0400000000000004E-2</v>
      </c>
      <c r="BK7">
        <v>7.0400000000000004E-2</v>
      </c>
      <c r="BL7">
        <v>7.0400000000000004E-2</v>
      </c>
      <c r="BM7">
        <v>7.0400000000000004E-2</v>
      </c>
      <c r="BN7">
        <v>7.0400000000000004E-2</v>
      </c>
      <c r="BO7">
        <v>7.0400000000000004E-2</v>
      </c>
      <c r="BP7">
        <v>7.0400000000000004E-2</v>
      </c>
      <c r="BQ7">
        <v>7.0400000000000004E-2</v>
      </c>
    </row>
    <row r="8" spans="1:69" x14ac:dyDescent="0.25">
      <c r="A8">
        <v>7</v>
      </c>
      <c r="B8">
        <v>0.19600000000000001</v>
      </c>
      <c r="C8">
        <v>0.19600000000000001</v>
      </c>
      <c r="D8">
        <v>0.19600000000000001</v>
      </c>
      <c r="E8">
        <v>0.19600000000000001</v>
      </c>
      <c r="F8">
        <v>0.19600000000000001</v>
      </c>
      <c r="G8">
        <v>0.19600000000000001</v>
      </c>
      <c r="H8">
        <v>0.19600000000000001</v>
      </c>
      <c r="I8">
        <v>0.19600000000000001</v>
      </c>
      <c r="J8">
        <v>0.19600000000000001</v>
      </c>
      <c r="K8">
        <v>0.19600000000000001</v>
      </c>
      <c r="L8">
        <v>0.19600000000000001</v>
      </c>
      <c r="M8">
        <v>0.19600000000000001</v>
      </c>
      <c r="N8">
        <v>0.19600000000000001</v>
      </c>
      <c r="O8">
        <v>0.19600000000000001</v>
      </c>
      <c r="P8">
        <v>0.19600000000000001</v>
      </c>
      <c r="Q8">
        <v>0.19600000000000001</v>
      </c>
      <c r="R8">
        <v>0.19600000000000001</v>
      </c>
      <c r="S8">
        <v>0.23269999999999999</v>
      </c>
      <c r="T8">
        <v>0.23269999999999999</v>
      </c>
      <c r="U8">
        <v>0.23269999999999999</v>
      </c>
      <c r="V8">
        <v>0.23269999999999999</v>
      </c>
      <c r="W8">
        <v>0.25030000000000002</v>
      </c>
      <c r="X8">
        <v>0.25030000000000002</v>
      </c>
      <c r="Y8">
        <v>0.25030000000000002</v>
      </c>
      <c r="Z8">
        <v>0.25030000000000002</v>
      </c>
      <c r="AA8">
        <v>0.20899999999999999</v>
      </c>
      <c r="AB8">
        <v>0.20899999999999999</v>
      </c>
      <c r="AC8">
        <v>0.20899999999999999</v>
      </c>
      <c r="AD8">
        <v>0.20899999999999999</v>
      </c>
      <c r="AE8">
        <v>0.20899999999999999</v>
      </c>
      <c r="AF8">
        <v>0.20899999999999999</v>
      </c>
      <c r="AG8">
        <v>0.18870000000000001</v>
      </c>
      <c r="AH8">
        <v>0.18870000000000001</v>
      </c>
      <c r="AI8">
        <v>0.18870000000000001</v>
      </c>
      <c r="AJ8">
        <v>0.1847</v>
      </c>
      <c r="AK8">
        <v>0.1847</v>
      </c>
      <c r="AL8">
        <v>0.1847</v>
      </c>
      <c r="AM8">
        <v>0.1487</v>
      </c>
      <c r="AN8">
        <v>0.1487</v>
      </c>
      <c r="AO8">
        <v>0.1487</v>
      </c>
      <c r="AP8">
        <v>0.1487</v>
      </c>
      <c r="AQ8">
        <v>0.2455</v>
      </c>
      <c r="AR8">
        <v>0.2455</v>
      </c>
      <c r="AS8">
        <v>0.1072</v>
      </c>
      <c r="AT8">
        <v>0.1072</v>
      </c>
      <c r="AU8">
        <v>0.1072</v>
      </c>
      <c r="AV8">
        <v>0.1072</v>
      </c>
      <c r="AW8">
        <v>0.1072</v>
      </c>
      <c r="AX8">
        <v>0.1072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25">
      <c r="A9">
        <v>8</v>
      </c>
      <c r="B9">
        <v>0.30259999999999998</v>
      </c>
      <c r="C9">
        <v>0.30259999999999998</v>
      </c>
      <c r="D9">
        <v>0.30259999999999998</v>
      </c>
      <c r="E9">
        <v>0.30259999999999998</v>
      </c>
      <c r="F9">
        <v>0.30259999999999998</v>
      </c>
      <c r="G9">
        <v>0.30259999999999998</v>
      </c>
      <c r="H9">
        <v>0.30259999999999998</v>
      </c>
      <c r="I9">
        <v>0.30259999999999998</v>
      </c>
      <c r="J9">
        <v>0.30259999999999998</v>
      </c>
      <c r="K9">
        <v>0.30259999999999998</v>
      </c>
      <c r="L9">
        <v>0.30259999999999998</v>
      </c>
      <c r="M9">
        <v>0.30259999999999998</v>
      </c>
      <c r="N9">
        <v>0.30259999999999998</v>
      </c>
      <c r="O9">
        <v>0.30259999999999998</v>
      </c>
      <c r="P9">
        <v>0.30259999999999998</v>
      </c>
      <c r="Q9">
        <v>0.30259999999999998</v>
      </c>
      <c r="R9">
        <v>0.30259999999999998</v>
      </c>
      <c r="S9">
        <v>0.2445</v>
      </c>
      <c r="T9">
        <v>0.2445</v>
      </c>
      <c r="U9">
        <v>0.2445</v>
      </c>
      <c r="V9">
        <v>0.2445</v>
      </c>
      <c r="W9">
        <v>0.20860000000000001</v>
      </c>
      <c r="X9">
        <v>0.20860000000000001</v>
      </c>
      <c r="Y9">
        <v>0.20860000000000001</v>
      </c>
      <c r="Z9">
        <v>0.20860000000000001</v>
      </c>
      <c r="AA9">
        <v>0.25080000000000002</v>
      </c>
      <c r="AB9">
        <v>0.25080000000000002</v>
      </c>
      <c r="AC9">
        <v>0.25080000000000002</v>
      </c>
      <c r="AD9">
        <v>0.25080000000000002</v>
      </c>
      <c r="AE9">
        <v>0.25080000000000002</v>
      </c>
      <c r="AF9">
        <v>0.25080000000000002</v>
      </c>
      <c r="AG9">
        <v>0.313</v>
      </c>
      <c r="AH9">
        <v>0.313</v>
      </c>
      <c r="AI9">
        <v>0.313</v>
      </c>
      <c r="AJ9">
        <v>0.28939999999999999</v>
      </c>
      <c r="AK9">
        <v>0.28939999999999999</v>
      </c>
      <c r="AL9">
        <v>0.28939999999999999</v>
      </c>
      <c r="AM9">
        <v>0.3004</v>
      </c>
      <c r="AN9">
        <v>0.3004</v>
      </c>
      <c r="AO9">
        <v>0.3004</v>
      </c>
      <c r="AP9">
        <v>0.3004</v>
      </c>
      <c r="AQ9">
        <v>0.2258</v>
      </c>
      <c r="AR9">
        <v>0.2258</v>
      </c>
      <c r="AS9">
        <v>0.19400000000000001</v>
      </c>
      <c r="AT9">
        <v>0.19400000000000001</v>
      </c>
      <c r="AU9">
        <v>0.19400000000000001</v>
      </c>
      <c r="AV9">
        <v>0.19400000000000001</v>
      </c>
      <c r="AW9">
        <v>0.19400000000000001</v>
      </c>
      <c r="AX9">
        <v>0.19400000000000001</v>
      </c>
      <c r="AY9">
        <v>0.24349999999999999</v>
      </c>
      <c r="AZ9">
        <v>0.24349999999999999</v>
      </c>
      <c r="BA9">
        <v>0.24349999999999999</v>
      </c>
      <c r="BB9">
        <v>0.24349999999999999</v>
      </c>
      <c r="BC9">
        <v>0.24349999999999999</v>
      </c>
      <c r="BD9">
        <v>0.24349999999999999</v>
      </c>
      <c r="BE9">
        <v>0.2918</v>
      </c>
      <c r="BF9">
        <v>0.2918</v>
      </c>
      <c r="BG9">
        <v>0.2918</v>
      </c>
      <c r="BH9">
        <v>0.2918</v>
      </c>
      <c r="BI9">
        <v>0.2918</v>
      </c>
      <c r="BJ9">
        <v>0.2918</v>
      </c>
      <c r="BK9">
        <v>0.2918</v>
      </c>
      <c r="BL9">
        <v>0.2918</v>
      </c>
      <c r="BM9">
        <v>0.2918</v>
      </c>
      <c r="BN9">
        <v>0.2918</v>
      </c>
      <c r="BO9">
        <v>0.2918</v>
      </c>
      <c r="BP9">
        <v>0.2918</v>
      </c>
      <c r="BQ9">
        <v>0.2918</v>
      </c>
    </row>
    <row r="10" spans="1:69" x14ac:dyDescent="0.25">
      <c r="A10">
        <v>9</v>
      </c>
      <c r="B10">
        <v>0.32240000000000002</v>
      </c>
      <c r="C10">
        <v>0.32240000000000002</v>
      </c>
      <c r="D10">
        <v>0.32240000000000002</v>
      </c>
      <c r="E10">
        <v>0.32240000000000002</v>
      </c>
      <c r="F10">
        <v>0.32240000000000002</v>
      </c>
      <c r="G10">
        <v>0.32240000000000002</v>
      </c>
      <c r="H10">
        <v>0.32240000000000002</v>
      </c>
      <c r="I10">
        <v>0.32240000000000002</v>
      </c>
      <c r="J10">
        <v>0.32240000000000002</v>
      </c>
      <c r="K10">
        <v>0.32240000000000002</v>
      </c>
      <c r="L10">
        <v>0.32240000000000002</v>
      </c>
      <c r="M10">
        <v>0.32240000000000002</v>
      </c>
      <c r="N10">
        <v>0.32240000000000002</v>
      </c>
      <c r="O10">
        <v>0.32240000000000002</v>
      </c>
      <c r="P10">
        <v>0.32240000000000002</v>
      </c>
      <c r="Q10">
        <v>0.32240000000000002</v>
      </c>
      <c r="R10">
        <v>0.32240000000000002</v>
      </c>
      <c r="S10">
        <v>0.35010000000000002</v>
      </c>
      <c r="T10">
        <v>0.35010000000000002</v>
      </c>
      <c r="U10">
        <v>0.35010000000000002</v>
      </c>
      <c r="V10">
        <v>0.35010000000000002</v>
      </c>
      <c r="W10">
        <v>0.35170000000000001</v>
      </c>
      <c r="X10">
        <v>0.35170000000000001</v>
      </c>
      <c r="Y10">
        <v>0.35170000000000001</v>
      </c>
      <c r="Z10">
        <v>0.35170000000000001</v>
      </c>
      <c r="AA10">
        <v>0.37690000000000001</v>
      </c>
      <c r="AB10">
        <v>0.37690000000000001</v>
      </c>
      <c r="AC10">
        <v>0.37690000000000001</v>
      </c>
      <c r="AD10">
        <v>0.37690000000000001</v>
      </c>
      <c r="AE10">
        <v>0.37690000000000001</v>
      </c>
      <c r="AF10">
        <v>0.37690000000000001</v>
      </c>
      <c r="AG10">
        <v>0.3291</v>
      </c>
      <c r="AH10">
        <v>0.3291</v>
      </c>
      <c r="AI10">
        <v>0.3291</v>
      </c>
      <c r="AJ10">
        <v>0.38469999999999999</v>
      </c>
      <c r="AK10">
        <v>0.38469999999999999</v>
      </c>
      <c r="AL10">
        <v>0.38469999999999999</v>
      </c>
      <c r="AM10">
        <v>0.40910000000000002</v>
      </c>
      <c r="AN10">
        <v>0.40910000000000002</v>
      </c>
      <c r="AO10">
        <v>0.40910000000000002</v>
      </c>
      <c r="AP10">
        <v>0.40910000000000002</v>
      </c>
      <c r="AQ10">
        <v>0.3906</v>
      </c>
      <c r="AR10">
        <v>0.3906</v>
      </c>
      <c r="AS10">
        <v>0.49390000000000001</v>
      </c>
      <c r="AT10">
        <v>0.49390000000000001</v>
      </c>
      <c r="AU10">
        <v>0.49390000000000001</v>
      </c>
      <c r="AV10">
        <v>0.49390000000000001</v>
      </c>
      <c r="AW10">
        <v>0.49390000000000001</v>
      </c>
      <c r="AX10">
        <v>0.49390000000000001</v>
      </c>
      <c r="AY10">
        <v>0.44169999999999998</v>
      </c>
      <c r="AZ10">
        <v>0.44169999999999998</v>
      </c>
      <c r="BA10">
        <v>0.44169999999999998</v>
      </c>
      <c r="BB10">
        <v>0.44169999999999998</v>
      </c>
      <c r="BC10">
        <v>0.44169999999999998</v>
      </c>
      <c r="BD10">
        <v>0.44169999999999998</v>
      </c>
      <c r="BE10">
        <v>0.46210000000000001</v>
      </c>
      <c r="BF10">
        <v>0.46210000000000001</v>
      </c>
      <c r="BG10">
        <v>0.46210000000000001</v>
      </c>
      <c r="BH10">
        <v>0.46210000000000001</v>
      </c>
      <c r="BI10">
        <v>0.46210000000000001</v>
      </c>
      <c r="BJ10">
        <v>0.46210000000000001</v>
      </c>
      <c r="BK10">
        <v>0.46210000000000001</v>
      </c>
      <c r="BL10">
        <v>0.46210000000000001</v>
      </c>
      <c r="BM10">
        <v>0.46210000000000001</v>
      </c>
      <c r="BN10">
        <v>0.46210000000000001</v>
      </c>
      <c r="BO10">
        <v>0.46210000000000001</v>
      </c>
      <c r="BP10">
        <v>0.46210000000000001</v>
      </c>
      <c r="BQ10">
        <v>0.46210000000000001</v>
      </c>
    </row>
    <row r="11" spans="1:69" x14ac:dyDescent="0.25">
      <c r="A11">
        <v>10</v>
      </c>
      <c r="B11">
        <v>5.1999999999999998E-2</v>
      </c>
      <c r="C11">
        <v>5.1999999999999998E-2</v>
      </c>
      <c r="D11">
        <v>5.1999999999999998E-2</v>
      </c>
      <c r="E11">
        <v>5.1999999999999998E-2</v>
      </c>
      <c r="F11">
        <v>5.1999999999999998E-2</v>
      </c>
      <c r="G11">
        <v>5.1999999999999998E-2</v>
      </c>
      <c r="H11">
        <v>5.1999999999999998E-2</v>
      </c>
      <c r="I11">
        <v>5.1999999999999998E-2</v>
      </c>
      <c r="J11">
        <v>5.1999999999999998E-2</v>
      </c>
      <c r="K11">
        <v>5.1999999999999998E-2</v>
      </c>
      <c r="L11">
        <v>5.1999999999999998E-2</v>
      </c>
      <c r="M11">
        <v>5.1999999999999998E-2</v>
      </c>
      <c r="N11">
        <v>5.1999999999999998E-2</v>
      </c>
      <c r="O11">
        <v>5.1999999999999998E-2</v>
      </c>
      <c r="P11">
        <v>5.1999999999999998E-2</v>
      </c>
      <c r="Q11">
        <v>5.1999999999999998E-2</v>
      </c>
      <c r="R11">
        <v>5.1999999999999998E-2</v>
      </c>
      <c r="S11">
        <v>5.4199999999999998E-2</v>
      </c>
      <c r="T11">
        <v>5.4199999999999998E-2</v>
      </c>
      <c r="U11">
        <v>5.4199999999999998E-2</v>
      </c>
      <c r="V11">
        <v>5.4199999999999998E-2</v>
      </c>
      <c r="W11">
        <v>6.7100000000000007E-2</v>
      </c>
      <c r="X11">
        <v>6.7100000000000007E-2</v>
      </c>
      <c r="Y11">
        <v>6.7100000000000007E-2</v>
      </c>
      <c r="Z11">
        <v>6.7100000000000007E-2</v>
      </c>
      <c r="AA11">
        <v>7.85E-2</v>
      </c>
      <c r="AB11">
        <v>7.85E-2</v>
      </c>
      <c r="AC11">
        <v>7.85E-2</v>
      </c>
      <c r="AD11">
        <v>7.85E-2</v>
      </c>
      <c r="AE11">
        <v>7.85E-2</v>
      </c>
      <c r="AF11">
        <v>7.85E-2</v>
      </c>
      <c r="AG11">
        <v>8.5300000000000001E-2</v>
      </c>
      <c r="AH11">
        <v>8.5300000000000001E-2</v>
      </c>
      <c r="AI11">
        <v>8.5300000000000001E-2</v>
      </c>
      <c r="AJ11">
        <v>0.08</v>
      </c>
      <c r="AK11">
        <v>0.08</v>
      </c>
      <c r="AL11">
        <v>0.08</v>
      </c>
      <c r="AM11">
        <v>8.4699999999999998E-2</v>
      </c>
      <c r="AN11">
        <v>8.4699999999999998E-2</v>
      </c>
      <c r="AO11">
        <v>8.4699999999999998E-2</v>
      </c>
      <c r="AP11">
        <v>8.4699999999999998E-2</v>
      </c>
      <c r="AQ11">
        <v>8.6800000000000002E-2</v>
      </c>
      <c r="AR11">
        <v>8.6800000000000002E-2</v>
      </c>
      <c r="AS11">
        <v>0.13120000000000001</v>
      </c>
      <c r="AT11">
        <v>0.13120000000000001</v>
      </c>
      <c r="AU11">
        <v>0.13120000000000001</v>
      </c>
      <c r="AV11">
        <v>0.13120000000000001</v>
      </c>
      <c r="AW11">
        <v>0.13120000000000001</v>
      </c>
      <c r="AX11">
        <v>0.13120000000000001</v>
      </c>
      <c r="AY11">
        <v>0.20449999999999999</v>
      </c>
      <c r="AZ11">
        <v>0.20449999999999999</v>
      </c>
      <c r="BA11">
        <v>0.20449999999999999</v>
      </c>
      <c r="BB11">
        <v>0.20449999999999999</v>
      </c>
      <c r="BC11">
        <v>0.20449999999999999</v>
      </c>
      <c r="BD11">
        <v>0.20449999999999999</v>
      </c>
      <c r="BE11">
        <v>7.2999999999999995E-2</v>
      </c>
      <c r="BF11">
        <v>7.2999999999999995E-2</v>
      </c>
      <c r="BG11">
        <v>7.2999999999999995E-2</v>
      </c>
      <c r="BH11">
        <v>7.2999999999999995E-2</v>
      </c>
      <c r="BI11">
        <v>7.2999999999999995E-2</v>
      </c>
      <c r="BJ11">
        <v>7.2999999999999995E-2</v>
      </c>
      <c r="BK11">
        <v>7.2999999999999995E-2</v>
      </c>
      <c r="BL11">
        <v>7.2999999999999995E-2</v>
      </c>
      <c r="BM11">
        <v>7.2999999999999995E-2</v>
      </c>
      <c r="BN11">
        <v>7.2999999999999995E-2</v>
      </c>
      <c r="BO11">
        <v>7.2999999999999995E-2</v>
      </c>
      <c r="BP11">
        <v>7.2999999999999995E-2</v>
      </c>
      <c r="BQ11">
        <v>7.2999999999999995E-2</v>
      </c>
    </row>
    <row r="12" spans="1:69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5">
      <c r="A13">
        <v>12</v>
      </c>
      <c r="B13">
        <v>7.7299999999999994E-2</v>
      </c>
      <c r="C13">
        <v>7.7299999999999994E-2</v>
      </c>
      <c r="D13">
        <v>7.7299999999999994E-2</v>
      </c>
      <c r="E13">
        <v>7.7299999999999994E-2</v>
      </c>
      <c r="F13">
        <v>7.7299999999999994E-2</v>
      </c>
      <c r="G13">
        <v>7.7299999999999994E-2</v>
      </c>
      <c r="H13">
        <v>7.7299999999999994E-2</v>
      </c>
      <c r="I13">
        <v>7.7299999999999994E-2</v>
      </c>
      <c r="J13">
        <v>7.7299999999999994E-2</v>
      </c>
      <c r="K13">
        <v>7.7299999999999994E-2</v>
      </c>
      <c r="L13">
        <v>7.7299999999999994E-2</v>
      </c>
      <c r="M13">
        <v>7.7299999999999994E-2</v>
      </c>
      <c r="N13">
        <v>7.7299999999999994E-2</v>
      </c>
      <c r="O13">
        <v>7.7299999999999994E-2</v>
      </c>
      <c r="P13">
        <v>7.7299999999999994E-2</v>
      </c>
      <c r="Q13">
        <v>7.7299999999999994E-2</v>
      </c>
      <c r="R13">
        <v>7.7299999999999994E-2</v>
      </c>
      <c r="S13">
        <v>5.8799999999999998E-2</v>
      </c>
      <c r="T13">
        <v>5.8799999999999998E-2</v>
      </c>
      <c r="U13">
        <v>5.8799999999999998E-2</v>
      </c>
      <c r="V13">
        <v>5.8799999999999998E-2</v>
      </c>
      <c r="W13">
        <v>6.8000000000000005E-2</v>
      </c>
      <c r="X13">
        <v>6.8000000000000005E-2</v>
      </c>
      <c r="Y13">
        <v>6.8000000000000005E-2</v>
      </c>
      <c r="Z13">
        <v>6.8000000000000005E-2</v>
      </c>
      <c r="AA13">
        <v>5.45E-2</v>
      </c>
      <c r="AB13">
        <v>5.45E-2</v>
      </c>
      <c r="AC13">
        <v>5.45E-2</v>
      </c>
      <c r="AD13">
        <v>5.45E-2</v>
      </c>
      <c r="AE13">
        <v>5.45E-2</v>
      </c>
      <c r="AF13">
        <v>5.45E-2</v>
      </c>
      <c r="AG13">
        <v>6.2399999999999997E-2</v>
      </c>
      <c r="AH13">
        <v>6.2399999999999997E-2</v>
      </c>
      <c r="AI13">
        <v>6.2399999999999997E-2</v>
      </c>
      <c r="AJ13">
        <v>3.9699999999999999E-2</v>
      </c>
      <c r="AK13">
        <v>3.9699999999999999E-2</v>
      </c>
      <c r="AL13">
        <v>3.9699999999999999E-2</v>
      </c>
      <c r="AM13">
        <v>5.7099999999999998E-2</v>
      </c>
      <c r="AN13">
        <v>5.7099999999999998E-2</v>
      </c>
      <c r="AO13">
        <v>5.7099999999999998E-2</v>
      </c>
      <c r="AP13">
        <v>5.7099999999999998E-2</v>
      </c>
      <c r="AQ13">
        <v>2.9499999999999998E-2</v>
      </c>
      <c r="AR13">
        <v>2.9499999999999998E-2</v>
      </c>
      <c r="AS13">
        <v>3.44E-2</v>
      </c>
      <c r="AT13">
        <v>3.44E-2</v>
      </c>
      <c r="AU13">
        <v>3.44E-2</v>
      </c>
      <c r="AV13">
        <v>3.44E-2</v>
      </c>
      <c r="AW13">
        <v>3.44E-2</v>
      </c>
      <c r="AX13">
        <v>3.44E-2</v>
      </c>
      <c r="AY13">
        <v>5.8400000000000001E-2</v>
      </c>
      <c r="AZ13">
        <v>5.8400000000000001E-2</v>
      </c>
      <c r="BA13">
        <v>5.8400000000000001E-2</v>
      </c>
      <c r="BB13">
        <v>5.8400000000000001E-2</v>
      </c>
      <c r="BC13">
        <v>5.8400000000000001E-2</v>
      </c>
      <c r="BD13">
        <v>5.8400000000000001E-2</v>
      </c>
      <c r="BE13">
        <v>0.1027</v>
      </c>
      <c r="BF13">
        <v>0.1027</v>
      </c>
      <c r="BG13">
        <v>0.1027</v>
      </c>
      <c r="BH13">
        <v>0.1027</v>
      </c>
      <c r="BI13">
        <v>0.1027</v>
      </c>
      <c r="BJ13">
        <v>0.1027</v>
      </c>
      <c r="BK13">
        <v>0.1027</v>
      </c>
      <c r="BL13">
        <v>0.1027</v>
      </c>
      <c r="BM13">
        <v>0.1027</v>
      </c>
      <c r="BN13">
        <v>0.1027</v>
      </c>
      <c r="BO13">
        <v>0.1027</v>
      </c>
      <c r="BP13">
        <v>0.1027</v>
      </c>
      <c r="BQ13">
        <v>0.1027</v>
      </c>
    </row>
    <row r="14" spans="1:69" x14ac:dyDescent="0.25">
      <c r="A14">
        <v>13</v>
      </c>
      <c r="B14">
        <v>4.9700000000000001E-2</v>
      </c>
      <c r="C14">
        <v>4.9700000000000001E-2</v>
      </c>
      <c r="D14">
        <v>4.9700000000000001E-2</v>
      </c>
      <c r="E14">
        <v>4.9700000000000001E-2</v>
      </c>
      <c r="F14">
        <v>4.9700000000000001E-2</v>
      </c>
      <c r="G14">
        <v>4.9700000000000001E-2</v>
      </c>
      <c r="H14">
        <v>4.9700000000000001E-2</v>
      </c>
      <c r="I14">
        <v>4.9700000000000001E-2</v>
      </c>
      <c r="J14">
        <v>4.9700000000000001E-2</v>
      </c>
      <c r="K14">
        <v>4.9700000000000001E-2</v>
      </c>
      <c r="L14">
        <v>4.9700000000000001E-2</v>
      </c>
      <c r="M14">
        <v>4.9700000000000001E-2</v>
      </c>
      <c r="N14">
        <v>4.9700000000000001E-2</v>
      </c>
      <c r="O14">
        <v>4.9700000000000001E-2</v>
      </c>
      <c r="P14">
        <v>4.9700000000000001E-2</v>
      </c>
      <c r="Q14">
        <v>4.9700000000000001E-2</v>
      </c>
      <c r="R14">
        <v>4.9700000000000001E-2</v>
      </c>
      <c r="S14">
        <v>5.9700000000000003E-2</v>
      </c>
      <c r="T14">
        <v>5.9700000000000003E-2</v>
      </c>
      <c r="U14">
        <v>5.9700000000000003E-2</v>
      </c>
      <c r="V14">
        <v>5.9700000000000003E-2</v>
      </c>
      <c r="W14">
        <v>5.4300000000000001E-2</v>
      </c>
      <c r="X14">
        <v>5.4300000000000001E-2</v>
      </c>
      <c r="Y14">
        <v>5.4300000000000001E-2</v>
      </c>
      <c r="Z14">
        <v>5.4300000000000001E-2</v>
      </c>
      <c r="AA14">
        <v>3.0300000000000001E-2</v>
      </c>
      <c r="AB14">
        <v>3.0300000000000001E-2</v>
      </c>
      <c r="AC14">
        <v>3.0300000000000001E-2</v>
      </c>
      <c r="AD14">
        <v>3.0300000000000001E-2</v>
      </c>
      <c r="AE14">
        <v>3.0300000000000001E-2</v>
      </c>
      <c r="AF14">
        <v>3.0300000000000001E-2</v>
      </c>
      <c r="AG14">
        <v>2.1399999999999999E-2</v>
      </c>
      <c r="AH14">
        <v>2.1399999999999999E-2</v>
      </c>
      <c r="AI14">
        <v>2.1399999999999999E-2</v>
      </c>
      <c r="AJ14">
        <v>2.1499999999999998E-2</v>
      </c>
      <c r="AK14">
        <v>2.1499999999999998E-2</v>
      </c>
      <c r="AL14">
        <v>2.1499999999999998E-2</v>
      </c>
      <c r="AM14">
        <v>0</v>
      </c>
      <c r="AN14">
        <v>0</v>
      </c>
      <c r="AO14">
        <v>0</v>
      </c>
      <c r="AP14">
        <v>0</v>
      </c>
      <c r="AQ14">
        <v>2.18E-2</v>
      </c>
      <c r="AR14">
        <v>2.18E-2</v>
      </c>
      <c r="AS14">
        <v>3.9300000000000002E-2</v>
      </c>
      <c r="AT14">
        <v>3.9300000000000002E-2</v>
      </c>
      <c r="AU14">
        <v>3.9300000000000002E-2</v>
      </c>
      <c r="AV14">
        <v>3.9300000000000002E-2</v>
      </c>
      <c r="AW14">
        <v>3.9300000000000002E-2</v>
      </c>
      <c r="AX14">
        <v>3.9300000000000002E-2</v>
      </c>
      <c r="AY14">
        <v>5.1900000000000002E-2</v>
      </c>
      <c r="AZ14">
        <v>5.1900000000000002E-2</v>
      </c>
      <c r="BA14">
        <v>5.1900000000000002E-2</v>
      </c>
      <c r="BB14">
        <v>5.1900000000000002E-2</v>
      </c>
      <c r="BC14">
        <v>5.1900000000000002E-2</v>
      </c>
      <c r="BD14">
        <v>5.1900000000000002E-2</v>
      </c>
      <c r="BE14">
        <v>7.0400000000000004E-2</v>
      </c>
      <c r="BF14">
        <v>7.0400000000000004E-2</v>
      </c>
      <c r="BG14">
        <v>7.0400000000000004E-2</v>
      </c>
      <c r="BH14">
        <v>7.0400000000000004E-2</v>
      </c>
      <c r="BI14">
        <v>7.0400000000000004E-2</v>
      </c>
      <c r="BJ14">
        <v>7.0400000000000004E-2</v>
      </c>
      <c r="BK14">
        <v>7.0400000000000004E-2</v>
      </c>
      <c r="BL14">
        <v>7.0400000000000004E-2</v>
      </c>
      <c r="BM14">
        <v>7.0400000000000004E-2</v>
      </c>
      <c r="BN14">
        <v>7.0400000000000004E-2</v>
      </c>
      <c r="BO14">
        <v>7.0400000000000004E-2</v>
      </c>
      <c r="BP14">
        <v>7.0400000000000004E-2</v>
      </c>
      <c r="BQ14">
        <v>7.0400000000000004E-2</v>
      </c>
    </row>
    <row r="15" spans="1:69" x14ac:dyDescent="0.25">
      <c r="A15">
        <v>14</v>
      </c>
      <c r="B15">
        <v>0.19600000000000001</v>
      </c>
      <c r="C15">
        <v>0.19600000000000001</v>
      </c>
      <c r="D15">
        <v>0.19600000000000001</v>
      </c>
      <c r="E15">
        <v>0.19600000000000001</v>
      </c>
      <c r="F15">
        <v>0.19600000000000001</v>
      </c>
      <c r="G15">
        <v>0.19600000000000001</v>
      </c>
      <c r="H15">
        <v>0.19600000000000001</v>
      </c>
      <c r="I15">
        <v>0.19600000000000001</v>
      </c>
      <c r="J15">
        <v>0.19600000000000001</v>
      </c>
      <c r="K15">
        <v>0.19600000000000001</v>
      </c>
      <c r="L15">
        <v>0.19600000000000001</v>
      </c>
      <c r="M15">
        <v>0.19600000000000001</v>
      </c>
      <c r="N15">
        <v>0.19600000000000001</v>
      </c>
      <c r="O15">
        <v>0.19600000000000001</v>
      </c>
      <c r="P15">
        <v>0.19600000000000001</v>
      </c>
      <c r="Q15">
        <v>0.19600000000000001</v>
      </c>
      <c r="R15">
        <v>0.19600000000000001</v>
      </c>
      <c r="S15">
        <v>0.23269999999999999</v>
      </c>
      <c r="T15">
        <v>0.23269999999999999</v>
      </c>
      <c r="U15">
        <v>0.23269999999999999</v>
      </c>
      <c r="V15">
        <v>0.23269999999999999</v>
      </c>
      <c r="W15">
        <v>0.25030000000000002</v>
      </c>
      <c r="X15">
        <v>0.25030000000000002</v>
      </c>
      <c r="Y15">
        <v>0.25030000000000002</v>
      </c>
      <c r="Z15">
        <v>0.25030000000000002</v>
      </c>
      <c r="AA15">
        <v>0.20899999999999999</v>
      </c>
      <c r="AB15">
        <v>0.20899999999999999</v>
      </c>
      <c r="AC15">
        <v>0.20899999999999999</v>
      </c>
      <c r="AD15">
        <v>0.20899999999999999</v>
      </c>
      <c r="AE15">
        <v>0.20899999999999999</v>
      </c>
      <c r="AF15">
        <v>0.20899999999999999</v>
      </c>
      <c r="AG15">
        <v>0.18870000000000001</v>
      </c>
      <c r="AH15">
        <v>0.18870000000000001</v>
      </c>
      <c r="AI15">
        <v>0.18870000000000001</v>
      </c>
      <c r="AJ15">
        <v>0.1847</v>
      </c>
      <c r="AK15">
        <v>0.1847</v>
      </c>
      <c r="AL15">
        <v>0.1847</v>
      </c>
      <c r="AM15">
        <v>0.1487</v>
      </c>
      <c r="AN15">
        <v>0.1487</v>
      </c>
      <c r="AO15">
        <v>0.1487</v>
      </c>
      <c r="AP15">
        <v>0.1487</v>
      </c>
      <c r="AQ15">
        <v>0.2455</v>
      </c>
      <c r="AR15">
        <v>0.2455</v>
      </c>
      <c r="AS15">
        <v>0.1072</v>
      </c>
      <c r="AT15">
        <v>0.1072</v>
      </c>
      <c r="AU15">
        <v>0.1072</v>
      </c>
      <c r="AV15">
        <v>0.1072</v>
      </c>
      <c r="AW15">
        <v>0.1072</v>
      </c>
      <c r="AX15">
        <v>0.1072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25">
      <c r="A16">
        <v>15</v>
      </c>
      <c r="B16">
        <v>1.38E-2</v>
      </c>
      <c r="C16">
        <v>1.38E-2</v>
      </c>
      <c r="D16">
        <v>1.38E-2</v>
      </c>
      <c r="E16">
        <v>1.38E-2</v>
      </c>
      <c r="F16">
        <v>1.38E-2</v>
      </c>
      <c r="G16">
        <v>1.38E-2</v>
      </c>
      <c r="H16">
        <v>1.38E-2</v>
      </c>
      <c r="I16">
        <v>1.38E-2</v>
      </c>
      <c r="J16">
        <v>1.38E-2</v>
      </c>
      <c r="K16">
        <v>1.38E-2</v>
      </c>
      <c r="L16">
        <v>1.38E-2</v>
      </c>
      <c r="M16">
        <v>1.38E-2</v>
      </c>
      <c r="N16">
        <v>1.38E-2</v>
      </c>
      <c r="O16">
        <v>1.38E-2</v>
      </c>
      <c r="P16">
        <v>1.38E-2</v>
      </c>
      <c r="Q16">
        <v>1.38E-2</v>
      </c>
      <c r="R16">
        <v>1.38E-2</v>
      </c>
      <c r="S16">
        <v>1.38E-2</v>
      </c>
      <c r="T16">
        <v>1.38E-2</v>
      </c>
      <c r="U16">
        <v>1.38E-2</v>
      </c>
      <c r="V16">
        <v>1.38E-2</v>
      </c>
      <c r="W16">
        <v>1.38E-2</v>
      </c>
      <c r="X16">
        <v>1.38E-2</v>
      </c>
      <c r="Y16">
        <v>1.38E-2</v>
      </c>
      <c r="Z16">
        <v>1.38E-2</v>
      </c>
      <c r="AA16">
        <v>1.38E-2</v>
      </c>
      <c r="AB16">
        <v>1.38E-2</v>
      </c>
      <c r="AC16">
        <v>1.38E-2</v>
      </c>
      <c r="AD16">
        <v>1.38E-2</v>
      </c>
      <c r="AE16">
        <v>1.38E-2</v>
      </c>
      <c r="AF16">
        <v>1.38E-2</v>
      </c>
      <c r="AG16">
        <v>1.38E-2</v>
      </c>
      <c r="AH16">
        <v>1.38E-2</v>
      </c>
      <c r="AI16">
        <v>1.38E-2</v>
      </c>
      <c r="AJ16">
        <v>1.38E-2</v>
      </c>
      <c r="AK16">
        <v>1.38E-2</v>
      </c>
      <c r="AL16">
        <v>1.38E-2</v>
      </c>
      <c r="AM16">
        <v>0</v>
      </c>
      <c r="AN16">
        <v>0</v>
      </c>
      <c r="AO16">
        <v>0</v>
      </c>
      <c r="AP16">
        <v>0</v>
      </c>
      <c r="AQ16">
        <v>1.38E-2</v>
      </c>
      <c r="AR16">
        <v>1.38E-2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25">
      <c r="A18">
        <v>17</v>
      </c>
      <c r="B18">
        <v>0.2054</v>
      </c>
      <c r="C18">
        <v>0.2054</v>
      </c>
      <c r="D18">
        <v>0.2054</v>
      </c>
      <c r="E18">
        <v>0.2054</v>
      </c>
      <c r="F18">
        <v>0.2054</v>
      </c>
      <c r="G18">
        <v>0.2054</v>
      </c>
      <c r="H18">
        <v>0.2054</v>
      </c>
      <c r="I18">
        <v>0.2054</v>
      </c>
      <c r="J18">
        <v>0.2054</v>
      </c>
      <c r="K18">
        <v>0.2054</v>
      </c>
      <c r="L18">
        <v>0.2054</v>
      </c>
      <c r="M18">
        <v>0.2054</v>
      </c>
      <c r="N18">
        <v>0.2054</v>
      </c>
      <c r="O18">
        <v>0.2054</v>
      </c>
      <c r="P18">
        <v>0.2054</v>
      </c>
      <c r="Q18">
        <v>0.2054</v>
      </c>
      <c r="R18">
        <v>0.2054</v>
      </c>
      <c r="S18">
        <v>0.18509999999999999</v>
      </c>
      <c r="T18">
        <v>0.18509999999999999</v>
      </c>
      <c r="U18">
        <v>0.18509999999999999</v>
      </c>
      <c r="V18">
        <v>0.18509999999999999</v>
      </c>
      <c r="W18">
        <v>0.20699999999999999</v>
      </c>
      <c r="X18">
        <v>0.20699999999999999</v>
      </c>
      <c r="Y18">
        <v>0.20699999999999999</v>
      </c>
      <c r="Z18">
        <v>0.20699999999999999</v>
      </c>
      <c r="AA18">
        <v>0.26740000000000003</v>
      </c>
      <c r="AB18">
        <v>0.26740000000000003</v>
      </c>
      <c r="AC18">
        <v>0.26740000000000003</v>
      </c>
      <c r="AD18">
        <v>0.26740000000000003</v>
      </c>
      <c r="AE18">
        <v>0.26740000000000003</v>
      </c>
      <c r="AF18">
        <v>0.26740000000000003</v>
      </c>
      <c r="AG18">
        <v>0.30499999999999999</v>
      </c>
      <c r="AH18">
        <v>0.30499999999999999</v>
      </c>
      <c r="AI18">
        <v>0.30499999999999999</v>
      </c>
      <c r="AJ18">
        <v>0.2959</v>
      </c>
      <c r="AK18">
        <v>0.2959</v>
      </c>
      <c r="AL18">
        <v>0.2959</v>
      </c>
      <c r="AM18">
        <v>0.36280000000000001</v>
      </c>
      <c r="AN18">
        <v>0.36280000000000001</v>
      </c>
      <c r="AO18">
        <v>0.36280000000000001</v>
      </c>
      <c r="AP18">
        <v>0.36280000000000001</v>
      </c>
      <c r="AQ18">
        <v>0.25569999999999998</v>
      </c>
      <c r="AR18">
        <v>0.25569999999999998</v>
      </c>
      <c r="AS18">
        <v>0.55030000000000001</v>
      </c>
      <c r="AT18">
        <v>0.55030000000000001</v>
      </c>
      <c r="AU18">
        <v>0.55030000000000001</v>
      </c>
      <c r="AV18">
        <v>0.55030000000000001</v>
      </c>
      <c r="AW18">
        <v>0.55030000000000001</v>
      </c>
      <c r="AX18">
        <v>0.55030000000000001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</row>
    <row r="19" spans="1:69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25">
      <c r="A20">
        <v>19</v>
      </c>
      <c r="B20">
        <v>6.8999999999999999E-3</v>
      </c>
      <c r="C20">
        <v>6.8999999999999999E-3</v>
      </c>
      <c r="D20">
        <v>6.8999999999999999E-3</v>
      </c>
      <c r="E20">
        <v>6.8999999999999999E-3</v>
      </c>
      <c r="F20">
        <v>6.8999999999999999E-3</v>
      </c>
      <c r="G20">
        <v>6.8999999999999999E-3</v>
      </c>
      <c r="H20">
        <v>6.8999999999999999E-3</v>
      </c>
      <c r="I20">
        <v>6.8999999999999999E-3</v>
      </c>
      <c r="J20">
        <v>6.8999999999999999E-3</v>
      </c>
      <c r="K20">
        <v>6.8999999999999999E-3</v>
      </c>
      <c r="L20">
        <v>6.8999999999999999E-3</v>
      </c>
      <c r="M20">
        <v>6.8999999999999999E-3</v>
      </c>
      <c r="N20">
        <v>6.8999999999999999E-3</v>
      </c>
      <c r="O20">
        <v>6.8999999999999999E-3</v>
      </c>
      <c r="P20">
        <v>6.8999999999999999E-3</v>
      </c>
      <c r="Q20">
        <v>6.8999999999999999E-3</v>
      </c>
      <c r="R20">
        <v>6.8999999999999999E-3</v>
      </c>
      <c r="S20">
        <v>6.8999999999999999E-3</v>
      </c>
      <c r="T20">
        <v>6.8999999999999999E-3</v>
      </c>
      <c r="U20">
        <v>6.8999999999999999E-3</v>
      </c>
      <c r="V20">
        <v>6.8999999999999999E-3</v>
      </c>
      <c r="W20">
        <v>6.8999999999999999E-3</v>
      </c>
      <c r="X20">
        <v>6.8999999999999999E-3</v>
      </c>
      <c r="Y20">
        <v>6.8999999999999999E-3</v>
      </c>
      <c r="Z20">
        <v>6.8999999999999999E-3</v>
      </c>
      <c r="AA20">
        <v>6.8999999999999999E-3</v>
      </c>
      <c r="AB20">
        <v>6.8999999999999999E-3</v>
      </c>
      <c r="AC20">
        <v>6.8999999999999999E-3</v>
      </c>
      <c r="AD20">
        <v>6.8999999999999999E-3</v>
      </c>
      <c r="AE20">
        <v>6.8999999999999999E-3</v>
      </c>
      <c r="AF20">
        <v>6.8999999999999999E-3</v>
      </c>
      <c r="AG20">
        <v>6.8999999999999999E-3</v>
      </c>
      <c r="AH20">
        <v>6.8999999999999999E-3</v>
      </c>
      <c r="AI20">
        <v>6.8999999999999999E-3</v>
      </c>
      <c r="AJ20">
        <v>6.8999999999999999E-3</v>
      </c>
      <c r="AK20">
        <v>6.8999999999999999E-3</v>
      </c>
      <c r="AL20">
        <v>6.8999999999999999E-3</v>
      </c>
      <c r="AM20">
        <v>0</v>
      </c>
      <c r="AN20">
        <v>0</v>
      </c>
      <c r="AO20">
        <v>0</v>
      </c>
      <c r="AP20">
        <v>0</v>
      </c>
      <c r="AQ20">
        <v>6.8999999999999999E-3</v>
      </c>
      <c r="AR20">
        <v>6.8999999999999999E-3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 x14ac:dyDescent="0.25">
      <c r="A22">
        <v>21</v>
      </c>
      <c r="B22">
        <v>0.77390000000000003</v>
      </c>
      <c r="C22">
        <v>0.77390000000000003</v>
      </c>
      <c r="D22">
        <v>0.77390000000000003</v>
      </c>
      <c r="E22">
        <v>0.77390000000000003</v>
      </c>
      <c r="F22">
        <v>0.77390000000000003</v>
      </c>
      <c r="G22">
        <v>0.77390000000000003</v>
      </c>
      <c r="H22">
        <v>0.77390000000000003</v>
      </c>
      <c r="I22">
        <v>0.77390000000000003</v>
      </c>
      <c r="J22">
        <v>0.77390000000000003</v>
      </c>
      <c r="K22">
        <v>0.77390000000000003</v>
      </c>
      <c r="L22">
        <v>0.77390000000000003</v>
      </c>
      <c r="M22">
        <v>0.77390000000000003</v>
      </c>
      <c r="N22">
        <v>0.77390000000000003</v>
      </c>
      <c r="O22">
        <v>0.77390000000000003</v>
      </c>
      <c r="P22">
        <v>0.77390000000000003</v>
      </c>
      <c r="Q22">
        <v>0.77390000000000003</v>
      </c>
      <c r="R22">
        <v>0.77390000000000003</v>
      </c>
      <c r="S22">
        <v>0.79420000000000002</v>
      </c>
      <c r="T22">
        <v>0.79420000000000002</v>
      </c>
      <c r="U22">
        <v>0.79420000000000002</v>
      </c>
      <c r="V22">
        <v>0.79420000000000002</v>
      </c>
      <c r="W22">
        <v>0.77229999999999999</v>
      </c>
      <c r="X22">
        <v>0.77229999999999999</v>
      </c>
      <c r="Y22">
        <v>0.77229999999999999</v>
      </c>
      <c r="Z22">
        <v>0.77229999999999999</v>
      </c>
      <c r="AA22">
        <v>0.71189999999999998</v>
      </c>
      <c r="AB22">
        <v>0.71189999999999998</v>
      </c>
      <c r="AC22">
        <v>0.71189999999999998</v>
      </c>
      <c r="AD22">
        <v>0.71189999999999998</v>
      </c>
      <c r="AE22">
        <v>0.71189999999999998</v>
      </c>
      <c r="AF22">
        <v>0.71189999999999998</v>
      </c>
      <c r="AG22">
        <v>0.6744</v>
      </c>
      <c r="AH22">
        <v>0.6744</v>
      </c>
      <c r="AI22">
        <v>0.6744</v>
      </c>
      <c r="AJ22">
        <v>0.68340000000000001</v>
      </c>
      <c r="AK22">
        <v>0.68340000000000001</v>
      </c>
      <c r="AL22">
        <v>0.68340000000000001</v>
      </c>
      <c r="AM22">
        <v>0.63719999999999999</v>
      </c>
      <c r="AN22">
        <v>0.63719999999999999</v>
      </c>
      <c r="AO22">
        <v>0.63719999999999999</v>
      </c>
      <c r="AP22">
        <v>0.63719999999999999</v>
      </c>
      <c r="AQ22">
        <v>0.72360000000000002</v>
      </c>
      <c r="AR22">
        <v>0.72360000000000002</v>
      </c>
      <c r="AS22">
        <v>0.44969999999999999</v>
      </c>
      <c r="AT22">
        <v>0.44969999999999999</v>
      </c>
      <c r="AU22">
        <v>0.44969999999999999</v>
      </c>
      <c r="AV22">
        <v>0.44969999999999999</v>
      </c>
      <c r="AW22">
        <v>0.44969999999999999</v>
      </c>
      <c r="AX22">
        <v>0.44969999999999999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x14ac:dyDescent="0.25">
      <c r="A23">
        <v>22</v>
      </c>
      <c r="B23">
        <v>1.38E-2</v>
      </c>
      <c r="C23">
        <v>1.38E-2</v>
      </c>
      <c r="D23">
        <v>1.38E-2</v>
      </c>
      <c r="E23">
        <v>1.38E-2</v>
      </c>
      <c r="F23">
        <v>1.38E-2</v>
      </c>
      <c r="G23">
        <v>1.38E-2</v>
      </c>
      <c r="H23">
        <v>1.38E-2</v>
      </c>
      <c r="I23">
        <v>1.38E-2</v>
      </c>
      <c r="J23">
        <v>1.38E-2</v>
      </c>
      <c r="K23">
        <v>1.38E-2</v>
      </c>
      <c r="L23">
        <v>1.38E-2</v>
      </c>
      <c r="M23">
        <v>1.38E-2</v>
      </c>
      <c r="N23">
        <v>1.38E-2</v>
      </c>
      <c r="O23">
        <v>1.38E-2</v>
      </c>
      <c r="P23">
        <v>1.38E-2</v>
      </c>
      <c r="Q23">
        <v>1.38E-2</v>
      </c>
      <c r="R23">
        <v>1.38E-2</v>
      </c>
      <c r="S23">
        <v>1.38E-2</v>
      </c>
      <c r="T23">
        <v>1.38E-2</v>
      </c>
      <c r="U23">
        <v>1.38E-2</v>
      </c>
      <c r="V23">
        <v>1.38E-2</v>
      </c>
      <c r="W23">
        <v>1.38E-2</v>
      </c>
      <c r="X23">
        <v>1.38E-2</v>
      </c>
      <c r="Y23">
        <v>1.38E-2</v>
      </c>
      <c r="Z23">
        <v>1.38E-2</v>
      </c>
      <c r="AA23">
        <v>1.38E-2</v>
      </c>
      <c r="AB23">
        <v>1.38E-2</v>
      </c>
      <c r="AC23">
        <v>1.38E-2</v>
      </c>
      <c r="AD23">
        <v>1.38E-2</v>
      </c>
      <c r="AE23">
        <v>1.38E-2</v>
      </c>
      <c r="AF23">
        <v>1.38E-2</v>
      </c>
      <c r="AG23">
        <v>1.38E-2</v>
      </c>
      <c r="AH23">
        <v>1.38E-2</v>
      </c>
      <c r="AI23">
        <v>1.38E-2</v>
      </c>
      <c r="AJ23">
        <v>1.38E-2</v>
      </c>
      <c r="AK23">
        <v>1.38E-2</v>
      </c>
      <c r="AL23">
        <v>1.38E-2</v>
      </c>
      <c r="AM23">
        <v>0</v>
      </c>
      <c r="AN23">
        <v>0</v>
      </c>
      <c r="AO23">
        <v>0</v>
      </c>
      <c r="AP23">
        <v>0</v>
      </c>
      <c r="AQ23">
        <v>1.38E-2</v>
      </c>
      <c r="AR23">
        <v>1.38E-2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25">
      <c r="A25">
        <v>24</v>
      </c>
      <c r="B25">
        <v>0.2054</v>
      </c>
      <c r="C25">
        <v>0.2054</v>
      </c>
      <c r="D25">
        <v>0.2054</v>
      </c>
      <c r="E25">
        <v>0.2054</v>
      </c>
      <c r="F25">
        <v>0.2054</v>
      </c>
      <c r="G25">
        <v>0.2054</v>
      </c>
      <c r="H25">
        <v>0.2054</v>
      </c>
      <c r="I25">
        <v>0.2054</v>
      </c>
      <c r="J25">
        <v>0.2054</v>
      </c>
      <c r="K25">
        <v>0.2054</v>
      </c>
      <c r="L25">
        <v>0.2054</v>
      </c>
      <c r="M25">
        <v>0.2054</v>
      </c>
      <c r="N25">
        <v>0.2054</v>
      </c>
      <c r="O25">
        <v>0.2054</v>
      </c>
      <c r="P25">
        <v>0.2054</v>
      </c>
      <c r="Q25">
        <v>0.2054</v>
      </c>
      <c r="R25">
        <v>0.2054</v>
      </c>
      <c r="S25">
        <v>0.18509999999999999</v>
      </c>
      <c r="T25">
        <v>0.18509999999999999</v>
      </c>
      <c r="U25">
        <v>0.18509999999999999</v>
      </c>
      <c r="V25">
        <v>0.18509999999999999</v>
      </c>
      <c r="W25">
        <v>0.20699999999999999</v>
      </c>
      <c r="X25">
        <v>0.20699999999999999</v>
      </c>
      <c r="Y25">
        <v>0.20699999999999999</v>
      </c>
      <c r="Z25">
        <v>0.20699999999999999</v>
      </c>
      <c r="AA25">
        <v>0.26740000000000003</v>
      </c>
      <c r="AB25">
        <v>0.26740000000000003</v>
      </c>
      <c r="AC25">
        <v>0.26740000000000003</v>
      </c>
      <c r="AD25">
        <v>0.26740000000000003</v>
      </c>
      <c r="AE25">
        <v>0.26740000000000003</v>
      </c>
      <c r="AF25">
        <v>0.26740000000000003</v>
      </c>
      <c r="AG25">
        <v>0.30499999999999999</v>
      </c>
      <c r="AH25">
        <v>0.30499999999999999</v>
      </c>
      <c r="AI25">
        <v>0.30499999999999999</v>
      </c>
      <c r="AJ25">
        <v>0.2959</v>
      </c>
      <c r="AK25">
        <v>0.2959</v>
      </c>
      <c r="AL25">
        <v>0.2959</v>
      </c>
      <c r="AM25">
        <v>0.36280000000000001</v>
      </c>
      <c r="AN25">
        <v>0.36280000000000001</v>
      </c>
      <c r="AO25">
        <v>0.36280000000000001</v>
      </c>
      <c r="AP25">
        <v>0.36280000000000001</v>
      </c>
      <c r="AQ25">
        <v>0.25569999999999998</v>
      </c>
      <c r="AR25">
        <v>0.25569999999999998</v>
      </c>
      <c r="AS25">
        <v>0.55030000000000001</v>
      </c>
      <c r="AT25">
        <v>0.55030000000000001</v>
      </c>
      <c r="AU25">
        <v>0.55030000000000001</v>
      </c>
      <c r="AV25">
        <v>0.55030000000000001</v>
      </c>
      <c r="AW25">
        <v>0.55030000000000001</v>
      </c>
      <c r="AX25">
        <v>0.55030000000000001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</row>
    <row r="26" spans="1:69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x14ac:dyDescent="0.25">
      <c r="A27">
        <v>26</v>
      </c>
      <c r="B27">
        <v>6.8999999999999999E-3</v>
      </c>
      <c r="C27">
        <v>6.8999999999999999E-3</v>
      </c>
      <c r="D27">
        <v>6.8999999999999999E-3</v>
      </c>
      <c r="E27">
        <v>6.8999999999999999E-3</v>
      </c>
      <c r="F27">
        <v>6.8999999999999999E-3</v>
      </c>
      <c r="G27">
        <v>6.8999999999999999E-3</v>
      </c>
      <c r="H27">
        <v>6.8999999999999999E-3</v>
      </c>
      <c r="I27">
        <v>6.8999999999999999E-3</v>
      </c>
      <c r="J27">
        <v>6.8999999999999999E-3</v>
      </c>
      <c r="K27">
        <v>6.8999999999999999E-3</v>
      </c>
      <c r="L27">
        <v>6.8999999999999999E-3</v>
      </c>
      <c r="M27">
        <v>6.8999999999999999E-3</v>
      </c>
      <c r="N27">
        <v>6.8999999999999999E-3</v>
      </c>
      <c r="O27">
        <v>6.8999999999999999E-3</v>
      </c>
      <c r="P27">
        <v>6.8999999999999999E-3</v>
      </c>
      <c r="Q27">
        <v>6.8999999999999999E-3</v>
      </c>
      <c r="R27">
        <v>6.8999999999999999E-3</v>
      </c>
      <c r="S27">
        <v>6.8999999999999999E-3</v>
      </c>
      <c r="T27">
        <v>6.8999999999999999E-3</v>
      </c>
      <c r="U27">
        <v>6.8999999999999999E-3</v>
      </c>
      <c r="V27">
        <v>6.8999999999999999E-3</v>
      </c>
      <c r="W27">
        <v>6.8999999999999999E-3</v>
      </c>
      <c r="X27">
        <v>6.8999999999999999E-3</v>
      </c>
      <c r="Y27">
        <v>6.8999999999999999E-3</v>
      </c>
      <c r="Z27">
        <v>6.8999999999999999E-3</v>
      </c>
      <c r="AA27">
        <v>6.8999999999999999E-3</v>
      </c>
      <c r="AB27">
        <v>6.8999999999999999E-3</v>
      </c>
      <c r="AC27">
        <v>6.8999999999999999E-3</v>
      </c>
      <c r="AD27">
        <v>6.8999999999999999E-3</v>
      </c>
      <c r="AE27">
        <v>6.8999999999999999E-3</v>
      </c>
      <c r="AF27">
        <v>6.8999999999999999E-3</v>
      </c>
      <c r="AG27">
        <v>6.8999999999999999E-3</v>
      </c>
      <c r="AH27">
        <v>6.8999999999999999E-3</v>
      </c>
      <c r="AI27">
        <v>6.8999999999999999E-3</v>
      </c>
      <c r="AJ27">
        <v>6.8999999999999999E-3</v>
      </c>
      <c r="AK27">
        <v>6.8999999999999999E-3</v>
      </c>
      <c r="AL27">
        <v>6.8999999999999999E-3</v>
      </c>
      <c r="AM27">
        <v>0</v>
      </c>
      <c r="AN27">
        <v>0</v>
      </c>
      <c r="AO27">
        <v>0</v>
      </c>
      <c r="AP27">
        <v>0</v>
      </c>
      <c r="AQ27">
        <v>6.8999999999999999E-3</v>
      </c>
      <c r="AR27">
        <v>6.8999999999999999E-3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25">
      <c r="A29">
        <v>28</v>
      </c>
      <c r="B29">
        <v>0.77390000000000003</v>
      </c>
      <c r="C29">
        <v>0.77390000000000003</v>
      </c>
      <c r="D29">
        <v>0.77390000000000003</v>
      </c>
      <c r="E29">
        <v>0.77390000000000003</v>
      </c>
      <c r="F29">
        <v>0.77390000000000003</v>
      </c>
      <c r="G29">
        <v>0.77390000000000003</v>
      </c>
      <c r="H29">
        <v>0.77390000000000003</v>
      </c>
      <c r="I29">
        <v>0.77390000000000003</v>
      </c>
      <c r="J29">
        <v>0.77390000000000003</v>
      </c>
      <c r="K29">
        <v>0.77390000000000003</v>
      </c>
      <c r="L29">
        <v>0.77390000000000003</v>
      </c>
      <c r="M29">
        <v>0.77390000000000003</v>
      </c>
      <c r="N29">
        <v>0.77390000000000003</v>
      </c>
      <c r="O29">
        <v>0.77390000000000003</v>
      </c>
      <c r="P29">
        <v>0.77390000000000003</v>
      </c>
      <c r="Q29">
        <v>0.77390000000000003</v>
      </c>
      <c r="R29">
        <v>0.77390000000000003</v>
      </c>
      <c r="S29">
        <v>0.79420000000000002</v>
      </c>
      <c r="T29">
        <v>0.79420000000000002</v>
      </c>
      <c r="U29">
        <v>0.79420000000000002</v>
      </c>
      <c r="V29">
        <v>0.79420000000000002</v>
      </c>
      <c r="W29">
        <v>0.77229999999999999</v>
      </c>
      <c r="X29">
        <v>0.77229999999999999</v>
      </c>
      <c r="Y29">
        <v>0.77229999999999999</v>
      </c>
      <c r="Z29">
        <v>0.77229999999999999</v>
      </c>
      <c r="AA29">
        <v>0.71189999999999998</v>
      </c>
      <c r="AB29">
        <v>0.71189999999999998</v>
      </c>
      <c r="AC29">
        <v>0.71189999999999998</v>
      </c>
      <c r="AD29">
        <v>0.71189999999999998</v>
      </c>
      <c r="AE29">
        <v>0.71189999999999998</v>
      </c>
      <c r="AF29">
        <v>0.71189999999999998</v>
      </c>
      <c r="AG29">
        <v>0.6744</v>
      </c>
      <c r="AH29">
        <v>0.6744</v>
      </c>
      <c r="AI29">
        <v>0.6744</v>
      </c>
      <c r="AJ29">
        <v>0.68340000000000001</v>
      </c>
      <c r="AK29">
        <v>0.68340000000000001</v>
      </c>
      <c r="AL29">
        <v>0.68340000000000001</v>
      </c>
      <c r="AM29">
        <v>0.63719999999999999</v>
      </c>
      <c r="AN29">
        <v>0.63719999999999999</v>
      </c>
      <c r="AO29">
        <v>0.63719999999999999</v>
      </c>
      <c r="AP29">
        <v>0.63719999999999999</v>
      </c>
      <c r="AQ29">
        <v>0.72360000000000002</v>
      </c>
      <c r="AR29">
        <v>0.72360000000000002</v>
      </c>
      <c r="AS29">
        <v>0.44969999999999999</v>
      </c>
      <c r="AT29">
        <v>0.44969999999999999</v>
      </c>
      <c r="AU29">
        <v>0.44969999999999999</v>
      </c>
      <c r="AV29">
        <v>0.44969999999999999</v>
      </c>
      <c r="AW29">
        <v>0.44969999999999999</v>
      </c>
      <c r="AX29">
        <v>0.44969999999999999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</row>
    <row r="31" spans="1:69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</row>
    <row r="32" spans="1:69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</row>
    <row r="33" spans="1:69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</row>
    <row r="34" spans="1:69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</row>
    <row r="35" spans="1:69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</row>
    <row r="36" spans="1:69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</row>
    <row r="37" spans="1:69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</row>
    <row r="38" spans="1:69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</row>
    <row r="39" spans="1:69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</row>
    <row r="40" spans="1:69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</row>
    <row r="41" spans="1:69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</row>
    <row r="42" spans="1:69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</row>
    <row r="43" spans="1:69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</row>
    <row r="44" spans="1:69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</row>
    <row r="45" spans="1:69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</row>
    <row r="46" spans="1:69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</row>
    <row r="47" spans="1:69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</row>
    <row r="48" spans="1:69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</row>
    <row r="49" spans="1:69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</row>
    <row r="50" spans="1:69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</row>
    <row r="51" spans="1:69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</row>
    <row r="52" spans="1:69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</row>
    <row r="53" spans="1:69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</row>
    <row r="54" spans="1:69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</row>
    <row r="55" spans="1:69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</row>
    <row r="56" spans="1:69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</row>
    <row r="57" spans="1:69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</row>
    <row r="58" spans="1:69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</row>
    <row r="59" spans="1:69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</row>
    <row r="60" spans="1:69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</row>
    <row r="61" spans="1:69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</row>
    <row r="62" spans="1:69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</row>
    <row r="63" spans="1:69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</row>
    <row r="64" spans="1:69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</row>
    <row r="65" spans="1:69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6"/>
  <sheetViews>
    <sheetView workbookViewId="0">
      <selection activeCell="I7" sqref="I7"/>
    </sheetView>
  </sheetViews>
  <sheetFormatPr defaultRowHeight="15" x14ac:dyDescent="0.25"/>
  <cols>
    <col min="4" max="4" width="11.42578125" customWidth="1"/>
    <col min="5" max="5" width="18.42578125" customWidth="1"/>
    <col min="6" max="6" width="15.42578125" customWidth="1"/>
    <col min="7" max="7" width="19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124</v>
      </c>
      <c r="E1" t="s">
        <v>25</v>
      </c>
      <c r="F1" t="s">
        <v>26</v>
      </c>
      <c r="G1" t="s">
        <v>27</v>
      </c>
      <c r="H1" t="s">
        <v>125</v>
      </c>
    </row>
    <row r="2" spans="1:8" x14ac:dyDescent="0.25">
      <c r="A2">
        <v>1</v>
      </c>
      <c r="B2">
        <v>1</v>
      </c>
      <c r="C2">
        <v>1</v>
      </c>
      <c r="D2">
        <v>1</v>
      </c>
      <c r="E2" t="s">
        <v>28</v>
      </c>
      <c r="F2" t="s">
        <v>29</v>
      </c>
      <c r="G2" t="s">
        <v>29</v>
      </c>
      <c r="H2" t="s">
        <v>126</v>
      </c>
    </row>
    <row r="3" spans="1:8" x14ac:dyDescent="0.25">
      <c r="A3">
        <v>1</v>
      </c>
      <c r="B3">
        <v>2</v>
      </c>
      <c r="C3">
        <v>2</v>
      </c>
      <c r="D3">
        <v>2</v>
      </c>
      <c r="E3" t="s">
        <v>28</v>
      </c>
      <c r="F3" t="s">
        <v>30</v>
      </c>
      <c r="G3" t="s">
        <v>31</v>
      </c>
      <c r="H3" t="s">
        <v>30</v>
      </c>
    </row>
    <row r="4" spans="1:8" x14ac:dyDescent="0.25">
      <c r="A4">
        <v>1</v>
      </c>
      <c r="B4">
        <v>2</v>
      </c>
      <c r="C4">
        <v>3</v>
      </c>
      <c r="D4">
        <v>2</v>
      </c>
      <c r="E4" t="s">
        <v>28</v>
      </c>
      <c r="F4" t="s">
        <v>30</v>
      </c>
      <c r="G4" t="s">
        <v>32</v>
      </c>
      <c r="H4" t="s">
        <v>30</v>
      </c>
    </row>
    <row r="5" spans="1:8" x14ac:dyDescent="0.25">
      <c r="A5">
        <v>1</v>
      </c>
      <c r="B5">
        <v>2</v>
      </c>
      <c r="C5">
        <v>4</v>
      </c>
      <c r="D5">
        <v>2</v>
      </c>
      <c r="E5" t="s">
        <v>28</v>
      </c>
      <c r="F5" t="s">
        <v>30</v>
      </c>
      <c r="G5" t="s">
        <v>33</v>
      </c>
      <c r="H5" t="s">
        <v>30</v>
      </c>
    </row>
    <row r="6" spans="1:8" x14ac:dyDescent="0.25">
      <c r="A6">
        <v>1</v>
      </c>
      <c r="B6">
        <v>2</v>
      </c>
      <c r="C6">
        <v>5</v>
      </c>
      <c r="D6">
        <v>2</v>
      </c>
      <c r="E6" t="s">
        <v>28</v>
      </c>
      <c r="F6" t="s">
        <v>30</v>
      </c>
      <c r="G6" t="s">
        <v>34</v>
      </c>
      <c r="H6" t="s">
        <v>30</v>
      </c>
    </row>
    <row r="7" spans="1:8" x14ac:dyDescent="0.25">
      <c r="A7">
        <v>1</v>
      </c>
      <c r="B7">
        <v>2</v>
      </c>
      <c r="C7">
        <v>6</v>
      </c>
      <c r="D7">
        <v>2</v>
      </c>
      <c r="E7" t="s">
        <v>28</v>
      </c>
      <c r="F7" t="s">
        <v>30</v>
      </c>
      <c r="G7" t="s">
        <v>35</v>
      </c>
      <c r="H7" t="s">
        <v>30</v>
      </c>
    </row>
    <row r="8" spans="1:8" x14ac:dyDescent="0.25">
      <c r="A8">
        <v>1</v>
      </c>
      <c r="B8">
        <v>2</v>
      </c>
      <c r="C8">
        <v>7</v>
      </c>
      <c r="D8">
        <v>2</v>
      </c>
      <c r="E8" t="s">
        <v>28</v>
      </c>
      <c r="F8" t="s">
        <v>30</v>
      </c>
      <c r="G8" t="s">
        <v>36</v>
      </c>
      <c r="H8" t="s">
        <v>30</v>
      </c>
    </row>
    <row r="9" spans="1:8" x14ac:dyDescent="0.25">
      <c r="A9">
        <v>1</v>
      </c>
      <c r="B9">
        <v>2</v>
      </c>
      <c r="C9">
        <v>8</v>
      </c>
      <c r="D9">
        <v>2</v>
      </c>
      <c r="E9" t="s">
        <v>28</v>
      </c>
      <c r="F9" t="s">
        <v>30</v>
      </c>
      <c r="G9" t="s">
        <v>37</v>
      </c>
      <c r="H9" t="s">
        <v>30</v>
      </c>
    </row>
    <row r="10" spans="1:8" x14ac:dyDescent="0.25">
      <c r="A10">
        <v>1</v>
      </c>
      <c r="B10">
        <v>2</v>
      </c>
      <c r="C10">
        <v>9</v>
      </c>
      <c r="D10">
        <v>2</v>
      </c>
      <c r="E10" t="s">
        <v>28</v>
      </c>
      <c r="F10" t="s">
        <v>30</v>
      </c>
      <c r="G10" t="s">
        <v>38</v>
      </c>
      <c r="H10" t="s">
        <v>30</v>
      </c>
    </row>
    <row r="11" spans="1:8" x14ac:dyDescent="0.25">
      <c r="A11">
        <v>1</v>
      </c>
      <c r="B11">
        <v>2</v>
      </c>
      <c r="C11">
        <v>10</v>
      </c>
      <c r="D11">
        <v>2</v>
      </c>
      <c r="E11" t="s">
        <v>28</v>
      </c>
      <c r="F11" t="s">
        <v>30</v>
      </c>
      <c r="G11" t="s">
        <v>39</v>
      </c>
      <c r="H11" t="s">
        <v>30</v>
      </c>
    </row>
    <row r="12" spans="1:8" x14ac:dyDescent="0.25">
      <c r="A12">
        <v>1</v>
      </c>
      <c r="B12">
        <v>2</v>
      </c>
      <c r="C12">
        <v>11</v>
      </c>
      <c r="D12">
        <v>2</v>
      </c>
      <c r="E12" t="s">
        <v>28</v>
      </c>
      <c r="F12" t="s">
        <v>30</v>
      </c>
      <c r="G12" t="s">
        <v>40</v>
      </c>
      <c r="H12" t="s">
        <v>30</v>
      </c>
    </row>
    <row r="13" spans="1:8" x14ac:dyDescent="0.25">
      <c r="A13">
        <v>1</v>
      </c>
      <c r="B13">
        <v>2</v>
      </c>
      <c r="C13">
        <v>12</v>
      </c>
      <c r="D13">
        <v>2</v>
      </c>
      <c r="E13" t="s">
        <v>28</v>
      </c>
      <c r="F13" t="s">
        <v>30</v>
      </c>
      <c r="G13" t="s">
        <v>41</v>
      </c>
      <c r="H13" t="s">
        <v>30</v>
      </c>
    </row>
    <row r="14" spans="1:8" x14ac:dyDescent="0.25">
      <c r="A14">
        <v>1</v>
      </c>
      <c r="B14">
        <v>3</v>
      </c>
      <c r="C14">
        <v>13</v>
      </c>
      <c r="D14">
        <v>3</v>
      </c>
      <c r="E14" t="s">
        <v>28</v>
      </c>
      <c r="F14" t="s">
        <v>42</v>
      </c>
      <c r="G14" t="s">
        <v>31</v>
      </c>
      <c r="H14" t="s">
        <v>45</v>
      </c>
    </row>
    <row r="15" spans="1:8" x14ac:dyDescent="0.25">
      <c r="A15">
        <v>1</v>
      </c>
      <c r="B15">
        <v>3</v>
      </c>
      <c r="C15">
        <v>14</v>
      </c>
      <c r="D15">
        <v>3</v>
      </c>
      <c r="E15" t="s">
        <v>28</v>
      </c>
      <c r="F15" t="s">
        <v>42</v>
      </c>
      <c r="G15" t="s">
        <v>41</v>
      </c>
      <c r="H15" t="s">
        <v>45</v>
      </c>
    </row>
    <row r="16" spans="1:8" x14ac:dyDescent="0.25">
      <c r="A16">
        <v>1</v>
      </c>
      <c r="B16">
        <v>3</v>
      </c>
      <c r="C16">
        <v>15</v>
      </c>
      <c r="D16">
        <v>3</v>
      </c>
      <c r="E16" t="s">
        <v>28</v>
      </c>
      <c r="F16" t="s">
        <v>42</v>
      </c>
      <c r="G16" t="s">
        <v>40</v>
      </c>
      <c r="H16" t="s">
        <v>45</v>
      </c>
    </row>
    <row r="17" spans="1:8" x14ac:dyDescent="0.25">
      <c r="A17">
        <v>1</v>
      </c>
      <c r="B17">
        <v>3</v>
      </c>
      <c r="C17">
        <v>16</v>
      </c>
      <c r="D17">
        <v>3</v>
      </c>
      <c r="E17" t="s">
        <v>28</v>
      </c>
      <c r="F17" t="s">
        <v>42</v>
      </c>
      <c r="G17" t="s">
        <v>38</v>
      </c>
      <c r="H17" t="s">
        <v>45</v>
      </c>
    </row>
    <row r="18" spans="1:8" x14ac:dyDescent="0.25">
      <c r="A18">
        <v>1</v>
      </c>
      <c r="B18">
        <v>3</v>
      </c>
      <c r="C18">
        <v>17</v>
      </c>
      <c r="D18">
        <v>3</v>
      </c>
      <c r="E18" t="s">
        <v>28</v>
      </c>
      <c r="F18" t="s">
        <v>42</v>
      </c>
      <c r="G18" t="s">
        <v>37</v>
      </c>
      <c r="H18" t="s">
        <v>45</v>
      </c>
    </row>
    <row r="19" spans="1:8" x14ac:dyDescent="0.25">
      <c r="A19">
        <v>1</v>
      </c>
      <c r="B19">
        <v>3</v>
      </c>
      <c r="C19">
        <v>18</v>
      </c>
      <c r="D19">
        <v>3</v>
      </c>
      <c r="E19" t="s">
        <v>28</v>
      </c>
      <c r="F19" t="s">
        <v>42</v>
      </c>
      <c r="G19" t="s">
        <v>36</v>
      </c>
      <c r="H19" t="s">
        <v>45</v>
      </c>
    </row>
    <row r="20" spans="1:8" x14ac:dyDescent="0.25">
      <c r="A20">
        <v>1</v>
      </c>
      <c r="B20">
        <v>3</v>
      </c>
      <c r="C20">
        <v>19</v>
      </c>
      <c r="D20">
        <v>3</v>
      </c>
      <c r="E20" t="s">
        <v>28</v>
      </c>
      <c r="F20" t="s">
        <v>42</v>
      </c>
      <c r="G20" t="s">
        <v>32</v>
      </c>
      <c r="H20" t="s">
        <v>45</v>
      </c>
    </row>
    <row r="21" spans="1:8" x14ac:dyDescent="0.25">
      <c r="A21">
        <v>1</v>
      </c>
      <c r="B21">
        <v>3</v>
      </c>
      <c r="C21">
        <v>20</v>
      </c>
      <c r="D21">
        <v>3</v>
      </c>
      <c r="E21" t="s">
        <v>28</v>
      </c>
      <c r="F21" t="s">
        <v>42</v>
      </c>
      <c r="G21" t="s">
        <v>34</v>
      </c>
      <c r="H21" t="s">
        <v>45</v>
      </c>
    </row>
    <row r="22" spans="1:8" x14ac:dyDescent="0.25">
      <c r="A22">
        <v>1</v>
      </c>
      <c r="B22">
        <v>3</v>
      </c>
      <c r="C22">
        <v>21</v>
      </c>
      <c r="D22">
        <v>3</v>
      </c>
      <c r="E22" t="s">
        <v>28</v>
      </c>
      <c r="F22" t="s">
        <v>42</v>
      </c>
      <c r="G22" t="s">
        <v>39</v>
      </c>
      <c r="H22" t="s">
        <v>45</v>
      </c>
    </row>
    <row r="23" spans="1:8" x14ac:dyDescent="0.25">
      <c r="A23">
        <v>1</v>
      </c>
      <c r="B23">
        <v>3</v>
      </c>
      <c r="C23">
        <v>22</v>
      </c>
      <c r="D23">
        <v>3</v>
      </c>
      <c r="E23" t="s">
        <v>28</v>
      </c>
      <c r="F23" t="s">
        <v>42</v>
      </c>
      <c r="G23" t="s">
        <v>33</v>
      </c>
      <c r="H23" t="s">
        <v>45</v>
      </c>
    </row>
    <row r="24" spans="1:8" x14ac:dyDescent="0.25">
      <c r="A24">
        <v>1</v>
      </c>
      <c r="B24">
        <v>3</v>
      </c>
      <c r="C24">
        <v>23</v>
      </c>
      <c r="D24">
        <v>3</v>
      </c>
      <c r="E24" t="s">
        <v>28</v>
      </c>
      <c r="F24" t="s">
        <v>42</v>
      </c>
      <c r="G24" t="s">
        <v>35</v>
      </c>
      <c r="H24" t="s">
        <v>45</v>
      </c>
    </row>
    <row r="25" spans="1:8" x14ac:dyDescent="0.25">
      <c r="A25">
        <v>1</v>
      </c>
      <c r="B25">
        <v>4</v>
      </c>
      <c r="C25">
        <v>24</v>
      </c>
      <c r="D25">
        <v>3</v>
      </c>
      <c r="E25" t="s">
        <v>28</v>
      </c>
      <c r="F25" t="s">
        <v>43</v>
      </c>
      <c r="G25" t="s">
        <v>41</v>
      </c>
      <c r="H25" t="s">
        <v>45</v>
      </c>
    </row>
    <row r="26" spans="1:8" x14ac:dyDescent="0.25">
      <c r="A26">
        <v>1</v>
      </c>
      <c r="B26">
        <v>4</v>
      </c>
      <c r="C26">
        <v>25</v>
      </c>
      <c r="D26">
        <v>3</v>
      </c>
      <c r="E26" t="s">
        <v>28</v>
      </c>
      <c r="F26" t="s">
        <v>43</v>
      </c>
      <c r="G26" t="s">
        <v>32</v>
      </c>
      <c r="H26" t="s">
        <v>45</v>
      </c>
    </row>
    <row r="27" spans="1:8" x14ac:dyDescent="0.25">
      <c r="A27">
        <v>1</v>
      </c>
      <c r="B27">
        <v>4</v>
      </c>
      <c r="C27">
        <v>26</v>
      </c>
      <c r="D27">
        <v>3</v>
      </c>
      <c r="E27" t="s">
        <v>28</v>
      </c>
      <c r="F27" t="s">
        <v>43</v>
      </c>
      <c r="G27" t="s">
        <v>40</v>
      </c>
      <c r="H27" t="s">
        <v>45</v>
      </c>
    </row>
    <row r="28" spans="1:8" x14ac:dyDescent="0.25">
      <c r="A28">
        <v>1</v>
      </c>
      <c r="B28">
        <v>4</v>
      </c>
      <c r="C28">
        <v>27</v>
      </c>
      <c r="D28">
        <v>3</v>
      </c>
      <c r="E28" t="s">
        <v>28</v>
      </c>
      <c r="F28" t="s">
        <v>43</v>
      </c>
      <c r="G28" t="s">
        <v>39</v>
      </c>
      <c r="H28" t="s">
        <v>45</v>
      </c>
    </row>
    <row r="29" spans="1:8" x14ac:dyDescent="0.25">
      <c r="A29">
        <v>1</v>
      </c>
      <c r="B29">
        <v>4</v>
      </c>
      <c r="C29">
        <v>28</v>
      </c>
      <c r="D29">
        <v>3</v>
      </c>
      <c r="E29" t="s">
        <v>28</v>
      </c>
      <c r="F29" t="s">
        <v>43</v>
      </c>
      <c r="G29" t="s">
        <v>34</v>
      </c>
      <c r="H29" t="s">
        <v>45</v>
      </c>
    </row>
    <row r="30" spans="1:8" x14ac:dyDescent="0.25">
      <c r="A30">
        <v>1</v>
      </c>
      <c r="B30">
        <v>4</v>
      </c>
      <c r="C30">
        <v>29</v>
      </c>
      <c r="D30">
        <v>3</v>
      </c>
      <c r="E30" t="s">
        <v>28</v>
      </c>
      <c r="F30" t="s">
        <v>43</v>
      </c>
      <c r="G30" t="s">
        <v>37</v>
      </c>
      <c r="H30" t="s">
        <v>45</v>
      </c>
    </row>
    <row r="31" spans="1:8" x14ac:dyDescent="0.25">
      <c r="A31">
        <v>1</v>
      </c>
      <c r="B31">
        <v>4</v>
      </c>
      <c r="C31">
        <v>30</v>
      </c>
      <c r="D31">
        <v>3</v>
      </c>
      <c r="E31" t="s">
        <v>28</v>
      </c>
      <c r="F31" t="s">
        <v>43</v>
      </c>
      <c r="G31" t="s">
        <v>31</v>
      </c>
      <c r="H31" t="s">
        <v>45</v>
      </c>
    </row>
    <row r="32" spans="1:8" x14ac:dyDescent="0.25">
      <c r="A32">
        <v>1</v>
      </c>
      <c r="B32">
        <v>4</v>
      </c>
      <c r="C32">
        <v>31</v>
      </c>
      <c r="D32">
        <v>3</v>
      </c>
      <c r="E32" t="s">
        <v>28</v>
      </c>
      <c r="F32" t="s">
        <v>43</v>
      </c>
      <c r="G32" t="s">
        <v>33</v>
      </c>
      <c r="H32" t="s">
        <v>45</v>
      </c>
    </row>
    <row r="33" spans="1:8" x14ac:dyDescent="0.25">
      <c r="A33">
        <v>1</v>
      </c>
      <c r="B33">
        <v>4</v>
      </c>
      <c r="C33">
        <v>32</v>
      </c>
      <c r="D33">
        <v>3</v>
      </c>
      <c r="E33" t="s">
        <v>28</v>
      </c>
      <c r="F33" t="s">
        <v>43</v>
      </c>
      <c r="G33" t="s">
        <v>35</v>
      </c>
      <c r="H33" t="s">
        <v>45</v>
      </c>
    </row>
    <row r="34" spans="1:8" x14ac:dyDescent="0.25">
      <c r="A34">
        <v>1</v>
      </c>
      <c r="B34">
        <v>4</v>
      </c>
      <c r="C34">
        <v>33</v>
      </c>
      <c r="D34">
        <v>3</v>
      </c>
      <c r="E34" t="s">
        <v>28</v>
      </c>
      <c r="F34" t="s">
        <v>43</v>
      </c>
      <c r="G34" t="s">
        <v>38</v>
      </c>
      <c r="H34" t="s">
        <v>45</v>
      </c>
    </row>
    <row r="35" spans="1:8" x14ac:dyDescent="0.25">
      <c r="A35">
        <v>1</v>
      </c>
      <c r="B35">
        <v>4</v>
      </c>
      <c r="C35">
        <v>34</v>
      </c>
      <c r="D35">
        <v>3</v>
      </c>
      <c r="E35" t="s">
        <v>28</v>
      </c>
      <c r="F35" t="s">
        <v>43</v>
      </c>
      <c r="G35" t="s">
        <v>36</v>
      </c>
      <c r="H35" t="s">
        <v>45</v>
      </c>
    </row>
    <row r="36" spans="1:8" x14ac:dyDescent="0.25">
      <c r="A36">
        <v>1</v>
      </c>
      <c r="B36">
        <v>5</v>
      </c>
      <c r="C36">
        <v>35</v>
      </c>
      <c r="D36">
        <v>4</v>
      </c>
      <c r="E36" t="s">
        <v>28</v>
      </c>
      <c r="F36" t="s">
        <v>44</v>
      </c>
      <c r="G36" t="s">
        <v>44</v>
      </c>
      <c r="H36" t="s">
        <v>91</v>
      </c>
    </row>
    <row r="37" spans="1:8" x14ac:dyDescent="0.25">
      <c r="A37">
        <v>1</v>
      </c>
      <c r="B37">
        <v>6</v>
      </c>
      <c r="C37">
        <v>36</v>
      </c>
      <c r="D37">
        <v>3</v>
      </c>
      <c r="E37" t="s">
        <v>28</v>
      </c>
      <c r="F37" t="s">
        <v>45</v>
      </c>
      <c r="G37" t="s">
        <v>39</v>
      </c>
      <c r="H37" t="s">
        <v>45</v>
      </c>
    </row>
    <row r="38" spans="1:8" x14ac:dyDescent="0.25">
      <c r="A38">
        <v>1</v>
      </c>
      <c r="B38">
        <v>6</v>
      </c>
      <c r="C38">
        <v>37</v>
      </c>
      <c r="D38">
        <v>3</v>
      </c>
      <c r="E38" t="s">
        <v>28</v>
      </c>
      <c r="F38" t="s">
        <v>45</v>
      </c>
      <c r="G38" t="s">
        <v>41</v>
      </c>
      <c r="H38" t="s">
        <v>45</v>
      </c>
    </row>
    <row r="39" spans="1:8" x14ac:dyDescent="0.25">
      <c r="A39">
        <v>1</v>
      </c>
      <c r="B39">
        <v>6</v>
      </c>
      <c r="C39">
        <v>38</v>
      </c>
      <c r="D39">
        <v>3</v>
      </c>
      <c r="E39" t="s">
        <v>28</v>
      </c>
      <c r="F39" t="s">
        <v>45</v>
      </c>
      <c r="G39" t="s">
        <v>38</v>
      </c>
      <c r="H39" t="s">
        <v>45</v>
      </c>
    </row>
    <row r="40" spans="1:8" x14ac:dyDescent="0.25">
      <c r="A40">
        <v>1</v>
      </c>
      <c r="B40">
        <v>6</v>
      </c>
      <c r="C40">
        <v>39</v>
      </c>
      <c r="D40">
        <v>3</v>
      </c>
      <c r="E40" t="s">
        <v>28</v>
      </c>
      <c r="F40" t="s">
        <v>45</v>
      </c>
      <c r="G40" t="s">
        <v>37</v>
      </c>
      <c r="H40" t="s">
        <v>45</v>
      </c>
    </row>
    <row r="41" spans="1:8" x14ac:dyDescent="0.25">
      <c r="A41">
        <v>1</v>
      </c>
      <c r="B41">
        <v>6</v>
      </c>
      <c r="C41">
        <v>40</v>
      </c>
      <c r="D41">
        <v>3</v>
      </c>
      <c r="E41" t="s">
        <v>28</v>
      </c>
      <c r="F41" t="s">
        <v>45</v>
      </c>
      <c r="G41" t="s">
        <v>36</v>
      </c>
      <c r="H41" t="s">
        <v>45</v>
      </c>
    </row>
    <row r="42" spans="1:8" x14ac:dyDescent="0.25">
      <c r="A42">
        <v>1</v>
      </c>
      <c r="B42">
        <v>6</v>
      </c>
      <c r="C42">
        <v>41</v>
      </c>
      <c r="D42">
        <v>3</v>
      </c>
      <c r="E42" t="s">
        <v>28</v>
      </c>
      <c r="F42" t="s">
        <v>45</v>
      </c>
      <c r="G42" t="s">
        <v>32</v>
      </c>
      <c r="H42" t="s">
        <v>45</v>
      </c>
    </row>
    <row r="43" spans="1:8" x14ac:dyDescent="0.25">
      <c r="A43">
        <v>1</v>
      </c>
      <c r="B43">
        <v>6</v>
      </c>
      <c r="C43">
        <v>42</v>
      </c>
      <c r="D43">
        <v>3</v>
      </c>
      <c r="E43" t="s">
        <v>28</v>
      </c>
      <c r="F43" t="s">
        <v>45</v>
      </c>
      <c r="G43" t="s">
        <v>34</v>
      </c>
      <c r="H43" t="s">
        <v>45</v>
      </c>
    </row>
    <row r="44" spans="1:8" x14ac:dyDescent="0.25">
      <c r="A44">
        <v>1</v>
      </c>
      <c r="B44">
        <v>6</v>
      </c>
      <c r="C44">
        <v>43</v>
      </c>
      <c r="D44">
        <v>3</v>
      </c>
      <c r="E44" t="s">
        <v>28</v>
      </c>
      <c r="F44" t="s">
        <v>45</v>
      </c>
      <c r="G44" t="s">
        <v>31</v>
      </c>
      <c r="H44" t="s">
        <v>45</v>
      </c>
    </row>
    <row r="45" spans="1:8" x14ac:dyDescent="0.25">
      <c r="A45">
        <v>1</v>
      </c>
      <c r="B45">
        <v>6</v>
      </c>
      <c r="C45">
        <v>44</v>
      </c>
      <c r="D45">
        <v>3</v>
      </c>
      <c r="E45" t="s">
        <v>28</v>
      </c>
      <c r="F45" t="s">
        <v>45</v>
      </c>
      <c r="G45" t="s">
        <v>33</v>
      </c>
      <c r="H45" t="s">
        <v>45</v>
      </c>
    </row>
    <row r="46" spans="1:8" x14ac:dyDescent="0.25">
      <c r="A46">
        <v>1</v>
      </c>
      <c r="B46">
        <v>6</v>
      </c>
      <c r="C46">
        <v>45</v>
      </c>
      <c r="D46">
        <v>3</v>
      </c>
      <c r="E46" t="s">
        <v>28</v>
      </c>
      <c r="F46" t="s">
        <v>45</v>
      </c>
      <c r="G46" t="s">
        <v>35</v>
      </c>
      <c r="H46" t="s">
        <v>45</v>
      </c>
    </row>
    <row r="47" spans="1:8" x14ac:dyDescent="0.25">
      <c r="A47">
        <v>1</v>
      </c>
      <c r="B47">
        <v>6</v>
      </c>
      <c r="C47">
        <v>46</v>
      </c>
      <c r="D47">
        <v>3</v>
      </c>
      <c r="E47" t="s">
        <v>28</v>
      </c>
      <c r="F47" t="s">
        <v>45</v>
      </c>
      <c r="G47" t="s">
        <v>40</v>
      </c>
      <c r="H47" t="s">
        <v>45</v>
      </c>
    </row>
    <row r="48" spans="1:8" x14ac:dyDescent="0.25">
      <c r="A48">
        <v>1</v>
      </c>
      <c r="B48">
        <v>7</v>
      </c>
      <c r="C48">
        <v>47</v>
      </c>
      <c r="D48">
        <v>5</v>
      </c>
      <c r="E48" t="s">
        <v>28</v>
      </c>
      <c r="F48" t="s">
        <v>46</v>
      </c>
      <c r="G48" t="s">
        <v>130</v>
      </c>
      <c r="H48" t="s">
        <v>130</v>
      </c>
    </row>
    <row r="49" spans="1:8" x14ac:dyDescent="0.25">
      <c r="A49">
        <v>2</v>
      </c>
      <c r="B49">
        <v>8</v>
      </c>
      <c r="C49">
        <v>48</v>
      </c>
      <c r="D49">
        <v>1</v>
      </c>
      <c r="E49" t="s">
        <v>47</v>
      </c>
      <c r="F49" t="s">
        <v>29</v>
      </c>
      <c r="G49" t="s">
        <v>29</v>
      </c>
      <c r="H49" t="s">
        <v>126</v>
      </c>
    </row>
    <row r="50" spans="1:8" x14ac:dyDescent="0.25">
      <c r="A50">
        <v>2</v>
      </c>
      <c r="B50">
        <v>9</v>
      </c>
      <c r="C50">
        <v>49</v>
      </c>
      <c r="D50">
        <v>2</v>
      </c>
      <c r="E50" t="s">
        <v>47</v>
      </c>
      <c r="F50" t="s">
        <v>30</v>
      </c>
      <c r="G50" t="s">
        <v>38</v>
      </c>
      <c r="H50" t="s">
        <v>30</v>
      </c>
    </row>
    <row r="51" spans="1:8" x14ac:dyDescent="0.25">
      <c r="A51">
        <v>2</v>
      </c>
      <c r="B51">
        <v>9</v>
      </c>
      <c r="C51">
        <v>50</v>
      </c>
      <c r="D51">
        <v>2</v>
      </c>
      <c r="E51" t="s">
        <v>47</v>
      </c>
      <c r="F51" t="s">
        <v>30</v>
      </c>
      <c r="G51" t="s">
        <v>33</v>
      </c>
      <c r="H51" t="s">
        <v>30</v>
      </c>
    </row>
    <row r="52" spans="1:8" x14ac:dyDescent="0.25">
      <c r="A52">
        <v>2</v>
      </c>
      <c r="B52">
        <v>9</v>
      </c>
      <c r="C52">
        <v>51</v>
      </c>
      <c r="D52">
        <v>2</v>
      </c>
      <c r="E52" t="s">
        <v>47</v>
      </c>
      <c r="F52" t="s">
        <v>30</v>
      </c>
      <c r="G52" t="s">
        <v>31</v>
      </c>
      <c r="H52" t="s">
        <v>30</v>
      </c>
    </row>
    <row r="53" spans="1:8" x14ac:dyDescent="0.25">
      <c r="A53">
        <v>2</v>
      </c>
      <c r="B53">
        <v>9</v>
      </c>
      <c r="C53">
        <v>52</v>
      </c>
      <c r="D53">
        <v>2</v>
      </c>
      <c r="E53" t="s">
        <v>47</v>
      </c>
      <c r="F53" t="s">
        <v>30</v>
      </c>
      <c r="G53" t="s">
        <v>34</v>
      </c>
      <c r="H53" t="s">
        <v>30</v>
      </c>
    </row>
    <row r="54" spans="1:8" x14ac:dyDescent="0.25">
      <c r="A54">
        <v>2</v>
      </c>
      <c r="B54">
        <v>9</v>
      </c>
      <c r="C54">
        <v>53</v>
      </c>
      <c r="D54">
        <v>2</v>
      </c>
      <c r="E54" t="s">
        <v>47</v>
      </c>
      <c r="F54" t="s">
        <v>30</v>
      </c>
      <c r="G54" t="s">
        <v>32</v>
      </c>
      <c r="H54" t="s">
        <v>30</v>
      </c>
    </row>
    <row r="55" spans="1:8" x14ac:dyDescent="0.25">
      <c r="A55">
        <v>2</v>
      </c>
      <c r="B55">
        <v>9</v>
      </c>
      <c r="C55">
        <v>54</v>
      </c>
      <c r="D55">
        <v>2</v>
      </c>
      <c r="E55" t="s">
        <v>47</v>
      </c>
      <c r="F55" t="s">
        <v>30</v>
      </c>
      <c r="G55" t="s">
        <v>37</v>
      </c>
      <c r="H55" t="s">
        <v>30</v>
      </c>
    </row>
    <row r="56" spans="1:8" x14ac:dyDescent="0.25">
      <c r="A56">
        <v>2</v>
      </c>
      <c r="B56">
        <v>9</v>
      </c>
      <c r="C56">
        <v>55</v>
      </c>
      <c r="D56">
        <v>2</v>
      </c>
      <c r="E56" t="s">
        <v>47</v>
      </c>
      <c r="F56" t="s">
        <v>30</v>
      </c>
      <c r="G56" t="s">
        <v>35</v>
      </c>
      <c r="H56" t="s">
        <v>30</v>
      </c>
    </row>
    <row r="57" spans="1:8" x14ac:dyDescent="0.25">
      <c r="A57">
        <v>2</v>
      </c>
      <c r="B57">
        <v>9</v>
      </c>
      <c r="C57">
        <v>56</v>
      </c>
      <c r="D57">
        <v>2</v>
      </c>
      <c r="E57" t="s">
        <v>47</v>
      </c>
      <c r="F57" t="s">
        <v>30</v>
      </c>
      <c r="G57" t="s">
        <v>41</v>
      </c>
      <c r="H57" t="s">
        <v>30</v>
      </c>
    </row>
    <row r="58" spans="1:8" x14ac:dyDescent="0.25">
      <c r="A58">
        <v>2</v>
      </c>
      <c r="B58">
        <v>9</v>
      </c>
      <c r="C58">
        <v>57</v>
      </c>
      <c r="D58">
        <v>2</v>
      </c>
      <c r="E58" t="s">
        <v>47</v>
      </c>
      <c r="F58" t="s">
        <v>30</v>
      </c>
      <c r="G58" t="s">
        <v>39</v>
      </c>
      <c r="H58" t="s">
        <v>30</v>
      </c>
    </row>
    <row r="59" spans="1:8" x14ac:dyDescent="0.25">
      <c r="A59">
        <v>2</v>
      </c>
      <c r="B59">
        <v>9</v>
      </c>
      <c r="C59">
        <v>58</v>
      </c>
      <c r="D59">
        <v>2</v>
      </c>
      <c r="E59" t="s">
        <v>47</v>
      </c>
      <c r="F59" t="s">
        <v>30</v>
      </c>
      <c r="G59" t="s">
        <v>40</v>
      </c>
      <c r="H59" t="s">
        <v>30</v>
      </c>
    </row>
    <row r="60" spans="1:8" x14ac:dyDescent="0.25">
      <c r="A60">
        <v>2</v>
      </c>
      <c r="B60">
        <v>9</v>
      </c>
      <c r="C60">
        <v>59</v>
      </c>
      <c r="D60">
        <v>2</v>
      </c>
      <c r="E60" t="s">
        <v>47</v>
      </c>
      <c r="F60" t="s">
        <v>30</v>
      </c>
      <c r="G60" t="s">
        <v>36</v>
      </c>
      <c r="H60" t="s">
        <v>30</v>
      </c>
    </row>
    <row r="61" spans="1:8" x14ac:dyDescent="0.25">
      <c r="A61">
        <v>2</v>
      </c>
      <c r="B61">
        <v>10</v>
      </c>
      <c r="C61">
        <v>60</v>
      </c>
      <c r="D61">
        <v>3</v>
      </c>
      <c r="E61" t="s">
        <v>47</v>
      </c>
      <c r="F61" t="s">
        <v>42</v>
      </c>
      <c r="G61" t="s">
        <v>31</v>
      </c>
      <c r="H61" t="s">
        <v>45</v>
      </c>
    </row>
    <row r="62" spans="1:8" x14ac:dyDescent="0.25">
      <c r="A62">
        <v>2</v>
      </c>
      <c r="B62">
        <v>10</v>
      </c>
      <c r="C62">
        <v>61</v>
      </c>
      <c r="D62">
        <v>3</v>
      </c>
      <c r="E62" t="s">
        <v>47</v>
      </c>
      <c r="F62" t="s">
        <v>42</v>
      </c>
      <c r="G62" t="s">
        <v>35</v>
      </c>
      <c r="H62" t="s">
        <v>45</v>
      </c>
    </row>
    <row r="63" spans="1:8" x14ac:dyDescent="0.25">
      <c r="A63">
        <v>2</v>
      </c>
      <c r="B63">
        <v>10</v>
      </c>
      <c r="C63">
        <v>62</v>
      </c>
      <c r="D63">
        <v>3</v>
      </c>
      <c r="E63" t="s">
        <v>47</v>
      </c>
      <c r="F63" t="s">
        <v>42</v>
      </c>
      <c r="G63" t="s">
        <v>40</v>
      </c>
      <c r="H63" t="s">
        <v>45</v>
      </c>
    </row>
    <row r="64" spans="1:8" x14ac:dyDescent="0.25">
      <c r="A64">
        <v>2</v>
      </c>
      <c r="B64">
        <v>10</v>
      </c>
      <c r="C64">
        <v>63</v>
      </c>
      <c r="D64">
        <v>3</v>
      </c>
      <c r="E64" t="s">
        <v>47</v>
      </c>
      <c r="F64" t="s">
        <v>42</v>
      </c>
      <c r="G64" t="s">
        <v>32</v>
      </c>
      <c r="H64" t="s">
        <v>45</v>
      </c>
    </row>
    <row r="65" spans="1:8" x14ac:dyDescent="0.25">
      <c r="A65">
        <v>2</v>
      </c>
      <c r="B65">
        <v>10</v>
      </c>
      <c r="C65">
        <v>64</v>
      </c>
      <c r="D65">
        <v>3</v>
      </c>
      <c r="E65" t="s">
        <v>47</v>
      </c>
      <c r="F65" t="s">
        <v>42</v>
      </c>
      <c r="G65" t="s">
        <v>33</v>
      </c>
      <c r="H65" t="s">
        <v>45</v>
      </c>
    </row>
    <row r="66" spans="1:8" x14ac:dyDescent="0.25">
      <c r="A66">
        <v>2</v>
      </c>
      <c r="B66">
        <v>10</v>
      </c>
      <c r="C66">
        <v>65</v>
      </c>
      <c r="D66">
        <v>3</v>
      </c>
      <c r="E66" t="s">
        <v>47</v>
      </c>
      <c r="F66" t="s">
        <v>42</v>
      </c>
      <c r="G66" t="s">
        <v>39</v>
      </c>
      <c r="H66" t="s">
        <v>45</v>
      </c>
    </row>
    <row r="67" spans="1:8" x14ac:dyDescent="0.25">
      <c r="A67">
        <v>2</v>
      </c>
      <c r="B67">
        <v>10</v>
      </c>
      <c r="C67">
        <v>66</v>
      </c>
      <c r="D67">
        <v>3</v>
      </c>
      <c r="E67" t="s">
        <v>47</v>
      </c>
      <c r="F67" t="s">
        <v>42</v>
      </c>
      <c r="G67" t="s">
        <v>38</v>
      </c>
      <c r="H67" t="s">
        <v>45</v>
      </c>
    </row>
    <row r="68" spans="1:8" x14ac:dyDescent="0.25">
      <c r="A68">
        <v>2</v>
      </c>
      <c r="B68">
        <v>10</v>
      </c>
      <c r="C68">
        <v>67</v>
      </c>
      <c r="D68">
        <v>3</v>
      </c>
      <c r="E68" t="s">
        <v>47</v>
      </c>
      <c r="F68" t="s">
        <v>42</v>
      </c>
      <c r="G68" t="s">
        <v>36</v>
      </c>
      <c r="H68" t="s">
        <v>45</v>
      </c>
    </row>
    <row r="69" spans="1:8" x14ac:dyDescent="0.25">
      <c r="A69">
        <v>2</v>
      </c>
      <c r="B69">
        <v>10</v>
      </c>
      <c r="C69">
        <v>68</v>
      </c>
      <c r="D69">
        <v>3</v>
      </c>
      <c r="E69" t="s">
        <v>47</v>
      </c>
      <c r="F69" t="s">
        <v>42</v>
      </c>
      <c r="G69" t="s">
        <v>34</v>
      </c>
      <c r="H69" t="s">
        <v>45</v>
      </c>
    </row>
    <row r="70" spans="1:8" x14ac:dyDescent="0.25">
      <c r="A70">
        <v>2</v>
      </c>
      <c r="B70">
        <v>10</v>
      </c>
      <c r="C70">
        <v>69</v>
      </c>
      <c r="D70">
        <v>3</v>
      </c>
      <c r="E70" t="s">
        <v>47</v>
      </c>
      <c r="F70" t="s">
        <v>42</v>
      </c>
      <c r="G70" t="s">
        <v>41</v>
      </c>
      <c r="H70" t="s">
        <v>45</v>
      </c>
    </row>
    <row r="71" spans="1:8" x14ac:dyDescent="0.25">
      <c r="A71">
        <v>2</v>
      </c>
      <c r="B71">
        <v>10</v>
      </c>
      <c r="C71">
        <v>70</v>
      </c>
      <c r="D71">
        <v>3</v>
      </c>
      <c r="E71" t="s">
        <v>47</v>
      </c>
      <c r="F71" t="s">
        <v>42</v>
      </c>
      <c r="G71" t="s">
        <v>37</v>
      </c>
      <c r="H71" t="s">
        <v>45</v>
      </c>
    </row>
    <row r="72" spans="1:8" x14ac:dyDescent="0.25">
      <c r="A72">
        <v>2</v>
      </c>
      <c r="B72">
        <v>11</v>
      </c>
      <c r="C72">
        <v>71</v>
      </c>
      <c r="D72">
        <v>3</v>
      </c>
      <c r="E72" t="s">
        <v>47</v>
      </c>
      <c r="F72" t="s">
        <v>43</v>
      </c>
      <c r="G72" t="s">
        <v>32</v>
      </c>
      <c r="H72" t="s">
        <v>45</v>
      </c>
    </row>
    <row r="73" spans="1:8" x14ac:dyDescent="0.25">
      <c r="A73">
        <v>2</v>
      </c>
      <c r="B73">
        <v>11</v>
      </c>
      <c r="C73">
        <v>72</v>
      </c>
      <c r="D73">
        <v>3</v>
      </c>
      <c r="E73" t="s">
        <v>47</v>
      </c>
      <c r="F73" t="s">
        <v>43</v>
      </c>
      <c r="G73" t="s">
        <v>36</v>
      </c>
      <c r="H73" t="s">
        <v>45</v>
      </c>
    </row>
    <row r="74" spans="1:8" x14ac:dyDescent="0.25">
      <c r="A74">
        <v>2</v>
      </c>
      <c r="B74">
        <v>11</v>
      </c>
      <c r="C74">
        <v>73</v>
      </c>
      <c r="D74">
        <v>3</v>
      </c>
      <c r="E74" t="s">
        <v>47</v>
      </c>
      <c r="F74" t="s">
        <v>43</v>
      </c>
      <c r="G74" t="s">
        <v>39</v>
      </c>
      <c r="H74" t="s">
        <v>45</v>
      </c>
    </row>
    <row r="75" spans="1:8" x14ac:dyDescent="0.25">
      <c r="A75">
        <v>2</v>
      </c>
      <c r="B75">
        <v>11</v>
      </c>
      <c r="C75">
        <v>74</v>
      </c>
      <c r="D75">
        <v>3</v>
      </c>
      <c r="E75" t="s">
        <v>47</v>
      </c>
      <c r="F75" t="s">
        <v>43</v>
      </c>
      <c r="G75" t="s">
        <v>38</v>
      </c>
      <c r="H75" t="s">
        <v>45</v>
      </c>
    </row>
    <row r="76" spans="1:8" x14ac:dyDescent="0.25">
      <c r="A76">
        <v>2</v>
      </c>
      <c r="B76">
        <v>11</v>
      </c>
      <c r="C76">
        <v>75</v>
      </c>
      <c r="D76">
        <v>3</v>
      </c>
      <c r="E76" t="s">
        <v>47</v>
      </c>
      <c r="F76" t="s">
        <v>43</v>
      </c>
      <c r="G76" t="s">
        <v>37</v>
      </c>
      <c r="H76" t="s">
        <v>45</v>
      </c>
    </row>
    <row r="77" spans="1:8" x14ac:dyDescent="0.25">
      <c r="A77">
        <v>2</v>
      </c>
      <c r="B77">
        <v>11</v>
      </c>
      <c r="C77">
        <v>76</v>
      </c>
      <c r="D77">
        <v>3</v>
      </c>
      <c r="E77" t="s">
        <v>47</v>
      </c>
      <c r="F77" t="s">
        <v>43</v>
      </c>
      <c r="G77" t="s">
        <v>35</v>
      </c>
      <c r="H77" t="s">
        <v>45</v>
      </c>
    </row>
    <row r="78" spans="1:8" x14ac:dyDescent="0.25">
      <c r="A78">
        <v>2</v>
      </c>
      <c r="B78">
        <v>11</v>
      </c>
      <c r="C78">
        <v>77</v>
      </c>
      <c r="D78">
        <v>3</v>
      </c>
      <c r="E78" t="s">
        <v>47</v>
      </c>
      <c r="F78" t="s">
        <v>43</v>
      </c>
      <c r="G78" t="s">
        <v>33</v>
      </c>
      <c r="H78" t="s">
        <v>45</v>
      </c>
    </row>
    <row r="79" spans="1:8" x14ac:dyDescent="0.25">
      <c r="A79">
        <v>2</v>
      </c>
      <c r="B79">
        <v>11</v>
      </c>
      <c r="C79">
        <v>78</v>
      </c>
      <c r="D79">
        <v>3</v>
      </c>
      <c r="E79" t="s">
        <v>47</v>
      </c>
      <c r="F79" t="s">
        <v>43</v>
      </c>
      <c r="G79" t="s">
        <v>41</v>
      </c>
      <c r="H79" t="s">
        <v>45</v>
      </c>
    </row>
    <row r="80" spans="1:8" x14ac:dyDescent="0.25">
      <c r="A80">
        <v>2</v>
      </c>
      <c r="B80">
        <v>11</v>
      </c>
      <c r="C80">
        <v>79</v>
      </c>
      <c r="D80">
        <v>3</v>
      </c>
      <c r="E80" t="s">
        <v>47</v>
      </c>
      <c r="F80" t="s">
        <v>43</v>
      </c>
      <c r="G80" t="s">
        <v>40</v>
      </c>
      <c r="H80" t="s">
        <v>45</v>
      </c>
    </row>
    <row r="81" spans="1:8" x14ac:dyDescent="0.25">
      <c r="A81">
        <v>2</v>
      </c>
      <c r="B81">
        <v>11</v>
      </c>
      <c r="C81">
        <v>80</v>
      </c>
      <c r="D81">
        <v>3</v>
      </c>
      <c r="E81" t="s">
        <v>47</v>
      </c>
      <c r="F81" t="s">
        <v>43</v>
      </c>
      <c r="G81" t="s">
        <v>31</v>
      </c>
      <c r="H81" t="s">
        <v>45</v>
      </c>
    </row>
    <row r="82" spans="1:8" x14ac:dyDescent="0.25">
      <c r="A82">
        <v>2</v>
      </c>
      <c r="B82">
        <v>11</v>
      </c>
      <c r="C82">
        <v>81</v>
      </c>
      <c r="D82">
        <v>3</v>
      </c>
      <c r="E82" t="s">
        <v>47</v>
      </c>
      <c r="F82" t="s">
        <v>43</v>
      </c>
      <c r="G82" t="s">
        <v>34</v>
      </c>
      <c r="H82" t="s">
        <v>45</v>
      </c>
    </row>
    <row r="83" spans="1:8" x14ac:dyDescent="0.25">
      <c r="A83">
        <v>2</v>
      </c>
      <c r="B83">
        <v>12</v>
      </c>
      <c r="C83">
        <v>82</v>
      </c>
      <c r="D83">
        <v>4</v>
      </c>
      <c r="E83" t="s">
        <v>47</v>
      </c>
      <c r="F83" t="s">
        <v>44</v>
      </c>
      <c r="G83" t="s">
        <v>44</v>
      </c>
      <c r="H83" t="s">
        <v>91</v>
      </c>
    </row>
    <row r="84" spans="1:8" x14ac:dyDescent="0.25">
      <c r="A84">
        <v>2</v>
      </c>
      <c r="B84">
        <v>13</v>
      </c>
      <c r="C84">
        <v>83</v>
      </c>
      <c r="D84">
        <v>3</v>
      </c>
      <c r="E84" t="s">
        <v>47</v>
      </c>
      <c r="F84" t="s">
        <v>45</v>
      </c>
      <c r="G84" t="s">
        <v>38</v>
      </c>
      <c r="H84" t="s">
        <v>45</v>
      </c>
    </row>
    <row r="85" spans="1:8" x14ac:dyDescent="0.25">
      <c r="A85">
        <v>2</v>
      </c>
      <c r="B85">
        <v>13</v>
      </c>
      <c r="C85">
        <v>84</v>
      </c>
      <c r="D85">
        <v>3</v>
      </c>
      <c r="E85" t="s">
        <v>47</v>
      </c>
      <c r="F85" t="s">
        <v>45</v>
      </c>
      <c r="G85" t="s">
        <v>34</v>
      </c>
      <c r="H85" t="s">
        <v>45</v>
      </c>
    </row>
    <row r="86" spans="1:8" x14ac:dyDescent="0.25">
      <c r="A86">
        <v>2</v>
      </c>
      <c r="B86">
        <v>13</v>
      </c>
      <c r="C86">
        <v>85</v>
      </c>
      <c r="D86">
        <v>3</v>
      </c>
      <c r="E86" t="s">
        <v>47</v>
      </c>
      <c r="F86" t="s">
        <v>45</v>
      </c>
      <c r="G86" t="s">
        <v>40</v>
      </c>
      <c r="H86" t="s">
        <v>45</v>
      </c>
    </row>
    <row r="87" spans="1:8" x14ac:dyDescent="0.25">
      <c r="A87">
        <v>2</v>
      </c>
      <c r="B87">
        <v>13</v>
      </c>
      <c r="C87">
        <v>86</v>
      </c>
      <c r="D87">
        <v>3</v>
      </c>
      <c r="E87" t="s">
        <v>47</v>
      </c>
      <c r="F87" t="s">
        <v>45</v>
      </c>
      <c r="G87" t="s">
        <v>41</v>
      </c>
      <c r="H87" t="s">
        <v>45</v>
      </c>
    </row>
    <row r="88" spans="1:8" x14ac:dyDescent="0.25">
      <c r="A88">
        <v>2</v>
      </c>
      <c r="B88">
        <v>13</v>
      </c>
      <c r="C88">
        <v>87</v>
      </c>
      <c r="D88">
        <v>3</v>
      </c>
      <c r="E88" t="s">
        <v>47</v>
      </c>
      <c r="F88" t="s">
        <v>45</v>
      </c>
      <c r="G88" t="s">
        <v>31</v>
      </c>
      <c r="H88" t="s">
        <v>45</v>
      </c>
    </row>
    <row r="89" spans="1:8" x14ac:dyDescent="0.25">
      <c r="A89">
        <v>2</v>
      </c>
      <c r="B89">
        <v>13</v>
      </c>
      <c r="C89">
        <v>88</v>
      </c>
      <c r="D89">
        <v>3</v>
      </c>
      <c r="E89" t="s">
        <v>47</v>
      </c>
      <c r="F89" t="s">
        <v>45</v>
      </c>
      <c r="G89" t="s">
        <v>35</v>
      </c>
      <c r="H89" t="s">
        <v>45</v>
      </c>
    </row>
    <row r="90" spans="1:8" x14ac:dyDescent="0.25">
      <c r="A90">
        <v>2</v>
      </c>
      <c r="B90">
        <v>13</v>
      </c>
      <c r="C90">
        <v>89</v>
      </c>
      <c r="D90">
        <v>3</v>
      </c>
      <c r="E90" t="s">
        <v>47</v>
      </c>
      <c r="F90" t="s">
        <v>45</v>
      </c>
      <c r="G90" t="s">
        <v>32</v>
      </c>
      <c r="H90" t="s">
        <v>45</v>
      </c>
    </row>
    <row r="91" spans="1:8" x14ac:dyDescent="0.25">
      <c r="A91">
        <v>2</v>
      </c>
      <c r="B91">
        <v>13</v>
      </c>
      <c r="C91">
        <v>90</v>
      </c>
      <c r="D91">
        <v>3</v>
      </c>
      <c r="E91" t="s">
        <v>47</v>
      </c>
      <c r="F91" t="s">
        <v>45</v>
      </c>
      <c r="G91" t="s">
        <v>37</v>
      </c>
      <c r="H91" t="s">
        <v>45</v>
      </c>
    </row>
    <row r="92" spans="1:8" x14ac:dyDescent="0.25">
      <c r="A92">
        <v>2</v>
      </c>
      <c r="B92">
        <v>13</v>
      </c>
      <c r="C92">
        <v>91</v>
      </c>
      <c r="D92">
        <v>3</v>
      </c>
      <c r="E92" t="s">
        <v>47</v>
      </c>
      <c r="F92" t="s">
        <v>45</v>
      </c>
      <c r="G92" t="s">
        <v>39</v>
      </c>
      <c r="H92" t="s">
        <v>45</v>
      </c>
    </row>
    <row r="93" spans="1:8" x14ac:dyDescent="0.25">
      <c r="A93">
        <v>2</v>
      </c>
      <c r="B93">
        <v>13</v>
      </c>
      <c r="C93">
        <v>92</v>
      </c>
      <c r="D93">
        <v>3</v>
      </c>
      <c r="E93" t="s">
        <v>47</v>
      </c>
      <c r="F93" t="s">
        <v>45</v>
      </c>
      <c r="G93" t="s">
        <v>33</v>
      </c>
      <c r="H93" t="s">
        <v>45</v>
      </c>
    </row>
    <row r="94" spans="1:8" x14ac:dyDescent="0.25">
      <c r="A94">
        <v>2</v>
      </c>
      <c r="B94">
        <v>13</v>
      </c>
      <c r="C94">
        <v>93</v>
      </c>
      <c r="D94">
        <v>3</v>
      </c>
      <c r="E94" t="s">
        <v>47</v>
      </c>
      <c r="F94" t="s">
        <v>45</v>
      </c>
      <c r="G94" t="s">
        <v>36</v>
      </c>
      <c r="H94" t="s">
        <v>45</v>
      </c>
    </row>
    <row r="95" spans="1:8" x14ac:dyDescent="0.25">
      <c r="A95">
        <v>2</v>
      </c>
      <c r="B95">
        <v>14</v>
      </c>
      <c r="C95">
        <v>94</v>
      </c>
      <c r="D95">
        <v>5</v>
      </c>
      <c r="E95" t="s">
        <v>47</v>
      </c>
      <c r="F95" t="s">
        <v>46</v>
      </c>
      <c r="G95" t="s">
        <v>130</v>
      </c>
      <c r="H95" t="s">
        <v>130</v>
      </c>
    </row>
    <row r="96" spans="1:8" x14ac:dyDescent="0.25">
      <c r="A96">
        <v>3</v>
      </c>
      <c r="B96">
        <v>15</v>
      </c>
      <c r="C96">
        <v>95</v>
      </c>
      <c r="D96">
        <v>1</v>
      </c>
      <c r="E96" t="s">
        <v>48</v>
      </c>
      <c r="F96" t="s">
        <v>29</v>
      </c>
      <c r="G96" t="s">
        <v>29</v>
      </c>
      <c r="H96" t="s">
        <v>126</v>
      </c>
    </row>
    <row r="97" spans="1:8" x14ac:dyDescent="0.25">
      <c r="A97">
        <v>3</v>
      </c>
      <c r="B97">
        <v>16</v>
      </c>
      <c r="C97">
        <v>96</v>
      </c>
      <c r="D97">
        <v>2</v>
      </c>
      <c r="E97" t="s">
        <v>48</v>
      </c>
      <c r="F97" t="s">
        <v>30</v>
      </c>
      <c r="G97" t="s">
        <v>32</v>
      </c>
      <c r="H97" t="s">
        <v>30</v>
      </c>
    </row>
    <row r="98" spans="1:8" x14ac:dyDescent="0.25">
      <c r="A98">
        <v>3</v>
      </c>
      <c r="B98">
        <v>16</v>
      </c>
      <c r="C98">
        <v>97</v>
      </c>
      <c r="D98">
        <v>2</v>
      </c>
      <c r="E98" t="s">
        <v>48</v>
      </c>
      <c r="F98" t="s">
        <v>30</v>
      </c>
      <c r="G98" t="s">
        <v>33</v>
      </c>
      <c r="H98" t="s">
        <v>30</v>
      </c>
    </row>
    <row r="99" spans="1:8" x14ac:dyDescent="0.25">
      <c r="A99">
        <v>3</v>
      </c>
      <c r="B99">
        <v>16</v>
      </c>
      <c r="C99">
        <v>98</v>
      </c>
      <c r="D99">
        <v>2</v>
      </c>
      <c r="E99" t="s">
        <v>48</v>
      </c>
      <c r="F99" t="s">
        <v>30</v>
      </c>
      <c r="G99" t="s">
        <v>35</v>
      </c>
      <c r="H99" t="s">
        <v>30</v>
      </c>
    </row>
    <row r="100" spans="1:8" x14ac:dyDescent="0.25">
      <c r="A100">
        <v>3</v>
      </c>
      <c r="B100">
        <v>16</v>
      </c>
      <c r="C100">
        <v>99</v>
      </c>
      <c r="D100">
        <v>2</v>
      </c>
      <c r="E100" t="s">
        <v>48</v>
      </c>
      <c r="F100" t="s">
        <v>30</v>
      </c>
      <c r="G100" t="s">
        <v>34</v>
      </c>
      <c r="H100" t="s">
        <v>30</v>
      </c>
    </row>
    <row r="101" spans="1:8" x14ac:dyDescent="0.25">
      <c r="A101">
        <v>3</v>
      </c>
      <c r="B101">
        <v>16</v>
      </c>
      <c r="C101">
        <v>100</v>
      </c>
      <c r="D101">
        <v>2</v>
      </c>
      <c r="E101" t="s">
        <v>48</v>
      </c>
      <c r="F101" t="s">
        <v>30</v>
      </c>
      <c r="G101" t="s">
        <v>41</v>
      </c>
      <c r="H101" t="s">
        <v>30</v>
      </c>
    </row>
    <row r="102" spans="1:8" x14ac:dyDescent="0.25">
      <c r="A102">
        <v>3</v>
      </c>
      <c r="B102">
        <v>16</v>
      </c>
      <c r="C102">
        <v>101</v>
      </c>
      <c r="D102">
        <v>2</v>
      </c>
      <c r="E102" t="s">
        <v>48</v>
      </c>
      <c r="F102" t="s">
        <v>30</v>
      </c>
      <c r="G102" t="s">
        <v>36</v>
      </c>
      <c r="H102" t="s">
        <v>30</v>
      </c>
    </row>
    <row r="103" spans="1:8" x14ac:dyDescent="0.25">
      <c r="A103">
        <v>3</v>
      </c>
      <c r="B103">
        <v>16</v>
      </c>
      <c r="C103">
        <v>102</v>
      </c>
      <c r="D103">
        <v>2</v>
      </c>
      <c r="E103" t="s">
        <v>48</v>
      </c>
      <c r="F103" t="s">
        <v>30</v>
      </c>
      <c r="G103" t="s">
        <v>40</v>
      </c>
      <c r="H103" t="s">
        <v>30</v>
      </c>
    </row>
    <row r="104" spans="1:8" x14ac:dyDescent="0.25">
      <c r="A104">
        <v>3</v>
      </c>
      <c r="B104">
        <v>16</v>
      </c>
      <c r="C104">
        <v>103</v>
      </c>
      <c r="D104">
        <v>2</v>
      </c>
      <c r="E104" t="s">
        <v>48</v>
      </c>
      <c r="F104" t="s">
        <v>30</v>
      </c>
      <c r="G104" t="s">
        <v>37</v>
      </c>
      <c r="H104" t="s">
        <v>30</v>
      </c>
    </row>
    <row r="105" spans="1:8" x14ac:dyDescent="0.25">
      <c r="A105">
        <v>3</v>
      </c>
      <c r="B105">
        <v>16</v>
      </c>
      <c r="C105">
        <v>104</v>
      </c>
      <c r="D105">
        <v>2</v>
      </c>
      <c r="E105" t="s">
        <v>48</v>
      </c>
      <c r="F105" t="s">
        <v>30</v>
      </c>
      <c r="G105" t="s">
        <v>39</v>
      </c>
      <c r="H105" t="s">
        <v>30</v>
      </c>
    </row>
    <row r="106" spans="1:8" x14ac:dyDescent="0.25">
      <c r="A106">
        <v>3</v>
      </c>
      <c r="B106">
        <v>16</v>
      </c>
      <c r="C106">
        <v>105</v>
      </c>
      <c r="D106">
        <v>2</v>
      </c>
      <c r="E106" t="s">
        <v>48</v>
      </c>
      <c r="F106" t="s">
        <v>30</v>
      </c>
      <c r="G106" t="s">
        <v>38</v>
      </c>
      <c r="H106" t="s">
        <v>30</v>
      </c>
    </row>
    <row r="107" spans="1:8" x14ac:dyDescent="0.25">
      <c r="A107">
        <v>3</v>
      </c>
      <c r="B107">
        <v>16</v>
      </c>
      <c r="C107">
        <v>106</v>
      </c>
      <c r="D107">
        <v>2</v>
      </c>
      <c r="E107" t="s">
        <v>48</v>
      </c>
      <c r="F107" t="s">
        <v>30</v>
      </c>
      <c r="G107" t="s">
        <v>31</v>
      </c>
      <c r="H107" t="s">
        <v>30</v>
      </c>
    </row>
    <row r="108" spans="1:8" x14ac:dyDescent="0.25">
      <c r="A108">
        <v>3</v>
      </c>
      <c r="B108">
        <v>17</v>
      </c>
      <c r="C108">
        <v>107</v>
      </c>
      <c r="D108">
        <v>3</v>
      </c>
      <c r="E108" t="s">
        <v>48</v>
      </c>
      <c r="F108" t="s">
        <v>42</v>
      </c>
      <c r="G108" t="s">
        <v>31</v>
      </c>
      <c r="H108" t="s">
        <v>45</v>
      </c>
    </row>
    <row r="109" spans="1:8" x14ac:dyDescent="0.25">
      <c r="A109">
        <v>3</v>
      </c>
      <c r="B109">
        <v>17</v>
      </c>
      <c r="C109">
        <v>108</v>
      </c>
      <c r="D109">
        <v>3</v>
      </c>
      <c r="E109" t="s">
        <v>48</v>
      </c>
      <c r="F109" t="s">
        <v>42</v>
      </c>
      <c r="G109" t="s">
        <v>41</v>
      </c>
      <c r="H109" t="s">
        <v>45</v>
      </c>
    </row>
    <row r="110" spans="1:8" x14ac:dyDescent="0.25">
      <c r="A110">
        <v>3</v>
      </c>
      <c r="B110">
        <v>17</v>
      </c>
      <c r="C110">
        <v>109</v>
      </c>
      <c r="D110">
        <v>3</v>
      </c>
      <c r="E110" t="s">
        <v>48</v>
      </c>
      <c r="F110" t="s">
        <v>42</v>
      </c>
      <c r="G110" t="s">
        <v>35</v>
      </c>
      <c r="H110" t="s">
        <v>45</v>
      </c>
    </row>
    <row r="111" spans="1:8" x14ac:dyDescent="0.25">
      <c r="A111">
        <v>3</v>
      </c>
      <c r="B111">
        <v>17</v>
      </c>
      <c r="C111">
        <v>110</v>
      </c>
      <c r="D111">
        <v>3</v>
      </c>
      <c r="E111" t="s">
        <v>48</v>
      </c>
      <c r="F111" t="s">
        <v>42</v>
      </c>
      <c r="G111" t="s">
        <v>38</v>
      </c>
      <c r="H111" t="s">
        <v>45</v>
      </c>
    </row>
    <row r="112" spans="1:8" x14ac:dyDescent="0.25">
      <c r="A112">
        <v>3</v>
      </c>
      <c r="B112">
        <v>17</v>
      </c>
      <c r="C112">
        <v>111</v>
      </c>
      <c r="D112">
        <v>3</v>
      </c>
      <c r="E112" t="s">
        <v>48</v>
      </c>
      <c r="F112" t="s">
        <v>42</v>
      </c>
      <c r="G112" t="s">
        <v>37</v>
      </c>
      <c r="H112" t="s">
        <v>45</v>
      </c>
    </row>
    <row r="113" spans="1:8" x14ac:dyDescent="0.25">
      <c r="A113">
        <v>3</v>
      </c>
      <c r="B113">
        <v>17</v>
      </c>
      <c r="C113">
        <v>112</v>
      </c>
      <c r="D113">
        <v>3</v>
      </c>
      <c r="E113" t="s">
        <v>48</v>
      </c>
      <c r="F113" t="s">
        <v>42</v>
      </c>
      <c r="G113" t="s">
        <v>33</v>
      </c>
      <c r="H113" t="s">
        <v>45</v>
      </c>
    </row>
    <row r="114" spans="1:8" x14ac:dyDescent="0.25">
      <c r="A114">
        <v>3</v>
      </c>
      <c r="B114">
        <v>17</v>
      </c>
      <c r="C114">
        <v>113</v>
      </c>
      <c r="D114">
        <v>3</v>
      </c>
      <c r="E114" t="s">
        <v>48</v>
      </c>
      <c r="F114" t="s">
        <v>42</v>
      </c>
      <c r="G114" t="s">
        <v>36</v>
      </c>
      <c r="H114" t="s">
        <v>45</v>
      </c>
    </row>
    <row r="115" spans="1:8" x14ac:dyDescent="0.25">
      <c r="A115">
        <v>3</v>
      </c>
      <c r="B115">
        <v>17</v>
      </c>
      <c r="C115">
        <v>114</v>
      </c>
      <c r="D115">
        <v>3</v>
      </c>
      <c r="E115" t="s">
        <v>48</v>
      </c>
      <c r="F115" t="s">
        <v>42</v>
      </c>
      <c r="G115" t="s">
        <v>40</v>
      </c>
      <c r="H115" t="s">
        <v>45</v>
      </c>
    </row>
    <row r="116" spans="1:8" x14ac:dyDescent="0.25">
      <c r="A116">
        <v>3</v>
      </c>
      <c r="B116">
        <v>17</v>
      </c>
      <c r="C116">
        <v>115</v>
      </c>
      <c r="D116">
        <v>3</v>
      </c>
      <c r="E116" t="s">
        <v>48</v>
      </c>
      <c r="F116" t="s">
        <v>42</v>
      </c>
      <c r="G116" t="s">
        <v>39</v>
      </c>
      <c r="H116" t="s">
        <v>45</v>
      </c>
    </row>
    <row r="117" spans="1:8" x14ac:dyDescent="0.25">
      <c r="A117">
        <v>3</v>
      </c>
      <c r="B117">
        <v>17</v>
      </c>
      <c r="C117">
        <v>116</v>
      </c>
      <c r="D117">
        <v>3</v>
      </c>
      <c r="E117" t="s">
        <v>48</v>
      </c>
      <c r="F117" t="s">
        <v>42</v>
      </c>
      <c r="G117" t="s">
        <v>34</v>
      </c>
      <c r="H117" t="s">
        <v>45</v>
      </c>
    </row>
    <row r="118" spans="1:8" x14ac:dyDescent="0.25">
      <c r="A118">
        <v>3</v>
      </c>
      <c r="B118">
        <v>17</v>
      </c>
      <c r="C118">
        <v>117</v>
      </c>
      <c r="D118">
        <v>3</v>
      </c>
      <c r="E118" t="s">
        <v>48</v>
      </c>
      <c r="F118" t="s">
        <v>42</v>
      </c>
      <c r="G118" t="s">
        <v>32</v>
      </c>
      <c r="H118" t="s">
        <v>45</v>
      </c>
    </row>
    <row r="119" spans="1:8" x14ac:dyDescent="0.25">
      <c r="A119">
        <v>3</v>
      </c>
      <c r="B119">
        <v>18</v>
      </c>
      <c r="C119">
        <v>118</v>
      </c>
      <c r="D119">
        <v>3</v>
      </c>
      <c r="E119" t="s">
        <v>48</v>
      </c>
      <c r="F119" t="s">
        <v>43</v>
      </c>
      <c r="G119" t="s">
        <v>31</v>
      </c>
      <c r="H119" t="s">
        <v>45</v>
      </c>
    </row>
    <row r="120" spans="1:8" x14ac:dyDescent="0.25">
      <c r="A120">
        <v>3</v>
      </c>
      <c r="B120">
        <v>18</v>
      </c>
      <c r="C120">
        <v>119</v>
      </c>
      <c r="D120">
        <v>3</v>
      </c>
      <c r="E120" t="s">
        <v>48</v>
      </c>
      <c r="F120" t="s">
        <v>43</v>
      </c>
      <c r="G120" t="s">
        <v>33</v>
      </c>
      <c r="H120" t="s">
        <v>45</v>
      </c>
    </row>
    <row r="121" spans="1:8" x14ac:dyDescent="0.25">
      <c r="A121">
        <v>3</v>
      </c>
      <c r="B121">
        <v>18</v>
      </c>
      <c r="C121">
        <v>120</v>
      </c>
      <c r="D121">
        <v>3</v>
      </c>
      <c r="E121" t="s">
        <v>48</v>
      </c>
      <c r="F121" t="s">
        <v>43</v>
      </c>
      <c r="G121" t="s">
        <v>35</v>
      </c>
      <c r="H121" t="s">
        <v>45</v>
      </c>
    </row>
    <row r="122" spans="1:8" x14ac:dyDescent="0.25">
      <c r="A122">
        <v>3</v>
      </c>
      <c r="B122">
        <v>18</v>
      </c>
      <c r="C122">
        <v>121</v>
      </c>
      <c r="D122">
        <v>3</v>
      </c>
      <c r="E122" t="s">
        <v>48</v>
      </c>
      <c r="F122" t="s">
        <v>43</v>
      </c>
      <c r="G122" t="s">
        <v>34</v>
      </c>
      <c r="H122" t="s">
        <v>45</v>
      </c>
    </row>
    <row r="123" spans="1:8" x14ac:dyDescent="0.25">
      <c r="A123">
        <v>3</v>
      </c>
      <c r="B123">
        <v>18</v>
      </c>
      <c r="C123">
        <v>122</v>
      </c>
      <c r="D123">
        <v>3</v>
      </c>
      <c r="E123" t="s">
        <v>48</v>
      </c>
      <c r="F123" t="s">
        <v>43</v>
      </c>
      <c r="G123" t="s">
        <v>32</v>
      </c>
      <c r="H123" t="s">
        <v>45</v>
      </c>
    </row>
    <row r="124" spans="1:8" x14ac:dyDescent="0.25">
      <c r="A124">
        <v>3</v>
      </c>
      <c r="B124">
        <v>18</v>
      </c>
      <c r="C124">
        <v>123</v>
      </c>
      <c r="D124">
        <v>3</v>
      </c>
      <c r="E124" t="s">
        <v>48</v>
      </c>
      <c r="F124" t="s">
        <v>43</v>
      </c>
      <c r="G124" t="s">
        <v>37</v>
      </c>
      <c r="H124" t="s">
        <v>45</v>
      </c>
    </row>
    <row r="125" spans="1:8" x14ac:dyDescent="0.25">
      <c r="A125">
        <v>3</v>
      </c>
      <c r="B125">
        <v>18</v>
      </c>
      <c r="C125">
        <v>124</v>
      </c>
      <c r="D125">
        <v>3</v>
      </c>
      <c r="E125" t="s">
        <v>48</v>
      </c>
      <c r="F125" t="s">
        <v>43</v>
      </c>
      <c r="G125" t="s">
        <v>40</v>
      </c>
      <c r="H125" t="s">
        <v>45</v>
      </c>
    </row>
    <row r="126" spans="1:8" x14ac:dyDescent="0.25">
      <c r="A126">
        <v>3</v>
      </c>
      <c r="B126">
        <v>18</v>
      </c>
      <c r="C126">
        <v>125</v>
      </c>
      <c r="D126">
        <v>3</v>
      </c>
      <c r="E126" t="s">
        <v>48</v>
      </c>
      <c r="F126" t="s">
        <v>43</v>
      </c>
      <c r="G126" t="s">
        <v>39</v>
      </c>
      <c r="H126" t="s">
        <v>45</v>
      </c>
    </row>
    <row r="127" spans="1:8" x14ac:dyDescent="0.25">
      <c r="A127">
        <v>3</v>
      </c>
      <c r="B127">
        <v>18</v>
      </c>
      <c r="C127">
        <v>126</v>
      </c>
      <c r="D127">
        <v>3</v>
      </c>
      <c r="E127" t="s">
        <v>48</v>
      </c>
      <c r="F127" t="s">
        <v>43</v>
      </c>
      <c r="G127" t="s">
        <v>38</v>
      </c>
      <c r="H127" t="s">
        <v>45</v>
      </c>
    </row>
    <row r="128" spans="1:8" x14ac:dyDescent="0.25">
      <c r="A128">
        <v>3</v>
      </c>
      <c r="B128">
        <v>18</v>
      </c>
      <c r="C128">
        <v>127</v>
      </c>
      <c r="D128">
        <v>3</v>
      </c>
      <c r="E128" t="s">
        <v>48</v>
      </c>
      <c r="F128" t="s">
        <v>43</v>
      </c>
      <c r="G128" t="s">
        <v>36</v>
      </c>
      <c r="H128" t="s">
        <v>45</v>
      </c>
    </row>
    <row r="129" spans="1:8" x14ac:dyDescent="0.25">
      <c r="A129">
        <v>3</v>
      </c>
      <c r="B129">
        <v>18</v>
      </c>
      <c r="C129">
        <v>128</v>
      </c>
      <c r="D129">
        <v>3</v>
      </c>
      <c r="E129" t="s">
        <v>48</v>
      </c>
      <c r="F129" t="s">
        <v>43</v>
      </c>
      <c r="G129" t="s">
        <v>41</v>
      </c>
      <c r="H129" t="s">
        <v>45</v>
      </c>
    </row>
    <row r="130" spans="1:8" x14ac:dyDescent="0.25">
      <c r="A130">
        <v>3</v>
      </c>
      <c r="B130">
        <v>19</v>
      </c>
      <c r="C130">
        <v>129</v>
      </c>
      <c r="D130">
        <v>4</v>
      </c>
      <c r="E130" t="s">
        <v>48</v>
      </c>
      <c r="F130" t="s">
        <v>44</v>
      </c>
      <c r="G130" t="s">
        <v>44</v>
      </c>
      <c r="H130" t="s">
        <v>91</v>
      </c>
    </row>
    <row r="131" spans="1:8" x14ac:dyDescent="0.25">
      <c r="A131">
        <v>3</v>
      </c>
      <c r="B131">
        <v>20</v>
      </c>
      <c r="C131">
        <v>130</v>
      </c>
      <c r="D131">
        <v>3</v>
      </c>
      <c r="E131" t="s">
        <v>48</v>
      </c>
      <c r="F131" t="s">
        <v>45</v>
      </c>
      <c r="G131" t="s">
        <v>38</v>
      </c>
      <c r="H131" t="s">
        <v>45</v>
      </c>
    </row>
    <row r="132" spans="1:8" x14ac:dyDescent="0.25">
      <c r="A132">
        <v>3</v>
      </c>
      <c r="B132">
        <v>20</v>
      </c>
      <c r="C132">
        <v>131</v>
      </c>
      <c r="D132">
        <v>3</v>
      </c>
      <c r="E132" t="s">
        <v>48</v>
      </c>
      <c r="F132" t="s">
        <v>45</v>
      </c>
      <c r="G132" t="s">
        <v>33</v>
      </c>
      <c r="H132" t="s">
        <v>45</v>
      </c>
    </row>
    <row r="133" spans="1:8" x14ac:dyDescent="0.25">
      <c r="A133">
        <v>3</v>
      </c>
      <c r="B133">
        <v>20</v>
      </c>
      <c r="C133">
        <v>132</v>
      </c>
      <c r="D133">
        <v>3</v>
      </c>
      <c r="E133" t="s">
        <v>48</v>
      </c>
      <c r="F133" t="s">
        <v>45</v>
      </c>
      <c r="G133" t="s">
        <v>39</v>
      </c>
      <c r="H133" t="s">
        <v>45</v>
      </c>
    </row>
    <row r="134" spans="1:8" x14ac:dyDescent="0.25">
      <c r="A134">
        <v>3</v>
      </c>
      <c r="B134">
        <v>20</v>
      </c>
      <c r="C134">
        <v>133</v>
      </c>
      <c r="D134">
        <v>3</v>
      </c>
      <c r="E134" t="s">
        <v>48</v>
      </c>
      <c r="F134" t="s">
        <v>45</v>
      </c>
      <c r="G134" t="s">
        <v>40</v>
      </c>
      <c r="H134" t="s">
        <v>45</v>
      </c>
    </row>
    <row r="135" spans="1:8" x14ac:dyDescent="0.25">
      <c r="A135">
        <v>3</v>
      </c>
      <c r="B135">
        <v>20</v>
      </c>
      <c r="C135">
        <v>134</v>
      </c>
      <c r="D135">
        <v>3</v>
      </c>
      <c r="E135" t="s">
        <v>48</v>
      </c>
      <c r="F135" t="s">
        <v>45</v>
      </c>
      <c r="G135" t="s">
        <v>41</v>
      </c>
      <c r="H135" t="s">
        <v>45</v>
      </c>
    </row>
    <row r="136" spans="1:8" x14ac:dyDescent="0.25">
      <c r="A136">
        <v>3</v>
      </c>
      <c r="B136">
        <v>20</v>
      </c>
      <c r="C136">
        <v>135</v>
      </c>
      <c r="D136">
        <v>3</v>
      </c>
      <c r="E136" t="s">
        <v>48</v>
      </c>
      <c r="F136" t="s">
        <v>45</v>
      </c>
      <c r="G136" t="s">
        <v>35</v>
      </c>
      <c r="H136" t="s">
        <v>45</v>
      </c>
    </row>
    <row r="137" spans="1:8" x14ac:dyDescent="0.25">
      <c r="A137">
        <v>3</v>
      </c>
      <c r="B137">
        <v>20</v>
      </c>
      <c r="C137">
        <v>136</v>
      </c>
      <c r="D137">
        <v>3</v>
      </c>
      <c r="E137" t="s">
        <v>48</v>
      </c>
      <c r="F137" t="s">
        <v>45</v>
      </c>
      <c r="G137" t="s">
        <v>31</v>
      </c>
      <c r="H137" t="s">
        <v>45</v>
      </c>
    </row>
    <row r="138" spans="1:8" x14ac:dyDescent="0.25">
      <c r="A138">
        <v>3</v>
      </c>
      <c r="B138">
        <v>20</v>
      </c>
      <c r="C138">
        <v>137</v>
      </c>
      <c r="D138">
        <v>3</v>
      </c>
      <c r="E138" t="s">
        <v>48</v>
      </c>
      <c r="F138" t="s">
        <v>45</v>
      </c>
      <c r="G138" t="s">
        <v>32</v>
      </c>
      <c r="H138" t="s">
        <v>45</v>
      </c>
    </row>
    <row r="139" spans="1:8" x14ac:dyDescent="0.25">
      <c r="A139">
        <v>3</v>
      </c>
      <c r="B139">
        <v>20</v>
      </c>
      <c r="C139">
        <v>138</v>
      </c>
      <c r="D139">
        <v>3</v>
      </c>
      <c r="E139" t="s">
        <v>48</v>
      </c>
      <c r="F139" t="s">
        <v>45</v>
      </c>
      <c r="G139" t="s">
        <v>37</v>
      </c>
      <c r="H139" t="s">
        <v>45</v>
      </c>
    </row>
    <row r="140" spans="1:8" x14ac:dyDescent="0.25">
      <c r="A140">
        <v>3</v>
      </c>
      <c r="B140">
        <v>20</v>
      </c>
      <c r="C140">
        <v>139</v>
      </c>
      <c r="D140">
        <v>3</v>
      </c>
      <c r="E140" t="s">
        <v>48</v>
      </c>
      <c r="F140" t="s">
        <v>45</v>
      </c>
      <c r="G140" t="s">
        <v>34</v>
      </c>
      <c r="H140" t="s">
        <v>45</v>
      </c>
    </row>
    <row r="141" spans="1:8" x14ac:dyDescent="0.25">
      <c r="A141">
        <v>3</v>
      </c>
      <c r="B141">
        <v>20</v>
      </c>
      <c r="C141">
        <v>140</v>
      </c>
      <c r="D141">
        <v>3</v>
      </c>
      <c r="E141" t="s">
        <v>48</v>
      </c>
      <c r="F141" t="s">
        <v>45</v>
      </c>
      <c r="G141" t="s">
        <v>36</v>
      </c>
      <c r="H141" t="s">
        <v>45</v>
      </c>
    </row>
    <row r="142" spans="1:8" x14ac:dyDescent="0.25">
      <c r="A142">
        <v>3</v>
      </c>
      <c r="B142">
        <v>21</v>
      </c>
      <c r="C142">
        <v>141</v>
      </c>
      <c r="D142">
        <v>5</v>
      </c>
      <c r="E142" t="s">
        <v>48</v>
      </c>
      <c r="F142" t="s">
        <v>46</v>
      </c>
      <c r="G142" t="s">
        <v>130</v>
      </c>
      <c r="H142" t="s">
        <v>130</v>
      </c>
    </row>
    <row r="143" spans="1:8" x14ac:dyDescent="0.25">
      <c r="A143">
        <v>4</v>
      </c>
      <c r="B143">
        <v>22</v>
      </c>
      <c r="C143">
        <v>142</v>
      </c>
      <c r="D143">
        <v>1</v>
      </c>
      <c r="E143" t="s">
        <v>49</v>
      </c>
      <c r="F143" t="s">
        <v>29</v>
      </c>
      <c r="G143" t="s">
        <v>29</v>
      </c>
      <c r="H143" t="s">
        <v>126</v>
      </c>
    </row>
    <row r="144" spans="1:8" x14ac:dyDescent="0.25">
      <c r="A144">
        <v>4</v>
      </c>
      <c r="B144">
        <v>23</v>
      </c>
      <c r="C144">
        <v>143</v>
      </c>
      <c r="D144">
        <v>2</v>
      </c>
      <c r="E144" t="s">
        <v>49</v>
      </c>
      <c r="F144" t="s">
        <v>30</v>
      </c>
      <c r="G144" t="s">
        <v>38</v>
      </c>
      <c r="H144" t="s">
        <v>30</v>
      </c>
    </row>
    <row r="145" spans="1:8" x14ac:dyDescent="0.25">
      <c r="A145">
        <v>4</v>
      </c>
      <c r="B145">
        <v>23</v>
      </c>
      <c r="C145">
        <v>144</v>
      </c>
      <c r="D145">
        <v>2</v>
      </c>
      <c r="E145" t="s">
        <v>49</v>
      </c>
      <c r="F145" t="s">
        <v>30</v>
      </c>
      <c r="G145" t="s">
        <v>34</v>
      </c>
      <c r="H145" t="s">
        <v>30</v>
      </c>
    </row>
    <row r="146" spans="1:8" x14ac:dyDescent="0.25">
      <c r="A146">
        <v>4</v>
      </c>
      <c r="B146">
        <v>23</v>
      </c>
      <c r="C146">
        <v>145</v>
      </c>
      <c r="D146">
        <v>2</v>
      </c>
      <c r="E146" t="s">
        <v>49</v>
      </c>
      <c r="F146" t="s">
        <v>30</v>
      </c>
      <c r="G146" t="s">
        <v>39</v>
      </c>
      <c r="H146" t="s">
        <v>30</v>
      </c>
    </row>
    <row r="147" spans="1:8" x14ac:dyDescent="0.25">
      <c r="A147">
        <v>4</v>
      </c>
      <c r="B147">
        <v>23</v>
      </c>
      <c r="C147">
        <v>146</v>
      </c>
      <c r="D147">
        <v>2</v>
      </c>
      <c r="E147" t="s">
        <v>49</v>
      </c>
      <c r="F147" t="s">
        <v>30</v>
      </c>
      <c r="G147" t="s">
        <v>41</v>
      </c>
      <c r="H147" t="s">
        <v>30</v>
      </c>
    </row>
    <row r="148" spans="1:8" x14ac:dyDescent="0.25">
      <c r="A148">
        <v>4</v>
      </c>
      <c r="B148">
        <v>23</v>
      </c>
      <c r="C148">
        <v>147</v>
      </c>
      <c r="D148">
        <v>2</v>
      </c>
      <c r="E148" t="s">
        <v>49</v>
      </c>
      <c r="F148" t="s">
        <v>30</v>
      </c>
      <c r="G148" t="s">
        <v>37</v>
      </c>
      <c r="H148" t="s">
        <v>30</v>
      </c>
    </row>
    <row r="149" spans="1:8" x14ac:dyDescent="0.25">
      <c r="A149">
        <v>4</v>
      </c>
      <c r="B149">
        <v>23</v>
      </c>
      <c r="C149">
        <v>148</v>
      </c>
      <c r="D149">
        <v>2</v>
      </c>
      <c r="E149" t="s">
        <v>49</v>
      </c>
      <c r="F149" t="s">
        <v>30</v>
      </c>
      <c r="G149" t="s">
        <v>36</v>
      </c>
      <c r="H149" t="s">
        <v>30</v>
      </c>
    </row>
    <row r="150" spans="1:8" x14ac:dyDescent="0.25">
      <c r="A150">
        <v>4</v>
      </c>
      <c r="B150">
        <v>23</v>
      </c>
      <c r="C150">
        <v>149</v>
      </c>
      <c r="D150">
        <v>2</v>
      </c>
      <c r="E150" t="s">
        <v>49</v>
      </c>
      <c r="F150" t="s">
        <v>30</v>
      </c>
      <c r="G150" t="s">
        <v>31</v>
      </c>
      <c r="H150" t="s">
        <v>30</v>
      </c>
    </row>
    <row r="151" spans="1:8" x14ac:dyDescent="0.25">
      <c r="A151">
        <v>4</v>
      </c>
      <c r="B151">
        <v>23</v>
      </c>
      <c r="C151">
        <v>150</v>
      </c>
      <c r="D151">
        <v>2</v>
      </c>
      <c r="E151" t="s">
        <v>49</v>
      </c>
      <c r="F151" t="s">
        <v>30</v>
      </c>
      <c r="G151" t="s">
        <v>33</v>
      </c>
      <c r="H151" t="s">
        <v>30</v>
      </c>
    </row>
    <row r="152" spans="1:8" x14ac:dyDescent="0.25">
      <c r="A152">
        <v>4</v>
      </c>
      <c r="B152">
        <v>23</v>
      </c>
      <c r="C152">
        <v>151</v>
      </c>
      <c r="D152">
        <v>2</v>
      </c>
      <c r="E152" t="s">
        <v>49</v>
      </c>
      <c r="F152" t="s">
        <v>30</v>
      </c>
      <c r="G152" t="s">
        <v>35</v>
      </c>
      <c r="H152" t="s">
        <v>30</v>
      </c>
    </row>
    <row r="153" spans="1:8" x14ac:dyDescent="0.25">
      <c r="A153">
        <v>4</v>
      </c>
      <c r="B153">
        <v>23</v>
      </c>
      <c r="C153">
        <v>152</v>
      </c>
      <c r="D153">
        <v>2</v>
      </c>
      <c r="E153" t="s">
        <v>49</v>
      </c>
      <c r="F153" t="s">
        <v>30</v>
      </c>
      <c r="G153" t="s">
        <v>40</v>
      </c>
      <c r="H153" t="s">
        <v>30</v>
      </c>
    </row>
    <row r="154" spans="1:8" x14ac:dyDescent="0.25">
      <c r="A154">
        <v>4</v>
      </c>
      <c r="B154">
        <v>23</v>
      </c>
      <c r="C154">
        <v>153</v>
      </c>
      <c r="D154">
        <v>2</v>
      </c>
      <c r="E154" t="s">
        <v>49</v>
      </c>
      <c r="F154" t="s">
        <v>30</v>
      </c>
      <c r="G154" t="s">
        <v>32</v>
      </c>
      <c r="H154" t="s">
        <v>30</v>
      </c>
    </row>
    <row r="155" spans="1:8" x14ac:dyDescent="0.25">
      <c r="A155">
        <v>4</v>
      </c>
      <c r="B155">
        <v>24</v>
      </c>
      <c r="C155">
        <v>154</v>
      </c>
      <c r="D155">
        <v>3</v>
      </c>
      <c r="E155" t="s">
        <v>49</v>
      </c>
      <c r="F155" t="s">
        <v>42</v>
      </c>
      <c r="G155" t="s">
        <v>40</v>
      </c>
      <c r="H155" t="s">
        <v>45</v>
      </c>
    </row>
    <row r="156" spans="1:8" x14ac:dyDescent="0.25">
      <c r="A156">
        <v>4</v>
      </c>
      <c r="B156">
        <v>24</v>
      </c>
      <c r="C156">
        <v>155</v>
      </c>
      <c r="D156">
        <v>3</v>
      </c>
      <c r="E156" t="s">
        <v>49</v>
      </c>
      <c r="F156" t="s">
        <v>42</v>
      </c>
      <c r="G156" t="s">
        <v>34</v>
      </c>
      <c r="H156" t="s">
        <v>45</v>
      </c>
    </row>
    <row r="157" spans="1:8" x14ac:dyDescent="0.25">
      <c r="A157">
        <v>4</v>
      </c>
      <c r="B157">
        <v>24</v>
      </c>
      <c r="C157">
        <v>156</v>
      </c>
      <c r="D157">
        <v>3</v>
      </c>
      <c r="E157" t="s">
        <v>49</v>
      </c>
      <c r="F157" t="s">
        <v>42</v>
      </c>
      <c r="G157" t="s">
        <v>35</v>
      </c>
      <c r="H157" t="s">
        <v>45</v>
      </c>
    </row>
    <row r="158" spans="1:8" x14ac:dyDescent="0.25">
      <c r="A158">
        <v>4</v>
      </c>
      <c r="B158">
        <v>24</v>
      </c>
      <c r="C158">
        <v>157</v>
      </c>
      <c r="D158">
        <v>3</v>
      </c>
      <c r="E158" t="s">
        <v>49</v>
      </c>
      <c r="F158" t="s">
        <v>42</v>
      </c>
      <c r="G158" t="s">
        <v>33</v>
      </c>
      <c r="H158" t="s">
        <v>45</v>
      </c>
    </row>
    <row r="159" spans="1:8" x14ac:dyDescent="0.25">
      <c r="A159">
        <v>4</v>
      </c>
      <c r="B159">
        <v>24</v>
      </c>
      <c r="C159">
        <v>158</v>
      </c>
      <c r="D159">
        <v>3</v>
      </c>
      <c r="E159" t="s">
        <v>49</v>
      </c>
      <c r="F159" t="s">
        <v>42</v>
      </c>
      <c r="G159" t="s">
        <v>37</v>
      </c>
      <c r="H159" t="s">
        <v>45</v>
      </c>
    </row>
    <row r="160" spans="1:8" x14ac:dyDescent="0.25">
      <c r="A160">
        <v>4</v>
      </c>
      <c r="B160">
        <v>24</v>
      </c>
      <c r="C160">
        <v>159</v>
      </c>
      <c r="D160">
        <v>3</v>
      </c>
      <c r="E160" t="s">
        <v>49</v>
      </c>
      <c r="F160" t="s">
        <v>42</v>
      </c>
      <c r="G160" t="s">
        <v>31</v>
      </c>
      <c r="H160" t="s">
        <v>45</v>
      </c>
    </row>
    <row r="161" spans="1:8" x14ac:dyDescent="0.25">
      <c r="A161">
        <v>4</v>
      </c>
      <c r="B161">
        <v>24</v>
      </c>
      <c r="C161">
        <v>160</v>
      </c>
      <c r="D161">
        <v>3</v>
      </c>
      <c r="E161" t="s">
        <v>49</v>
      </c>
      <c r="F161" t="s">
        <v>42</v>
      </c>
      <c r="G161" t="s">
        <v>36</v>
      </c>
      <c r="H161" t="s">
        <v>45</v>
      </c>
    </row>
    <row r="162" spans="1:8" x14ac:dyDescent="0.25">
      <c r="A162">
        <v>4</v>
      </c>
      <c r="B162">
        <v>24</v>
      </c>
      <c r="C162">
        <v>161</v>
      </c>
      <c r="D162">
        <v>3</v>
      </c>
      <c r="E162" t="s">
        <v>49</v>
      </c>
      <c r="F162" t="s">
        <v>42</v>
      </c>
      <c r="G162" t="s">
        <v>38</v>
      </c>
      <c r="H162" t="s">
        <v>45</v>
      </c>
    </row>
    <row r="163" spans="1:8" x14ac:dyDescent="0.25">
      <c r="A163">
        <v>4</v>
      </c>
      <c r="B163">
        <v>24</v>
      </c>
      <c r="C163">
        <v>162</v>
      </c>
      <c r="D163">
        <v>3</v>
      </c>
      <c r="E163" t="s">
        <v>49</v>
      </c>
      <c r="F163" t="s">
        <v>42</v>
      </c>
      <c r="G163" t="s">
        <v>41</v>
      </c>
      <c r="H163" t="s">
        <v>45</v>
      </c>
    </row>
    <row r="164" spans="1:8" x14ac:dyDescent="0.25">
      <c r="A164">
        <v>4</v>
      </c>
      <c r="B164">
        <v>24</v>
      </c>
      <c r="C164">
        <v>163</v>
      </c>
      <c r="D164">
        <v>3</v>
      </c>
      <c r="E164" t="s">
        <v>49</v>
      </c>
      <c r="F164" t="s">
        <v>42</v>
      </c>
      <c r="G164" t="s">
        <v>32</v>
      </c>
      <c r="H164" t="s">
        <v>45</v>
      </c>
    </row>
    <row r="165" spans="1:8" x14ac:dyDescent="0.25">
      <c r="A165">
        <v>4</v>
      </c>
      <c r="B165">
        <v>24</v>
      </c>
      <c r="C165">
        <v>164</v>
      </c>
      <c r="D165">
        <v>3</v>
      </c>
      <c r="E165" t="s">
        <v>49</v>
      </c>
      <c r="F165" t="s">
        <v>42</v>
      </c>
      <c r="G165" t="s">
        <v>39</v>
      </c>
      <c r="H165" t="s">
        <v>45</v>
      </c>
    </row>
    <row r="166" spans="1:8" x14ac:dyDescent="0.25">
      <c r="A166">
        <v>4</v>
      </c>
      <c r="B166">
        <v>25</v>
      </c>
      <c r="C166">
        <v>165</v>
      </c>
      <c r="D166">
        <v>3</v>
      </c>
      <c r="E166" t="s">
        <v>49</v>
      </c>
      <c r="F166" t="s">
        <v>43</v>
      </c>
      <c r="G166" t="s">
        <v>34</v>
      </c>
      <c r="H166" t="s">
        <v>45</v>
      </c>
    </row>
    <row r="167" spans="1:8" x14ac:dyDescent="0.25">
      <c r="A167">
        <v>4</v>
      </c>
      <c r="B167">
        <v>25</v>
      </c>
      <c r="C167">
        <v>166</v>
      </c>
      <c r="D167">
        <v>3</v>
      </c>
      <c r="E167" t="s">
        <v>49</v>
      </c>
      <c r="F167" t="s">
        <v>43</v>
      </c>
      <c r="G167" t="s">
        <v>31</v>
      </c>
      <c r="H167" t="s">
        <v>45</v>
      </c>
    </row>
    <row r="168" spans="1:8" x14ac:dyDescent="0.25">
      <c r="A168">
        <v>4</v>
      </c>
      <c r="B168">
        <v>25</v>
      </c>
      <c r="C168">
        <v>167</v>
      </c>
      <c r="D168">
        <v>3</v>
      </c>
      <c r="E168" t="s">
        <v>49</v>
      </c>
      <c r="F168" t="s">
        <v>43</v>
      </c>
      <c r="G168" t="s">
        <v>36</v>
      </c>
      <c r="H168" t="s">
        <v>45</v>
      </c>
    </row>
    <row r="169" spans="1:8" x14ac:dyDescent="0.25">
      <c r="A169">
        <v>4</v>
      </c>
      <c r="B169">
        <v>25</v>
      </c>
      <c r="C169">
        <v>168</v>
      </c>
      <c r="D169">
        <v>3</v>
      </c>
      <c r="E169" t="s">
        <v>49</v>
      </c>
      <c r="F169" t="s">
        <v>43</v>
      </c>
      <c r="G169" t="s">
        <v>40</v>
      </c>
      <c r="H169" t="s">
        <v>45</v>
      </c>
    </row>
    <row r="170" spans="1:8" x14ac:dyDescent="0.25">
      <c r="A170">
        <v>4</v>
      </c>
      <c r="B170">
        <v>25</v>
      </c>
      <c r="C170">
        <v>169</v>
      </c>
      <c r="D170">
        <v>3</v>
      </c>
      <c r="E170" t="s">
        <v>49</v>
      </c>
      <c r="F170" t="s">
        <v>43</v>
      </c>
      <c r="G170" t="s">
        <v>41</v>
      </c>
      <c r="H170" t="s">
        <v>45</v>
      </c>
    </row>
    <row r="171" spans="1:8" x14ac:dyDescent="0.25">
      <c r="A171">
        <v>4</v>
      </c>
      <c r="B171">
        <v>25</v>
      </c>
      <c r="C171">
        <v>170</v>
      </c>
      <c r="D171">
        <v>3</v>
      </c>
      <c r="E171" t="s">
        <v>49</v>
      </c>
      <c r="F171" t="s">
        <v>43</v>
      </c>
      <c r="G171" t="s">
        <v>39</v>
      </c>
      <c r="H171" t="s">
        <v>45</v>
      </c>
    </row>
    <row r="172" spans="1:8" x14ac:dyDescent="0.25">
      <c r="A172">
        <v>4</v>
      </c>
      <c r="B172">
        <v>25</v>
      </c>
      <c r="C172">
        <v>171</v>
      </c>
      <c r="D172">
        <v>3</v>
      </c>
      <c r="E172" t="s">
        <v>49</v>
      </c>
      <c r="F172" t="s">
        <v>43</v>
      </c>
      <c r="G172" t="s">
        <v>38</v>
      </c>
      <c r="H172" t="s">
        <v>45</v>
      </c>
    </row>
    <row r="173" spans="1:8" x14ac:dyDescent="0.25">
      <c r="A173">
        <v>4</v>
      </c>
      <c r="B173">
        <v>25</v>
      </c>
      <c r="C173">
        <v>172</v>
      </c>
      <c r="D173">
        <v>3</v>
      </c>
      <c r="E173" t="s">
        <v>49</v>
      </c>
      <c r="F173" t="s">
        <v>43</v>
      </c>
      <c r="G173" t="s">
        <v>32</v>
      </c>
      <c r="H173" t="s">
        <v>45</v>
      </c>
    </row>
    <row r="174" spans="1:8" x14ac:dyDescent="0.25">
      <c r="A174">
        <v>4</v>
      </c>
      <c r="B174">
        <v>25</v>
      </c>
      <c r="C174">
        <v>173</v>
      </c>
      <c r="D174">
        <v>3</v>
      </c>
      <c r="E174" t="s">
        <v>49</v>
      </c>
      <c r="F174" t="s">
        <v>43</v>
      </c>
      <c r="G174" t="s">
        <v>33</v>
      </c>
      <c r="H174" t="s">
        <v>45</v>
      </c>
    </row>
    <row r="175" spans="1:8" x14ac:dyDescent="0.25">
      <c r="A175">
        <v>4</v>
      </c>
      <c r="B175">
        <v>25</v>
      </c>
      <c r="C175">
        <v>174</v>
      </c>
      <c r="D175">
        <v>3</v>
      </c>
      <c r="E175" t="s">
        <v>49</v>
      </c>
      <c r="F175" t="s">
        <v>43</v>
      </c>
      <c r="G175" t="s">
        <v>35</v>
      </c>
      <c r="H175" t="s">
        <v>45</v>
      </c>
    </row>
    <row r="176" spans="1:8" x14ac:dyDescent="0.25">
      <c r="A176">
        <v>4</v>
      </c>
      <c r="B176">
        <v>25</v>
      </c>
      <c r="C176">
        <v>175</v>
      </c>
      <c r="D176">
        <v>3</v>
      </c>
      <c r="E176" t="s">
        <v>49</v>
      </c>
      <c r="F176" t="s">
        <v>43</v>
      </c>
      <c r="G176" t="s">
        <v>37</v>
      </c>
      <c r="H176" t="s">
        <v>45</v>
      </c>
    </row>
    <row r="177" spans="1:8" x14ac:dyDescent="0.25">
      <c r="A177">
        <v>4</v>
      </c>
      <c r="B177">
        <v>26</v>
      </c>
      <c r="C177">
        <v>176</v>
      </c>
      <c r="D177">
        <v>4</v>
      </c>
      <c r="E177" t="s">
        <v>49</v>
      </c>
      <c r="F177" t="s">
        <v>44</v>
      </c>
      <c r="G177" t="s">
        <v>44</v>
      </c>
      <c r="H177" t="s">
        <v>91</v>
      </c>
    </row>
    <row r="178" spans="1:8" x14ac:dyDescent="0.25">
      <c r="A178">
        <v>4</v>
      </c>
      <c r="B178">
        <v>27</v>
      </c>
      <c r="C178">
        <v>177</v>
      </c>
      <c r="D178">
        <v>3</v>
      </c>
      <c r="E178" t="s">
        <v>49</v>
      </c>
      <c r="F178" t="s">
        <v>45</v>
      </c>
      <c r="G178" t="s">
        <v>32</v>
      </c>
      <c r="H178" t="s">
        <v>45</v>
      </c>
    </row>
    <row r="179" spans="1:8" x14ac:dyDescent="0.25">
      <c r="A179">
        <v>4</v>
      </c>
      <c r="B179">
        <v>27</v>
      </c>
      <c r="C179">
        <v>178</v>
      </c>
      <c r="D179">
        <v>3</v>
      </c>
      <c r="E179" t="s">
        <v>49</v>
      </c>
      <c r="F179" t="s">
        <v>45</v>
      </c>
      <c r="G179" t="s">
        <v>36</v>
      </c>
      <c r="H179" t="s">
        <v>45</v>
      </c>
    </row>
    <row r="180" spans="1:8" x14ac:dyDescent="0.25">
      <c r="A180">
        <v>4</v>
      </c>
      <c r="B180">
        <v>27</v>
      </c>
      <c r="C180">
        <v>179</v>
      </c>
      <c r="D180">
        <v>3</v>
      </c>
      <c r="E180" t="s">
        <v>49</v>
      </c>
      <c r="F180" t="s">
        <v>45</v>
      </c>
      <c r="G180" t="s">
        <v>35</v>
      </c>
      <c r="H180" t="s">
        <v>45</v>
      </c>
    </row>
    <row r="181" spans="1:8" x14ac:dyDescent="0.25">
      <c r="A181">
        <v>4</v>
      </c>
      <c r="B181">
        <v>27</v>
      </c>
      <c r="C181">
        <v>180</v>
      </c>
      <c r="D181">
        <v>3</v>
      </c>
      <c r="E181" t="s">
        <v>49</v>
      </c>
      <c r="F181" t="s">
        <v>45</v>
      </c>
      <c r="G181" t="s">
        <v>31</v>
      </c>
      <c r="H181" t="s">
        <v>45</v>
      </c>
    </row>
    <row r="182" spans="1:8" x14ac:dyDescent="0.25">
      <c r="A182">
        <v>4</v>
      </c>
      <c r="B182">
        <v>27</v>
      </c>
      <c r="C182">
        <v>181</v>
      </c>
      <c r="D182">
        <v>3</v>
      </c>
      <c r="E182" t="s">
        <v>49</v>
      </c>
      <c r="F182" t="s">
        <v>45</v>
      </c>
      <c r="G182" t="s">
        <v>37</v>
      </c>
      <c r="H182" t="s">
        <v>45</v>
      </c>
    </row>
    <row r="183" spans="1:8" x14ac:dyDescent="0.25">
      <c r="A183">
        <v>4</v>
      </c>
      <c r="B183">
        <v>27</v>
      </c>
      <c r="C183">
        <v>182</v>
      </c>
      <c r="D183">
        <v>3</v>
      </c>
      <c r="E183" t="s">
        <v>49</v>
      </c>
      <c r="F183" t="s">
        <v>45</v>
      </c>
      <c r="G183" t="s">
        <v>33</v>
      </c>
      <c r="H183" t="s">
        <v>45</v>
      </c>
    </row>
    <row r="184" spans="1:8" x14ac:dyDescent="0.25">
      <c r="A184">
        <v>4</v>
      </c>
      <c r="B184">
        <v>27</v>
      </c>
      <c r="C184">
        <v>183</v>
      </c>
      <c r="D184">
        <v>3</v>
      </c>
      <c r="E184" t="s">
        <v>49</v>
      </c>
      <c r="F184" t="s">
        <v>45</v>
      </c>
      <c r="G184" t="s">
        <v>39</v>
      </c>
      <c r="H184" t="s">
        <v>45</v>
      </c>
    </row>
    <row r="185" spans="1:8" x14ac:dyDescent="0.25">
      <c r="A185">
        <v>4</v>
      </c>
      <c r="B185">
        <v>27</v>
      </c>
      <c r="C185">
        <v>184</v>
      </c>
      <c r="D185">
        <v>3</v>
      </c>
      <c r="E185" t="s">
        <v>49</v>
      </c>
      <c r="F185" t="s">
        <v>45</v>
      </c>
      <c r="G185" t="s">
        <v>41</v>
      </c>
      <c r="H185" t="s">
        <v>45</v>
      </c>
    </row>
    <row r="186" spans="1:8" x14ac:dyDescent="0.25">
      <c r="A186">
        <v>4</v>
      </c>
      <c r="B186">
        <v>27</v>
      </c>
      <c r="C186">
        <v>185</v>
      </c>
      <c r="D186">
        <v>3</v>
      </c>
      <c r="E186" t="s">
        <v>49</v>
      </c>
      <c r="F186" t="s">
        <v>45</v>
      </c>
      <c r="G186" t="s">
        <v>40</v>
      </c>
      <c r="H186" t="s">
        <v>45</v>
      </c>
    </row>
    <row r="187" spans="1:8" x14ac:dyDescent="0.25">
      <c r="A187">
        <v>4</v>
      </c>
      <c r="B187">
        <v>27</v>
      </c>
      <c r="C187">
        <v>186</v>
      </c>
      <c r="D187">
        <v>3</v>
      </c>
      <c r="E187" t="s">
        <v>49</v>
      </c>
      <c r="F187" t="s">
        <v>45</v>
      </c>
      <c r="G187" t="s">
        <v>34</v>
      </c>
      <c r="H187" t="s">
        <v>45</v>
      </c>
    </row>
    <row r="188" spans="1:8" x14ac:dyDescent="0.25">
      <c r="A188">
        <v>4</v>
      </c>
      <c r="B188">
        <v>27</v>
      </c>
      <c r="C188">
        <v>187</v>
      </c>
      <c r="D188">
        <v>3</v>
      </c>
      <c r="E188" t="s">
        <v>49</v>
      </c>
      <c r="F188" t="s">
        <v>45</v>
      </c>
      <c r="G188" t="s">
        <v>38</v>
      </c>
      <c r="H188" t="s">
        <v>45</v>
      </c>
    </row>
    <row r="189" spans="1:8" x14ac:dyDescent="0.25">
      <c r="A189">
        <v>4</v>
      </c>
      <c r="B189">
        <v>28</v>
      </c>
      <c r="C189">
        <v>188</v>
      </c>
      <c r="D189">
        <v>5</v>
      </c>
      <c r="E189" t="s">
        <v>49</v>
      </c>
      <c r="F189" t="s">
        <v>46</v>
      </c>
      <c r="G189" t="s">
        <v>130</v>
      </c>
      <c r="H189" t="s">
        <v>130</v>
      </c>
    </row>
    <row r="190" spans="1:8" x14ac:dyDescent="0.25">
      <c r="A190">
        <v>5</v>
      </c>
      <c r="B190">
        <v>29</v>
      </c>
      <c r="C190">
        <v>189</v>
      </c>
      <c r="D190">
        <v>4</v>
      </c>
      <c r="E190" t="s">
        <v>50</v>
      </c>
      <c r="F190" t="s">
        <v>50</v>
      </c>
      <c r="G190" t="s">
        <v>50</v>
      </c>
      <c r="H190" t="s">
        <v>91</v>
      </c>
    </row>
    <row r="191" spans="1:8" x14ac:dyDescent="0.25">
      <c r="A191">
        <v>6</v>
      </c>
      <c r="B191">
        <v>30</v>
      </c>
      <c r="C191">
        <v>190</v>
      </c>
      <c r="D191">
        <v>4</v>
      </c>
      <c r="E191" t="s">
        <v>51</v>
      </c>
      <c r="F191" t="s">
        <v>51</v>
      </c>
      <c r="G191" t="s">
        <v>51</v>
      </c>
      <c r="H191" t="s">
        <v>91</v>
      </c>
    </row>
    <row r="192" spans="1:8" x14ac:dyDescent="0.25">
      <c r="A192">
        <v>7</v>
      </c>
      <c r="B192">
        <v>31</v>
      </c>
      <c r="C192">
        <v>191</v>
      </c>
      <c r="D192">
        <v>4</v>
      </c>
      <c r="E192" t="s">
        <v>52</v>
      </c>
      <c r="F192" t="s">
        <v>52</v>
      </c>
      <c r="G192" t="s">
        <v>52</v>
      </c>
      <c r="H192" t="s">
        <v>91</v>
      </c>
    </row>
    <row r="193" spans="1:8" x14ac:dyDescent="0.25">
      <c r="A193">
        <v>8</v>
      </c>
      <c r="B193">
        <v>32</v>
      </c>
      <c r="C193">
        <v>192</v>
      </c>
      <c r="D193">
        <v>4</v>
      </c>
      <c r="E193" t="s">
        <v>53</v>
      </c>
      <c r="F193" t="s">
        <v>53</v>
      </c>
      <c r="G193" t="s">
        <v>53</v>
      </c>
      <c r="H193" t="s">
        <v>91</v>
      </c>
    </row>
    <row r="194" spans="1:8" x14ac:dyDescent="0.25">
      <c r="A194">
        <v>9</v>
      </c>
      <c r="B194">
        <v>33</v>
      </c>
      <c r="C194">
        <v>193</v>
      </c>
      <c r="D194">
        <v>4</v>
      </c>
      <c r="E194" t="s">
        <v>54</v>
      </c>
      <c r="F194" t="s">
        <v>54</v>
      </c>
      <c r="G194" t="s">
        <v>54</v>
      </c>
      <c r="H194" t="s">
        <v>91</v>
      </c>
    </row>
    <row r="195" spans="1:8" x14ac:dyDescent="0.25">
      <c r="A195">
        <v>10</v>
      </c>
      <c r="B195">
        <v>34</v>
      </c>
      <c r="C195">
        <v>194</v>
      </c>
      <c r="D195">
        <v>4</v>
      </c>
      <c r="E195" t="s">
        <v>55</v>
      </c>
      <c r="F195" t="s">
        <v>55</v>
      </c>
      <c r="G195" t="s">
        <v>55</v>
      </c>
      <c r="H195" t="s">
        <v>91</v>
      </c>
    </row>
    <row r="196" spans="1:8" x14ac:dyDescent="0.25">
      <c r="A196">
        <v>11</v>
      </c>
      <c r="B196">
        <v>35</v>
      </c>
      <c r="C196">
        <v>195</v>
      </c>
      <c r="D196">
        <v>4</v>
      </c>
      <c r="E196" t="s">
        <v>56</v>
      </c>
      <c r="F196" t="s">
        <v>56</v>
      </c>
      <c r="G196" t="s">
        <v>56</v>
      </c>
      <c r="H196" t="s">
        <v>91</v>
      </c>
    </row>
    <row r="197" spans="1:8" x14ac:dyDescent="0.25">
      <c r="A197">
        <v>12</v>
      </c>
      <c r="B197">
        <v>36</v>
      </c>
      <c r="C197">
        <v>196</v>
      </c>
      <c r="D197">
        <v>4</v>
      </c>
      <c r="E197" t="s">
        <v>57</v>
      </c>
      <c r="F197" t="s">
        <v>57</v>
      </c>
      <c r="G197" t="s">
        <v>57</v>
      </c>
      <c r="H197" t="s">
        <v>91</v>
      </c>
    </row>
    <row r="198" spans="1:8" x14ac:dyDescent="0.25">
      <c r="A198">
        <v>13</v>
      </c>
      <c r="B198">
        <v>37</v>
      </c>
      <c r="C198">
        <v>197</v>
      </c>
      <c r="D198">
        <v>4</v>
      </c>
      <c r="E198" t="s">
        <v>58</v>
      </c>
      <c r="F198" t="s">
        <v>58</v>
      </c>
      <c r="G198" t="s">
        <v>58</v>
      </c>
      <c r="H198" t="s">
        <v>91</v>
      </c>
    </row>
    <row r="199" spans="1:8" x14ac:dyDescent="0.25">
      <c r="A199">
        <v>14</v>
      </c>
      <c r="B199">
        <v>38</v>
      </c>
      <c r="C199">
        <v>198</v>
      </c>
      <c r="D199">
        <v>4</v>
      </c>
      <c r="E199" t="s">
        <v>59</v>
      </c>
      <c r="F199" t="s">
        <v>59</v>
      </c>
      <c r="G199" t="s">
        <v>59</v>
      </c>
      <c r="H199" t="s">
        <v>91</v>
      </c>
    </row>
    <row r="200" spans="1:8" x14ac:dyDescent="0.25">
      <c r="A200">
        <v>15</v>
      </c>
      <c r="B200">
        <v>39</v>
      </c>
      <c r="C200">
        <v>199</v>
      </c>
      <c r="D200">
        <v>4</v>
      </c>
      <c r="E200" t="s">
        <v>60</v>
      </c>
      <c r="F200" t="s">
        <v>60</v>
      </c>
      <c r="G200" t="s">
        <v>60</v>
      </c>
      <c r="H200" t="s">
        <v>91</v>
      </c>
    </row>
    <row r="201" spans="1:8" x14ac:dyDescent="0.25">
      <c r="A201">
        <v>16</v>
      </c>
      <c r="B201">
        <v>40</v>
      </c>
      <c r="C201">
        <v>200</v>
      </c>
      <c r="D201">
        <v>4</v>
      </c>
      <c r="E201" t="s">
        <v>61</v>
      </c>
      <c r="F201" t="s">
        <v>61</v>
      </c>
      <c r="G201" t="s">
        <v>61</v>
      </c>
      <c r="H201" t="s">
        <v>91</v>
      </c>
    </row>
    <row r="202" spans="1:8" x14ac:dyDescent="0.25">
      <c r="A202">
        <v>17</v>
      </c>
      <c r="B202">
        <v>41</v>
      </c>
      <c r="C202">
        <v>201</v>
      </c>
      <c r="D202">
        <v>4</v>
      </c>
      <c r="E202" t="s">
        <v>62</v>
      </c>
      <c r="F202" t="s">
        <v>62</v>
      </c>
      <c r="G202" t="s">
        <v>62</v>
      </c>
      <c r="H202" t="s">
        <v>91</v>
      </c>
    </row>
    <row r="203" spans="1:8" x14ac:dyDescent="0.25">
      <c r="A203">
        <v>18</v>
      </c>
      <c r="B203">
        <v>42</v>
      </c>
      <c r="C203">
        <v>202</v>
      </c>
      <c r="D203">
        <v>4</v>
      </c>
      <c r="E203" t="s">
        <v>63</v>
      </c>
      <c r="F203" t="s">
        <v>63</v>
      </c>
      <c r="G203" t="s">
        <v>63</v>
      </c>
      <c r="H203" t="s">
        <v>91</v>
      </c>
    </row>
    <row r="204" spans="1:8" x14ac:dyDescent="0.25">
      <c r="A204">
        <v>19</v>
      </c>
      <c r="B204">
        <v>43</v>
      </c>
      <c r="C204">
        <v>203</v>
      </c>
      <c r="D204">
        <v>4</v>
      </c>
      <c r="E204" t="s">
        <v>64</v>
      </c>
      <c r="F204" t="s">
        <v>64</v>
      </c>
      <c r="G204" t="s">
        <v>64</v>
      </c>
      <c r="H204" t="s">
        <v>91</v>
      </c>
    </row>
    <row r="205" spans="1:8" x14ac:dyDescent="0.25">
      <c r="A205">
        <v>20</v>
      </c>
      <c r="B205">
        <v>44</v>
      </c>
      <c r="C205">
        <v>204</v>
      </c>
      <c r="D205">
        <v>4</v>
      </c>
      <c r="E205" t="s">
        <v>65</v>
      </c>
      <c r="F205" t="s">
        <v>65</v>
      </c>
      <c r="G205" t="s">
        <v>65</v>
      </c>
      <c r="H205" t="s">
        <v>91</v>
      </c>
    </row>
    <row r="206" spans="1:8" x14ac:dyDescent="0.25">
      <c r="A206">
        <v>21</v>
      </c>
      <c r="B206">
        <v>45</v>
      </c>
      <c r="C206">
        <v>205</v>
      </c>
      <c r="D206">
        <v>4</v>
      </c>
      <c r="E206" t="s">
        <v>66</v>
      </c>
      <c r="F206" t="s">
        <v>66</v>
      </c>
      <c r="G206" t="s">
        <v>66</v>
      </c>
      <c r="H206" t="s">
        <v>91</v>
      </c>
    </row>
    <row r="207" spans="1:8" x14ac:dyDescent="0.25">
      <c r="A207">
        <v>22</v>
      </c>
      <c r="B207">
        <v>46</v>
      </c>
      <c r="C207">
        <v>206</v>
      </c>
      <c r="D207">
        <v>4</v>
      </c>
      <c r="E207" t="s">
        <v>67</v>
      </c>
      <c r="F207" t="s">
        <v>67</v>
      </c>
      <c r="G207" t="s">
        <v>67</v>
      </c>
      <c r="H207" t="s">
        <v>91</v>
      </c>
    </row>
    <row r="208" spans="1:8" x14ac:dyDescent="0.25">
      <c r="A208">
        <v>23</v>
      </c>
      <c r="B208">
        <v>47</v>
      </c>
      <c r="C208">
        <v>207</v>
      </c>
      <c r="D208">
        <v>4</v>
      </c>
      <c r="E208" t="s">
        <v>68</v>
      </c>
      <c r="F208" t="s">
        <v>68</v>
      </c>
      <c r="G208" t="s">
        <v>68</v>
      </c>
      <c r="H208" t="s">
        <v>91</v>
      </c>
    </row>
    <row r="209" spans="1:8" x14ac:dyDescent="0.25">
      <c r="A209">
        <v>24</v>
      </c>
      <c r="B209">
        <v>48</v>
      </c>
      <c r="C209">
        <v>208</v>
      </c>
      <c r="D209">
        <v>4</v>
      </c>
      <c r="E209" t="s">
        <v>69</v>
      </c>
      <c r="F209" t="s">
        <v>69</v>
      </c>
      <c r="G209" t="s">
        <v>69</v>
      </c>
      <c r="H209" t="s">
        <v>91</v>
      </c>
    </row>
    <row r="210" spans="1:8" x14ac:dyDescent="0.25">
      <c r="A210">
        <v>25</v>
      </c>
      <c r="B210">
        <v>49</v>
      </c>
      <c r="C210">
        <v>209</v>
      </c>
      <c r="D210">
        <v>4</v>
      </c>
      <c r="E210" t="s">
        <v>70</v>
      </c>
      <c r="F210" t="s">
        <v>70</v>
      </c>
      <c r="G210" t="s">
        <v>70</v>
      </c>
      <c r="H210" t="s">
        <v>91</v>
      </c>
    </row>
    <row r="211" spans="1:8" x14ac:dyDescent="0.25">
      <c r="A211">
        <v>26</v>
      </c>
      <c r="B211">
        <v>50</v>
      </c>
      <c r="C211">
        <v>210</v>
      </c>
      <c r="D211">
        <v>4</v>
      </c>
      <c r="E211" t="s">
        <v>71</v>
      </c>
      <c r="F211" t="s">
        <v>71</v>
      </c>
      <c r="G211" t="s">
        <v>71</v>
      </c>
      <c r="H211" t="s">
        <v>91</v>
      </c>
    </row>
    <row r="212" spans="1:8" x14ac:dyDescent="0.25">
      <c r="A212">
        <v>27</v>
      </c>
      <c r="B212">
        <v>51</v>
      </c>
      <c r="C212">
        <v>211</v>
      </c>
      <c r="D212">
        <v>4</v>
      </c>
      <c r="E212" t="s">
        <v>72</v>
      </c>
      <c r="F212" t="s">
        <v>72</v>
      </c>
      <c r="G212" t="s">
        <v>72</v>
      </c>
      <c r="H212" t="s">
        <v>91</v>
      </c>
    </row>
    <row r="213" spans="1:8" x14ac:dyDescent="0.25">
      <c r="A213">
        <v>28</v>
      </c>
      <c r="B213">
        <v>52</v>
      </c>
      <c r="C213">
        <v>212</v>
      </c>
      <c r="D213">
        <v>4</v>
      </c>
      <c r="E213" t="s">
        <v>73</v>
      </c>
      <c r="F213" t="s">
        <v>73</v>
      </c>
      <c r="G213" t="s">
        <v>73</v>
      </c>
      <c r="H213" t="s">
        <v>91</v>
      </c>
    </row>
    <row r="214" spans="1:8" x14ac:dyDescent="0.25">
      <c r="A214">
        <v>29</v>
      </c>
      <c r="B214">
        <v>53</v>
      </c>
      <c r="C214">
        <v>213</v>
      </c>
      <c r="D214">
        <v>4</v>
      </c>
      <c r="E214" t="s">
        <v>74</v>
      </c>
      <c r="F214" t="s">
        <v>74</v>
      </c>
      <c r="G214" t="s">
        <v>74</v>
      </c>
      <c r="H214" t="s">
        <v>91</v>
      </c>
    </row>
    <row r="215" spans="1:8" x14ac:dyDescent="0.25">
      <c r="A215">
        <v>30</v>
      </c>
      <c r="B215">
        <v>54</v>
      </c>
      <c r="C215">
        <v>214</v>
      </c>
      <c r="D215">
        <v>4</v>
      </c>
      <c r="E215" t="s">
        <v>75</v>
      </c>
      <c r="F215" t="s">
        <v>75</v>
      </c>
      <c r="G215" t="s">
        <v>75</v>
      </c>
      <c r="H215" t="s">
        <v>91</v>
      </c>
    </row>
    <row r="216" spans="1:8" x14ac:dyDescent="0.25">
      <c r="A216">
        <v>31</v>
      </c>
      <c r="B216">
        <v>55</v>
      </c>
      <c r="C216">
        <v>215</v>
      </c>
      <c r="D216">
        <v>4</v>
      </c>
      <c r="E216" t="s">
        <v>76</v>
      </c>
      <c r="F216" t="s">
        <v>76</v>
      </c>
      <c r="G216" t="s">
        <v>76</v>
      </c>
      <c r="H216" t="s">
        <v>91</v>
      </c>
    </row>
    <row r="217" spans="1:8" x14ac:dyDescent="0.25">
      <c r="A217">
        <v>32</v>
      </c>
      <c r="B217">
        <v>56</v>
      </c>
      <c r="C217">
        <v>216</v>
      </c>
      <c r="D217">
        <v>4</v>
      </c>
      <c r="E217" t="s">
        <v>77</v>
      </c>
      <c r="F217" t="s">
        <v>77</v>
      </c>
      <c r="G217" t="s">
        <v>77</v>
      </c>
      <c r="H217" t="s">
        <v>91</v>
      </c>
    </row>
    <row r="218" spans="1:8" x14ac:dyDescent="0.25">
      <c r="A218">
        <v>33</v>
      </c>
      <c r="B218">
        <v>57</v>
      </c>
      <c r="C218">
        <v>217</v>
      </c>
      <c r="D218">
        <v>4</v>
      </c>
      <c r="E218" t="s">
        <v>78</v>
      </c>
      <c r="F218" t="s">
        <v>78</v>
      </c>
      <c r="G218" t="s">
        <v>78</v>
      </c>
      <c r="H218" t="s">
        <v>91</v>
      </c>
    </row>
    <row r="219" spans="1:8" x14ac:dyDescent="0.25">
      <c r="A219">
        <v>34</v>
      </c>
      <c r="B219">
        <v>58</v>
      </c>
      <c r="C219">
        <v>218</v>
      </c>
      <c r="D219">
        <v>4</v>
      </c>
      <c r="E219" t="s">
        <v>79</v>
      </c>
      <c r="F219" t="s">
        <v>79</v>
      </c>
      <c r="G219" t="s">
        <v>79</v>
      </c>
      <c r="H219" t="s">
        <v>91</v>
      </c>
    </row>
    <row r="220" spans="1:8" x14ac:dyDescent="0.25">
      <c r="A220">
        <v>35</v>
      </c>
      <c r="B220">
        <v>59</v>
      </c>
      <c r="C220">
        <v>219</v>
      </c>
      <c r="D220">
        <v>4</v>
      </c>
      <c r="E220" t="s">
        <v>80</v>
      </c>
      <c r="F220" t="s">
        <v>80</v>
      </c>
      <c r="G220" t="s">
        <v>80</v>
      </c>
      <c r="H220" t="s">
        <v>91</v>
      </c>
    </row>
    <row r="221" spans="1:8" x14ac:dyDescent="0.25">
      <c r="A221">
        <v>36</v>
      </c>
      <c r="B221">
        <v>60</v>
      </c>
      <c r="C221">
        <v>220</v>
      </c>
      <c r="D221">
        <v>4</v>
      </c>
      <c r="E221" t="s">
        <v>81</v>
      </c>
      <c r="F221" t="s">
        <v>81</v>
      </c>
      <c r="G221" t="s">
        <v>81</v>
      </c>
      <c r="H221" t="s">
        <v>91</v>
      </c>
    </row>
    <row r="222" spans="1:8" x14ac:dyDescent="0.25">
      <c r="A222">
        <v>37</v>
      </c>
      <c r="B222">
        <v>61</v>
      </c>
      <c r="C222">
        <v>221</v>
      </c>
      <c r="D222">
        <v>4</v>
      </c>
      <c r="E222" t="s">
        <v>82</v>
      </c>
      <c r="F222" t="s">
        <v>82</v>
      </c>
      <c r="G222" t="s">
        <v>82</v>
      </c>
      <c r="H222" t="s">
        <v>91</v>
      </c>
    </row>
    <row r="223" spans="1:8" x14ac:dyDescent="0.25">
      <c r="A223">
        <v>38</v>
      </c>
      <c r="B223">
        <v>62</v>
      </c>
      <c r="C223">
        <v>222</v>
      </c>
      <c r="D223">
        <v>4</v>
      </c>
      <c r="E223" t="s">
        <v>83</v>
      </c>
      <c r="F223" t="s">
        <v>83</v>
      </c>
      <c r="G223" t="s">
        <v>83</v>
      </c>
      <c r="H223" t="s">
        <v>91</v>
      </c>
    </row>
    <row r="224" spans="1:8" x14ac:dyDescent="0.25">
      <c r="A224">
        <v>39</v>
      </c>
      <c r="B224">
        <v>63</v>
      </c>
      <c r="C224">
        <v>223</v>
      </c>
      <c r="D224">
        <v>4</v>
      </c>
      <c r="E224" t="s">
        <v>84</v>
      </c>
      <c r="F224" t="s">
        <v>84</v>
      </c>
      <c r="G224" t="s">
        <v>84</v>
      </c>
      <c r="H224" t="s">
        <v>91</v>
      </c>
    </row>
    <row r="225" spans="1:8" x14ac:dyDescent="0.25">
      <c r="A225">
        <v>40</v>
      </c>
      <c r="B225">
        <v>64</v>
      </c>
      <c r="C225">
        <v>224</v>
      </c>
      <c r="D225">
        <v>4</v>
      </c>
      <c r="E225" t="s">
        <v>85</v>
      </c>
      <c r="F225" t="s">
        <v>85</v>
      </c>
      <c r="G225" t="s">
        <v>85</v>
      </c>
      <c r="H225" t="s">
        <v>91</v>
      </c>
    </row>
    <row r="226" spans="1:8" x14ac:dyDescent="0.25">
      <c r="A226">
        <v>1</v>
      </c>
      <c r="B226">
        <v>7</v>
      </c>
      <c r="C226">
        <v>225</v>
      </c>
      <c r="D226">
        <v>6</v>
      </c>
      <c r="E226" t="s">
        <v>28</v>
      </c>
      <c r="F226" t="s">
        <v>46</v>
      </c>
      <c r="G226" t="s">
        <v>132</v>
      </c>
      <c r="H226" t="s">
        <v>132</v>
      </c>
    </row>
    <row r="227" spans="1:8" x14ac:dyDescent="0.25">
      <c r="A227">
        <v>1</v>
      </c>
      <c r="B227">
        <v>7</v>
      </c>
      <c r="C227">
        <v>226</v>
      </c>
      <c r="D227">
        <v>7</v>
      </c>
      <c r="E227" t="s">
        <v>28</v>
      </c>
      <c r="F227" t="s">
        <v>46</v>
      </c>
      <c r="G227" t="s">
        <v>129</v>
      </c>
      <c r="H227" t="s">
        <v>129</v>
      </c>
    </row>
    <row r="228" spans="1:8" x14ac:dyDescent="0.25">
      <c r="A228">
        <v>1</v>
      </c>
      <c r="B228">
        <v>7</v>
      </c>
      <c r="C228">
        <v>227</v>
      </c>
      <c r="D228">
        <v>8</v>
      </c>
      <c r="E228" t="s">
        <v>28</v>
      </c>
      <c r="F228" t="s">
        <v>46</v>
      </c>
      <c r="G228" t="s">
        <v>90</v>
      </c>
      <c r="H228" t="s">
        <v>90</v>
      </c>
    </row>
    <row r="229" spans="1:8" x14ac:dyDescent="0.25">
      <c r="A229">
        <v>1</v>
      </c>
      <c r="B229">
        <v>7</v>
      </c>
      <c r="C229">
        <v>228</v>
      </c>
      <c r="D229">
        <v>9</v>
      </c>
      <c r="E229" t="s">
        <v>28</v>
      </c>
      <c r="F229" t="s">
        <v>46</v>
      </c>
      <c r="G229" t="s">
        <v>131</v>
      </c>
      <c r="H229" t="s">
        <v>131</v>
      </c>
    </row>
    <row r="230" spans="1:8" x14ac:dyDescent="0.25">
      <c r="A230">
        <v>2</v>
      </c>
      <c r="B230">
        <v>14</v>
      </c>
      <c r="C230">
        <v>229</v>
      </c>
      <c r="D230">
        <v>6</v>
      </c>
      <c r="E230" t="s">
        <v>47</v>
      </c>
      <c r="F230" t="s">
        <v>46</v>
      </c>
      <c r="G230" t="s">
        <v>132</v>
      </c>
      <c r="H230" t="s">
        <v>132</v>
      </c>
    </row>
    <row r="231" spans="1:8" x14ac:dyDescent="0.25">
      <c r="A231">
        <v>2</v>
      </c>
      <c r="B231">
        <v>14</v>
      </c>
      <c r="C231">
        <v>230</v>
      </c>
      <c r="D231">
        <v>7</v>
      </c>
      <c r="E231" t="s">
        <v>47</v>
      </c>
      <c r="F231" t="s">
        <v>46</v>
      </c>
      <c r="G231" t="s">
        <v>129</v>
      </c>
      <c r="H231" t="s">
        <v>129</v>
      </c>
    </row>
    <row r="232" spans="1:8" x14ac:dyDescent="0.25">
      <c r="A232">
        <v>2</v>
      </c>
      <c r="B232">
        <v>14</v>
      </c>
      <c r="C232">
        <v>231</v>
      </c>
      <c r="D232">
        <v>8</v>
      </c>
      <c r="E232" t="s">
        <v>47</v>
      </c>
      <c r="F232" t="s">
        <v>46</v>
      </c>
      <c r="G232" t="s">
        <v>90</v>
      </c>
      <c r="H232" t="s">
        <v>90</v>
      </c>
    </row>
    <row r="233" spans="1:8" x14ac:dyDescent="0.25">
      <c r="A233">
        <v>2</v>
      </c>
      <c r="B233">
        <v>14</v>
      </c>
      <c r="C233">
        <v>232</v>
      </c>
      <c r="D233">
        <v>9</v>
      </c>
      <c r="E233" t="s">
        <v>47</v>
      </c>
      <c r="F233" t="s">
        <v>46</v>
      </c>
      <c r="G233" t="s">
        <v>131</v>
      </c>
      <c r="H233" t="s">
        <v>131</v>
      </c>
    </row>
    <row r="234" spans="1:8" x14ac:dyDescent="0.25">
      <c r="A234">
        <v>3</v>
      </c>
      <c r="B234">
        <v>21</v>
      </c>
      <c r="C234">
        <v>233</v>
      </c>
      <c r="D234">
        <v>6</v>
      </c>
      <c r="E234" t="s">
        <v>48</v>
      </c>
      <c r="F234" t="s">
        <v>46</v>
      </c>
      <c r="G234" t="s">
        <v>132</v>
      </c>
      <c r="H234" t="s">
        <v>132</v>
      </c>
    </row>
    <row r="235" spans="1:8" x14ac:dyDescent="0.25">
      <c r="A235">
        <v>3</v>
      </c>
      <c r="B235">
        <v>21</v>
      </c>
      <c r="C235">
        <v>234</v>
      </c>
      <c r="D235">
        <v>7</v>
      </c>
      <c r="E235" t="s">
        <v>48</v>
      </c>
      <c r="F235" t="s">
        <v>46</v>
      </c>
      <c r="G235" t="s">
        <v>129</v>
      </c>
      <c r="H235" t="s">
        <v>129</v>
      </c>
    </row>
    <row r="236" spans="1:8" x14ac:dyDescent="0.25">
      <c r="A236">
        <v>3</v>
      </c>
      <c r="B236">
        <v>21</v>
      </c>
      <c r="C236">
        <v>235</v>
      </c>
      <c r="D236">
        <v>8</v>
      </c>
      <c r="E236" t="s">
        <v>48</v>
      </c>
      <c r="F236" t="s">
        <v>46</v>
      </c>
      <c r="G236" t="s">
        <v>90</v>
      </c>
      <c r="H236" t="s">
        <v>90</v>
      </c>
    </row>
    <row r="237" spans="1:8" x14ac:dyDescent="0.25">
      <c r="A237">
        <v>3</v>
      </c>
      <c r="B237">
        <v>21</v>
      </c>
      <c r="C237">
        <v>236</v>
      </c>
      <c r="D237">
        <v>9</v>
      </c>
      <c r="E237" t="s">
        <v>48</v>
      </c>
      <c r="F237" t="s">
        <v>46</v>
      </c>
      <c r="G237" t="s">
        <v>131</v>
      </c>
      <c r="H237" t="s">
        <v>131</v>
      </c>
    </row>
    <row r="238" spans="1:8" x14ac:dyDescent="0.25">
      <c r="A238">
        <v>4</v>
      </c>
      <c r="B238">
        <v>24</v>
      </c>
      <c r="C238">
        <v>237</v>
      </c>
      <c r="D238">
        <v>5</v>
      </c>
      <c r="E238" t="s">
        <v>49</v>
      </c>
      <c r="F238" t="s">
        <v>46</v>
      </c>
      <c r="G238" t="s">
        <v>130</v>
      </c>
      <c r="H238" t="s">
        <v>130</v>
      </c>
    </row>
    <row r="239" spans="1:8" x14ac:dyDescent="0.25">
      <c r="A239">
        <v>4</v>
      </c>
      <c r="B239">
        <v>24</v>
      </c>
      <c r="C239">
        <v>238</v>
      </c>
      <c r="D239">
        <v>6</v>
      </c>
      <c r="E239" t="s">
        <v>49</v>
      </c>
      <c r="F239" t="s">
        <v>46</v>
      </c>
      <c r="G239" t="s">
        <v>132</v>
      </c>
      <c r="H239" t="s">
        <v>132</v>
      </c>
    </row>
    <row r="240" spans="1:8" x14ac:dyDescent="0.25">
      <c r="A240">
        <v>4</v>
      </c>
      <c r="B240">
        <v>24</v>
      </c>
      <c r="C240">
        <v>239</v>
      </c>
      <c r="D240">
        <v>7</v>
      </c>
      <c r="E240" t="s">
        <v>49</v>
      </c>
      <c r="F240" t="s">
        <v>46</v>
      </c>
      <c r="G240" t="s">
        <v>129</v>
      </c>
      <c r="H240" t="s">
        <v>129</v>
      </c>
    </row>
    <row r="241" spans="1:8" x14ac:dyDescent="0.25">
      <c r="A241">
        <v>4</v>
      </c>
      <c r="B241">
        <v>24</v>
      </c>
      <c r="C241">
        <v>240</v>
      </c>
      <c r="D241">
        <v>8</v>
      </c>
      <c r="E241" t="s">
        <v>49</v>
      </c>
      <c r="F241" t="s">
        <v>46</v>
      </c>
      <c r="G241" t="s">
        <v>90</v>
      </c>
      <c r="H241" t="s">
        <v>90</v>
      </c>
    </row>
    <row r="242" spans="1:8" x14ac:dyDescent="0.25">
      <c r="A242">
        <v>4</v>
      </c>
      <c r="B242">
        <v>24</v>
      </c>
      <c r="C242">
        <v>241</v>
      </c>
      <c r="D242">
        <v>9</v>
      </c>
      <c r="E242" t="s">
        <v>49</v>
      </c>
      <c r="F242" t="s">
        <v>46</v>
      </c>
      <c r="G242" t="s">
        <v>131</v>
      </c>
      <c r="H242" t="s">
        <v>131</v>
      </c>
    </row>
    <row r="243" spans="1:8" x14ac:dyDescent="0.25">
      <c r="A243">
        <v>4</v>
      </c>
      <c r="B243">
        <v>28</v>
      </c>
      <c r="C243">
        <v>242</v>
      </c>
      <c r="D243">
        <v>6</v>
      </c>
      <c r="E243" t="s">
        <v>49</v>
      </c>
      <c r="F243" t="s">
        <v>46</v>
      </c>
      <c r="G243" t="s">
        <v>132</v>
      </c>
      <c r="H243" t="s">
        <v>132</v>
      </c>
    </row>
    <row r="244" spans="1:8" x14ac:dyDescent="0.25">
      <c r="A244">
        <v>4</v>
      </c>
      <c r="B244">
        <v>28</v>
      </c>
      <c r="C244">
        <v>243</v>
      </c>
      <c r="D244">
        <v>7</v>
      </c>
      <c r="E244" t="s">
        <v>49</v>
      </c>
      <c r="F244" t="s">
        <v>46</v>
      </c>
      <c r="G244" t="s">
        <v>129</v>
      </c>
      <c r="H244" t="s">
        <v>129</v>
      </c>
    </row>
    <row r="245" spans="1:8" x14ac:dyDescent="0.25">
      <c r="A245">
        <v>4</v>
      </c>
      <c r="B245">
        <v>28</v>
      </c>
      <c r="C245">
        <v>244</v>
      </c>
      <c r="D245">
        <v>8</v>
      </c>
      <c r="E245" t="s">
        <v>49</v>
      </c>
      <c r="F245" t="s">
        <v>46</v>
      </c>
      <c r="G245" t="s">
        <v>90</v>
      </c>
      <c r="H245" t="s">
        <v>90</v>
      </c>
    </row>
    <row r="246" spans="1:8" x14ac:dyDescent="0.25">
      <c r="A246">
        <v>4</v>
      </c>
      <c r="B246">
        <v>28</v>
      </c>
      <c r="C246">
        <v>245</v>
      </c>
      <c r="D246">
        <v>9</v>
      </c>
      <c r="E246" t="s">
        <v>49</v>
      </c>
      <c r="F246" t="s">
        <v>46</v>
      </c>
      <c r="G246" t="s">
        <v>131</v>
      </c>
      <c r="H246" t="s">
        <v>131</v>
      </c>
    </row>
  </sheetData>
  <sortState xmlns:xlrd2="http://schemas.microsoft.com/office/spreadsheetml/2017/richdata2" ref="A2:H247">
    <sortCondition ref="C2:C24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246"/>
  <sheetViews>
    <sheetView topLeftCell="A128" zoomScaleNormal="100" workbookViewId="0">
      <selection activeCell="D92" sqref="D92"/>
    </sheetView>
  </sheetViews>
  <sheetFormatPr defaultRowHeight="15" x14ac:dyDescent="0.25"/>
  <cols>
    <col min="1" max="16384" width="9.140625" style="3"/>
  </cols>
  <sheetData>
    <row r="1" spans="1:69" x14ac:dyDescent="0.25">
      <c r="A1" s="3" t="s">
        <v>24</v>
      </c>
      <c r="B1" s="3">
        <v>1952</v>
      </c>
      <c r="C1" s="3">
        <v>1953</v>
      </c>
      <c r="D1" s="3">
        <v>1954</v>
      </c>
      <c r="E1" s="3">
        <v>1955</v>
      </c>
      <c r="F1" s="3">
        <v>1956</v>
      </c>
      <c r="G1" s="3">
        <v>1957</v>
      </c>
      <c r="H1" s="3">
        <v>1958</v>
      </c>
      <c r="I1" s="3">
        <v>1959</v>
      </c>
      <c r="J1" s="3">
        <v>1960</v>
      </c>
      <c r="K1" s="3">
        <v>1961</v>
      </c>
      <c r="L1" s="3">
        <v>1962</v>
      </c>
      <c r="M1" s="3">
        <v>1963</v>
      </c>
      <c r="N1" s="3">
        <v>1964</v>
      </c>
      <c r="O1" s="3">
        <v>1965</v>
      </c>
      <c r="P1" s="3">
        <v>1966</v>
      </c>
      <c r="Q1" s="3">
        <v>1967</v>
      </c>
      <c r="R1" s="3">
        <v>1968</v>
      </c>
      <c r="S1" s="3">
        <v>1969</v>
      </c>
      <c r="T1" s="3">
        <v>1970</v>
      </c>
      <c r="U1" s="3">
        <v>1971</v>
      </c>
      <c r="V1" s="3">
        <v>1972</v>
      </c>
      <c r="W1" s="3">
        <v>1973</v>
      </c>
      <c r="X1" s="3">
        <v>1974</v>
      </c>
      <c r="Y1" s="3">
        <v>1975</v>
      </c>
      <c r="Z1" s="3">
        <v>1976</v>
      </c>
      <c r="AA1" s="3">
        <v>1977</v>
      </c>
      <c r="AB1" s="3">
        <v>1978</v>
      </c>
      <c r="AC1" s="3">
        <v>1979</v>
      </c>
      <c r="AD1" s="3">
        <v>1980</v>
      </c>
      <c r="AE1" s="3">
        <v>1981</v>
      </c>
      <c r="AF1" s="3">
        <v>1982</v>
      </c>
      <c r="AG1" s="3">
        <v>1983</v>
      </c>
      <c r="AH1" s="3">
        <v>1984</v>
      </c>
      <c r="AI1" s="3">
        <v>1985</v>
      </c>
      <c r="AJ1" s="3">
        <v>1986</v>
      </c>
      <c r="AK1" s="3">
        <v>1987</v>
      </c>
      <c r="AL1" s="3">
        <v>1988</v>
      </c>
      <c r="AM1" s="3">
        <v>1989</v>
      </c>
      <c r="AN1" s="3">
        <v>1990</v>
      </c>
      <c r="AO1" s="3">
        <v>1991</v>
      </c>
      <c r="AP1" s="3">
        <v>1992</v>
      </c>
      <c r="AQ1" s="3">
        <v>1993</v>
      </c>
      <c r="AR1" s="3">
        <v>1994</v>
      </c>
      <c r="AS1" s="3">
        <v>1995</v>
      </c>
      <c r="AT1" s="3">
        <v>1996</v>
      </c>
      <c r="AU1" s="3">
        <v>1997</v>
      </c>
      <c r="AV1" s="3">
        <v>1998</v>
      </c>
      <c r="AW1" s="3">
        <v>1999</v>
      </c>
      <c r="AX1" s="3">
        <v>2000</v>
      </c>
      <c r="AY1" s="3">
        <v>2001</v>
      </c>
      <c r="AZ1" s="3">
        <v>2002</v>
      </c>
      <c r="BA1" s="3">
        <v>2003</v>
      </c>
      <c r="BB1" s="3">
        <v>2004</v>
      </c>
      <c r="BC1" s="3">
        <v>2005</v>
      </c>
      <c r="BD1" s="3">
        <v>2006</v>
      </c>
      <c r="BE1" s="3">
        <v>2007</v>
      </c>
      <c r="BF1" s="3">
        <v>2008</v>
      </c>
      <c r="BG1" s="3">
        <v>2009</v>
      </c>
      <c r="BH1" s="3">
        <v>2010</v>
      </c>
      <c r="BI1" s="3">
        <v>2011</v>
      </c>
      <c r="BJ1" s="3">
        <v>2012</v>
      </c>
      <c r="BK1" s="3">
        <v>2013</v>
      </c>
      <c r="BL1" s="3">
        <v>2014</v>
      </c>
      <c r="BM1" s="3">
        <v>2015</v>
      </c>
      <c r="BN1" s="3">
        <v>2016</v>
      </c>
      <c r="BO1" s="3">
        <v>2017</v>
      </c>
      <c r="BP1" s="3">
        <v>2018</v>
      </c>
      <c r="BQ1" s="3">
        <v>2019</v>
      </c>
    </row>
    <row r="2" spans="1:69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</row>
    <row r="3" spans="1:69" x14ac:dyDescent="0.25">
      <c r="A3" s="3">
        <v>2</v>
      </c>
      <c r="B3" s="3">
        <v>6.0100000000000001E-2</v>
      </c>
      <c r="C3" s="3">
        <v>6.4000000000000001E-2</v>
      </c>
      <c r="D3" s="3">
        <v>6.2E-2</v>
      </c>
      <c r="E3" s="3">
        <v>6.4399999999999999E-2</v>
      </c>
      <c r="F3" s="3">
        <v>6.4399999999999999E-2</v>
      </c>
      <c r="G3" s="3">
        <v>6.5000000000000002E-2</v>
      </c>
      <c r="H3" s="3">
        <v>5.8099999999999999E-2</v>
      </c>
      <c r="I3" s="3">
        <v>6.0699999999999997E-2</v>
      </c>
      <c r="J3" s="3">
        <v>6.3799999999999996E-2</v>
      </c>
      <c r="K3" s="3">
        <v>6.0999999999999999E-2</v>
      </c>
      <c r="L3" s="3">
        <v>5.9299999999999999E-2</v>
      </c>
      <c r="M3" s="3">
        <v>5.3800000000000001E-2</v>
      </c>
      <c r="N3" s="3">
        <v>5.3600000000000002E-2</v>
      </c>
      <c r="O3" s="3">
        <v>5.2699999999999997E-2</v>
      </c>
      <c r="P3" s="3">
        <v>5.4199999999999998E-2</v>
      </c>
      <c r="Q3" s="3">
        <v>5.4699999999999999E-2</v>
      </c>
      <c r="R3" s="3">
        <v>5.4199999999999998E-2</v>
      </c>
      <c r="S3" s="3">
        <v>5.4899999999999997E-2</v>
      </c>
      <c r="T3" s="3">
        <v>5.2900000000000003E-2</v>
      </c>
      <c r="U3" s="3">
        <v>5.7000000000000002E-2</v>
      </c>
      <c r="V3" s="3">
        <v>6.3899999999999998E-2</v>
      </c>
      <c r="W3" s="3">
        <v>7.0099999999999996E-2</v>
      </c>
      <c r="X3" s="3">
        <v>8.1900000000000001E-2</v>
      </c>
      <c r="Y3" s="3">
        <v>9.5100000000000004E-2</v>
      </c>
      <c r="Z3" s="3">
        <v>0.10639999999999999</v>
      </c>
      <c r="AA3" s="3">
        <v>0.1018</v>
      </c>
      <c r="AB3" s="3">
        <v>9.7000000000000003E-2</v>
      </c>
      <c r="AC3" s="3">
        <v>9.9099999999999994E-2</v>
      </c>
      <c r="AD3" s="3">
        <v>0.10730000000000001</v>
      </c>
      <c r="AE3" s="3">
        <v>0.1113</v>
      </c>
      <c r="AF3" s="3">
        <v>0.1086</v>
      </c>
      <c r="AG3" s="3">
        <v>0.1032</v>
      </c>
      <c r="AH3" s="3">
        <v>0.1047</v>
      </c>
      <c r="AI3" s="3">
        <v>0.10730000000000001</v>
      </c>
      <c r="AJ3" s="3">
        <v>9.9599999999999994E-2</v>
      </c>
      <c r="AK3" s="3">
        <v>0.1008</v>
      </c>
      <c r="AL3" s="3">
        <v>0.1051</v>
      </c>
      <c r="AM3" s="3">
        <v>0.1004</v>
      </c>
      <c r="AN3" s="3">
        <v>9.7900000000000001E-2</v>
      </c>
      <c r="AO3" s="3">
        <v>0.1033</v>
      </c>
      <c r="AP3" s="3">
        <v>0.1041</v>
      </c>
      <c r="AQ3" s="3">
        <v>0.10050000000000001</v>
      </c>
      <c r="AR3" s="3">
        <v>9.8900000000000002E-2</v>
      </c>
      <c r="AS3" s="3">
        <v>0.1018</v>
      </c>
      <c r="AT3" s="3">
        <v>0.1019</v>
      </c>
      <c r="AU3" s="3">
        <v>0.1021</v>
      </c>
      <c r="AV3" s="3">
        <v>9.8400000000000001E-2</v>
      </c>
      <c r="AW3" s="3">
        <v>9.8000000000000004E-2</v>
      </c>
      <c r="AX3" s="3">
        <v>9.9000000000000005E-2</v>
      </c>
      <c r="AY3" s="3">
        <v>9.5200000000000007E-2</v>
      </c>
      <c r="AZ3" s="3">
        <v>9.1200000000000003E-2</v>
      </c>
      <c r="BA3" s="3">
        <v>9.6699999999999994E-2</v>
      </c>
      <c r="BB3" s="3">
        <v>9.3600000000000003E-2</v>
      </c>
      <c r="BC3" s="3">
        <v>9.8900000000000002E-2</v>
      </c>
      <c r="BD3" s="3">
        <v>9.9900000000000003E-2</v>
      </c>
      <c r="BE3" s="3">
        <v>5.6099999999999997E-2</v>
      </c>
      <c r="BF3" s="3">
        <v>5.5599999999999997E-2</v>
      </c>
      <c r="BG3" s="3">
        <v>5.3400000000000003E-2</v>
      </c>
      <c r="BH3" s="3">
        <v>5.3400000000000003E-2</v>
      </c>
      <c r="BI3" s="3">
        <v>5.3400000000000003E-2</v>
      </c>
      <c r="BJ3" s="3">
        <v>5.3400000000000003E-2</v>
      </c>
      <c r="BK3" s="3">
        <v>5.3400000000000003E-2</v>
      </c>
      <c r="BL3" s="3">
        <v>5.3400000000000003E-2</v>
      </c>
      <c r="BM3" s="3">
        <v>5.3400000000000003E-2</v>
      </c>
      <c r="BN3" s="3">
        <v>5.3400000000000003E-2</v>
      </c>
      <c r="BO3" s="3">
        <v>5.3400000000000003E-2</v>
      </c>
      <c r="BP3" s="3">
        <v>5.3400000000000003E-2</v>
      </c>
      <c r="BQ3" s="3">
        <v>5.3400000000000003E-2</v>
      </c>
    </row>
    <row r="4" spans="1:69" x14ac:dyDescent="0.25">
      <c r="A4" s="3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</row>
    <row r="5" spans="1:69" x14ac:dyDescent="0.25">
      <c r="A5" s="3">
        <v>4</v>
      </c>
      <c r="B5" s="3">
        <v>0.32619999999999999</v>
      </c>
      <c r="C5" s="3">
        <v>0.31540000000000001</v>
      </c>
      <c r="D5" s="3">
        <v>0.32350000000000001</v>
      </c>
      <c r="E5" s="3">
        <v>0.31040000000000001</v>
      </c>
      <c r="F5" s="3">
        <v>0.30449999999999999</v>
      </c>
      <c r="G5" s="3">
        <v>0.30459999999999998</v>
      </c>
      <c r="H5" s="3">
        <v>0.30249999999999999</v>
      </c>
      <c r="I5" s="3">
        <v>0.28689999999999999</v>
      </c>
      <c r="J5" s="3">
        <v>0.30030000000000001</v>
      </c>
      <c r="K5" s="3">
        <v>0.31090000000000001</v>
      </c>
      <c r="L5" s="3">
        <v>0.31509999999999999</v>
      </c>
      <c r="M5" s="3">
        <v>0.29759999999999998</v>
      </c>
      <c r="N5" s="3">
        <v>0.3014</v>
      </c>
      <c r="O5" s="3">
        <v>0.31069999999999998</v>
      </c>
      <c r="P5" s="3">
        <v>0.31209999999999999</v>
      </c>
      <c r="Q5" s="3">
        <v>0.33579999999999999</v>
      </c>
      <c r="R5" s="3">
        <v>0.33489999999999998</v>
      </c>
      <c r="S5" s="3">
        <v>0.3483</v>
      </c>
      <c r="T5" s="3">
        <v>0.37290000000000001</v>
      </c>
      <c r="U5" s="3">
        <v>0.3523</v>
      </c>
      <c r="V5" s="3">
        <v>0.36130000000000001</v>
      </c>
      <c r="W5" s="3">
        <v>0.3866</v>
      </c>
      <c r="X5" s="3">
        <v>0.42680000000000001</v>
      </c>
      <c r="Y5" s="3">
        <v>0.40229999999999999</v>
      </c>
      <c r="Z5" s="3">
        <v>0.3871</v>
      </c>
      <c r="AA5" s="3">
        <v>0.40400000000000003</v>
      </c>
      <c r="AB5" s="3">
        <v>0.4254</v>
      </c>
      <c r="AC5" s="3">
        <v>0.43780000000000002</v>
      </c>
      <c r="AD5" s="3">
        <v>0.45839999999999997</v>
      </c>
      <c r="AE5" s="3">
        <v>0.43390000000000001</v>
      </c>
      <c r="AF5" s="3">
        <v>0.40849999999999997</v>
      </c>
      <c r="AG5" s="3">
        <v>0.39279999999999998</v>
      </c>
      <c r="AH5" s="3">
        <v>0.41660000000000003</v>
      </c>
      <c r="AI5" s="3">
        <v>0.39489999999999997</v>
      </c>
      <c r="AJ5" s="3">
        <v>0.3805</v>
      </c>
      <c r="AK5" s="3">
        <v>0.37630000000000002</v>
      </c>
      <c r="AL5" s="3">
        <v>0.37159999999999999</v>
      </c>
      <c r="AM5" s="3">
        <v>0.38300000000000001</v>
      </c>
      <c r="AN5" s="3">
        <v>0.38379999999999997</v>
      </c>
      <c r="AO5" s="3">
        <v>0.39510000000000001</v>
      </c>
      <c r="AP5" s="3">
        <v>0.3755</v>
      </c>
      <c r="AQ5" s="3">
        <v>0.37609999999999999</v>
      </c>
      <c r="AR5" s="3">
        <v>0.38869999999999999</v>
      </c>
      <c r="AS5" s="3">
        <v>0.38179999999999997</v>
      </c>
      <c r="AT5" s="3">
        <v>0.35349999999999998</v>
      </c>
      <c r="AU5" s="3">
        <v>0.3705</v>
      </c>
      <c r="AV5" s="3">
        <v>0.3599</v>
      </c>
      <c r="AW5" s="3">
        <v>0.36449999999999999</v>
      </c>
      <c r="AX5" s="3">
        <v>0.37219999999999998</v>
      </c>
      <c r="AY5" s="3">
        <v>0.32769999999999999</v>
      </c>
      <c r="AZ5" s="3">
        <v>0.32129999999999997</v>
      </c>
      <c r="BA5" s="3">
        <v>0.33429999999999999</v>
      </c>
      <c r="BB5" s="3">
        <v>0.32079999999999997</v>
      </c>
      <c r="BC5" s="3">
        <v>0.32779999999999998</v>
      </c>
      <c r="BD5" s="3">
        <v>0.35539999999999999</v>
      </c>
      <c r="BE5" s="3">
        <v>0.3952</v>
      </c>
      <c r="BF5" s="3">
        <v>0.43569999999999998</v>
      </c>
      <c r="BG5" s="3">
        <v>0.52280000000000004</v>
      </c>
      <c r="BH5" s="3">
        <v>0.52280000000000004</v>
      </c>
      <c r="BI5" s="3">
        <v>0.52280000000000004</v>
      </c>
      <c r="BJ5" s="3">
        <v>0.52280000000000004</v>
      </c>
      <c r="BK5" s="3">
        <v>0.52280000000000004</v>
      </c>
      <c r="BL5" s="3">
        <v>0.52280000000000004</v>
      </c>
      <c r="BM5" s="3">
        <v>0.52280000000000004</v>
      </c>
      <c r="BN5" s="3">
        <v>0.52280000000000004</v>
      </c>
      <c r="BO5" s="3">
        <v>0.52280000000000004</v>
      </c>
      <c r="BP5" s="3">
        <v>0.52280000000000004</v>
      </c>
      <c r="BQ5" s="3">
        <v>0.52280000000000004</v>
      </c>
    </row>
    <row r="6" spans="1:69" x14ac:dyDescent="0.25">
      <c r="A6" s="3">
        <v>5</v>
      </c>
      <c r="B6" s="3">
        <v>0.27950000000000003</v>
      </c>
      <c r="C6" s="3">
        <v>0.2893</v>
      </c>
      <c r="D6" s="3">
        <v>0.26279999999999998</v>
      </c>
      <c r="E6" s="3">
        <v>0.26500000000000001</v>
      </c>
      <c r="F6" s="3">
        <v>0.28999999999999998</v>
      </c>
      <c r="G6" s="3">
        <v>0.29110000000000003</v>
      </c>
      <c r="H6" s="3">
        <v>0.27729999999999999</v>
      </c>
      <c r="I6" s="3">
        <v>0.2833</v>
      </c>
      <c r="J6" s="3">
        <v>0.28549999999999998</v>
      </c>
      <c r="K6" s="3">
        <v>0.27829999999999999</v>
      </c>
      <c r="L6" s="3">
        <v>0.29199999999999998</v>
      </c>
      <c r="M6" s="3">
        <v>0.27979999999999999</v>
      </c>
      <c r="N6" s="3">
        <v>0.28489999999999999</v>
      </c>
      <c r="O6" s="3">
        <v>0.29299999999999998</v>
      </c>
      <c r="P6" s="3">
        <v>0.28749999999999998</v>
      </c>
      <c r="Q6" s="3">
        <v>0.28460000000000002</v>
      </c>
      <c r="R6" s="3">
        <v>0.27310000000000001</v>
      </c>
      <c r="S6" s="3">
        <v>0.27129999999999999</v>
      </c>
      <c r="T6" s="3">
        <v>0.24879999999999999</v>
      </c>
      <c r="U6" s="3">
        <v>0.2321</v>
      </c>
      <c r="V6" s="3">
        <v>0.23</v>
      </c>
      <c r="W6" s="3">
        <v>0.21240000000000001</v>
      </c>
      <c r="X6" s="3">
        <v>0.18709999999999999</v>
      </c>
      <c r="Y6" s="3">
        <v>0.16819999999999999</v>
      </c>
      <c r="Z6" s="3">
        <v>0.15720000000000001</v>
      </c>
      <c r="AA6" s="3">
        <v>0.1681</v>
      </c>
      <c r="AB6" s="3">
        <v>0.1628</v>
      </c>
      <c r="AC6" s="3">
        <v>0.157</v>
      </c>
      <c r="AD6" s="3">
        <v>0.17130000000000001</v>
      </c>
      <c r="AE6" s="3">
        <v>0.1726</v>
      </c>
      <c r="AF6" s="3">
        <v>0.1807</v>
      </c>
      <c r="AG6" s="3">
        <v>0.1799</v>
      </c>
      <c r="AH6" s="3">
        <v>0.18440000000000001</v>
      </c>
      <c r="AI6" s="3">
        <v>0.19109999999999999</v>
      </c>
      <c r="AJ6" s="3">
        <v>0.1983</v>
      </c>
      <c r="AK6" s="3">
        <v>0.21490000000000001</v>
      </c>
      <c r="AL6" s="3">
        <v>0.22320000000000001</v>
      </c>
      <c r="AM6" s="3">
        <v>0.22170000000000001</v>
      </c>
      <c r="AN6" s="3">
        <v>0.219</v>
      </c>
      <c r="AO6" s="3">
        <v>0.2268</v>
      </c>
      <c r="AP6" s="3">
        <v>0.24199999999999999</v>
      </c>
      <c r="AQ6" s="3">
        <v>0.2485</v>
      </c>
      <c r="AR6" s="3">
        <v>0.2515</v>
      </c>
      <c r="AS6" s="3">
        <v>0.26419999999999999</v>
      </c>
      <c r="AT6" s="3">
        <v>0.27379999999999999</v>
      </c>
      <c r="AU6" s="3">
        <v>0.25950000000000001</v>
      </c>
      <c r="AV6" s="3">
        <v>0.27439999999999998</v>
      </c>
      <c r="AW6" s="3">
        <v>0.26040000000000002</v>
      </c>
      <c r="AX6" s="3">
        <v>0.24260000000000001</v>
      </c>
      <c r="AY6" s="3">
        <v>0.219</v>
      </c>
      <c r="AZ6" s="3">
        <v>0.1993</v>
      </c>
      <c r="BA6" s="3">
        <v>0.18509999999999999</v>
      </c>
      <c r="BB6" s="3">
        <v>0.16109999999999999</v>
      </c>
      <c r="BC6" s="3">
        <v>0.1424</v>
      </c>
      <c r="BD6" s="3">
        <v>0.12180000000000001</v>
      </c>
      <c r="BE6" s="3">
        <v>0.11749999999999999</v>
      </c>
      <c r="BF6" s="3">
        <v>0.12790000000000001</v>
      </c>
      <c r="BG6" s="3">
        <v>0.14660000000000001</v>
      </c>
      <c r="BH6" s="3">
        <v>0.14660000000000001</v>
      </c>
      <c r="BI6" s="3">
        <v>0.14660000000000001</v>
      </c>
      <c r="BJ6" s="3">
        <v>0.14660000000000001</v>
      </c>
      <c r="BK6" s="3">
        <v>0.14660000000000001</v>
      </c>
      <c r="BL6" s="3">
        <v>0.14660000000000001</v>
      </c>
      <c r="BM6" s="3">
        <v>0.14660000000000001</v>
      </c>
      <c r="BN6" s="3">
        <v>0.14660000000000001</v>
      </c>
      <c r="BO6" s="3">
        <v>0.14660000000000001</v>
      </c>
      <c r="BP6" s="3">
        <v>0.14660000000000001</v>
      </c>
      <c r="BQ6" s="3">
        <v>0.14660000000000001</v>
      </c>
    </row>
    <row r="7" spans="1:69" x14ac:dyDescent="0.25">
      <c r="A7" s="3">
        <v>6</v>
      </c>
      <c r="B7" s="3">
        <v>6.4600000000000005E-2</v>
      </c>
      <c r="C7" s="3">
        <v>6.6600000000000006E-2</v>
      </c>
      <c r="D7" s="3">
        <v>6.9000000000000006E-2</v>
      </c>
      <c r="E7" s="3">
        <v>7.0999999999999994E-2</v>
      </c>
      <c r="F7" s="3">
        <v>7.2900000000000006E-2</v>
      </c>
      <c r="G7" s="3">
        <v>7.51E-2</v>
      </c>
      <c r="H7" s="3">
        <v>7.7299999999999994E-2</v>
      </c>
      <c r="I7" s="3">
        <v>7.85E-2</v>
      </c>
      <c r="J7" s="3">
        <v>8.1699999999999995E-2</v>
      </c>
      <c r="K7" s="3">
        <v>7.0800000000000002E-2</v>
      </c>
      <c r="L7" s="3">
        <v>0.06</v>
      </c>
      <c r="M7" s="3">
        <v>9.9000000000000005E-2</v>
      </c>
      <c r="N7" s="3">
        <v>8.6800000000000002E-2</v>
      </c>
      <c r="O7" s="3">
        <v>6.6500000000000004E-2</v>
      </c>
      <c r="P7" s="3">
        <v>8.9599999999999999E-2</v>
      </c>
      <c r="Q7" s="3">
        <v>6.4000000000000001E-2</v>
      </c>
      <c r="R7" s="3">
        <v>6.2399999999999997E-2</v>
      </c>
      <c r="S7" s="3">
        <v>6.1499999999999999E-2</v>
      </c>
      <c r="T7" s="3">
        <v>0.06</v>
      </c>
      <c r="U7" s="3">
        <v>6.0100000000000001E-2</v>
      </c>
      <c r="V7" s="3">
        <v>0.06</v>
      </c>
      <c r="W7" s="3">
        <v>0.06</v>
      </c>
      <c r="X7" s="3">
        <v>5.9900000000000002E-2</v>
      </c>
      <c r="Y7" s="3">
        <v>5.9900000000000002E-2</v>
      </c>
      <c r="Z7" s="3">
        <v>5.9799999999999999E-2</v>
      </c>
      <c r="AA7" s="3">
        <v>5.9900000000000002E-2</v>
      </c>
      <c r="AB7" s="3">
        <v>6.0100000000000001E-2</v>
      </c>
      <c r="AC7" s="3">
        <v>0.06</v>
      </c>
      <c r="AD7" s="3">
        <v>9.9000000000000008E-3</v>
      </c>
      <c r="AE7" s="3">
        <v>4.1000000000000002E-2</v>
      </c>
      <c r="AF7" s="3">
        <v>0.06</v>
      </c>
      <c r="AG7" s="3">
        <v>9.1899999999999996E-2</v>
      </c>
      <c r="AH7" s="3">
        <v>5.9900000000000002E-2</v>
      </c>
      <c r="AI7" s="3">
        <v>5.9900000000000002E-2</v>
      </c>
      <c r="AJ7" s="3">
        <v>5.9799999999999999E-2</v>
      </c>
      <c r="AK7" s="3">
        <v>6.2E-2</v>
      </c>
      <c r="AL7" s="3">
        <v>0.06</v>
      </c>
      <c r="AM7" s="3">
        <v>7.22E-2</v>
      </c>
      <c r="AN7" s="3">
        <v>8.5999999999999993E-2</v>
      </c>
      <c r="AO7" s="3">
        <v>0.06</v>
      </c>
      <c r="AP7" s="3">
        <v>6.0100000000000001E-2</v>
      </c>
      <c r="AQ7" s="3">
        <v>6.6299999999999998E-2</v>
      </c>
      <c r="AR7" s="3">
        <v>5.9900000000000002E-2</v>
      </c>
      <c r="AS7" s="3">
        <v>5.9900000000000002E-2</v>
      </c>
      <c r="AT7" s="3">
        <v>0.06</v>
      </c>
      <c r="AU7" s="3">
        <v>6.1699999999999998E-2</v>
      </c>
      <c r="AV7" s="3">
        <v>0.06</v>
      </c>
      <c r="AW7" s="3">
        <v>6.6699999999999995E-2</v>
      </c>
      <c r="AX7" s="3">
        <v>7.0900000000000005E-2</v>
      </c>
      <c r="AY7" s="3">
        <v>0.1082</v>
      </c>
      <c r="AZ7" s="3">
        <v>0.1336</v>
      </c>
      <c r="BA7" s="3">
        <v>0.1105</v>
      </c>
      <c r="BB7" s="3">
        <v>0.15079999999999999</v>
      </c>
      <c r="BC7" s="3">
        <v>0.1411</v>
      </c>
      <c r="BD7" s="3">
        <v>0.13120000000000001</v>
      </c>
      <c r="BE7" s="3">
        <v>0.15509999999999999</v>
      </c>
      <c r="BF7" s="3">
        <v>0.14799999999999999</v>
      </c>
      <c r="BG7" s="3">
        <v>7.7100000000000002E-2</v>
      </c>
      <c r="BH7" s="3">
        <v>7.7100000000000002E-2</v>
      </c>
      <c r="BI7" s="3">
        <v>7.7100000000000002E-2</v>
      </c>
      <c r="BJ7" s="3">
        <v>7.7100000000000002E-2</v>
      </c>
      <c r="BK7" s="3">
        <v>7.7100000000000002E-2</v>
      </c>
      <c r="BL7" s="3">
        <v>7.7100000000000002E-2</v>
      </c>
      <c r="BM7" s="3">
        <v>7.7100000000000002E-2</v>
      </c>
      <c r="BN7" s="3">
        <v>7.7100000000000002E-2</v>
      </c>
      <c r="BO7" s="3">
        <v>7.7100000000000002E-2</v>
      </c>
      <c r="BP7" s="3">
        <v>7.7100000000000002E-2</v>
      </c>
      <c r="BQ7" s="3">
        <v>7.7100000000000002E-2</v>
      </c>
    </row>
    <row r="8" spans="1:69" x14ac:dyDescent="0.25">
      <c r="A8" s="3">
        <v>7</v>
      </c>
      <c r="B8" s="3">
        <v>7.8899999999999998E-2</v>
      </c>
      <c r="C8" s="3">
        <v>8.3299999999999999E-2</v>
      </c>
      <c r="D8" s="3">
        <v>8.72E-2</v>
      </c>
      <c r="E8" s="3">
        <v>8.8300000000000003E-2</v>
      </c>
      <c r="F8" s="3">
        <v>9.9599999999999994E-2</v>
      </c>
      <c r="G8" s="3">
        <v>0.10780000000000001</v>
      </c>
      <c r="H8" s="3">
        <v>0.1114</v>
      </c>
      <c r="I8" s="3">
        <v>0.1095</v>
      </c>
      <c r="J8" s="3">
        <v>0.1142</v>
      </c>
      <c r="K8" s="3">
        <v>0.1172</v>
      </c>
      <c r="L8" s="3">
        <v>0.11940000000000001</v>
      </c>
      <c r="M8" s="3">
        <v>0.11700000000000001</v>
      </c>
      <c r="N8" s="3">
        <v>0.12039999999999999</v>
      </c>
      <c r="O8" s="3">
        <v>0.12330000000000001</v>
      </c>
      <c r="P8" s="3">
        <v>0.12570000000000001</v>
      </c>
      <c r="Q8" s="3">
        <v>0.13120000000000001</v>
      </c>
      <c r="R8" s="3">
        <v>0.1376</v>
      </c>
      <c r="S8" s="3">
        <v>0.13100000000000001</v>
      </c>
      <c r="T8" s="3">
        <v>0.13789999999999999</v>
      </c>
      <c r="U8" s="3">
        <v>0.13639999999999999</v>
      </c>
      <c r="V8" s="3">
        <v>0.13150000000000001</v>
      </c>
      <c r="W8" s="3">
        <v>0.1338</v>
      </c>
      <c r="X8" s="3">
        <v>0.13519999999999999</v>
      </c>
      <c r="Y8" s="3">
        <v>0.16059999999999999</v>
      </c>
      <c r="Z8" s="3">
        <v>0.1573</v>
      </c>
      <c r="AA8" s="3">
        <v>0.1404</v>
      </c>
      <c r="AB8" s="3">
        <v>0.1348</v>
      </c>
      <c r="AC8" s="3">
        <v>0.1363</v>
      </c>
      <c r="AD8" s="3">
        <v>0.1497</v>
      </c>
      <c r="AE8" s="3">
        <v>0.14399999999999999</v>
      </c>
      <c r="AF8" s="3">
        <v>0.13950000000000001</v>
      </c>
      <c r="AG8" s="3">
        <v>0.12479999999999999</v>
      </c>
      <c r="AH8" s="3">
        <v>0.1195</v>
      </c>
      <c r="AI8" s="3">
        <v>0.12039999999999999</v>
      </c>
      <c r="AJ8" s="3">
        <v>0.11210000000000001</v>
      </c>
      <c r="AK8" s="3">
        <v>0.1038</v>
      </c>
      <c r="AL8" s="3">
        <v>9.74E-2</v>
      </c>
      <c r="AM8" s="3">
        <v>9.0499999999999997E-2</v>
      </c>
      <c r="AN8" s="3">
        <v>8.6300000000000002E-2</v>
      </c>
      <c r="AO8" s="3">
        <v>9.2799999999999994E-2</v>
      </c>
      <c r="AP8" s="3">
        <v>9.1300000000000006E-2</v>
      </c>
      <c r="AQ8" s="3">
        <v>8.2000000000000003E-2</v>
      </c>
      <c r="AR8" s="3">
        <v>7.46E-2</v>
      </c>
      <c r="AS8" s="3">
        <v>7.1199999999999999E-2</v>
      </c>
      <c r="AT8" s="3">
        <v>6.6900000000000001E-2</v>
      </c>
      <c r="AU8" s="3">
        <v>6.5000000000000002E-2</v>
      </c>
      <c r="AV8" s="3">
        <v>6.3500000000000001E-2</v>
      </c>
      <c r="AW8" s="3">
        <v>6.4399999999999999E-2</v>
      </c>
      <c r="AX8" s="3">
        <v>6.8400000000000002E-2</v>
      </c>
      <c r="AY8" s="3">
        <v>7.4800000000000005E-2</v>
      </c>
      <c r="AZ8" s="3">
        <v>7.5399999999999995E-2</v>
      </c>
      <c r="BA8" s="3">
        <v>7.6399999999999996E-2</v>
      </c>
      <c r="BB8" s="3">
        <v>7.1599999999999997E-2</v>
      </c>
      <c r="BC8" s="3">
        <v>7.3700000000000002E-2</v>
      </c>
      <c r="BD8" s="3">
        <v>8.1199999999999994E-2</v>
      </c>
      <c r="BE8" s="3">
        <v>8.7499999999999994E-2</v>
      </c>
      <c r="BF8" s="3">
        <v>8.7499999999999994E-2</v>
      </c>
      <c r="BG8" s="3">
        <v>7.2900000000000006E-2</v>
      </c>
      <c r="BH8" s="3">
        <v>7.2900000000000006E-2</v>
      </c>
      <c r="BI8" s="3">
        <v>7.2900000000000006E-2</v>
      </c>
      <c r="BJ8" s="3">
        <v>7.2900000000000006E-2</v>
      </c>
      <c r="BK8" s="3">
        <v>7.2900000000000006E-2</v>
      </c>
      <c r="BL8" s="3">
        <v>7.2900000000000006E-2</v>
      </c>
      <c r="BM8" s="3">
        <v>7.2900000000000006E-2</v>
      </c>
      <c r="BN8" s="3">
        <v>7.2900000000000006E-2</v>
      </c>
      <c r="BO8" s="3">
        <v>7.2900000000000006E-2</v>
      </c>
      <c r="BP8" s="3">
        <v>7.2900000000000006E-2</v>
      </c>
      <c r="BQ8" s="3">
        <v>7.2900000000000006E-2</v>
      </c>
    </row>
    <row r="9" spans="1:69" x14ac:dyDescent="0.25">
      <c r="A9" s="3">
        <v>8</v>
      </c>
      <c r="B9" s="3">
        <v>1.61E-2</v>
      </c>
      <c r="C9" s="3">
        <v>1.6899999999999998E-2</v>
      </c>
      <c r="D9" s="3">
        <v>1.8700000000000001E-2</v>
      </c>
      <c r="E9" s="3">
        <v>1.9300000000000001E-2</v>
      </c>
      <c r="F9" s="3">
        <v>2.0400000000000001E-2</v>
      </c>
      <c r="G9" s="3">
        <v>2.18E-2</v>
      </c>
      <c r="H9" s="3">
        <v>2.0500000000000001E-2</v>
      </c>
      <c r="I9" s="3">
        <v>2.0199999999999999E-2</v>
      </c>
      <c r="J9" s="3">
        <v>2.2599999999999999E-2</v>
      </c>
      <c r="K9" s="3">
        <v>2.4199999999999999E-2</v>
      </c>
      <c r="L9" s="3">
        <v>2.52E-2</v>
      </c>
      <c r="M9" s="3">
        <v>2.3300000000000001E-2</v>
      </c>
      <c r="N9" s="3">
        <v>2.7E-2</v>
      </c>
      <c r="O9" s="3">
        <v>2.9600000000000001E-2</v>
      </c>
      <c r="P9" s="3">
        <v>2.9399999999999999E-2</v>
      </c>
      <c r="Q9" s="3">
        <v>2.81E-2</v>
      </c>
      <c r="R9" s="3">
        <v>2.52E-2</v>
      </c>
      <c r="S9" s="3">
        <v>2.5499999999999998E-2</v>
      </c>
      <c r="T9" s="3">
        <v>2.35E-2</v>
      </c>
      <c r="U9" s="3">
        <v>2.2599999999999999E-2</v>
      </c>
      <c r="V9" s="3">
        <v>2.2200000000000001E-2</v>
      </c>
      <c r="W9" s="3">
        <v>2.2599999999999999E-2</v>
      </c>
      <c r="X9" s="3">
        <v>2.2700000000000001E-2</v>
      </c>
      <c r="Y9" s="3">
        <v>2.2200000000000001E-2</v>
      </c>
      <c r="Z9" s="3">
        <v>1.9599999999999999E-2</v>
      </c>
      <c r="AA9" s="3">
        <v>1.84E-2</v>
      </c>
      <c r="AB9" s="3">
        <v>1.9400000000000001E-2</v>
      </c>
      <c r="AC9" s="3">
        <v>2.2100000000000002E-2</v>
      </c>
      <c r="AD9" s="3">
        <v>2.5700000000000001E-2</v>
      </c>
      <c r="AE9" s="3">
        <v>2.7799999999999998E-2</v>
      </c>
      <c r="AF9" s="3">
        <v>3.0800000000000001E-2</v>
      </c>
      <c r="AG9" s="3">
        <v>2.6700000000000002E-2</v>
      </c>
      <c r="AH9" s="3">
        <v>2.9100000000000001E-2</v>
      </c>
      <c r="AI9" s="3">
        <v>3.3399999999999999E-2</v>
      </c>
      <c r="AJ9" s="3">
        <v>3.1800000000000002E-2</v>
      </c>
      <c r="AK9" s="3">
        <v>3.04E-2</v>
      </c>
      <c r="AL9" s="3">
        <v>3.1199999999999999E-2</v>
      </c>
      <c r="AM9" s="3">
        <v>3.0800000000000001E-2</v>
      </c>
      <c r="AN9" s="3">
        <v>3.0700000000000002E-2</v>
      </c>
      <c r="AO9" s="3">
        <v>2.8299999999999999E-2</v>
      </c>
      <c r="AP9" s="3">
        <v>2.5399999999999999E-2</v>
      </c>
      <c r="AQ9" s="3">
        <v>2.4400000000000002E-2</v>
      </c>
      <c r="AR9" s="3">
        <v>2.4E-2</v>
      </c>
      <c r="AS9" s="3">
        <v>2.8899999999999999E-2</v>
      </c>
      <c r="AT9" s="3">
        <v>3.15E-2</v>
      </c>
      <c r="AU9" s="3">
        <v>3.3300000000000003E-2</v>
      </c>
      <c r="AV9" s="3">
        <v>3.61E-2</v>
      </c>
      <c r="AW9" s="3">
        <v>3.4700000000000002E-2</v>
      </c>
      <c r="AX9" s="3">
        <v>3.6799999999999999E-2</v>
      </c>
      <c r="AY9" s="3">
        <v>4.2999999999999997E-2</v>
      </c>
      <c r="AZ9" s="3">
        <v>3.7400000000000003E-2</v>
      </c>
      <c r="BA9" s="3">
        <v>3.8300000000000001E-2</v>
      </c>
      <c r="BB9" s="3">
        <v>3.7900000000000003E-2</v>
      </c>
      <c r="BC9" s="3">
        <v>3.95E-2</v>
      </c>
      <c r="BD9" s="3">
        <v>4.3400000000000001E-2</v>
      </c>
      <c r="BE9" s="3">
        <v>4.3799999999999999E-2</v>
      </c>
      <c r="BF9" s="3">
        <v>5.1400000000000001E-2</v>
      </c>
      <c r="BG9" s="3">
        <v>6.4299999999999996E-2</v>
      </c>
      <c r="BH9" s="3">
        <v>6.4299999999999996E-2</v>
      </c>
      <c r="BI9" s="3">
        <v>6.4299999999999996E-2</v>
      </c>
      <c r="BJ9" s="3">
        <v>6.4299999999999996E-2</v>
      </c>
      <c r="BK9" s="3">
        <v>6.4299999999999996E-2</v>
      </c>
      <c r="BL9" s="3">
        <v>6.4299999999999996E-2</v>
      </c>
      <c r="BM9" s="3">
        <v>6.4299999999999996E-2</v>
      </c>
      <c r="BN9" s="3">
        <v>6.4299999999999996E-2</v>
      </c>
      <c r="BO9" s="3">
        <v>6.4299999999999996E-2</v>
      </c>
      <c r="BP9" s="3">
        <v>6.4299999999999996E-2</v>
      </c>
      <c r="BQ9" s="3">
        <v>6.4299999999999996E-2</v>
      </c>
    </row>
    <row r="10" spans="1:69" x14ac:dyDescent="0.25">
      <c r="A10" s="3">
        <v>9</v>
      </c>
      <c r="B10" s="3">
        <v>8.0999999999999996E-3</v>
      </c>
      <c r="C10" s="3">
        <v>8.3999999999999995E-3</v>
      </c>
      <c r="D10" s="3">
        <v>8.8999999999999999E-3</v>
      </c>
      <c r="E10" s="3">
        <v>9.7999999999999997E-3</v>
      </c>
      <c r="F10" s="3">
        <v>1.0500000000000001E-2</v>
      </c>
      <c r="G10" s="3">
        <v>1.11E-2</v>
      </c>
      <c r="H10" s="3">
        <v>1.0800000000000001E-2</v>
      </c>
      <c r="I10" s="3">
        <v>1.21E-2</v>
      </c>
      <c r="J10" s="3">
        <v>1.4800000000000001E-2</v>
      </c>
      <c r="K10" s="3">
        <v>1.5299999999999999E-2</v>
      </c>
      <c r="L10" s="3">
        <v>1.4999999999999999E-2</v>
      </c>
      <c r="M10" s="3">
        <v>1.4500000000000001E-2</v>
      </c>
      <c r="N10" s="3">
        <v>1.2999999999999999E-2</v>
      </c>
      <c r="O10" s="3">
        <v>1.37E-2</v>
      </c>
      <c r="P10" s="3">
        <v>1.34E-2</v>
      </c>
      <c r="Q10" s="3">
        <v>1.37E-2</v>
      </c>
      <c r="R10" s="3">
        <v>1.3899999999999999E-2</v>
      </c>
      <c r="S10" s="3">
        <v>1.44E-2</v>
      </c>
      <c r="T10" s="3">
        <v>1.5699999999999999E-2</v>
      </c>
      <c r="U10" s="3">
        <v>1.5900000000000001E-2</v>
      </c>
      <c r="V10" s="3">
        <v>1.55E-2</v>
      </c>
      <c r="W10" s="3">
        <v>1.4500000000000001E-2</v>
      </c>
      <c r="X10" s="3">
        <v>1.4999999999999999E-2</v>
      </c>
      <c r="Y10" s="3">
        <v>1.8599999999999998E-2</v>
      </c>
      <c r="Z10" s="3">
        <v>1.9199999999999998E-2</v>
      </c>
      <c r="AA10" s="3">
        <v>1.8700000000000001E-2</v>
      </c>
      <c r="AB10" s="3">
        <v>1.95E-2</v>
      </c>
      <c r="AC10" s="3">
        <v>2.0299999999999999E-2</v>
      </c>
      <c r="AD10" s="3">
        <v>2.35E-2</v>
      </c>
      <c r="AE10" s="3">
        <v>2.29E-2</v>
      </c>
      <c r="AF10" s="3">
        <v>2.3699999999999999E-2</v>
      </c>
      <c r="AG10" s="3">
        <v>2.4199999999999999E-2</v>
      </c>
      <c r="AH10" s="3">
        <v>3.2199999999999999E-2</v>
      </c>
      <c r="AI10" s="3">
        <v>3.8100000000000002E-2</v>
      </c>
      <c r="AJ10" s="3">
        <v>5.8599999999999999E-2</v>
      </c>
      <c r="AK10" s="3">
        <v>5.6500000000000002E-2</v>
      </c>
      <c r="AL10" s="3">
        <v>5.8900000000000001E-2</v>
      </c>
      <c r="AM10" s="3">
        <v>5.4600000000000003E-2</v>
      </c>
      <c r="AN10" s="3">
        <v>5.5100000000000003E-2</v>
      </c>
      <c r="AO10" s="3">
        <v>5.3800000000000001E-2</v>
      </c>
      <c r="AP10" s="3">
        <v>5.4699999999999999E-2</v>
      </c>
      <c r="AQ10" s="3">
        <v>5.3699999999999998E-2</v>
      </c>
      <c r="AR10" s="3">
        <v>5.2900000000000003E-2</v>
      </c>
      <c r="AS10" s="3">
        <v>4.8399999999999999E-2</v>
      </c>
      <c r="AT10" s="3">
        <v>4.9200000000000001E-2</v>
      </c>
      <c r="AU10" s="3">
        <v>4.6199999999999998E-2</v>
      </c>
      <c r="AV10" s="3">
        <v>4.19E-2</v>
      </c>
      <c r="AW10" s="3">
        <v>4.3900000000000002E-2</v>
      </c>
      <c r="AX10" s="3">
        <v>4.6300000000000001E-2</v>
      </c>
      <c r="AY10" s="3">
        <v>6.2E-2</v>
      </c>
      <c r="AZ10" s="3">
        <v>6.7500000000000004E-2</v>
      </c>
      <c r="BA10" s="3">
        <v>7.2700000000000001E-2</v>
      </c>
      <c r="BB10" s="3">
        <v>7.5999999999999998E-2</v>
      </c>
      <c r="BC10" s="3">
        <v>7.9899999999999999E-2</v>
      </c>
      <c r="BD10" s="3">
        <v>8.2699999999999996E-2</v>
      </c>
      <c r="BE10" s="3">
        <v>7.8100000000000003E-2</v>
      </c>
      <c r="BF10" s="3">
        <v>5.0500000000000003E-2</v>
      </c>
      <c r="BG10" s="3">
        <v>2.6100000000000002E-2</v>
      </c>
      <c r="BH10" s="3">
        <v>2.6100000000000002E-2</v>
      </c>
      <c r="BI10" s="3">
        <v>2.6100000000000002E-2</v>
      </c>
      <c r="BJ10" s="3">
        <v>2.6100000000000002E-2</v>
      </c>
      <c r="BK10" s="3">
        <v>2.6100000000000002E-2</v>
      </c>
      <c r="BL10" s="3">
        <v>2.6100000000000002E-2</v>
      </c>
      <c r="BM10" s="3">
        <v>2.6100000000000002E-2</v>
      </c>
      <c r="BN10" s="3">
        <v>2.6100000000000002E-2</v>
      </c>
      <c r="BO10" s="3">
        <v>2.6100000000000002E-2</v>
      </c>
      <c r="BP10" s="3">
        <v>2.6100000000000002E-2</v>
      </c>
      <c r="BQ10" s="3">
        <v>2.6100000000000002E-2</v>
      </c>
    </row>
    <row r="11" spans="1:69" x14ac:dyDescent="0.25">
      <c r="A11" s="3">
        <v>10</v>
      </c>
      <c r="B11" s="3">
        <v>1.2999999999999999E-3</v>
      </c>
      <c r="C11" s="3">
        <v>1.1999999999999999E-3</v>
      </c>
      <c r="D11" s="3">
        <v>1.1000000000000001E-3</v>
      </c>
      <c r="E11" s="3">
        <v>1.6000000000000001E-3</v>
      </c>
      <c r="F11" s="3">
        <v>1.6999999999999999E-3</v>
      </c>
      <c r="G11" s="3">
        <v>1.6999999999999999E-3</v>
      </c>
      <c r="H11" s="3">
        <v>1.5E-3</v>
      </c>
      <c r="I11" s="3">
        <v>1.6999999999999999E-3</v>
      </c>
      <c r="J11" s="3">
        <v>1.4E-3</v>
      </c>
      <c r="K11" s="3">
        <v>1.2999999999999999E-3</v>
      </c>
      <c r="L11" s="3">
        <v>1.5E-3</v>
      </c>
      <c r="M11" s="3">
        <v>1.8E-3</v>
      </c>
      <c r="N11" s="3">
        <v>2.3E-3</v>
      </c>
      <c r="O11" s="3">
        <v>2.5999999999999999E-3</v>
      </c>
      <c r="P11" s="3">
        <v>2.5999999999999999E-3</v>
      </c>
      <c r="Q11" s="3">
        <v>2.5999999999999999E-3</v>
      </c>
      <c r="R11" s="3">
        <v>3.3E-3</v>
      </c>
      <c r="S11" s="3">
        <v>4.4000000000000003E-3</v>
      </c>
      <c r="T11" s="3">
        <v>4.7999999999999996E-3</v>
      </c>
      <c r="U11" s="3">
        <v>6.1999999999999998E-3</v>
      </c>
      <c r="V11" s="3">
        <v>5.8999999999999999E-3</v>
      </c>
      <c r="W11" s="3">
        <v>6.3E-3</v>
      </c>
      <c r="X11" s="3">
        <v>3.8999999999999998E-3</v>
      </c>
      <c r="Y11" s="3">
        <v>2.8999999999999998E-3</v>
      </c>
      <c r="Z11" s="3">
        <v>3.3E-3</v>
      </c>
      <c r="AA11" s="3">
        <v>2.8999999999999998E-3</v>
      </c>
      <c r="AB11" s="3">
        <v>2.8E-3</v>
      </c>
      <c r="AC11" s="3">
        <v>3.0000000000000001E-3</v>
      </c>
      <c r="AD11" s="3">
        <v>2.8E-3</v>
      </c>
      <c r="AE11" s="3">
        <v>3.0999999999999999E-3</v>
      </c>
      <c r="AF11" s="3">
        <v>3.3999999999999998E-3</v>
      </c>
      <c r="AG11" s="3">
        <v>3.3999999999999998E-3</v>
      </c>
      <c r="AH11" s="3">
        <v>3.2000000000000002E-3</v>
      </c>
      <c r="AI11" s="3">
        <v>3.3E-3</v>
      </c>
      <c r="AJ11" s="3">
        <v>3.0000000000000001E-3</v>
      </c>
      <c r="AK11" s="3">
        <v>2.8E-3</v>
      </c>
      <c r="AL11" s="3">
        <v>2.7000000000000001E-3</v>
      </c>
      <c r="AM11" s="3">
        <v>2.3999999999999998E-3</v>
      </c>
      <c r="AN11" s="3">
        <v>2.3E-3</v>
      </c>
      <c r="AO11" s="3">
        <v>2.3E-3</v>
      </c>
      <c r="AP11" s="3">
        <v>2.8E-3</v>
      </c>
      <c r="AQ11" s="3">
        <v>3.3E-3</v>
      </c>
      <c r="AR11" s="3">
        <v>3.8999999999999998E-3</v>
      </c>
      <c r="AS11" s="3">
        <v>4.3E-3</v>
      </c>
      <c r="AT11" s="3">
        <v>6.1999999999999998E-3</v>
      </c>
      <c r="AU11" s="3">
        <v>6.1000000000000004E-3</v>
      </c>
      <c r="AV11" s="3">
        <v>6.1999999999999998E-3</v>
      </c>
      <c r="AW11" s="3">
        <v>6.3E-3</v>
      </c>
      <c r="AX11" s="3">
        <v>4.8999999999999998E-3</v>
      </c>
      <c r="AY11" s="3">
        <v>4.4000000000000003E-3</v>
      </c>
      <c r="AZ11" s="3">
        <v>4.3E-3</v>
      </c>
      <c r="BA11" s="3">
        <v>3.8E-3</v>
      </c>
      <c r="BB11" s="3">
        <v>4.0000000000000001E-3</v>
      </c>
      <c r="BC11" s="3">
        <v>4.5999999999999999E-3</v>
      </c>
      <c r="BD11" s="3">
        <v>4.0000000000000001E-3</v>
      </c>
      <c r="BE11" s="3">
        <v>3.2000000000000002E-3</v>
      </c>
      <c r="BF11" s="3">
        <v>2.8999999999999998E-3</v>
      </c>
      <c r="BG11" s="3">
        <v>1.8E-3</v>
      </c>
      <c r="BH11" s="3">
        <v>1.8E-3</v>
      </c>
      <c r="BI11" s="3">
        <v>1.8E-3</v>
      </c>
      <c r="BJ11" s="3">
        <v>1.8E-3</v>
      </c>
      <c r="BK11" s="3">
        <v>1.8E-3</v>
      </c>
      <c r="BL11" s="3">
        <v>1.8E-3</v>
      </c>
      <c r="BM11" s="3">
        <v>1.8E-3</v>
      </c>
      <c r="BN11" s="3">
        <v>1.8E-3</v>
      </c>
      <c r="BO11" s="3">
        <v>1.8E-3</v>
      </c>
      <c r="BP11" s="3">
        <v>1.8E-3</v>
      </c>
      <c r="BQ11" s="3">
        <v>1.8E-3</v>
      </c>
    </row>
    <row r="12" spans="1:69" x14ac:dyDescent="0.25">
      <c r="A12" s="3">
        <v>11</v>
      </c>
      <c r="B12" s="3">
        <v>0.154</v>
      </c>
      <c r="C12" s="3">
        <v>0.14510000000000001</v>
      </c>
      <c r="D12" s="3">
        <v>0.15859999999999999</v>
      </c>
      <c r="E12" s="3">
        <v>0.1628</v>
      </c>
      <c r="F12" s="3">
        <v>0.12909999999999999</v>
      </c>
      <c r="G12" s="3">
        <v>0.11269999999999999</v>
      </c>
      <c r="H12" s="3">
        <v>0.12770000000000001</v>
      </c>
      <c r="I12" s="3">
        <v>0.1318</v>
      </c>
      <c r="J12" s="3">
        <v>0.1024</v>
      </c>
      <c r="K12" s="3">
        <v>0.1032</v>
      </c>
      <c r="L12" s="3">
        <v>9.1200000000000003E-2</v>
      </c>
      <c r="M12" s="3">
        <v>8.7999999999999995E-2</v>
      </c>
      <c r="N12" s="3">
        <v>8.6300000000000002E-2</v>
      </c>
      <c r="O12" s="3">
        <v>8.5800000000000001E-2</v>
      </c>
      <c r="P12" s="3">
        <v>6.8900000000000003E-2</v>
      </c>
      <c r="Q12" s="3">
        <v>6.7900000000000002E-2</v>
      </c>
      <c r="R12" s="3">
        <v>7.1900000000000006E-2</v>
      </c>
      <c r="S12" s="3">
        <v>6.3799999999999996E-2</v>
      </c>
      <c r="T12" s="3">
        <v>6.13E-2</v>
      </c>
      <c r="U12" s="3">
        <v>8.5699999999999998E-2</v>
      </c>
      <c r="V12" s="3">
        <v>7.9799999999999996E-2</v>
      </c>
      <c r="W12" s="3">
        <v>6.9400000000000003E-2</v>
      </c>
      <c r="X12" s="3">
        <v>5.57E-2</v>
      </c>
      <c r="Y12" s="3">
        <v>6.2300000000000001E-2</v>
      </c>
      <c r="Z12" s="3">
        <v>8.0299999999999996E-2</v>
      </c>
      <c r="AA12" s="3">
        <v>7.5399999999999995E-2</v>
      </c>
      <c r="AB12" s="3">
        <v>6.8400000000000002E-2</v>
      </c>
      <c r="AC12" s="3">
        <v>5.5199999999999999E-2</v>
      </c>
      <c r="AD12" s="3">
        <v>4.2900000000000001E-2</v>
      </c>
      <c r="AE12" s="3">
        <v>3.5799999999999998E-2</v>
      </c>
      <c r="AF12" s="3">
        <v>3.5999999999999997E-2</v>
      </c>
      <c r="AG12" s="3">
        <v>4.3400000000000001E-2</v>
      </c>
      <c r="AH12" s="3">
        <v>4.1500000000000002E-2</v>
      </c>
      <c r="AI12" s="3">
        <v>4.2500000000000003E-2</v>
      </c>
      <c r="AJ12" s="3">
        <v>4.7899999999999998E-2</v>
      </c>
      <c r="AK12" s="3">
        <v>4.5699999999999998E-2</v>
      </c>
      <c r="AL12" s="3">
        <v>4.4400000000000002E-2</v>
      </c>
      <c r="AM12" s="3">
        <v>3.9600000000000003E-2</v>
      </c>
      <c r="AN12" s="3">
        <v>3.5099999999999999E-2</v>
      </c>
      <c r="AO12" s="3">
        <v>3.5200000000000002E-2</v>
      </c>
      <c r="AP12" s="3">
        <v>4.1799999999999997E-2</v>
      </c>
      <c r="AQ12" s="3">
        <v>4.3099999999999999E-2</v>
      </c>
      <c r="AR12" s="3">
        <v>4.2599999999999999E-2</v>
      </c>
      <c r="AS12" s="3">
        <v>3.6299999999999999E-2</v>
      </c>
      <c r="AT12" s="3">
        <v>5.2200000000000003E-2</v>
      </c>
      <c r="AU12" s="3">
        <v>5.0299999999999997E-2</v>
      </c>
      <c r="AV12" s="3">
        <v>5.45E-2</v>
      </c>
      <c r="AW12" s="3">
        <v>5.5899999999999998E-2</v>
      </c>
      <c r="AX12" s="3">
        <v>5.3699999999999998E-2</v>
      </c>
      <c r="AY12" s="3">
        <v>0.06</v>
      </c>
      <c r="AZ12" s="3">
        <v>6.4000000000000001E-2</v>
      </c>
      <c r="BA12" s="3">
        <v>7.5600000000000001E-2</v>
      </c>
      <c r="BB12" s="3">
        <v>7.7899999999999997E-2</v>
      </c>
      <c r="BC12" s="3">
        <v>8.5300000000000001E-2</v>
      </c>
      <c r="BD12" s="3">
        <v>7.3700000000000002E-2</v>
      </c>
      <c r="BE12" s="3">
        <v>5.7099999999999998E-2</v>
      </c>
      <c r="BF12" s="3">
        <v>3.5099999999999999E-2</v>
      </c>
      <c r="BG12" s="3">
        <v>3.2599999999999997E-2</v>
      </c>
      <c r="BH12" s="3">
        <v>3.2599999999999997E-2</v>
      </c>
      <c r="BI12" s="3">
        <v>3.2599999999999997E-2</v>
      </c>
      <c r="BJ12" s="3">
        <v>3.2599999999999997E-2</v>
      </c>
      <c r="BK12" s="3">
        <v>3.2599999999999997E-2</v>
      </c>
      <c r="BL12" s="3">
        <v>3.2599999999999997E-2</v>
      </c>
      <c r="BM12" s="3">
        <v>3.2599999999999997E-2</v>
      </c>
      <c r="BN12" s="3">
        <v>3.2599999999999997E-2</v>
      </c>
      <c r="BO12" s="3">
        <v>3.2599999999999997E-2</v>
      </c>
      <c r="BP12" s="3">
        <v>3.2599999999999997E-2</v>
      </c>
      <c r="BQ12" s="3">
        <v>3.2599999999999997E-2</v>
      </c>
    </row>
    <row r="13" spans="1:69" x14ac:dyDescent="0.25">
      <c r="A13" s="3">
        <v>12</v>
      </c>
      <c r="B13" s="3">
        <v>1.12E-2</v>
      </c>
      <c r="C13" s="3">
        <v>9.7999999999999997E-3</v>
      </c>
      <c r="D13" s="3">
        <v>8.2000000000000007E-3</v>
      </c>
      <c r="E13" s="3">
        <v>7.4000000000000003E-3</v>
      </c>
      <c r="F13" s="3">
        <v>6.8999999999999999E-3</v>
      </c>
      <c r="G13" s="3">
        <v>9.1000000000000004E-3</v>
      </c>
      <c r="H13" s="3">
        <v>1.29E-2</v>
      </c>
      <c r="I13" s="3">
        <v>1.5299999999999999E-2</v>
      </c>
      <c r="J13" s="3">
        <v>1.3299999999999999E-2</v>
      </c>
      <c r="K13" s="3">
        <v>1.78E-2</v>
      </c>
      <c r="L13" s="3">
        <v>2.1299999999999999E-2</v>
      </c>
      <c r="M13" s="3">
        <v>2.52E-2</v>
      </c>
      <c r="N13" s="3">
        <v>2.4299999999999999E-2</v>
      </c>
      <c r="O13" s="3">
        <v>2.2100000000000002E-2</v>
      </c>
      <c r="P13" s="3">
        <v>1.66E-2</v>
      </c>
      <c r="Q13" s="3">
        <v>1.7399999999999999E-2</v>
      </c>
      <c r="R13" s="3">
        <v>2.35E-2</v>
      </c>
      <c r="S13" s="3">
        <v>2.4899999999999999E-2</v>
      </c>
      <c r="T13" s="3">
        <v>2.2200000000000001E-2</v>
      </c>
      <c r="U13" s="3">
        <v>3.1699999999999999E-2</v>
      </c>
      <c r="V13" s="3">
        <v>2.9899999999999999E-2</v>
      </c>
      <c r="W13" s="3">
        <v>2.4299999999999999E-2</v>
      </c>
      <c r="X13" s="3">
        <v>1.18E-2</v>
      </c>
      <c r="Y13" s="3">
        <v>7.9000000000000008E-3</v>
      </c>
      <c r="Z13" s="3">
        <v>9.7999999999999997E-3</v>
      </c>
      <c r="AA13" s="3">
        <v>1.04E-2</v>
      </c>
      <c r="AB13" s="3">
        <v>9.7999999999999997E-3</v>
      </c>
      <c r="AC13" s="3">
        <v>9.1999999999999998E-3</v>
      </c>
      <c r="AD13" s="3">
        <v>8.5000000000000006E-3</v>
      </c>
      <c r="AE13" s="3">
        <v>7.6E-3</v>
      </c>
      <c r="AF13" s="3">
        <v>8.8000000000000005E-3</v>
      </c>
      <c r="AG13" s="3">
        <v>9.7000000000000003E-3</v>
      </c>
      <c r="AH13" s="3">
        <v>8.8999999999999999E-3</v>
      </c>
      <c r="AI13" s="3">
        <v>9.1000000000000004E-3</v>
      </c>
      <c r="AJ13" s="3">
        <v>8.3999999999999995E-3</v>
      </c>
      <c r="AK13" s="3">
        <v>6.7999999999999996E-3</v>
      </c>
      <c r="AL13" s="3">
        <v>5.4999999999999997E-3</v>
      </c>
      <c r="AM13" s="3">
        <v>4.7999999999999996E-3</v>
      </c>
      <c r="AN13" s="3">
        <v>3.8E-3</v>
      </c>
      <c r="AO13" s="3">
        <v>2.3999999999999998E-3</v>
      </c>
      <c r="AP13" s="3">
        <v>2.3E-3</v>
      </c>
      <c r="AQ13" s="3">
        <v>2.0999999999999999E-3</v>
      </c>
      <c r="AR13" s="3">
        <v>3.0000000000000001E-3</v>
      </c>
      <c r="AS13" s="3">
        <v>3.2000000000000002E-3</v>
      </c>
      <c r="AT13" s="3">
        <v>4.7999999999999996E-3</v>
      </c>
      <c r="AU13" s="3">
        <v>5.3E-3</v>
      </c>
      <c r="AV13" s="3">
        <v>5.1000000000000004E-3</v>
      </c>
      <c r="AW13" s="3">
        <v>5.1999999999999998E-3</v>
      </c>
      <c r="AX13" s="3">
        <v>5.1999999999999998E-3</v>
      </c>
      <c r="AY13" s="3">
        <v>5.7000000000000002E-3</v>
      </c>
      <c r="AZ13" s="3">
        <v>6.0000000000000001E-3</v>
      </c>
      <c r="BA13" s="3">
        <v>6.6E-3</v>
      </c>
      <c r="BB13" s="3">
        <v>6.3E-3</v>
      </c>
      <c r="BC13" s="3">
        <v>6.7999999999999996E-3</v>
      </c>
      <c r="BD13" s="3">
        <v>6.7000000000000002E-3</v>
      </c>
      <c r="BE13" s="3">
        <v>6.4000000000000003E-3</v>
      </c>
      <c r="BF13" s="3">
        <v>5.4000000000000003E-3</v>
      </c>
      <c r="BG13" s="3">
        <v>2.3999999999999998E-3</v>
      </c>
      <c r="BH13" s="3">
        <v>2.3999999999999998E-3</v>
      </c>
      <c r="BI13" s="3">
        <v>2.3999999999999998E-3</v>
      </c>
      <c r="BJ13" s="3">
        <v>2.3999999999999998E-3</v>
      </c>
      <c r="BK13" s="3">
        <v>2.3999999999999998E-3</v>
      </c>
      <c r="BL13" s="3">
        <v>2.3999999999999998E-3</v>
      </c>
      <c r="BM13" s="3">
        <v>2.3999999999999998E-3</v>
      </c>
      <c r="BN13" s="3">
        <v>2.3999999999999998E-3</v>
      </c>
      <c r="BO13" s="3">
        <v>2.3999999999999998E-3</v>
      </c>
      <c r="BP13" s="3">
        <v>2.3999999999999998E-3</v>
      </c>
      <c r="BQ13" s="3">
        <v>2.3999999999999998E-3</v>
      </c>
    </row>
    <row r="14" spans="1:69" x14ac:dyDescent="0.25">
      <c r="A14" s="3">
        <v>13</v>
      </c>
      <c r="B14" s="3">
        <v>3.9399999999999998E-2</v>
      </c>
      <c r="C14" s="3">
        <v>4.3499999999999997E-2</v>
      </c>
      <c r="D14" s="3">
        <v>3.9699999999999999E-2</v>
      </c>
      <c r="E14" s="3">
        <v>4.1099999999999998E-2</v>
      </c>
      <c r="F14" s="3">
        <v>4.1799999999999997E-2</v>
      </c>
      <c r="G14" s="3">
        <v>4.5199999999999997E-2</v>
      </c>
      <c r="H14" s="3">
        <v>3.9600000000000003E-2</v>
      </c>
      <c r="I14" s="3">
        <v>3.85E-2</v>
      </c>
      <c r="J14" s="3">
        <v>4.5100000000000001E-2</v>
      </c>
      <c r="K14" s="3">
        <v>4.3400000000000001E-2</v>
      </c>
      <c r="L14" s="3">
        <v>4.2900000000000001E-2</v>
      </c>
      <c r="M14" s="3">
        <v>4.1500000000000002E-2</v>
      </c>
      <c r="N14" s="3">
        <v>3.9399999999999998E-2</v>
      </c>
      <c r="O14" s="3">
        <v>4.0500000000000001E-2</v>
      </c>
      <c r="P14" s="3">
        <v>4.2700000000000002E-2</v>
      </c>
      <c r="Q14" s="3">
        <v>4.2599999999999999E-2</v>
      </c>
      <c r="R14" s="3">
        <v>3.7699999999999997E-2</v>
      </c>
      <c r="S14" s="3">
        <v>3.5900000000000001E-2</v>
      </c>
      <c r="T14" s="3">
        <v>3.5799999999999998E-2</v>
      </c>
      <c r="U14" s="3">
        <v>4.1799999999999997E-2</v>
      </c>
      <c r="V14" s="3">
        <v>5.0200000000000002E-2</v>
      </c>
      <c r="W14" s="3">
        <v>6.7900000000000002E-2</v>
      </c>
      <c r="X14" s="3">
        <v>0.1051</v>
      </c>
      <c r="Y14" s="3">
        <v>0.12759999999999999</v>
      </c>
      <c r="Z14" s="3">
        <v>0.1285</v>
      </c>
      <c r="AA14" s="3">
        <v>0.16650000000000001</v>
      </c>
      <c r="AB14" s="3">
        <v>0.16059999999999999</v>
      </c>
      <c r="AC14" s="3">
        <v>0.16900000000000001</v>
      </c>
      <c r="AD14" s="3">
        <v>0.18190000000000001</v>
      </c>
      <c r="AE14" s="3">
        <v>0.18720000000000001</v>
      </c>
      <c r="AF14" s="3">
        <v>0.1704</v>
      </c>
      <c r="AG14" s="3">
        <v>0.128</v>
      </c>
      <c r="AH14" s="3">
        <v>0.12690000000000001</v>
      </c>
      <c r="AI14" s="3">
        <v>0.1168</v>
      </c>
      <c r="AJ14" s="3">
        <v>0.1014</v>
      </c>
      <c r="AK14" s="3">
        <v>9.9299999999999999E-2</v>
      </c>
      <c r="AL14" s="3">
        <v>0.10299999999999999</v>
      </c>
      <c r="AM14" s="3">
        <v>0.1094</v>
      </c>
      <c r="AN14" s="3">
        <v>0.111</v>
      </c>
      <c r="AO14" s="3">
        <v>0.1149</v>
      </c>
      <c r="AP14" s="3">
        <v>0.10970000000000001</v>
      </c>
      <c r="AQ14" s="3">
        <v>0.1045</v>
      </c>
      <c r="AR14" s="3">
        <v>9.8500000000000004E-2</v>
      </c>
      <c r="AS14" s="3">
        <v>0.1046</v>
      </c>
      <c r="AT14" s="3">
        <v>9.8500000000000004E-2</v>
      </c>
      <c r="AU14" s="3">
        <v>0.10059999999999999</v>
      </c>
      <c r="AV14" s="3">
        <v>0.1011</v>
      </c>
      <c r="AW14" s="3">
        <v>0.1045</v>
      </c>
      <c r="AX14" s="3">
        <v>0.1113</v>
      </c>
      <c r="AY14" s="3">
        <v>0.1109</v>
      </c>
      <c r="AZ14" s="3">
        <v>0.11070000000000001</v>
      </c>
      <c r="BA14" s="3">
        <v>0.1157</v>
      </c>
      <c r="BB14" s="3">
        <v>0.11700000000000001</v>
      </c>
      <c r="BC14" s="3">
        <v>0.1246</v>
      </c>
      <c r="BD14" s="3">
        <v>0.13950000000000001</v>
      </c>
      <c r="BE14" s="3">
        <v>0.15720000000000001</v>
      </c>
      <c r="BF14" s="3">
        <v>0.19189999999999999</v>
      </c>
      <c r="BG14" s="3">
        <v>0.2107</v>
      </c>
      <c r="BH14" s="3">
        <v>0.2107</v>
      </c>
      <c r="BI14" s="3">
        <v>0.2107</v>
      </c>
      <c r="BJ14" s="3">
        <v>0.2107</v>
      </c>
      <c r="BK14" s="3">
        <v>0.2107</v>
      </c>
      <c r="BL14" s="3">
        <v>0.2107</v>
      </c>
      <c r="BM14" s="3">
        <v>0.2107</v>
      </c>
      <c r="BN14" s="3">
        <v>0.2107</v>
      </c>
      <c r="BO14" s="3">
        <v>0.2107</v>
      </c>
      <c r="BP14" s="3">
        <v>0.2107</v>
      </c>
      <c r="BQ14" s="3">
        <v>0.2107</v>
      </c>
    </row>
    <row r="15" spans="1:69" x14ac:dyDescent="0.25">
      <c r="A15" s="3">
        <v>14</v>
      </c>
      <c r="B15" s="3">
        <v>3.6799999999999999E-2</v>
      </c>
      <c r="C15" s="3">
        <v>3.2800000000000003E-2</v>
      </c>
      <c r="D15" s="3">
        <v>2.8000000000000001E-2</v>
      </c>
      <c r="E15" s="3">
        <v>2.41E-2</v>
      </c>
      <c r="F15" s="3">
        <v>2.2100000000000002E-2</v>
      </c>
      <c r="G15" s="3">
        <v>3.0599999999999999E-2</v>
      </c>
      <c r="H15" s="3">
        <v>4.0500000000000001E-2</v>
      </c>
      <c r="I15" s="3">
        <v>4.3400000000000001E-2</v>
      </c>
      <c r="J15" s="3">
        <v>4.5999999999999999E-2</v>
      </c>
      <c r="K15" s="3">
        <v>5.8599999999999999E-2</v>
      </c>
      <c r="L15" s="3">
        <v>7.4800000000000005E-2</v>
      </c>
      <c r="M15" s="3">
        <v>8.6400000000000005E-2</v>
      </c>
      <c r="N15" s="3">
        <v>7.5300000000000006E-2</v>
      </c>
      <c r="O15" s="3">
        <v>6.5799999999999997E-2</v>
      </c>
      <c r="P15" s="3">
        <v>4.9500000000000002E-2</v>
      </c>
      <c r="Q15" s="3">
        <v>5.67E-2</v>
      </c>
      <c r="R15" s="3">
        <v>6.6199999999999995E-2</v>
      </c>
      <c r="S15" s="3">
        <v>6.4000000000000001E-2</v>
      </c>
      <c r="T15" s="3">
        <v>5.7299999999999997E-2</v>
      </c>
      <c r="U15" s="3">
        <v>6.6299999999999998E-2</v>
      </c>
      <c r="V15" s="3">
        <v>6.59E-2</v>
      </c>
      <c r="W15" s="3">
        <v>5.5300000000000002E-2</v>
      </c>
      <c r="X15" s="3">
        <v>3.15E-2</v>
      </c>
      <c r="Y15" s="3">
        <v>1.9900000000000001E-2</v>
      </c>
      <c r="Z15" s="3">
        <v>2.0500000000000001E-2</v>
      </c>
      <c r="AA15" s="3">
        <v>2.4500000000000001E-2</v>
      </c>
      <c r="AB15" s="3">
        <v>2.46E-2</v>
      </c>
      <c r="AC15" s="3">
        <v>2.4899999999999999E-2</v>
      </c>
      <c r="AD15" s="3">
        <v>2.3599999999999999E-2</v>
      </c>
      <c r="AE15" s="3">
        <v>2.18E-2</v>
      </c>
      <c r="AF15" s="3">
        <v>2.4799999999999999E-2</v>
      </c>
      <c r="AG15" s="3">
        <v>2.98E-2</v>
      </c>
      <c r="AH15" s="3">
        <v>2.8299999999999999E-2</v>
      </c>
      <c r="AI15" s="3">
        <v>2.7799999999999998E-2</v>
      </c>
      <c r="AJ15" s="3">
        <v>2.5000000000000001E-2</v>
      </c>
      <c r="AK15" s="3">
        <v>1.9900000000000001E-2</v>
      </c>
      <c r="AL15" s="3">
        <v>1.8100000000000002E-2</v>
      </c>
      <c r="AM15" s="3">
        <v>1.8700000000000001E-2</v>
      </c>
      <c r="AN15" s="3">
        <v>1.6299999999999999E-2</v>
      </c>
      <c r="AO15" s="3">
        <v>1.11E-2</v>
      </c>
      <c r="AP15" s="3">
        <v>1.0800000000000001E-2</v>
      </c>
      <c r="AQ15" s="3">
        <v>1.0500000000000001E-2</v>
      </c>
      <c r="AR15" s="3">
        <v>1.54E-2</v>
      </c>
      <c r="AS15" s="3">
        <v>1.9199999999999998E-2</v>
      </c>
      <c r="AT15" s="3">
        <v>2.0400000000000001E-2</v>
      </c>
      <c r="AU15" s="3">
        <v>2.1299999999999999E-2</v>
      </c>
      <c r="AV15" s="3">
        <v>0.02</v>
      </c>
      <c r="AW15" s="3">
        <v>2.06E-2</v>
      </c>
      <c r="AX15" s="3">
        <v>2.1600000000000001E-2</v>
      </c>
      <c r="AY15" s="3">
        <v>2.3900000000000001E-2</v>
      </c>
      <c r="AZ15" s="3">
        <v>2.5700000000000001E-2</v>
      </c>
      <c r="BA15" s="3">
        <v>2.7099999999999999E-2</v>
      </c>
      <c r="BB15" s="3">
        <v>2.63E-2</v>
      </c>
      <c r="BC15" s="3">
        <v>2.81E-2</v>
      </c>
      <c r="BD15" s="3">
        <v>2.98E-2</v>
      </c>
      <c r="BE15" s="3">
        <v>2.69E-2</v>
      </c>
      <c r="BF15" s="3">
        <v>2.81E-2</v>
      </c>
      <c r="BG15" s="3">
        <v>1.2E-2</v>
      </c>
      <c r="BH15" s="3">
        <v>1.2E-2</v>
      </c>
      <c r="BI15" s="3">
        <v>1.2E-2</v>
      </c>
      <c r="BJ15" s="3">
        <v>1.2E-2</v>
      </c>
      <c r="BK15" s="3">
        <v>1.2E-2</v>
      </c>
      <c r="BL15" s="3">
        <v>1.2E-2</v>
      </c>
      <c r="BM15" s="3">
        <v>1.2E-2</v>
      </c>
      <c r="BN15" s="3">
        <v>1.2E-2</v>
      </c>
      <c r="BO15" s="3">
        <v>1.2E-2</v>
      </c>
      <c r="BP15" s="3">
        <v>1.2E-2</v>
      </c>
      <c r="BQ15" s="3">
        <v>1.2E-2</v>
      </c>
    </row>
    <row r="16" spans="1:69" x14ac:dyDescent="0.25">
      <c r="A16" s="3">
        <v>15</v>
      </c>
      <c r="B16" s="3">
        <v>0.3543</v>
      </c>
      <c r="C16" s="3">
        <v>0.33950000000000002</v>
      </c>
      <c r="D16" s="3">
        <v>0.38150000000000001</v>
      </c>
      <c r="E16" s="3">
        <v>0.36909999999999998</v>
      </c>
      <c r="F16" s="3">
        <v>0.29110000000000003</v>
      </c>
      <c r="G16" s="3">
        <v>0.26600000000000001</v>
      </c>
      <c r="H16" s="3">
        <v>0.27979999999999999</v>
      </c>
      <c r="I16" s="3">
        <v>0.26219999999999999</v>
      </c>
      <c r="J16" s="3">
        <v>0.24840000000000001</v>
      </c>
      <c r="K16" s="3">
        <v>0.2379</v>
      </c>
      <c r="L16" s="3">
        <v>0.22370000000000001</v>
      </c>
      <c r="M16" s="3">
        <v>0.24740000000000001</v>
      </c>
      <c r="N16" s="3">
        <v>0.25190000000000001</v>
      </c>
      <c r="O16" s="3">
        <v>0.27229999999999999</v>
      </c>
      <c r="P16" s="3">
        <v>0.245</v>
      </c>
      <c r="Q16" s="3">
        <v>0.29170000000000001</v>
      </c>
      <c r="R16" s="3">
        <v>0.29530000000000001</v>
      </c>
      <c r="S16" s="3">
        <v>0.2616</v>
      </c>
      <c r="T16" s="3">
        <v>0.27450000000000002</v>
      </c>
      <c r="U16" s="3">
        <v>0.31859999999999999</v>
      </c>
      <c r="V16" s="3">
        <v>0.32019999999999998</v>
      </c>
      <c r="W16" s="3">
        <v>0.2959</v>
      </c>
      <c r="X16" s="3">
        <v>0.28710000000000002</v>
      </c>
      <c r="Y16" s="3">
        <v>0.31309999999999999</v>
      </c>
      <c r="Z16" s="3">
        <v>0.3448</v>
      </c>
      <c r="AA16" s="3">
        <v>0.36520000000000002</v>
      </c>
      <c r="AB16" s="3">
        <v>0.35039999999999999</v>
      </c>
      <c r="AC16" s="3">
        <v>0.3044</v>
      </c>
      <c r="AD16" s="3">
        <v>0.24360000000000001</v>
      </c>
      <c r="AE16" s="3">
        <v>0.2142</v>
      </c>
      <c r="AF16" s="3">
        <v>0.2137</v>
      </c>
      <c r="AG16" s="3">
        <v>0.27550000000000002</v>
      </c>
      <c r="AH16" s="3">
        <v>0.26989999999999997</v>
      </c>
      <c r="AI16" s="3">
        <v>0.25940000000000002</v>
      </c>
      <c r="AJ16" s="3">
        <v>0.2843</v>
      </c>
      <c r="AK16" s="3">
        <v>0.2555</v>
      </c>
      <c r="AL16" s="3">
        <v>0.23880000000000001</v>
      </c>
      <c r="AM16" s="3">
        <v>0.22789999999999999</v>
      </c>
      <c r="AN16" s="3">
        <v>0.20169999999999999</v>
      </c>
      <c r="AO16" s="3">
        <v>0.19370000000000001</v>
      </c>
      <c r="AP16" s="3">
        <v>0.20669999999999999</v>
      </c>
      <c r="AQ16" s="3">
        <v>0.19700000000000001</v>
      </c>
      <c r="AR16" s="3">
        <v>0.17369999999999999</v>
      </c>
      <c r="AS16" s="3">
        <v>0.1198</v>
      </c>
      <c r="AT16" s="3">
        <v>0.12790000000000001</v>
      </c>
      <c r="AU16" s="3">
        <v>0.12429999999999999</v>
      </c>
      <c r="AV16" s="3">
        <v>0.13969999999999999</v>
      </c>
      <c r="AW16" s="3">
        <v>0.14729999999999999</v>
      </c>
      <c r="AX16" s="3">
        <v>0.14760000000000001</v>
      </c>
      <c r="AY16" s="3">
        <v>0.16900000000000001</v>
      </c>
      <c r="AZ16" s="3">
        <v>0.185</v>
      </c>
      <c r="BA16" s="3">
        <v>0.21279999999999999</v>
      </c>
      <c r="BB16" s="3">
        <v>0.22539999999999999</v>
      </c>
      <c r="BC16" s="3">
        <v>0.24490000000000001</v>
      </c>
      <c r="BD16" s="3">
        <v>0.23039999999999999</v>
      </c>
      <c r="BE16" s="3">
        <v>0.1714</v>
      </c>
      <c r="BF16" s="3">
        <v>0.1154</v>
      </c>
      <c r="BG16" s="3">
        <v>9.1800000000000007E-2</v>
      </c>
      <c r="BH16" s="3">
        <v>9.1800000000000007E-2</v>
      </c>
      <c r="BI16" s="3">
        <v>9.1800000000000007E-2</v>
      </c>
      <c r="BJ16" s="3">
        <v>9.1800000000000007E-2</v>
      </c>
      <c r="BK16" s="3">
        <v>9.1800000000000007E-2</v>
      </c>
      <c r="BL16" s="3">
        <v>9.1800000000000007E-2</v>
      </c>
      <c r="BM16" s="3">
        <v>9.1800000000000007E-2</v>
      </c>
      <c r="BN16" s="3">
        <v>9.1800000000000007E-2</v>
      </c>
      <c r="BO16" s="3">
        <v>9.1800000000000007E-2</v>
      </c>
      <c r="BP16" s="3">
        <v>9.1800000000000007E-2</v>
      </c>
      <c r="BQ16" s="3">
        <v>9.1800000000000007E-2</v>
      </c>
    </row>
    <row r="17" spans="1:69" x14ac:dyDescent="0.25">
      <c r="A17" s="3">
        <v>16</v>
      </c>
      <c r="B17" s="3">
        <v>0.12670000000000001</v>
      </c>
      <c r="C17" s="3">
        <v>0.13450000000000001</v>
      </c>
      <c r="D17" s="3">
        <v>0.13170000000000001</v>
      </c>
      <c r="E17" s="3">
        <v>0.1366</v>
      </c>
      <c r="F17" s="3">
        <v>0.14599999999999999</v>
      </c>
      <c r="G17" s="3">
        <v>0.16020000000000001</v>
      </c>
      <c r="H17" s="3">
        <v>0.1447</v>
      </c>
      <c r="I17" s="3">
        <v>0.14749999999999999</v>
      </c>
      <c r="J17" s="3">
        <v>0.1951</v>
      </c>
      <c r="K17" s="3">
        <v>0.19189999999999999</v>
      </c>
      <c r="L17" s="3">
        <v>0.17510000000000001</v>
      </c>
      <c r="M17" s="3">
        <v>0.16669999999999999</v>
      </c>
      <c r="N17" s="3">
        <v>0.1371</v>
      </c>
      <c r="O17" s="3">
        <v>0.1396</v>
      </c>
      <c r="P17" s="3">
        <v>0.13750000000000001</v>
      </c>
      <c r="Q17" s="3">
        <v>0.13200000000000001</v>
      </c>
      <c r="R17" s="3">
        <v>0.1177</v>
      </c>
      <c r="S17" s="3">
        <v>0.112</v>
      </c>
      <c r="T17" s="3">
        <v>0.1235</v>
      </c>
      <c r="U17" s="3">
        <v>0.10489999999999999</v>
      </c>
      <c r="V17" s="3">
        <v>9.3100000000000002E-2</v>
      </c>
      <c r="W17" s="3">
        <v>9.3200000000000005E-2</v>
      </c>
      <c r="X17" s="3">
        <v>0.11799999999999999</v>
      </c>
      <c r="Y17" s="3">
        <v>0.14399999999999999</v>
      </c>
      <c r="Z17" s="3">
        <v>0.12790000000000001</v>
      </c>
      <c r="AA17" s="3">
        <v>0.11</v>
      </c>
      <c r="AB17" s="3">
        <v>0.11849999999999999</v>
      </c>
      <c r="AC17" s="3">
        <v>0.12989999999999999</v>
      </c>
      <c r="AD17" s="3">
        <v>0.14990000000000001</v>
      </c>
      <c r="AE17" s="3">
        <v>0.14910000000000001</v>
      </c>
      <c r="AF17" s="3">
        <v>0.1484</v>
      </c>
      <c r="AG17" s="3">
        <v>0.1202</v>
      </c>
      <c r="AH17" s="3">
        <v>0.1628</v>
      </c>
      <c r="AI17" s="3">
        <v>0.1802</v>
      </c>
      <c r="AJ17" s="3">
        <v>0.19980000000000001</v>
      </c>
      <c r="AK17" s="3">
        <v>0.188</v>
      </c>
      <c r="AL17" s="3">
        <v>0.19600000000000001</v>
      </c>
      <c r="AM17" s="3">
        <v>0.20300000000000001</v>
      </c>
      <c r="AN17" s="3">
        <v>0.21490000000000001</v>
      </c>
      <c r="AO17" s="3">
        <v>0.21179999999999999</v>
      </c>
      <c r="AP17" s="3">
        <v>0.20100000000000001</v>
      </c>
      <c r="AQ17" s="3">
        <v>0.19089999999999999</v>
      </c>
      <c r="AR17" s="3">
        <v>0.17649999999999999</v>
      </c>
      <c r="AS17" s="3">
        <v>0.16300000000000001</v>
      </c>
      <c r="AT17" s="3">
        <v>0.15210000000000001</v>
      </c>
      <c r="AU17" s="3">
        <v>0.1244</v>
      </c>
      <c r="AV17" s="3">
        <v>0.1196</v>
      </c>
      <c r="AW17" s="3">
        <v>0.12540000000000001</v>
      </c>
      <c r="AX17" s="3">
        <v>0.13389999999999999</v>
      </c>
      <c r="AY17" s="3">
        <v>0.14280000000000001</v>
      </c>
      <c r="AZ17" s="3">
        <v>0.1552</v>
      </c>
      <c r="BA17" s="3">
        <v>0.15759999999999999</v>
      </c>
      <c r="BB17" s="3">
        <v>0.16450000000000001</v>
      </c>
      <c r="BC17" s="3">
        <v>0.1661</v>
      </c>
      <c r="BD17" s="3">
        <v>0.18140000000000001</v>
      </c>
      <c r="BE17" s="3">
        <v>0.20860000000000001</v>
      </c>
      <c r="BF17" s="3">
        <v>0.18790000000000001</v>
      </c>
      <c r="BG17" s="3">
        <v>0.1668</v>
      </c>
      <c r="BH17" s="3">
        <v>0.1668</v>
      </c>
      <c r="BI17" s="3">
        <v>0.1668</v>
      </c>
      <c r="BJ17" s="3">
        <v>0.1668</v>
      </c>
      <c r="BK17" s="3">
        <v>0.1668</v>
      </c>
      <c r="BL17" s="3">
        <v>0.1668</v>
      </c>
      <c r="BM17" s="3">
        <v>0.1668</v>
      </c>
      <c r="BN17" s="3">
        <v>0.1668</v>
      </c>
      <c r="BO17" s="3">
        <v>0.1668</v>
      </c>
      <c r="BP17" s="3">
        <v>0.1668</v>
      </c>
      <c r="BQ17" s="3">
        <v>0.1668</v>
      </c>
    </row>
    <row r="18" spans="1:69" x14ac:dyDescent="0.25">
      <c r="A18" s="3">
        <v>17</v>
      </c>
      <c r="B18" s="3">
        <v>9.0399999999999994E-2</v>
      </c>
      <c r="C18" s="3">
        <v>9.6000000000000002E-2</v>
      </c>
      <c r="D18" s="3">
        <v>9.74E-2</v>
      </c>
      <c r="E18" s="3">
        <v>9.4500000000000001E-2</v>
      </c>
      <c r="F18" s="3">
        <v>9.8500000000000004E-2</v>
      </c>
      <c r="G18" s="3">
        <v>0.10979999999999999</v>
      </c>
      <c r="H18" s="3">
        <v>9.5600000000000004E-2</v>
      </c>
      <c r="I18" s="3">
        <v>8.4699999999999998E-2</v>
      </c>
      <c r="J18" s="3">
        <v>0.10249999999999999</v>
      </c>
      <c r="K18" s="3">
        <v>0.1038</v>
      </c>
      <c r="L18" s="3">
        <v>9.9900000000000003E-2</v>
      </c>
      <c r="M18" s="3">
        <v>9.3399999999999997E-2</v>
      </c>
      <c r="N18" s="3">
        <v>0.1017</v>
      </c>
      <c r="O18" s="3">
        <v>0.1108</v>
      </c>
      <c r="P18" s="3">
        <v>0.11459999999999999</v>
      </c>
      <c r="Q18" s="3">
        <v>0.1066</v>
      </c>
      <c r="R18" s="3">
        <v>8.6800000000000002E-2</v>
      </c>
      <c r="S18" s="3">
        <v>8.4400000000000003E-2</v>
      </c>
      <c r="T18" s="3">
        <v>8.2199999999999995E-2</v>
      </c>
      <c r="U18" s="3">
        <v>6.54E-2</v>
      </c>
      <c r="V18" s="3">
        <v>5.7700000000000001E-2</v>
      </c>
      <c r="W18" s="3">
        <v>6.2899999999999998E-2</v>
      </c>
      <c r="X18" s="3">
        <v>7.9500000000000001E-2</v>
      </c>
      <c r="Y18" s="3">
        <v>7.9600000000000004E-2</v>
      </c>
      <c r="Z18" s="3">
        <v>6.3E-2</v>
      </c>
      <c r="AA18" s="3">
        <v>5.1299999999999998E-2</v>
      </c>
      <c r="AB18" s="3">
        <v>5.5100000000000003E-2</v>
      </c>
      <c r="AC18" s="3">
        <v>6.5199999999999994E-2</v>
      </c>
      <c r="AD18" s="3">
        <v>7.3899999999999993E-2</v>
      </c>
      <c r="AE18" s="3">
        <v>8.0199999999999994E-2</v>
      </c>
      <c r="AF18" s="3">
        <v>8.3799999999999999E-2</v>
      </c>
      <c r="AG18" s="3">
        <v>5.8900000000000001E-2</v>
      </c>
      <c r="AH18" s="3">
        <v>6.6299999999999998E-2</v>
      </c>
      <c r="AI18" s="3">
        <v>7.2700000000000001E-2</v>
      </c>
      <c r="AJ18" s="3">
        <v>6.7000000000000004E-2</v>
      </c>
      <c r="AK18" s="3">
        <v>6.1600000000000002E-2</v>
      </c>
      <c r="AL18" s="3">
        <v>6.25E-2</v>
      </c>
      <c r="AM18" s="3">
        <v>6.8099999999999994E-2</v>
      </c>
      <c r="AN18" s="3">
        <v>7.0199999999999999E-2</v>
      </c>
      <c r="AO18" s="3">
        <v>6.4299999999999996E-2</v>
      </c>
      <c r="AP18" s="3">
        <v>5.4399999999999997E-2</v>
      </c>
      <c r="AQ18" s="3">
        <v>5.1200000000000002E-2</v>
      </c>
      <c r="AR18" s="3">
        <v>4.7800000000000002E-2</v>
      </c>
      <c r="AS18" s="3">
        <v>5.5E-2</v>
      </c>
      <c r="AT18" s="3">
        <v>5.4199999999999998E-2</v>
      </c>
      <c r="AU18" s="3">
        <v>5.5500000000000001E-2</v>
      </c>
      <c r="AV18" s="3">
        <v>5.4800000000000001E-2</v>
      </c>
      <c r="AW18" s="3">
        <v>5.5399999999999998E-2</v>
      </c>
      <c r="AX18" s="3">
        <v>6.2100000000000002E-2</v>
      </c>
      <c r="AY18" s="3">
        <v>6.4799999999999996E-2</v>
      </c>
      <c r="AZ18" s="3">
        <v>6.0499999999999998E-2</v>
      </c>
      <c r="BA18" s="3">
        <v>6.0400000000000002E-2</v>
      </c>
      <c r="BB18" s="3">
        <v>6.0699999999999997E-2</v>
      </c>
      <c r="BC18" s="3">
        <v>6.1600000000000002E-2</v>
      </c>
      <c r="BD18" s="3">
        <v>7.3800000000000004E-2</v>
      </c>
      <c r="BE18" s="3">
        <v>9.1700000000000004E-2</v>
      </c>
      <c r="BF18" s="3">
        <v>0.1167</v>
      </c>
      <c r="BG18" s="3">
        <v>0.105</v>
      </c>
      <c r="BH18" s="3">
        <v>0.105</v>
      </c>
      <c r="BI18" s="3">
        <v>0.105</v>
      </c>
      <c r="BJ18" s="3">
        <v>0.105</v>
      </c>
      <c r="BK18" s="3">
        <v>0.105</v>
      </c>
      <c r="BL18" s="3">
        <v>0.105</v>
      </c>
      <c r="BM18" s="3">
        <v>0.105</v>
      </c>
      <c r="BN18" s="3">
        <v>0.105</v>
      </c>
      <c r="BO18" s="3">
        <v>0.105</v>
      </c>
      <c r="BP18" s="3">
        <v>0.105</v>
      </c>
      <c r="BQ18" s="3">
        <v>0.105</v>
      </c>
    </row>
    <row r="19" spans="1:69" x14ac:dyDescent="0.25">
      <c r="A19" s="3">
        <v>18</v>
      </c>
      <c r="B19" s="3">
        <v>1.0999999999999999E-2</v>
      </c>
      <c r="C19" s="3">
        <v>1.18E-2</v>
      </c>
      <c r="D19" s="3">
        <v>1.1299999999999999E-2</v>
      </c>
      <c r="E19" s="3">
        <v>1.0699999999999999E-2</v>
      </c>
      <c r="F19" s="3">
        <v>1.17E-2</v>
      </c>
      <c r="G19" s="3">
        <v>1.32E-2</v>
      </c>
      <c r="H19" s="3">
        <v>1.26E-2</v>
      </c>
      <c r="I19" s="3">
        <v>1.11E-2</v>
      </c>
      <c r="J19" s="3">
        <v>1.2500000000000001E-2</v>
      </c>
      <c r="K19" s="3">
        <v>1.21E-2</v>
      </c>
      <c r="L19" s="3">
        <v>1.14E-2</v>
      </c>
      <c r="M19" s="3">
        <v>1.0800000000000001E-2</v>
      </c>
      <c r="N19" s="3">
        <v>9.7000000000000003E-3</v>
      </c>
      <c r="O19" s="3">
        <v>9.2999999999999992E-3</v>
      </c>
      <c r="P19" s="3">
        <v>9.2999999999999992E-3</v>
      </c>
      <c r="Q19" s="3">
        <v>8.8000000000000005E-3</v>
      </c>
      <c r="R19" s="3">
        <v>7.7000000000000002E-3</v>
      </c>
      <c r="S19" s="3">
        <v>6.4999999999999997E-3</v>
      </c>
      <c r="T19" s="3">
        <v>6.6E-3</v>
      </c>
      <c r="U19" s="3">
        <v>5.7000000000000002E-3</v>
      </c>
      <c r="V19" s="3">
        <v>5.1000000000000004E-3</v>
      </c>
      <c r="W19" s="3">
        <v>5.4999999999999997E-3</v>
      </c>
      <c r="X19" s="3">
        <v>7.1000000000000004E-3</v>
      </c>
      <c r="Y19" s="3">
        <v>8.0999999999999996E-3</v>
      </c>
      <c r="Z19" s="3">
        <v>6.7999999999999996E-3</v>
      </c>
      <c r="AA19" s="3">
        <v>5.4000000000000003E-3</v>
      </c>
      <c r="AB19" s="3">
        <v>5.4000000000000003E-3</v>
      </c>
      <c r="AC19" s="3">
        <v>5.7000000000000002E-3</v>
      </c>
      <c r="AD19" s="3">
        <v>6.3E-3</v>
      </c>
      <c r="AE19" s="3">
        <v>6.1999999999999998E-3</v>
      </c>
      <c r="AF19" s="3">
        <v>5.8999999999999999E-3</v>
      </c>
      <c r="AG19" s="3">
        <v>4.1999999999999997E-3</v>
      </c>
      <c r="AH19" s="3">
        <v>4.1999999999999997E-3</v>
      </c>
      <c r="AI19" s="3">
        <v>4.1999999999999997E-3</v>
      </c>
      <c r="AJ19" s="3">
        <v>4.0000000000000001E-3</v>
      </c>
      <c r="AK19" s="3">
        <v>3.5000000000000001E-3</v>
      </c>
      <c r="AL19" s="3">
        <v>3.3E-3</v>
      </c>
      <c r="AM19" s="3">
        <v>3.3999999999999998E-3</v>
      </c>
      <c r="AN19" s="3">
        <v>3.3999999999999998E-3</v>
      </c>
      <c r="AO19" s="3">
        <v>3.5999999999999999E-3</v>
      </c>
      <c r="AP19" s="3">
        <v>3.3E-3</v>
      </c>
      <c r="AQ19" s="3">
        <v>2.8999999999999998E-3</v>
      </c>
      <c r="AR19" s="3">
        <v>2.5000000000000001E-3</v>
      </c>
      <c r="AS19" s="3">
        <v>2.2000000000000001E-3</v>
      </c>
      <c r="AT19" s="3">
        <v>2.2000000000000001E-3</v>
      </c>
      <c r="AU19" s="3">
        <v>2E-3</v>
      </c>
      <c r="AV19" s="3">
        <v>1.9E-3</v>
      </c>
      <c r="AW19" s="3">
        <v>2E-3</v>
      </c>
      <c r="AX19" s="3">
        <v>2.2000000000000001E-3</v>
      </c>
      <c r="AY19" s="3">
        <v>2.3999999999999998E-3</v>
      </c>
      <c r="AZ19" s="3">
        <v>2.5000000000000001E-3</v>
      </c>
      <c r="BA19" s="3">
        <v>2.5000000000000001E-3</v>
      </c>
      <c r="BB19" s="3">
        <v>2.3E-3</v>
      </c>
      <c r="BC19" s="3">
        <v>2.2000000000000001E-3</v>
      </c>
      <c r="BD19" s="3">
        <v>2.5000000000000001E-3</v>
      </c>
      <c r="BE19" s="3">
        <v>2.8999999999999998E-3</v>
      </c>
      <c r="BF19" s="3">
        <v>3.8E-3</v>
      </c>
      <c r="BG19" s="3">
        <v>4.1000000000000003E-3</v>
      </c>
      <c r="BH19" s="3">
        <v>4.1000000000000003E-3</v>
      </c>
      <c r="BI19" s="3">
        <v>4.1000000000000003E-3</v>
      </c>
      <c r="BJ19" s="3">
        <v>4.1000000000000003E-3</v>
      </c>
      <c r="BK19" s="3">
        <v>4.1000000000000003E-3</v>
      </c>
      <c r="BL19" s="3">
        <v>4.1000000000000003E-3</v>
      </c>
      <c r="BM19" s="3">
        <v>4.1000000000000003E-3</v>
      </c>
      <c r="BN19" s="3">
        <v>4.1000000000000003E-3</v>
      </c>
      <c r="BO19" s="3">
        <v>4.1000000000000003E-3</v>
      </c>
      <c r="BP19" s="3">
        <v>4.1000000000000003E-3</v>
      </c>
      <c r="BQ19" s="3">
        <v>4.1000000000000003E-3</v>
      </c>
    </row>
    <row r="20" spans="1:69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</row>
    <row r="21" spans="1:69" x14ac:dyDescent="0.25">
      <c r="A21" s="3">
        <v>20</v>
      </c>
      <c r="B21" s="3">
        <v>0.14119999999999999</v>
      </c>
      <c r="C21" s="3">
        <v>0.15429999999999999</v>
      </c>
      <c r="D21" s="3">
        <v>0.13439999999999999</v>
      </c>
      <c r="E21" s="3">
        <v>0.13239999999999999</v>
      </c>
      <c r="F21" s="3">
        <v>0.1492</v>
      </c>
      <c r="G21" s="3">
        <v>0.16209999999999999</v>
      </c>
      <c r="H21" s="3">
        <v>0.14810000000000001</v>
      </c>
      <c r="I21" s="3">
        <v>0.14180000000000001</v>
      </c>
      <c r="J21" s="3">
        <v>0.15129999999999999</v>
      </c>
      <c r="K21" s="3">
        <v>0.1532</v>
      </c>
      <c r="L21" s="3">
        <v>0.1547</v>
      </c>
      <c r="M21" s="3">
        <v>0.16089999999999999</v>
      </c>
      <c r="N21" s="3">
        <v>0.16339999999999999</v>
      </c>
      <c r="O21" s="3">
        <v>0.16439999999999999</v>
      </c>
      <c r="P21" s="3">
        <v>0.1951</v>
      </c>
      <c r="Q21" s="3">
        <v>0.2021</v>
      </c>
      <c r="R21" s="3">
        <v>0.18859999999999999</v>
      </c>
      <c r="S21" s="3">
        <v>0.19139999999999999</v>
      </c>
      <c r="T21" s="3">
        <v>0.1976</v>
      </c>
      <c r="U21" s="3">
        <v>0.15939999999999999</v>
      </c>
      <c r="V21" s="3">
        <v>0.1489</v>
      </c>
      <c r="W21" s="3">
        <v>0.1537</v>
      </c>
      <c r="X21" s="3">
        <v>0.17349999999999999</v>
      </c>
      <c r="Y21" s="3">
        <v>0.16209999999999999</v>
      </c>
      <c r="Z21" s="3">
        <v>0.13919999999999999</v>
      </c>
      <c r="AA21" s="3">
        <v>0.16650000000000001</v>
      </c>
      <c r="AB21" s="3">
        <v>0.17419999999999999</v>
      </c>
      <c r="AC21" s="3">
        <v>0.18479999999999999</v>
      </c>
      <c r="AD21" s="3">
        <v>0.20949999999999999</v>
      </c>
      <c r="AE21" s="3">
        <v>0.22459999999999999</v>
      </c>
      <c r="AF21" s="3">
        <v>0.23530000000000001</v>
      </c>
      <c r="AG21" s="3">
        <v>0.19439999999999999</v>
      </c>
      <c r="AH21" s="3">
        <v>0.21010000000000001</v>
      </c>
      <c r="AI21" s="3">
        <v>0.21160000000000001</v>
      </c>
      <c r="AJ21" s="3">
        <v>0.21779999999999999</v>
      </c>
      <c r="AK21" s="3">
        <v>0.2339</v>
      </c>
      <c r="AL21" s="3">
        <v>0.2472</v>
      </c>
      <c r="AM21" s="3">
        <v>0.2792</v>
      </c>
      <c r="AN21" s="3">
        <v>0.29420000000000002</v>
      </c>
      <c r="AO21" s="3">
        <v>0.31330000000000002</v>
      </c>
      <c r="AP21" s="3">
        <v>0.32500000000000001</v>
      </c>
      <c r="AQ21" s="3">
        <v>0.3377</v>
      </c>
      <c r="AR21" s="3">
        <v>0.33600000000000002</v>
      </c>
      <c r="AS21" s="3">
        <v>0.37409999999999999</v>
      </c>
      <c r="AT21" s="3">
        <v>0.37459999999999999</v>
      </c>
      <c r="AU21" s="3">
        <v>0.35339999999999999</v>
      </c>
      <c r="AV21" s="3">
        <v>0.38100000000000001</v>
      </c>
      <c r="AW21" s="3">
        <v>0.36709999999999998</v>
      </c>
      <c r="AX21" s="3">
        <v>0.35270000000000001</v>
      </c>
      <c r="AY21" s="3">
        <v>0.32219999999999999</v>
      </c>
      <c r="AZ21" s="3">
        <v>0.29859999999999998</v>
      </c>
      <c r="BA21" s="3">
        <v>0.26690000000000003</v>
      </c>
      <c r="BB21" s="3">
        <v>0.23699999999999999</v>
      </c>
      <c r="BC21" s="3">
        <v>0.20449999999999999</v>
      </c>
      <c r="BD21" s="3">
        <v>0.18709999999999999</v>
      </c>
      <c r="BE21" s="3">
        <v>0.1888</v>
      </c>
      <c r="BF21" s="3">
        <v>0.2142</v>
      </c>
      <c r="BG21" s="3">
        <v>0.22370000000000001</v>
      </c>
      <c r="BH21" s="3">
        <v>0.22370000000000001</v>
      </c>
      <c r="BI21" s="3">
        <v>0.22370000000000001</v>
      </c>
      <c r="BJ21" s="3">
        <v>0.22370000000000001</v>
      </c>
      <c r="BK21" s="3">
        <v>0.22370000000000001</v>
      </c>
      <c r="BL21" s="3">
        <v>0.22370000000000001</v>
      </c>
      <c r="BM21" s="3">
        <v>0.22370000000000001</v>
      </c>
      <c r="BN21" s="3">
        <v>0.22370000000000001</v>
      </c>
      <c r="BO21" s="3">
        <v>0.22370000000000001</v>
      </c>
      <c r="BP21" s="3">
        <v>0.22370000000000001</v>
      </c>
      <c r="BQ21" s="3">
        <v>0.22370000000000001</v>
      </c>
    </row>
    <row r="22" spans="1:69" x14ac:dyDescent="0.25">
      <c r="A22" s="3">
        <v>21</v>
      </c>
      <c r="B22" s="3">
        <v>1.4500000000000001E-2</v>
      </c>
      <c r="C22" s="3">
        <v>1.3299999999999999E-2</v>
      </c>
      <c r="D22" s="3">
        <v>1.2800000000000001E-2</v>
      </c>
      <c r="E22" s="3">
        <v>1.7500000000000002E-2</v>
      </c>
      <c r="F22" s="3">
        <v>1.9E-2</v>
      </c>
      <c r="G22" s="3">
        <v>1.9900000000000001E-2</v>
      </c>
      <c r="H22" s="3">
        <v>1.6400000000000001E-2</v>
      </c>
      <c r="I22" s="3">
        <v>1.7399999999999999E-2</v>
      </c>
      <c r="J22" s="3">
        <v>1.77E-2</v>
      </c>
      <c r="K22" s="3">
        <v>1.5100000000000001E-2</v>
      </c>
      <c r="L22" s="3">
        <v>1.83E-2</v>
      </c>
      <c r="M22" s="3">
        <v>2.3300000000000001E-2</v>
      </c>
      <c r="N22" s="3">
        <v>2.8199999999999999E-2</v>
      </c>
      <c r="O22" s="3">
        <v>3.1800000000000002E-2</v>
      </c>
      <c r="P22" s="3">
        <v>3.3099999999999997E-2</v>
      </c>
      <c r="Q22" s="3">
        <v>3.7900000000000003E-2</v>
      </c>
      <c r="R22" s="3">
        <v>4.3999999999999997E-2</v>
      </c>
      <c r="S22" s="3">
        <v>5.6099999999999997E-2</v>
      </c>
      <c r="T22" s="3">
        <v>6.3600000000000004E-2</v>
      </c>
      <c r="U22" s="3">
        <v>7.1099999999999997E-2</v>
      </c>
      <c r="V22" s="3">
        <v>7.5999999999999998E-2</v>
      </c>
      <c r="W22" s="3">
        <v>9.1200000000000003E-2</v>
      </c>
      <c r="X22" s="3">
        <v>6.9800000000000001E-2</v>
      </c>
      <c r="Y22" s="3">
        <v>5.3900000000000003E-2</v>
      </c>
      <c r="Z22" s="3">
        <v>5.4100000000000002E-2</v>
      </c>
      <c r="AA22" s="3">
        <v>5.04E-2</v>
      </c>
      <c r="AB22" s="3">
        <v>0.05</v>
      </c>
      <c r="AC22" s="3">
        <v>5.3999999999999999E-2</v>
      </c>
      <c r="AD22" s="3">
        <v>4.8599999999999997E-2</v>
      </c>
      <c r="AE22" s="3">
        <v>5.45E-2</v>
      </c>
      <c r="AF22" s="3">
        <v>5.6599999999999998E-2</v>
      </c>
      <c r="AG22" s="3">
        <v>5.7000000000000002E-2</v>
      </c>
      <c r="AH22" s="3">
        <v>5.4100000000000002E-2</v>
      </c>
      <c r="AI22" s="3">
        <v>5.0900000000000001E-2</v>
      </c>
      <c r="AJ22" s="3">
        <v>4.36E-2</v>
      </c>
      <c r="AK22" s="3">
        <v>3.7999999999999999E-2</v>
      </c>
      <c r="AL22" s="3">
        <v>3.5000000000000003E-2</v>
      </c>
      <c r="AM22" s="3">
        <v>3.2800000000000003E-2</v>
      </c>
      <c r="AN22" s="3">
        <v>3.0800000000000001E-2</v>
      </c>
      <c r="AO22" s="3">
        <v>2.9399999999999999E-2</v>
      </c>
      <c r="AP22" s="3">
        <v>3.2399999999999998E-2</v>
      </c>
      <c r="AQ22" s="3">
        <v>3.5700000000000003E-2</v>
      </c>
      <c r="AR22" s="3">
        <v>3.6900000000000002E-2</v>
      </c>
      <c r="AS22" s="3">
        <v>3.2800000000000003E-2</v>
      </c>
      <c r="AT22" s="3">
        <v>3.6200000000000003E-2</v>
      </c>
      <c r="AU22" s="3">
        <v>3.6600000000000001E-2</v>
      </c>
      <c r="AV22" s="3">
        <v>4.0099999999999997E-2</v>
      </c>
      <c r="AW22" s="3">
        <v>3.7600000000000001E-2</v>
      </c>
      <c r="AX22" s="3">
        <v>2.8400000000000002E-2</v>
      </c>
      <c r="AY22" s="3">
        <v>2.3900000000000001E-2</v>
      </c>
      <c r="AZ22" s="3">
        <v>2.1600000000000001E-2</v>
      </c>
      <c r="BA22" s="3">
        <v>6.7999999999999996E-3</v>
      </c>
      <c r="BB22" s="3">
        <v>1.6799999999999999E-2</v>
      </c>
      <c r="BC22" s="3">
        <v>1.78E-2</v>
      </c>
      <c r="BD22" s="3">
        <v>1.5299999999999999E-2</v>
      </c>
      <c r="BE22" s="3">
        <v>1.2200000000000001E-2</v>
      </c>
      <c r="BF22" s="3">
        <v>1.17E-2</v>
      </c>
      <c r="BG22" s="3">
        <v>7.9000000000000008E-3</v>
      </c>
      <c r="BH22" s="3">
        <v>7.9000000000000008E-3</v>
      </c>
      <c r="BI22" s="3">
        <v>7.9000000000000008E-3</v>
      </c>
      <c r="BJ22" s="3">
        <v>7.9000000000000008E-3</v>
      </c>
      <c r="BK22" s="3">
        <v>7.9000000000000008E-3</v>
      </c>
      <c r="BL22" s="3">
        <v>7.9000000000000008E-3</v>
      </c>
      <c r="BM22" s="3">
        <v>7.9000000000000008E-3</v>
      </c>
      <c r="BN22" s="3">
        <v>7.9000000000000008E-3</v>
      </c>
      <c r="BO22" s="3">
        <v>7.9000000000000008E-3</v>
      </c>
      <c r="BP22" s="3">
        <v>7.9000000000000008E-3</v>
      </c>
      <c r="BQ22" s="3">
        <v>7.9000000000000008E-3</v>
      </c>
    </row>
    <row r="23" spans="1:69" x14ac:dyDescent="0.25">
      <c r="A23" s="3">
        <v>22</v>
      </c>
      <c r="B23" s="3">
        <v>0.1353</v>
      </c>
      <c r="C23" s="3">
        <v>0.1242</v>
      </c>
      <c r="D23" s="3">
        <v>0.1094</v>
      </c>
      <c r="E23" s="3">
        <v>9.1300000000000006E-2</v>
      </c>
      <c r="F23" s="3">
        <v>8.1600000000000006E-2</v>
      </c>
      <c r="G23" s="3">
        <v>7.7399999999999997E-2</v>
      </c>
      <c r="H23" s="3">
        <v>6.4000000000000001E-2</v>
      </c>
      <c r="I23" s="3">
        <v>4.87E-2</v>
      </c>
      <c r="J23" s="3">
        <v>4.7899999999999998E-2</v>
      </c>
      <c r="K23" s="3">
        <v>3.8100000000000002E-2</v>
      </c>
      <c r="L23" s="3">
        <v>2.81E-2</v>
      </c>
      <c r="M23" s="3">
        <v>2.7099999999999999E-2</v>
      </c>
      <c r="N23" s="3">
        <v>2.53E-2</v>
      </c>
      <c r="O23" s="3">
        <v>2.4799999999999999E-2</v>
      </c>
      <c r="P23" s="3">
        <v>2.53E-2</v>
      </c>
      <c r="Q23" s="3">
        <v>2.5700000000000001E-2</v>
      </c>
      <c r="R23" s="3">
        <v>2.2499999999999999E-2</v>
      </c>
      <c r="S23" s="3">
        <v>2.1600000000000001E-2</v>
      </c>
      <c r="T23" s="3">
        <v>2.35E-2</v>
      </c>
      <c r="U23" s="3">
        <v>1.66E-2</v>
      </c>
      <c r="V23" s="3">
        <v>1.4200000000000001E-2</v>
      </c>
      <c r="W23" s="3">
        <v>1.49E-2</v>
      </c>
      <c r="X23" s="3">
        <v>1.83E-2</v>
      </c>
      <c r="Y23" s="3">
        <v>1.5299999999999999E-2</v>
      </c>
      <c r="Z23" s="3">
        <v>1.14E-2</v>
      </c>
      <c r="AA23" s="3">
        <v>1.0200000000000001E-2</v>
      </c>
      <c r="AB23" s="3">
        <v>1.12E-2</v>
      </c>
      <c r="AC23" s="3">
        <v>1.21E-2</v>
      </c>
      <c r="AD23" s="3">
        <v>1.2699999999999999E-2</v>
      </c>
      <c r="AE23" s="3">
        <v>1.2200000000000001E-2</v>
      </c>
      <c r="AF23" s="3">
        <v>1.0999999999999999E-2</v>
      </c>
      <c r="AG23" s="3">
        <v>8.3999999999999995E-3</v>
      </c>
      <c r="AH23" s="3">
        <v>8.9999999999999993E-3</v>
      </c>
      <c r="AI23" s="3">
        <v>7.9000000000000008E-3</v>
      </c>
      <c r="AJ23" s="3">
        <v>7.1000000000000004E-3</v>
      </c>
      <c r="AK23" s="3">
        <v>6.7000000000000002E-3</v>
      </c>
      <c r="AL23" s="3">
        <v>6.6E-3</v>
      </c>
      <c r="AM23" s="3">
        <v>7.4999999999999997E-3</v>
      </c>
      <c r="AN23" s="3">
        <v>7.7000000000000002E-3</v>
      </c>
      <c r="AO23" s="3">
        <v>7.9000000000000008E-3</v>
      </c>
      <c r="AP23" s="3">
        <v>6.8999999999999999E-3</v>
      </c>
      <c r="AQ23" s="3">
        <v>6.6E-3</v>
      </c>
      <c r="AR23" s="3">
        <v>6.4000000000000003E-3</v>
      </c>
      <c r="AS23" s="3">
        <v>6.3E-3</v>
      </c>
      <c r="AT23" s="3">
        <v>5.3E-3</v>
      </c>
      <c r="AU23" s="3">
        <v>5.4999999999999997E-3</v>
      </c>
      <c r="AV23" s="3">
        <v>5.4999999999999997E-3</v>
      </c>
      <c r="AW23" s="3">
        <v>5.5999999999999999E-3</v>
      </c>
      <c r="AX23" s="3">
        <v>6.0000000000000001E-3</v>
      </c>
      <c r="AY23" s="3">
        <v>5.8999999999999999E-3</v>
      </c>
      <c r="AZ23" s="3">
        <v>5.8999999999999999E-3</v>
      </c>
      <c r="BA23" s="3">
        <v>5.8999999999999999E-3</v>
      </c>
      <c r="BB23" s="3">
        <v>6.1999999999999998E-3</v>
      </c>
      <c r="BC23" s="3">
        <v>6.3E-3</v>
      </c>
      <c r="BD23" s="3">
        <v>9.7999999999999997E-3</v>
      </c>
      <c r="BE23" s="3">
        <v>1.1900000000000001E-2</v>
      </c>
      <c r="BF23" s="3">
        <v>1.4200000000000001E-2</v>
      </c>
      <c r="BG23" s="3">
        <v>1.44E-2</v>
      </c>
      <c r="BH23" s="3">
        <v>1.44E-2</v>
      </c>
      <c r="BI23" s="3">
        <v>1.44E-2</v>
      </c>
      <c r="BJ23" s="3">
        <v>1.44E-2</v>
      </c>
      <c r="BK23" s="3">
        <v>1.44E-2</v>
      </c>
      <c r="BL23" s="3">
        <v>1.44E-2</v>
      </c>
      <c r="BM23" s="3">
        <v>1.44E-2</v>
      </c>
      <c r="BN23" s="3">
        <v>1.44E-2</v>
      </c>
      <c r="BO23" s="3">
        <v>1.44E-2</v>
      </c>
      <c r="BP23" s="3">
        <v>1.44E-2</v>
      </c>
      <c r="BQ23" s="3">
        <v>1.44E-2</v>
      </c>
    </row>
    <row r="24" spans="1:69" x14ac:dyDescent="0.25">
      <c r="A24" s="3">
        <v>23</v>
      </c>
      <c r="B24" s="3">
        <v>5.04E-2</v>
      </c>
      <c r="C24" s="3">
        <v>5.0099999999999999E-2</v>
      </c>
      <c r="D24" s="3">
        <v>5.3800000000000001E-2</v>
      </c>
      <c r="E24" s="3">
        <v>8.2699999999999996E-2</v>
      </c>
      <c r="F24" s="3">
        <v>0.13900000000000001</v>
      </c>
      <c r="G24" s="3">
        <v>0.11559999999999999</v>
      </c>
      <c r="H24" s="3">
        <v>0.15870000000000001</v>
      </c>
      <c r="I24" s="3">
        <v>0.20469999999999999</v>
      </c>
      <c r="J24" s="3">
        <v>0.13350000000000001</v>
      </c>
      <c r="K24" s="3">
        <v>0.1459</v>
      </c>
      <c r="L24" s="3">
        <v>0.1711</v>
      </c>
      <c r="M24" s="3">
        <v>0.14249999999999999</v>
      </c>
      <c r="N24" s="3">
        <v>0.16800000000000001</v>
      </c>
      <c r="O24" s="3">
        <v>0.14069999999999999</v>
      </c>
      <c r="P24" s="3">
        <v>0.1479</v>
      </c>
      <c r="Q24" s="3">
        <v>9.5899999999999999E-2</v>
      </c>
      <c r="R24" s="3">
        <v>0.13350000000000001</v>
      </c>
      <c r="S24" s="3">
        <v>0.16650000000000001</v>
      </c>
      <c r="T24" s="3">
        <v>0.13539999999999999</v>
      </c>
      <c r="U24" s="3">
        <v>0.1502</v>
      </c>
      <c r="V24" s="3">
        <v>0.16869999999999999</v>
      </c>
      <c r="W24" s="3">
        <v>0.1595</v>
      </c>
      <c r="X24" s="3">
        <v>0.1101</v>
      </c>
      <c r="Y24" s="3">
        <v>7.6399999999999996E-2</v>
      </c>
      <c r="Z24" s="3">
        <v>0.1038</v>
      </c>
      <c r="AA24" s="3">
        <v>0.05</v>
      </c>
      <c r="AB24" s="3">
        <v>0.05</v>
      </c>
      <c r="AC24" s="3">
        <v>0.05</v>
      </c>
      <c r="AD24" s="3">
        <v>0.05</v>
      </c>
      <c r="AE24" s="3">
        <v>0.05</v>
      </c>
      <c r="AF24" s="3">
        <v>5.0099999999999999E-2</v>
      </c>
      <c r="AG24" s="3">
        <v>0.1236</v>
      </c>
      <c r="AH24" s="3">
        <v>6.8400000000000002E-2</v>
      </c>
      <c r="AI24" s="3">
        <v>6.8500000000000005E-2</v>
      </c>
      <c r="AJ24" s="3">
        <v>0.05</v>
      </c>
      <c r="AK24" s="3">
        <v>9.3600000000000003E-2</v>
      </c>
      <c r="AL24" s="3">
        <v>8.9499999999999996E-2</v>
      </c>
      <c r="AM24" s="3">
        <v>0.05</v>
      </c>
      <c r="AN24" s="3">
        <v>4.9799999999999997E-2</v>
      </c>
      <c r="AO24" s="3">
        <v>0.05</v>
      </c>
      <c r="AP24" s="3">
        <v>4.9799999999999997E-2</v>
      </c>
      <c r="AQ24" s="3">
        <v>6.3E-2</v>
      </c>
      <c r="AR24" s="3">
        <v>0.10630000000000001</v>
      </c>
      <c r="AS24" s="3">
        <v>0.123</v>
      </c>
      <c r="AT24" s="3">
        <v>0.12859999999999999</v>
      </c>
      <c r="AU24" s="3">
        <v>0.1764</v>
      </c>
      <c r="AV24" s="3">
        <v>0.1363</v>
      </c>
      <c r="AW24" s="3">
        <v>0.13450000000000001</v>
      </c>
      <c r="AX24" s="3">
        <v>0.13420000000000001</v>
      </c>
      <c r="AY24" s="3">
        <v>0.13420000000000001</v>
      </c>
      <c r="AZ24" s="3">
        <v>0.1343</v>
      </c>
      <c r="BA24" s="3">
        <v>0.14430000000000001</v>
      </c>
      <c r="BB24" s="3">
        <v>0.14380000000000001</v>
      </c>
      <c r="BC24" s="3">
        <v>0.1439</v>
      </c>
      <c r="BD24" s="3">
        <v>0.13039999999999999</v>
      </c>
      <c r="BE24" s="3">
        <v>0.12839999999999999</v>
      </c>
      <c r="BF24" s="3">
        <v>0.11609999999999999</v>
      </c>
      <c r="BG24" s="3">
        <v>0.1636</v>
      </c>
      <c r="BH24" s="3">
        <v>0.1636</v>
      </c>
      <c r="BI24" s="3">
        <v>0.1636</v>
      </c>
      <c r="BJ24" s="3">
        <v>0.1636</v>
      </c>
      <c r="BK24" s="3">
        <v>0.1636</v>
      </c>
      <c r="BL24" s="3">
        <v>0.1636</v>
      </c>
      <c r="BM24" s="3">
        <v>0.1636</v>
      </c>
      <c r="BN24" s="3">
        <v>0.1636</v>
      </c>
      <c r="BO24" s="3">
        <v>0.1636</v>
      </c>
      <c r="BP24" s="3">
        <v>0.1636</v>
      </c>
      <c r="BQ24" s="3">
        <v>0.1636</v>
      </c>
    </row>
    <row r="25" spans="1:69" x14ac:dyDescent="0.25">
      <c r="A25" s="3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0.1656</v>
      </c>
      <c r="X25" s="3">
        <v>9.4299999999999995E-2</v>
      </c>
      <c r="Y25" s="3">
        <v>7.2599999999999998E-2</v>
      </c>
      <c r="Z25" s="3">
        <v>5.9499999999999997E-2</v>
      </c>
      <c r="AA25" s="3">
        <v>9.4500000000000001E-2</v>
      </c>
      <c r="AB25" s="3">
        <v>0.10009999999999999</v>
      </c>
      <c r="AC25" s="3">
        <v>0.1096</v>
      </c>
      <c r="AD25" s="3">
        <v>0.1176</v>
      </c>
      <c r="AE25" s="3">
        <v>0.114</v>
      </c>
      <c r="AF25" s="3">
        <v>0.1207</v>
      </c>
      <c r="AG25" s="3">
        <v>0.1153</v>
      </c>
      <c r="AH25" s="3">
        <v>0.1074</v>
      </c>
      <c r="AI25" s="3">
        <v>0.1177</v>
      </c>
      <c r="AJ25" s="3">
        <v>9.4399999999999998E-2</v>
      </c>
      <c r="AK25" s="3">
        <v>6.5199999999999994E-2</v>
      </c>
      <c r="AL25" s="3">
        <v>5.3400000000000003E-2</v>
      </c>
      <c r="AM25" s="3">
        <v>5.8700000000000002E-2</v>
      </c>
      <c r="AN25" s="3">
        <v>4.6699999999999998E-2</v>
      </c>
      <c r="AO25" s="3">
        <v>3.27E-2</v>
      </c>
      <c r="AP25" s="3">
        <v>2.93E-2</v>
      </c>
      <c r="AQ25" s="3">
        <v>2.69E-2</v>
      </c>
      <c r="AR25" s="3">
        <v>3.8399999999999997E-2</v>
      </c>
      <c r="AS25" s="3">
        <v>4.3499999999999997E-2</v>
      </c>
      <c r="AT25" s="3">
        <v>4.7600000000000003E-2</v>
      </c>
      <c r="AU25" s="3">
        <v>5.33E-2</v>
      </c>
      <c r="AV25" s="3">
        <v>4.9000000000000002E-2</v>
      </c>
      <c r="AW25" s="3">
        <v>4.6100000000000002E-2</v>
      </c>
      <c r="AX25" s="3">
        <v>4.48E-2</v>
      </c>
      <c r="AY25" s="3">
        <v>4.2999999999999997E-2</v>
      </c>
      <c r="AZ25" s="3">
        <v>4.0300000000000002E-2</v>
      </c>
      <c r="BA25" s="3">
        <v>3.7499999999999999E-2</v>
      </c>
      <c r="BB25" s="3">
        <v>3.4299999999999997E-2</v>
      </c>
      <c r="BC25" s="3">
        <v>3.4099999999999998E-2</v>
      </c>
      <c r="BD25" s="3">
        <v>3.4500000000000003E-2</v>
      </c>
      <c r="BE25" s="3">
        <v>3.6299999999999999E-2</v>
      </c>
      <c r="BF25" s="3">
        <v>4.2999999999999997E-2</v>
      </c>
      <c r="BG25" s="3">
        <v>2.1999999999999999E-2</v>
      </c>
      <c r="BH25" s="3">
        <v>2.1999999999999999E-2</v>
      </c>
      <c r="BI25" s="3">
        <v>2.1999999999999999E-2</v>
      </c>
      <c r="BJ25" s="3">
        <v>2.1999999999999999E-2</v>
      </c>
      <c r="BK25" s="3">
        <v>2.1999999999999999E-2</v>
      </c>
      <c r="BL25" s="3">
        <v>2.1999999999999999E-2</v>
      </c>
      <c r="BM25" s="3">
        <v>2.1999999999999999E-2</v>
      </c>
      <c r="BN25" s="3">
        <v>2.1999999999999999E-2</v>
      </c>
      <c r="BO25" s="3">
        <v>2.1999999999999999E-2</v>
      </c>
      <c r="BP25" s="3">
        <v>2.1999999999999999E-2</v>
      </c>
      <c r="BQ25" s="3">
        <v>2.1999999999999999E-2</v>
      </c>
    </row>
    <row r="26" spans="1:69" x14ac:dyDescent="0.25">
      <c r="A26" s="3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</row>
    <row r="27" spans="1:69" x14ac:dyDescent="0.25">
      <c r="A27" s="3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0.45939999999999998</v>
      </c>
      <c r="X27" s="3">
        <v>0.42480000000000001</v>
      </c>
      <c r="Y27" s="3">
        <v>0.5403</v>
      </c>
      <c r="Z27" s="3">
        <v>0.4491</v>
      </c>
      <c r="AA27" s="3">
        <v>0.64549999999999996</v>
      </c>
      <c r="AB27" s="3">
        <v>0.66910000000000003</v>
      </c>
      <c r="AC27" s="3">
        <v>0.64070000000000005</v>
      </c>
      <c r="AD27" s="3">
        <v>0.59460000000000002</v>
      </c>
      <c r="AE27" s="3">
        <v>0.55889999999999995</v>
      </c>
      <c r="AF27" s="3">
        <v>0.52900000000000003</v>
      </c>
      <c r="AG27" s="3">
        <v>0.55379999999999996</v>
      </c>
      <c r="AH27" s="3">
        <v>0.54279999999999995</v>
      </c>
      <c r="AI27" s="3">
        <v>0.5927</v>
      </c>
      <c r="AJ27" s="3">
        <v>0.58950000000000002</v>
      </c>
      <c r="AK27" s="3">
        <v>0.50680000000000003</v>
      </c>
      <c r="AL27" s="3">
        <v>0.47239999999999999</v>
      </c>
      <c r="AM27" s="3">
        <v>0.53090000000000004</v>
      </c>
      <c r="AN27" s="3">
        <v>0.4793</v>
      </c>
      <c r="AO27" s="3">
        <v>0.53120000000000001</v>
      </c>
      <c r="AP27" s="3">
        <v>0.59140000000000004</v>
      </c>
      <c r="AQ27" s="3">
        <v>0.60499999999999998</v>
      </c>
      <c r="AR27" s="3">
        <v>0.59560000000000002</v>
      </c>
      <c r="AS27" s="3">
        <v>0.56389999999999996</v>
      </c>
      <c r="AT27" s="3">
        <v>0.57010000000000005</v>
      </c>
      <c r="AU27" s="3">
        <v>0.56659999999999999</v>
      </c>
      <c r="AV27" s="3">
        <v>0.59560000000000002</v>
      </c>
      <c r="AW27" s="3">
        <v>0.59260000000000002</v>
      </c>
      <c r="AX27" s="3">
        <v>0.55089999999999995</v>
      </c>
      <c r="AY27" s="3">
        <v>0.5575</v>
      </c>
      <c r="AZ27" s="3">
        <v>0.54139999999999999</v>
      </c>
      <c r="BA27" s="3">
        <v>0.5635</v>
      </c>
      <c r="BB27" s="3">
        <v>0.56820000000000004</v>
      </c>
      <c r="BC27" s="3">
        <v>0.58440000000000003</v>
      </c>
      <c r="BD27" s="3">
        <v>0.53349999999999997</v>
      </c>
      <c r="BE27" s="3">
        <v>0.44750000000000001</v>
      </c>
      <c r="BF27" s="3">
        <v>0.35420000000000001</v>
      </c>
      <c r="BG27" s="3">
        <v>0.34010000000000001</v>
      </c>
      <c r="BH27" s="3">
        <v>0.34010000000000001</v>
      </c>
      <c r="BI27" s="3">
        <v>0.34010000000000001</v>
      </c>
      <c r="BJ27" s="3">
        <v>0.34010000000000001</v>
      </c>
      <c r="BK27" s="3">
        <v>0.34010000000000001</v>
      </c>
      <c r="BL27" s="3">
        <v>0.34010000000000001</v>
      </c>
      <c r="BM27" s="3">
        <v>0.34010000000000001</v>
      </c>
      <c r="BN27" s="3">
        <v>0.34010000000000001</v>
      </c>
      <c r="BO27" s="3">
        <v>0.34010000000000001</v>
      </c>
      <c r="BP27" s="3">
        <v>0.34010000000000001</v>
      </c>
      <c r="BQ27" s="3">
        <v>0.34010000000000001</v>
      </c>
    </row>
    <row r="28" spans="1:69" x14ac:dyDescent="0.25">
      <c r="A28" s="3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0.05</v>
      </c>
      <c r="X28" s="3">
        <v>3.2899999999999999E-2</v>
      </c>
      <c r="Y28" s="3">
        <v>1.3299999999999999E-2</v>
      </c>
      <c r="Z28" s="3">
        <v>1.8200000000000001E-2</v>
      </c>
      <c r="AA28" s="3">
        <v>7.7000000000000002E-3</v>
      </c>
      <c r="AB28" s="3">
        <v>9.9000000000000008E-3</v>
      </c>
      <c r="AC28" s="3">
        <v>9.7999999999999997E-3</v>
      </c>
      <c r="AD28" s="3">
        <v>1.7500000000000002E-2</v>
      </c>
      <c r="AE28" s="3">
        <v>2.1000000000000001E-2</v>
      </c>
      <c r="AF28" s="3">
        <v>3.2300000000000002E-2</v>
      </c>
      <c r="AG28" s="3">
        <v>2.98E-2</v>
      </c>
      <c r="AH28" s="3">
        <v>3.0700000000000002E-2</v>
      </c>
      <c r="AI28" s="3">
        <v>3.2500000000000001E-2</v>
      </c>
      <c r="AJ28" s="3">
        <v>2.5899999999999999E-2</v>
      </c>
      <c r="AK28" s="3">
        <v>2.8000000000000001E-2</v>
      </c>
      <c r="AL28" s="3">
        <v>3.0099999999999998E-2</v>
      </c>
      <c r="AM28" s="3">
        <v>3.0499999999999999E-2</v>
      </c>
      <c r="AN28" s="3">
        <v>2.8899999999999999E-2</v>
      </c>
      <c r="AO28" s="3">
        <v>3.1E-2</v>
      </c>
      <c r="AP28" s="3">
        <v>3.6799999999999999E-2</v>
      </c>
      <c r="AQ28" s="3">
        <v>4.3799999999999999E-2</v>
      </c>
      <c r="AR28" s="3">
        <v>5.1900000000000002E-2</v>
      </c>
      <c r="AS28" s="3">
        <v>7.4499999999999997E-2</v>
      </c>
      <c r="AT28" s="3">
        <v>6.9900000000000004E-2</v>
      </c>
      <c r="AU28" s="3">
        <v>6.5500000000000003E-2</v>
      </c>
      <c r="AV28" s="3">
        <v>6.0400000000000002E-2</v>
      </c>
      <c r="AW28" s="3">
        <v>6.4299999999999996E-2</v>
      </c>
      <c r="AX28" s="3">
        <v>5.4399999999999997E-2</v>
      </c>
      <c r="AY28" s="3">
        <v>4.8300000000000003E-2</v>
      </c>
      <c r="AZ28" s="3">
        <v>4.6100000000000002E-2</v>
      </c>
      <c r="BA28" s="3">
        <v>3.6299999999999999E-2</v>
      </c>
      <c r="BB28" s="3">
        <v>3.4500000000000003E-2</v>
      </c>
      <c r="BC28" s="3">
        <v>3.6600000000000001E-2</v>
      </c>
      <c r="BD28" s="3">
        <v>3.1699999999999999E-2</v>
      </c>
      <c r="BE28" s="3">
        <v>2.8299999999999999E-2</v>
      </c>
      <c r="BF28" s="3">
        <v>2.9899999999999999E-2</v>
      </c>
      <c r="BG28" s="3">
        <v>2.41E-2</v>
      </c>
      <c r="BH28" s="3">
        <v>2.41E-2</v>
      </c>
      <c r="BI28" s="3">
        <v>2.41E-2</v>
      </c>
      <c r="BJ28" s="3">
        <v>2.41E-2</v>
      </c>
      <c r="BK28" s="3">
        <v>2.41E-2</v>
      </c>
      <c r="BL28" s="3">
        <v>2.41E-2</v>
      </c>
      <c r="BM28" s="3">
        <v>2.41E-2</v>
      </c>
      <c r="BN28" s="3">
        <v>2.41E-2</v>
      </c>
      <c r="BO28" s="3">
        <v>2.41E-2</v>
      </c>
      <c r="BP28" s="3">
        <v>2.41E-2</v>
      </c>
      <c r="BQ28" s="3">
        <v>2.41E-2</v>
      </c>
    </row>
    <row r="29" spans="1:69" x14ac:dyDescent="0.25">
      <c r="A29" s="3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1E-4</v>
      </c>
      <c r="AF29" s="3">
        <v>1E-4</v>
      </c>
      <c r="AG29" s="3">
        <v>1.4E-3</v>
      </c>
      <c r="AH29" s="3">
        <v>1.6000000000000001E-3</v>
      </c>
      <c r="AI29" s="3">
        <v>2.5000000000000001E-3</v>
      </c>
      <c r="AJ29" s="3">
        <v>2.2000000000000001E-3</v>
      </c>
      <c r="AK29" s="3">
        <v>4.3E-3</v>
      </c>
      <c r="AL29" s="3">
        <v>5.5999999999999999E-3</v>
      </c>
      <c r="AM29" s="3">
        <v>6.4999999999999997E-3</v>
      </c>
      <c r="AN29" s="3">
        <v>6.3E-3</v>
      </c>
      <c r="AO29" s="3">
        <v>6.7000000000000002E-3</v>
      </c>
      <c r="AP29" s="3">
        <v>6.6E-3</v>
      </c>
      <c r="AQ29" s="3">
        <v>6.4000000000000003E-3</v>
      </c>
      <c r="AR29" s="3">
        <v>6.1999999999999998E-3</v>
      </c>
      <c r="AS29" s="3">
        <v>6.7999999999999996E-3</v>
      </c>
      <c r="AT29" s="3">
        <v>6.7000000000000002E-3</v>
      </c>
      <c r="AU29" s="3">
        <v>6.8999999999999999E-3</v>
      </c>
      <c r="AV29" s="3">
        <v>7.1999999999999998E-3</v>
      </c>
      <c r="AW29" s="3">
        <v>6.6E-3</v>
      </c>
      <c r="AX29" s="3">
        <v>5.1999999999999998E-3</v>
      </c>
      <c r="AY29" s="3">
        <v>6.1999999999999998E-3</v>
      </c>
      <c r="AZ29" s="3">
        <v>5.8999999999999999E-3</v>
      </c>
      <c r="BA29" s="3">
        <v>4.3E-3</v>
      </c>
      <c r="BB29" s="3">
        <v>3.2000000000000002E-3</v>
      </c>
      <c r="BC29" s="3">
        <v>3.5000000000000001E-3</v>
      </c>
      <c r="BD29" s="3">
        <v>2.0999999999999999E-3</v>
      </c>
      <c r="BE29" s="3">
        <v>2.0999999999999999E-3</v>
      </c>
      <c r="BF29" s="3">
        <v>2.5999999999999999E-3</v>
      </c>
      <c r="BG29" s="3">
        <v>3.3E-3</v>
      </c>
      <c r="BH29" s="3">
        <v>3.3E-3</v>
      </c>
      <c r="BI29" s="3">
        <v>3.3E-3</v>
      </c>
      <c r="BJ29" s="3">
        <v>3.3E-3</v>
      </c>
      <c r="BK29" s="3">
        <v>3.3E-3</v>
      </c>
      <c r="BL29" s="3">
        <v>3.3E-3</v>
      </c>
      <c r="BM29" s="3">
        <v>3.3E-3</v>
      </c>
      <c r="BN29" s="3">
        <v>3.3E-3</v>
      </c>
      <c r="BO29" s="3">
        <v>3.3E-3</v>
      </c>
      <c r="BP29" s="3">
        <v>3.3E-3</v>
      </c>
      <c r="BQ29" s="3">
        <v>3.3E-3</v>
      </c>
    </row>
    <row r="30" spans="1:69" x14ac:dyDescent="0.25">
      <c r="A30" s="3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7.1800000000000003E-2</v>
      </c>
      <c r="X30" s="3">
        <v>0.1268</v>
      </c>
      <c r="Y30" s="3">
        <v>9.3100000000000002E-2</v>
      </c>
      <c r="Z30" s="3">
        <v>0.1004</v>
      </c>
      <c r="AA30" s="3">
        <v>4.1799999999999997E-2</v>
      </c>
      <c r="AB30" s="3">
        <v>3.27E-2</v>
      </c>
      <c r="AC30" s="3">
        <v>3.9600000000000003E-2</v>
      </c>
      <c r="AD30" s="3">
        <v>4.9599999999999998E-2</v>
      </c>
      <c r="AE30" s="3">
        <v>6.3600000000000004E-2</v>
      </c>
      <c r="AF30" s="3">
        <v>5.6500000000000002E-2</v>
      </c>
      <c r="AG30" s="3">
        <v>2.7099999999999999E-2</v>
      </c>
      <c r="AH30" s="3">
        <v>3.0300000000000001E-2</v>
      </c>
      <c r="AI30" s="3">
        <v>3.7699999999999997E-2</v>
      </c>
      <c r="AJ30" s="3">
        <v>3.6600000000000001E-2</v>
      </c>
      <c r="AK30" s="3">
        <v>5.1900000000000002E-2</v>
      </c>
      <c r="AL30" s="3">
        <v>6.3299999999999995E-2</v>
      </c>
      <c r="AM30" s="3">
        <v>7.1599999999999997E-2</v>
      </c>
      <c r="AN30" s="3">
        <v>6.93E-2</v>
      </c>
      <c r="AO30" s="3">
        <v>6.5199999999999994E-2</v>
      </c>
      <c r="AP30" s="3">
        <v>5.3400000000000003E-2</v>
      </c>
      <c r="AQ30" s="3">
        <v>4.8399999999999999E-2</v>
      </c>
      <c r="AR30" s="3">
        <v>4.5600000000000002E-2</v>
      </c>
      <c r="AS30" s="3">
        <v>5.2299999999999999E-2</v>
      </c>
      <c r="AT30" s="3">
        <v>5.3699999999999998E-2</v>
      </c>
      <c r="AU30" s="3">
        <v>5.7000000000000002E-2</v>
      </c>
      <c r="AV30" s="3">
        <v>5.3499999999999999E-2</v>
      </c>
      <c r="AW30" s="3">
        <v>5.4399999999999997E-2</v>
      </c>
      <c r="AX30" s="3">
        <v>5.8500000000000003E-2</v>
      </c>
      <c r="AY30" s="3">
        <v>6.2399999999999997E-2</v>
      </c>
      <c r="AZ30" s="3">
        <v>5.1499999999999997E-2</v>
      </c>
      <c r="BA30" s="3">
        <v>5.0599999999999999E-2</v>
      </c>
      <c r="BB30" s="3">
        <v>4.9799999999999997E-2</v>
      </c>
      <c r="BC30" s="3">
        <v>5.2699999999999997E-2</v>
      </c>
      <c r="BD30" s="3">
        <v>6.3399999999999998E-2</v>
      </c>
      <c r="BE30" s="3">
        <v>0.1023</v>
      </c>
      <c r="BF30" s="3">
        <v>0.1578</v>
      </c>
      <c r="BG30" s="3">
        <v>0.2021</v>
      </c>
      <c r="BH30" s="3">
        <v>0.2021</v>
      </c>
      <c r="BI30" s="3">
        <v>0.2021</v>
      </c>
      <c r="BJ30" s="3">
        <v>0.2021</v>
      </c>
      <c r="BK30" s="3">
        <v>0.2021</v>
      </c>
      <c r="BL30" s="3">
        <v>0.2021</v>
      </c>
      <c r="BM30" s="3">
        <v>0.2021</v>
      </c>
      <c r="BN30" s="3">
        <v>0.2021</v>
      </c>
      <c r="BO30" s="3">
        <v>0.2021</v>
      </c>
      <c r="BP30" s="3">
        <v>0.2021</v>
      </c>
      <c r="BQ30" s="3">
        <v>0.2021</v>
      </c>
    </row>
    <row r="31" spans="1:69" x14ac:dyDescent="0.25">
      <c r="A31" s="3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1E-4</v>
      </c>
      <c r="AF31" s="3">
        <v>1E-4</v>
      </c>
      <c r="AG31" s="3">
        <v>1.4E-3</v>
      </c>
      <c r="AH31" s="3">
        <v>1.6000000000000001E-3</v>
      </c>
      <c r="AI31" s="3">
        <v>2.3999999999999998E-3</v>
      </c>
      <c r="AJ31" s="3">
        <v>4.4000000000000003E-3</v>
      </c>
      <c r="AK31" s="3">
        <v>5.4999999999999997E-3</v>
      </c>
      <c r="AL31" s="3">
        <v>6.4000000000000003E-3</v>
      </c>
      <c r="AM31" s="3">
        <v>6.7999999999999996E-3</v>
      </c>
      <c r="AN31" s="3">
        <v>6.4000000000000003E-3</v>
      </c>
      <c r="AO31" s="3">
        <v>6.7000000000000002E-3</v>
      </c>
      <c r="AP31" s="3">
        <v>6.1999999999999998E-3</v>
      </c>
      <c r="AQ31" s="3">
        <v>5.7000000000000002E-3</v>
      </c>
      <c r="AR31" s="3">
        <v>5.4999999999999997E-3</v>
      </c>
      <c r="AS31" s="3">
        <v>6.0000000000000001E-3</v>
      </c>
      <c r="AT31" s="3">
        <v>5.7999999999999996E-3</v>
      </c>
      <c r="AU31" s="3">
        <v>6.1000000000000004E-3</v>
      </c>
      <c r="AV31" s="3">
        <v>5.7000000000000002E-3</v>
      </c>
      <c r="AW31" s="3">
        <v>5.4000000000000003E-3</v>
      </c>
      <c r="AX31" s="3">
        <v>4.7000000000000002E-3</v>
      </c>
      <c r="AY31" s="3">
        <v>8.8000000000000005E-3</v>
      </c>
      <c r="AZ31" s="3">
        <v>6.0000000000000001E-3</v>
      </c>
      <c r="BA31" s="3">
        <v>5.0000000000000001E-3</v>
      </c>
      <c r="BB31" s="3">
        <v>4.1000000000000003E-3</v>
      </c>
      <c r="BC31" s="3">
        <v>5.4999999999999997E-3</v>
      </c>
      <c r="BD31" s="3">
        <v>4.0000000000000001E-3</v>
      </c>
      <c r="BE31" s="3">
        <v>4.5999999999999999E-3</v>
      </c>
      <c r="BF31" s="3">
        <v>6.1000000000000004E-3</v>
      </c>
      <c r="BG31" s="3">
        <v>8.0000000000000002E-3</v>
      </c>
      <c r="BH31" s="3">
        <v>8.0000000000000002E-3</v>
      </c>
      <c r="BI31" s="3">
        <v>8.0000000000000002E-3</v>
      </c>
      <c r="BJ31" s="3">
        <v>8.0000000000000002E-3</v>
      </c>
      <c r="BK31" s="3">
        <v>8.0000000000000002E-3</v>
      </c>
      <c r="BL31" s="3">
        <v>8.0000000000000002E-3</v>
      </c>
      <c r="BM31" s="3">
        <v>8.0000000000000002E-3</v>
      </c>
      <c r="BN31" s="3">
        <v>8.0000000000000002E-3</v>
      </c>
      <c r="BO31" s="3">
        <v>8.0000000000000002E-3</v>
      </c>
      <c r="BP31" s="3">
        <v>8.0000000000000002E-3</v>
      </c>
      <c r="BQ31" s="3">
        <v>8.0000000000000002E-3</v>
      </c>
    </row>
    <row r="32" spans="1:69" x14ac:dyDescent="0.25">
      <c r="A32" s="3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5.0000000000000001E-4</v>
      </c>
      <c r="AB32" s="3">
        <v>6.9999999999999999E-4</v>
      </c>
      <c r="AC32" s="3">
        <v>1.1000000000000001E-3</v>
      </c>
      <c r="AD32" s="3">
        <v>1.6000000000000001E-3</v>
      </c>
      <c r="AE32" s="3">
        <v>2.0999999999999999E-3</v>
      </c>
      <c r="AF32" s="3">
        <v>1.6999999999999999E-3</v>
      </c>
      <c r="AG32" s="3">
        <v>1.1000000000000001E-3</v>
      </c>
      <c r="AH32" s="3">
        <v>1.2999999999999999E-3</v>
      </c>
      <c r="AI32" s="3">
        <v>1.2999999999999999E-3</v>
      </c>
      <c r="AJ32" s="3">
        <v>1.1999999999999999E-3</v>
      </c>
      <c r="AK32" s="3">
        <v>1.2999999999999999E-3</v>
      </c>
      <c r="AL32" s="3">
        <v>1.4E-3</v>
      </c>
      <c r="AM32" s="3">
        <v>1.6000000000000001E-3</v>
      </c>
      <c r="AN32" s="3">
        <v>1.5E-3</v>
      </c>
      <c r="AO32" s="3">
        <v>1.5E-3</v>
      </c>
      <c r="AP32" s="3">
        <v>1.2999999999999999E-3</v>
      </c>
      <c r="AQ32" s="3">
        <v>1.2999999999999999E-3</v>
      </c>
      <c r="AR32" s="3">
        <v>1.4E-3</v>
      </c>
      <c r="AS32" s="3">
        <v>1.4E-3</v>
      </c>
      <c r="AT32" s="3">
        <v>1.2999999999999999E-3</v>
      </c>
      <c r="AU32" s="3">
        <v>1.4E-3</v>
      </c>
      <c r="AV32" s="3">
        <v>1.2999999999999999E-3</v>
      </c>
      <c r="AW32" s="3">
        <v>1.4E-3</v>
      </c>
      <c r="AX32" s="3">
        <v>8.0000000000000004E-4</v>
      </c>
      <c r="AY32" s="3">
        <v>2.3999999999999998E-3</v>
      </c>
      <c r="AZ32" s="3">
        <v>4.7000000000000002E-3</v>
      </c>
      <c r="BA32" s="3">
        <v>6.6E-3</v>
      </c>
      <c r="BB32" s="3">
        <v>9.1000000000000004E-3</v>
      </c>
      <c r="BC32" s="3">
        <v>1.12E-2</v>
      </c>
      <c r="BD32" s="3">
        <v>1.4500000000000001E-2</v>
      </c>
      <c r="BE32" s="3">
        <v>2.1499999999999998E-2</v>
      </c>
      <c r="BF32" s="3">
        <v>2.81E-2</v>
      </c>
      <c r="BG32" s="3">
        <v>3.4000000000000002E-2</v>
      </c>
      <c r="BH32" s="3">
        <v>3.4000000000000002E-2</v>
      </c>
      <c r="BI32" s="3">
        <v>3.4000000000000002E-2</v>
      </c>
      <c r="BJ32" s="3">
        <v>3.4000000000000002E-2</v>
      </c>
      <c r="BK32" s="3">
        <v>3.4000000000000002E-2</v>
      </c>
      <c r="BL32" s="3">
        <v>3.4000000000000002E-2</v>
      </c>
      <c r="BM32" s="3">
        <v>3.4000000000000002E-2</v>
      </c>
      <c r="BN32" s="3">
        <v>3.4000000000000002E-2</v>
      </c>
      <c r="BO32" s="3">
        <v>3.4000000000000002E-2</v>
      </c>
      <c r="BP32" s="3">
        <v>3.4000000000000002E-2</v>
      </c>
      <c r="BQ32" s="3">
        <v>3.4000000000000002E-2</v>
      </c>
    </row>
    <row r="33" spans="1:69" x14ac:dyDescent="0.25">
      <c r="A33" s="3">
        <v>32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0.1</v>
      </c>
      <c r="X33" s="3">
        <v>0.1</v>
      </c>
      <c r="Y33" s="3">
        <v>0.1</v>
      </c>
      <c r="Z33" s="3">
        <v>0.1</v>
      </c>
      <c r="AA33" s="3">
        <v>0.1</v>
      </c>
      <c r="AB33" s="3">
        <v>9.9900000000000003E-2</v>
      </c>
      <c r="AC33" s="3">
        <v>0.10009999999999999</v>
      </c>
      <c r="AD33" s="3">
        <v>9.9900000000000003E-2</v>
      </c>
      <c r="AE33" s="3">
        <v>0.1</v>
      </c>
      <c r="AF33" s="3">
        <v>0.15359999999999999</v>
      </c>
      <c r="AG33" s="3">
        <v>0.2036</v>
      </c>
      <c r="AH33" s="3">
        <v>0.2</v>
      </c>
      <c r="AI33" s="3">
        <v>0.11749999999999999</v>
      </c>
      <c r="AJ33" s="3">
        <v>0.15690000000000001</v>
      </c>
      <c r="AK33" s="3">
        <v>0.2</v>
      </c>
      <c r="AL33" s="3">
        <v>0.1915</v>
      </c>
      <c r="AM33" s="3">
        <v>9.9699999999999997E-2</v>
      </c>
      <c r="AN33" s="3">
        <v>0.16619999999999999</v>
      </c>
      <c r="AO33" s="3">
        <v>0.1211</v>
      </c>
      <c r="AP33" s="3">
        <v>8.2000000000000003E-2</v>
      </c>
      <c r="AQ33" s="3">
        <v>7.9699999999999993E-2</v>
      </c>
      <c r="AR33" s="3">
        <v>7.8399999999999997E-2</v>
      </c>
      <c r="AS33" s="3">
        <v>7.6399999999999996E-2</v>
      </c>
      <c r="AT33" s="3">
        <v>7.3099999999999998E-2</v>
      </c>
      <c r="AU33" s="3">
        <v>7.0499999999999993E-2</v>
      </c>
      <c r="AV33" s="3">
        <v>6.9699999999999998E-2</v>
      </c>
      <c r="AW33" s="3">
        <v>6.9199999999999998E-2</v>
      </c>
      <c r="AX33" s="3">
        <v>0.11700000000000001</v>
      </c>
      <c r="AY33" s="3">
        <v>9.69E-2</v>
      </c>
      <c r="AZ33" s="3">
        <v>0.1343</v>
      </c>
      <c r="BA33" s="3">
        <v>0.1356</v>
      </c>
      <c r="BB33" s="3">
        <v>0.13500000000000001</v>
      </c>
      <c r="BC33" s="3">
        <v>0.10639999999999999</v>
      </c>
      <c r="BD33" s="3">
        <v>0.1391</v>
      </c>
      <c r="BE33" s="3">
        <v>0.14330000000000001</v>
      </c>
      <c r="BF33" s="3">
        <v>0.15110000000000001</v>
      </c>
      <c r="BG33" s="3">
        <v>0.1216</v>
      </c>
      <c r="BH33" s="3">
        <v>0.1216</v>
      </c>
      <c r="BI33" s="3">
        <v>0.1216</v>
      </c>
      <c r="BJ33" s="3">
        <v>0.1216</v>
      </c>
      <c r="BK33" s="3">
        <v>0.1216</v>
      </c>
      <c r="BL33" s="3">
        <v>0.1216</v>
      </c>
      <c r="BM33" s="3">
        <v>0.1216</v>
      </c>
      <c r="BN33" s="3">
        <v>0.1216</v>
      </c>
      <c r="BO33" s="3">
        <v>0.1216</v>
      </c>
      <c r="BP33" s="3">
        <v>0.1216</v>
      </c>
      <c r="BQ33" s="3">
        <v>0.1216</v>
      </c>
    </row>
    <row r="34" spans="1:69" x14ac:dyDescent="0.25">
      <c r="A34" s="3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0.10680000000000001</v>
      </c>
      <c r="X34" s="3">
        <v>0.159</v>
      </c>
      <c r="Y34" s="3">
        <v>0.13</v>
      </c>
      <c r="Z34" s="3">
        <v>0.19639999999999999</v>
      </c>
      <c r="AA34" s="3">
        <v>9.0300000000000005E-2</v>
      </c>
      <c r="AB34" s="3">
        <v>7.2499999999999995E-2</v>
      </c>
      <c r="AC34" s="3">
        <v>8.2100000000000006E-2</v>
      </c>
      <c r="AD34" s="3">
        <v>9.7699999999999995E-2</v>
      </c>
      <c r="AE34" s="3">
        <v>0.1143</v>
      </c>
      <c r="AF34" s="3">
        <v>8.7599999999999997E-2</v>
      </c>
      <c r="AG34" s="3">
        <v>5.6099999999999997E-2</v>
      </c>
      <c r="AH34" s="3">
        <v>7.4399999999999994E-2</v>
      </c>
      <c r="AI34" s="3">
        <v>8.5099999999999995E-2</v>
      </c>
      <c r="AJ34" s="3">
        <v>7.9100000000000004E-2</v>
      </c>
      <c r="AK34" s="3">
        <v>0.12590000000000001</v>
      </c>
      <c r="AL34" s="3">
        <v>0.16400000000000001</v>
      </c>
      <c r="AM34" s="3">
        <v>0.18110000000000001</v>
      </c>
      <c r="AN34" s="3">
        <v>0.1835</v>
      </c>
      <c r="AO34" s="3">
        <v>0.19070000000000001</v>
      </c>
      <c r="AP34" s="3">
        <v>0.1807</v>
      </c>
      <c r="AQ34" s="3">
        <v>0.17199999999999999</v>
      </c>
      <c r="AR34" s="3">
        <v>0.1671</v>
      </c>
      <c r="AS34" s="3">
        <v>0.1648</v>
      </c>
      <c r="AT34" s="3">
        <v>0.16270000000000001</v>
      </c>
      <c r="AU34" s="3">
        <v>0.16320000000000001</v>
      </c>
      <c r="AV34" s="3">
        <v>0.14829999999999999</v>
      </c>
      <c r="AW34" s="3">
        <v>0.15060000000000001</v>
      </c>
      <c r="AX34" s="3">
        <v>0.15409999999999999</v>
      </c>
      <c r="AY34" s="3">
        <v>0.16400000000000001</v>
      </c>
      <c r="AZ34" s="3">
        <v>0.16009999999999999</v>
      </c>
      <c r="BA34" s="3">
        <v>0.1517</v>
      </c>
      <c r="BB34" s="3">
        <v>0.1537</v>
      </c>
      <c r="BC34" s="3">
        <v>0.1575</v>
      </c>
      <c r="BD34" s="3">
        <v>0.16789999999999999</v>
      </c>
      <c r="BE34" s="3">
        <v>0.20219999999999999</v>
      </c>
      <c r="BF34" s="3">
        <v>0.2102</v>
      </c>
      <c r="BG34" s="3">
        <v>0.223</v>
      </c>
      <c r="BH34" s="3">
        <v>0.223</v>
      </c>
      <c r="BI34" s="3">
        <v>0.223</v>
      </c>
      <c r="BJ34" s="3">
        <v>0.223</v>
      </c>
      <c r="BK34" s="3">
        <v>0.223</v>
      </c>
      <c r="BL34" s="3">
        <v>0.223</v>
      </c>
      <c r="BM34" s="3">
        <v>0.223</v>
      </c>
      <c r="BN34" s="3">
        <v>0.223</v>
      </c>
      <c r="BO34" s="3">
        <v>0.223</v>
      </c>
      <c r="BP34" s="3">
        <v>0.223</v>
      </c>
      <c r="BQ34" s="3">
        <v>0.223</v>
      </c>
    </row>
    <row r="35" spans="1:69" x14ac:dyDescent="0.25">
      <c r="A35" s="3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4.6399999999999997E-2</v>
      </c>
      <c r="X35" s="3">
        <v>6.2199999999999998E-2</v>
      </c>
      <c r="Y35" s="3">
        <v>5.0700000000000002E-2</v>
      </c>
      <c r="Z35" s="3">
        <v>7.6399999999999996E-2</v>
      </c>
      <c r="AA35" s="3">
        <v>1.9699999999999999E-2</v>
      </c>
      <c r="AB35" s="3">
        <v>1.5100000000000001E-2</v>
      </c>
      <c r="AC35" s="3">
        <v>1.7000000000000001E-2</v>
      </c>
      <c r="AD35" s="3">
        <v>2.1499999999999998E-2</v>
      </c>
      <c r="AE35" s="3">
        <v>2.5899999999999999E-2</v>
      </c>
      <c r="AF35" s="3">
        <v>1.84E-2</v>
      </c>
      <c r="AG35" s="3">
        <v>1.04E-2</v>
      </c>
      <c r="AH35" s="3">
        <v>9.9000000000000008E-3</v>
      </c>
      <c r="AI35" s="3">
        <v>1.06E-2</v>
      </c>
      <c r="AJ35" s="3">
        <v>9.7999999999999997E-3</v>
      </c>
      <c r="AK35" s="3">
        <v>1.11E-2</v>
      </c>
      <c r="AL35" s="3">
        <v>1.1900000000000001E-2</v>
      </c>
      <c r="AM35" s="3">
        <v>1.26E-2</v>
      </c>
      <c r="AN35" s="3">
        <v>1.1900000000000001E-2</v>
      </c>
      <c r="AO35" s="3">
        <v>1.32E-2</v>
      </c>
      <c r="AP35" s="3">
        <v>1.23E-2</v>
      </c>
      <c r="AQ35" s="3">
        <v>1.0800000000000001E-2</v>
      </c>
      <c r="AR35" s="3">
        <v>9.9000000000000008E-3</v>
      </c>
      <c r="AS35" s="3">
        <v>1.04E-2</v>
      </c>
      <c r="AT35" s="3">
        <v>9.1000000000000004E-3</v>
      </c>
      <c r="AU35" s="3">
        <v>9.4999999999999998E-3</v>
      </c>
      <c r="AV35" s="3">
        <v>9.2999999999999992E-3</v>
      </c>
      <c r="AW35" s="3">
        <v>9.4000000000000004E-3</v>
      </c>
      <c r="AX35" s="3">
        <v>9.5999999999999992E-3</v>
      </c>
      <c r="AY35" s="3">
        <v>1.0500000000000001E-2</v>
      </c>
      <c r="AZ35" s="3">
        <v>9.7000000000000003E-3</v>
      </c>
      <c r="BA35" s="3">
        <v>8.8999999999999999E-3</v>
      </c>
      <c r="BB35" s="3">
        <v>8.0999999999999996E-3</v>
      </c>
      <c r="BC35" s="3">
        <v>8.0999999999999996E-3</v>
      </c>
      <c r="BD35" s="3">
        <v>9.2999999999999992E-3</v>
      </c>
      <c r="BE35" s="3">
        <v>1.1900000000000001E-2</v>
      </c>
      <c r="BF35" s="3">
        <v>1.7000000000000001E-2</v>
      </c>
      <c r="BG35" s="3">
        <v>2.18E-2</v>
      </c>
      <c r="BH35" s="3">
        <v>2.18E-2</v>
      </c>
      <c r="BI35" s="3">
        <v>2.18E-2</v>
      </c>
      <c r="BJ35" s="3">
        <v>2.18E-2</v>
      </c>
      <c r="BK35" s="3">
        <v>2.18E-2</v>
      </c>
      <c r="BL35" s="3">
        <v>2.18E-2</v>
      </c>
      <c r="BM35" s="3">
        <v>2.18E-2</v>
      </c>
      <c r="BN35" s="3">
        <v>2.18E-2</v>
      </c>
      <c r="BO35" s="3">
        <v>2.18E-2</v>
      </c>
      <c r="BP35" s="3">
        <v>2.18E-2</v>
      </c>
      <c r="BQ35" s="3">
        <v>2.18E-2</v>
      </c>
    </row>
    <row r="36" spans="1:69" x14ac:dyDescent="0.25">
      <c r="A36" s="3">
        <v>35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</row>
    <row r="37" spans="1:69" x14ac:dyDescent="0.25">
      <c r="A37" s="3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</row>
    <row r="38" spans="1:69" x14ac:dyDescent="0.25">
      <c r="A38" s="3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</row>
    <row r="39" spans="1:69" x14ac:dyDescent="0.25">
      <c r="A39" s="3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</row>
    <row r="40" spans="1:69" x14ac:dyDescent="0.25">
      <c r="A40" s="3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</row>
    <row r="41" spans="1:69" x14ac:dyDescent="0.25">
      <c r="A41" s="3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</row>
    <row r="42" spans="1:69" x14ac:dyDescent="0.25">
      <c r="A42" s="3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</row>
    <row r="43" spans="1:69" x14ac:dyDescent="0.25">
      <c r="A43" s="3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</row>
    <row r="44" spans="1:69" x14ac:dyDescent="0.25">
      <c r="A44" s="3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</row>
    <row r="45" spans="1:69" x14ac:dyDescent="0.25">
      <c r="A45" s="3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</row>
    <row r="46" spans="1:69" x14ac:dyDescent="0.25">
      <c r="A46" s="3">
        <v>45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</row>
    <row r="47" spans="1:69" x14ac:dyDescent="0.25">
      <c r="A47" s="3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</row>
    <row r="48" spans="1:69" x14ac:dyDescent="0.25">
      <c r="A48" s="3">
        <v>47</v>
      </c>
      <c r="B48" s="3">
        <f>30.6465517241379/100</f>
        <v>0.30646551724137899</v>
      </c>
      <c r="C48" s="3">
        <f t="shared" ref="C48:S48" si="0">30.6465517241379/100</f>
        <v>0.30646551724137899</v>
      </c>
      <c r="D48" s="3">
        <f t="shared" si="0"/>
        <v>0.30646551724137899</v>
      </c>
      <c r="E48" s="3">
        <f t="shared" si="0"/>
        <v>0.30646551724137899</v>
      </c>
      <c r="F48" s="3">
        <f t="shared" si="0"/>
        <v>0.30646551724137899</v>
      </c>
      <c r="G48" s="3">
        <f t="shared" si="0"/>
        <v>0.30646551724137899</v>
      </c>
      <c r="H48" s="3">
        <f t="shared" si="0"/>
        <v>0.30646551724137899</v>
      </c>
      <c r="I48" s="3">
        <f t="shared" si="0"/>
        <v>0.30646551724137899</v>
      </c>
      <c r="J48" s="3">
        <f t="shared" si="0"/>
        <v>0.30646551724137899</v>
      </c>
      <c r="K48" s="3">
        <f t="shared" si="0"/>
        <v>0.30646551724137899</v>
      </c>
      <c r="L48" s="3">
        <f t="shared" si="0"/>
        <v>0.30646551724137899</v>
      </c>
      <c r="M48" s="3">
        <f t="shared" si="0"/>
        <v>0.30646551724137899</v>
      </c>
      <c r="N48" s="3">
        <f t="shared" si="0"/>
        <v>0.30646551724137899</v>
      </c>
      <c r="O48" s="3">
        <f t="shared" si="0"/>
        <v>0.30646551724137899</v>
      </c>
      <c r="P48" s="3">
        <f t="shared" si="0"/>
        <v>0.30646551724137899</v>
      </c>
      <c r="Q48" s="3">
        <f t="shared" si="0"/>
        <v>0.30646551724137899</v>
      </c>
      <c r="R48" s="3">
        <f t="shared" si="0"/>
        <v>0.30646551724137899</v>
      </c>
      <c r="S48" s="3">
        <f t="shared" si="0"/>
        <v>0.30646551724137899</v>
      </c>
      <c r="T48" s="3">
        <f>26.6760168302945/100</f>
        <v>0.26676016830294502</v>
      </c>
      <c r="U48" s="3">
        <f t="shared" ref="U48:AC48" si="1">26.6760168302945/100</f>
        <v>0.26676016830294502</v>
      </c>
      <c r="V48" s="3">
        <f t="shared" si="1"/>
        <v>0.26676016830294502</v>
      </c>
      <c r="W48" s="3">
        <f t="shared" si="1"/>
        <v>0.26676016830294502</v>
      </c>
      <c r="X48" s="3">
        <f t="shared" si="1"/>
        <v>0.26676016830294502</v>
      </c>
      <c r="Y48" s="3">
        <f t="shared" si="1"/>
        <v>0.26676016830294502</v>
      </c>
      <c r="Z48" s="3">
        <f t="shared" si="1"/>
        <v>0.26676016830294502</v>
      </c>
      <c r="AA48" s="3">
        <f t="shared" si="1"/>
        <v>0.26676016830294502</v>
      </c>
      <c r="AB48" s="3">
        <f t="shared" si="1"/>
        <v>0.26676016830294502</v>
      </c>
      <c r="AC48" s="3">
        <f t="shared" si="1"/>
        <v>0.26676016830294502</v>
      </c>
      <c r="AD48" s="3">
        <f>24.1266375545852/100</f>
        <v>0.24126637554585201</v>
      </c>
      <c r="AE48" s="3">
        <f t="shared" ref="AE48:AM48" si="2">24.1266375545852/100</f>
        <v>0.24126637554585201</v>
      </c>
      <c r="AF48" s="3">
        <f t="shared" si="2"/>
        <v>0.24126637554585201</v>
      </c>
      <c r="AG48" s="3">
        <f t="shared" si="2"/>
        <v>0.24126637554585201</v>
      </c>
      <c r="AH48" s="3">
        <f t="shared" si="2"/>
        <v>0.24126637554585201</v>
      </c>
      <c r="AI48" s="3">
        <f t="shared" si="2"/>
        <v>0.24126637554585201</v>
      </c>
      <c r="AJ48" s="3">
        <f t="shared" si="2"/>
        <v>0.24126637554585201</v>
      </c>
      <c r="AK48" s="3">
        <f t="shared" si="2"/>
        <v>0.24126637554585201</v>
      </c>
      <c r="AL48" s="3">
        <f t="shared" si="2"/>
        <v>0.24126637554585201</v>
      </c>
      <c r="AM48" s="3">
        <f t="shared" si="2"/>
        <v>0.24126637554585201</v>
      </c>
      <c r="AN48" s="3">
        <f>21.9409282700422/100</f>
        <v>0.21940928270042201</v>
      </c>
      <c r="AO48" s="3">
        <f t="shared" ref="AO48:AW48" si="3">21.9409282700422/100</f>
        <v>0.21940928270042201</v>
      </c>
      <c r="AP48" s="3">
        <f t="shared" si="3"/>
        <v>0.21940928270042201</v>
      </c>
      <c r="AQ48" s="3">
        <f t="shared" si="3"/>
        <v>0.21940928270042201</v>
      </c>
      <c r="AR48" s="3">
        <f t="shared" si="3"/>
        <v>0.21940928270042201</v>
      </c>
      <c r="AS48" s="3">
        <f t="shared" si="3"/>
        <v>0.21940928270042201</v>
      </c>
      <c r="AT48" s="3">
        <f t="shared" si="3"/>
        <v>0.21940928270042201</v>
      </c>
      <c r="AU48" s="3">
        <f t="shared" si="3"/>
        <v>0.21940928270042201</v>
      </c>
      <c r="AV48" s="3">
        <f t="shared" si="3"/>
        <v>0.21940928270042201</v>
      </c>
      <c r="AW48" s="3">
        <f t="shared" si="3"/>
        <v>0.21940928270042201</v>
      </c>
      <c r="AX48" s="3">
        <f>19.8460551635664/100</f>
        <v>0.19846055163566401</v>
      </c>
      <c r="AY48" s="3">
        <f t="shared" ref="AY48:BB48" si="4">19.8460551635664/100</f>
        <v>0.19846055163566401</v>
      </c>
      <c r="AZ48" s="3">
        <f t="shared" si="4"/>
        <v>0.19846055163566401</v>
      </c>
      <c r="BA48" s="3">
        <f t="shared" si="4"/>
        <v>0.19846055163566401</v>
      </c>
      <c r="BB48" s="3">
        <f t="shared" si="4"/>
        <v>0.19846055163566401</v>
      </c>
      <c r="BC48" s="3">
        <f>17.683407835919/100</f>
        <v>0.17683407835918999</v>
      </c>
      <c r="BD48" s="3">
        <f t="shared" ref="BD48:BG48" si="5">17.683407835919/100</f>
        <v>0.17683407835918999</v>
      </c>
      <c r="BE48" s="3">
        <f t="shared" si="5"/>
        <v>0.17683407835918999</v>
      </c>
      <c r="BF48" s="3">
        <f t="shared" si="5"/>
        <v>0.17683407835918999</v>
      </c>
      <c r="BG48" s="3">
        <f t="shared" si="5"/>
        <v>0.17683407835918999</v>
      </c>
      <c r="BH48" s="3">
        <f>15.7777068029384/100</f>
        <v>0.15777706802938402</v>
      </c>
      <c r="BI48" s="3">
        <f>14.924155928886/100</f>
        <v>0.14924155928885999</v>
      </c>
      <c r="BJ48" s="3">
        <f>13.959686823255/100</f>
        <v>0.13959686823254999</v>
      </c>
      <c r="BK48" s="3">
        <f>13.4099616858238/100</f>
        <v>0.13409961685823801</v>
      </c>
      <c r="BL48" s="3">
        <f>12.7084723148766/100</f>
        <v>0.12708472314876601</v>
      </c>
      <c r="BM48" s="3">
        <f>11.3204373423045/100</f>
        <v>0.113204373423045</v>
      </c>
      <c r="BN48" s="3">
        <f>10.608371462464/100</f>
        <v>0.10608371462464</v>
      </c>
      <c r="BO48" s="3">
        <f>9.30073516840486/100</f>
        <v>9.3007351684048598E-2</v>
      </c>
      <c r="BP48" s="3">
        <f>8.59574468085106/100</f>
        <v>8.5957446808510612E-2</v>
      </c>
      <c r="BQ48" s="3">
        <f>8.59574468085106/100</f>
        <v>8.5957446808510612E-2</v>
      </c>
    </row>
    <row r="49" spans="1:69" x14ac:dyDescent="0.25">
      <c r="A49" s="3">
        <v>48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</row>
    <row r="50" spans="1:69" x14ac:dyDescent="0.25">
      <c r="A50" s="3">
        <v>49</v>
      </c>
      <c r="B50" s="3">
        <v>6.5299999999999997E-2</v>
      </c>
      <c r="C50" s="3">
        <v>7.0999999999999994E-2</v>
      </c>
      <c r="D50" s="3">
        <v>7.3200000000000001E-2</v>
      </c>
      <c r="E50" s="3">
        <v>8.1299999999999997E-2</v>
      </c>
      <c r="F50" s="3">
        <v>8.7999999999999995E-2</v>
      </c>
      <c r="G50" s="3">
        <v>0.1032</v>
      </c>
      <c r="H50" s="3">
        <v>9.8100000000000007E-2</v>
      </c>
      <c r="I50" s="3">
        <v>0.10290000000000001</v>
      </c>
      <c r="J50" s="3">
        <v>0.13589999999999999</v>
      </c>
      <c r="K50" s="3">
        <v>0.14230000000000001</v>
      </c>
      <c r="L50" s="3">
        <v>0.13669999999999999</v>
      </c>
      <c r="M50" s="3">
        <v>0.13669999999999999</v>
      </c>
      <c r="N50" s="3">
        <v>0.11940000000000001</v>
      </c>
      <c r="O50" s="3">
        <v>0.12939999999999999</v>
      </c>
      <c r="P50" s="3">
        <v>0.13250000000000001</v>
      </c>
      <c r="Q50" s="3">
        <v>0.1331</v>
      </c>
      <c r="R50" s="3">
        <v>0.13220000000000001</v>
      </c>
      <c r="S50" s="3">
        <v>0.13919999999999999</v>
      </c>
      <c r="T50" s="3">
        <v>0.15040000000000001</v>
      </c>
      <c r="U50" s="3">
        <v>0.13850000000000001</v>
      </c>
      <c r="V50" s="3">
        <v>0.13220000000000001</v>
      </c>
      <c r="W50" s="3">
        <v>0.13070000000000001</v>
      </c>
      <c r="X50" s="3">
        <v>0.15959999999999999</v>
      </c>
      <c r="Y50" s="3">
        <v>0.18290000000000001</v>
      </c>
      <c r="Z50" s="3">
        <v>0.16930000000000001</v>
      </c>
      <c r="AA50" s="3">
        <v>0.15720000000000001</v>
      </c>
      <c r="AB50" s="3">
        <v>0.17399999999999999</v>
      </c>
      <c r="AC50" s="3">
        <v>0.1951</v>
      </c>
      <c r="AD50" s="3">
        <v>0.24349999999999999</v>
      </c>
      <c r="AE50" s="3">
        <v>0.24340000000000001</v>
      </c>
      <c r="AF50" s="3">
        <v>0.23480000000000001</v>
      </c>
      <c r="AG50" s="3">
        <v>0.19109999999999999</v>
      </c>
      <c r="AH50" s="3">
        <v>0.26129999999999998</v>
      </c>
      <c r="AI50" s="3">
        <v>0.2923</v>
      </c>
      <c r="AJ50" s="3">
        <v>0.31080000000000002</v>
      </c>
      <c r="AK50" s="3">
        <v>0.29570000000000002</v>
      </c>
      <c r="AL50" s="3">
        <v>0.3221</v>
      </c>
      <c r="AM50" s="3">
        <v>0.30709999999999998</v>
      </c>
      <c r="AN50" s="3">
        <v>0.33639999999999998</v>
      </c>
      <c r="AO50" s="3">
        <v>0.33129999999999998</v>
      </c>
      <c r="AP50" s="3">
        <v>0.31879999999999997</v>
      </c>
      <c r="AQ50" s="3">
        <v>0.32169999999999999</v>
      </c>
      <c r="AR50" s="3">
        <v>0.31859999999999999</v>
      </c>
      <c r="AS50" s="3">
        <v>0.30009999999999998</v>
      </c>
      <c r="AT50" s="3">
        <v>0.29559999999999997</v>
      </c>
      <c r="AU50" s="3">
        <v>0.2762</v>
      </c>
      <c r="AV50" s="3">
        <v>0.2571</v>
      </c>
      <c r="AW50" s="3">
        <v>0.25719999999999998</v>
      </c>
      <c r="AX50" s="3">
        <v>0.26939999999999997</v>
      </c>
      <c r="AY50" s="3">
        <v>0.2676</v>
      </c>
      <c r="AZ50" s="3">
        <v>0.27510000000000001</v>
      </c>
      <c r="BA50" s="3">
        <v>0.26740000000000003</v>
      </c>
      <c r="BB50" s="3">
        <v>0.26069999999999999</v>
      </c>
      <c r="BC50" s="3">
        <v>0.2646</v>
      </c>
      <c r="BD50" s="3">
        <v>0.28810000000000002</v>
      </c>
      <c r="BE50" s="3">
        <v>0.33689999999999998</v>
      </c>
      <c r="BF50" s="3">
        <v>0.33600000000000002</v>
      </c>
      <c r="BG50" s="3">
        <v>0.3513</v>
      </c>
      <c r="BH50" s="3">
        <v>0.3513</v>
      </c>
      <c r="BI50" s="3">
        <v>0.3513</v>
      </c>
      <c r="BJ50" s="3">
        <v>0.3513</v>
      </c>
      <c r="BK50" s="3">
        <v>0.3513</v>
      </c>
      <c r="BL50" s="3">
        <v>0.3513</v>
      </c>
      <c r="BM50" s="3">
        <v>0.3513</v>
      </c>
      <c r="BN50" s="3">
        <v>0.3513</v>
      </c>
      <c r="BO50" s="3">
        <v>0.3513</v>
      </c>
      <c r="BP50" s="3">
        <v>0.3513</v>
      </c>
      <c r="BQ50" s="3">
        <v>0.3513</v>
      </c>
    </row>
    <row r="51" spans="1:69" x14ac:dyDescent="0.25">
      <c r="A51" s="3">
        <v>50</v>
      </c>
      <c r="B51" s="3">
        <v>6.1600000000000002E-2</v>
      </c>
      <c r="C51" s="3">
        <v>6.4199999999999993E-2</v>
      </c>
      <c r="D51" s="3">
        <v>6.3299999999999995E-2</v>
      </c>
      <c r="E51" s="3">
        <v>5.9200000000000003E-2</v>
      </c>
      <c r="F51" s="3">
        <v>5.5899999999999998E-2</v>
      </c>
      <c r="G51" s="3">
        <v>6.7900000000000002E-2</v>
      </c>
      <c r="H51" s="3">
        <v>6.3500000000000001E-2</v>
      </c>
      <c r="I51" s="3">
        <v>5.1799999999999999E-2</v>
      </c>
      <c r="J51" s="3">
        <v>0.06</v>
      </c>
      <c r="K51" s="3">
        <v>6.7500000000000004E-2</v>
      </c>
      <c r="L51" s="3">
        <v>6.2799999999999995E-2</v>
      </c>
      <c r="M51" s="3">
        <v>5.8000000000000003E-2</v>
      </c>
      <c r="N51" s="3">
        <v>5.6899999999999999E-2</v>
      </c>
      <c r="O51" s="3">
        <v>5.6599999999999998E-2</v>
      </c>
      <c r="P51" s="3">
        <v>5.8599999999999999E-2</v>
      </c>
      <c r="Q51" s="3">
        <v>6.3600000000000004E-2</v>
      </c>
      <c r="R51" s="3">
        <v>7.0099999999999996E-2</v>
      </c>
      <c r="S51" s="3">
        <v>7.2400000000000006E-2</v>
      </c>
      <c r="T51" s="3">
        <v>7.8899999999999998E-2</v>
      </c>
      <c r="U51" s="3">
        <v>6.3899999999999998E-2</v>
      </c>
      <c r="V51" s="3">
        <v>6.6799999999999998E-2</v>
      </c>
      <c r="W51" s="3">
        <v>7.6700000000000004E-2</v>
      </c>
      <c r="X51" s="3">
        <v>0.105</v>
      </c>
      <c r="Y51" s="3">
        <v>9.4500000000000001E-2</v>
      </c>
      <c r="Z51" s="3">
        <v>7.8E-2</v>
      </c>
      <c r="AA51" s="3">
        <v>7.2599999999999998E-2</v>
      </c>
      <c r="AB51" s="3">
        <v>8.6999999999999994E-2</v>
      </c>
      <c r="AC51" s="3">
        <v>9.5600000000000004E-2</v>
      </c>
      <c r="AD51" s="3">
        <v>9.98E-2</v>
      </c>
      <c r="AE51" s="3">
        <v>0.1152</v>
      </c>
      <c r="AF51" s="3">
        <v>8.6499999999999994E-2</v>
      </c>
      <c r="AG51" s="3">
        <v>5.6800000000000003E-2</v>
      </c>
      <c r="AH51" s="3">
        <v>5.7299999999999997E-2</v>
      </c>
      <c r="AI51" s="3">
        <v>5.28E-2</v>
      </c>
      <c r="AJ51" s="3">
        <v>4.1500000000000002E-2</v>
      </c>
      <c r="AK51" s="3">
        <v>3.8600000000000002E-2</v>
      </c>
      <c r="AL51" s="3">
        <v>4.1300000000000003E-2</v>
      </c>
      <c r="AM51" s="3">
        <v>4.2200000000000001E-2</v>
      </c>
      <c r="AN51" s="3">
        <v>4.5900000000000003E-2</v>
      </c>
      <c r="AO51" s="3">
        <v>5.0500000000000003E-2</v>
      </c>
      <c r="AP51" s="3">
        <v>4.3400000000000001E-2</v>
      </c>
      <c r="AQ51" s="3">
        <v>4.2200000000000001E-2</v>
      </c>
      <c r="AR51" s="3">
        <v>4.8000000000000001E-2</v>
      </c>
      <c r="AS51" s="3">
        <v>4.7899999999999998E-2</v>
      </c>
      <c r="AT51" s="3">
        <v>4.48E-2</v>
      </c>
      <c r="AU51" s="3">
        <v>4.99E-2</v>
      </c>
      <c r="AV51" s="3">
        <v>5.3699999999999998E-2</v>
      </c>
      <c r="AW51" s="3">
        <v>5.0200000000000002E-2</v>
      </c>
      <c r="AX51" s="3">
        <v>5.21E-2</v>
      </c>
      <c r="AY51" s="3">
        <v>4.7300000000000002E-2</v>
      </c>
      <c r="AZ51" s="3">
        <v>4.9500000000000002E-2</v>
      </c>
      <c r="BA51" s="3">
        <v>4.82E-2</v>
      </c>
      <c r="BB51" s="3">
        <v>4.8399999999999999E-2</v>
      </c>
      <c r="BC51" s="3">
        <v>5.0200000000000002E-2</v>
      </c>
      <c r="BD51" s="3">
        <v>5.7500000000000002E-2</v>
      </c>
      <c r="BE51" s="3">
        <v>7.2999999999999995E-2</v>
      </c>
      <c r="BF51" s="3">
        <v>9.0499999999999997E-2</v>
      </c>
      <c r="BG51" s="3">
        <v>0.1027</v>
      </c>
      <c r="BH51" s="3">
        <v>0.1027</v>
      </c>
      <c r="BI51" s="3">
        <v>0.1027</v>
      </c>
      <c r="BJ51" s="3">
        <v>0.1027</v>
      </c>
      <c r="BK51" s="3">
        <v>0.1027</v>
      </c>
      <c r="BL51" s="3">
        <v>0.1027</v>
      </c>
      <c r="BM51" s="3">
        <v>0.1027</v>
      </c>
      <c r="BN51" s="3">
        <v>0.1027</v>
      </c>
      <c r="BO51" s="3">
        <v>0.1027</v>
      </c>
      <c r="BP51" s="3">
        <v>0.1027</v>
      </c>
      <c r="BQ51" s="3">
        <v>0.1027</v>
      </c>
    </row>
    <row r="52" spans="1:69" x14ac:dyDescent="0.25">
      <c r="A52" s="3">
        <v>51</v>
      </c>
      <c r="B52" s="3">
        <v>4.3799999999999999E-2</v>
      </c>
      <c r="C52" s="3">
        <v>4.8099999999999997E-2</v>
      </c>
      <c r="D52" s="3">
        <v>4.2799999999999998E-2</v>
      </c>
      <c r="E52" s="3">
        <v>4.3200000000000002E-2</v>
      </c>
      <c r="F52" s="3">
        <v>3.9800000000000002E-2</v>
      </c>
      <c r="G52" s="3">
        <v>4.7399999999999998E-2</v>
      </c>
      <c r="H52" s="3">
        <v>3.9899999999999998E-2</v>
      </c>
      <c r="I52" s="3">
        <v>3.3599999999999998E-2</v>
      </c>
      <c r="J52" s="3">
        <v>3.7699999999999997E-2</v>
      </c>
      <c r="K52" s="3">
        <v>4.0099999999999997E-2</v>
      </c>
      <c r="L52" s="3">
        <v>3.6799999999999999E-2</v>
      </c>
      <c r="M52" s="3">
        <v>3.3500000000000002E-2</v>
      </c>
      <c r="N52" s="3">
        <v>3.2300000000000002E-2</v>
      </c>
      <c r="O52" s="3">
        <v>3.5000000000000003E-2</v>
      </c>
      <c r="P52" s="3">
        <v>3.5299999999999998E-2</v>
      </c>
      <c r="Q52" s="3">
        <v>3.5999999999999997E-2</v>
      </c>
      <c r="R52" s="3">
        <v>3.7999999999999999E-2</v>
      </c>
      <c r="S52" s="3">
        <v>3.6299999999999999E-2</v>
      </c>
      <c r="T52" s="3">
        <v>3.3799999999999997E-2</v>
      </c>
      <c r="U52" s="3">
        <v>3.0599999999999999E-2</v>
      </c>
      <c r="V52" s="3">
        <v>3.1600000000000003E-2</v>
      </c>
      <c r="W52" s="3">
        <v>3.5200000000000002E-2</v>
      </c>
      <c r="X52" s="3">
        <v>4.5699999999999998E-2</v>
      </c>
      <c r="Y52" s="3">
        <v>4.58E-2</v>
      </c>
      <c r="Z52" s="3">
        <v>4.0800000000000003E-2</v>
      </c>
      <c r="AA52" s="3">
        <v>4.0300000000000002E-2</v>
      </c>
      <c r="AB52" s="3">
        <v>4.2599999999999999E-2</v>
      </c>
      <c r="AC52" s="3">
        <v>4.65E-2</v>
      </c>
      <c r="AD52" s="3">
        <v>5.3600000000000002E-2</v>
      </c>
      <c r="AE52" s="3">
        <v>6.3600000000000004E-2</v>
      </c>
      <c r="AF52" s="3">
        <v>5.2499999999999998E-2</v>
      </c>
      <c r="AG52" s="3">
        <v>3.9300000000000002E-2</v>
      </c>
      <c r="AH52" s="3">
        <v>3.9199999999999999E-2</v>
      </c>
      <c r="AI52" s="3">
        <v>3.8600000000000002E-2</v>
      </c>
      <c r="AJ52" s="3">
        <v>3.2500000000000001E-2</v>
      </c>
      <c r="AK52" s="3">
        <v>3.1600000000000003E-2</v>
      </c>
      <c r="AL52" s="3">
        <v>3.5099999999999999E-2</v>
      </c>
      <c r="AM52" s="3">
        <v>3.39E-2</v>
      </c>
      <c r="AN52" s="3">
        <v>3.5799999999999998E-2</v>
      </c>
      <c r="AO52" s="3">
        <v>3.7900000000000003E-2</v>
      </c>
      <c r="AP52" s="3">
        <v>3.61E-2</v>
      </c>
      <c r="AQ52" s="3">
        <v>3.4599999999999999E-2</v>
      </c>
      <c r="AR52" s="3">
        <v>3.6299999999999999E-2</v>
      </c>
      <c r="AS52" s="3">
        <v>3.8199999999999998E-2</v>
      </c>
      <c r="AT52" s="3">
        <v>3.8199999999999998E-2</v>
      </c>
      <c r="AU52" s="3">
        <v>3.8800000000000001E-2</v>
      </c>
      <c r="AV52" s="3">
        <v>3.9399999999999998E-2</v>
      </c>
      <c r="AW52" s="3">
        <v>3.6400000000000002E-2</v>
      </c>
      <c r="AX52" s="3">
        <v>3.6900000000000002E-2</v>
      </c>
      <c r="AY52" s="3">
        <v>3.3099999999999997E-2</v>
      </c>
      <c r="AZ52" s="3">
        <v>2.92E-2</v>
      </c>
      <c r="BA52" s="3">
        <v>2.8400000000000002E-2</v>
      </c>
      <c r="BB52" s="3">
        <v>2.4500000000000001E-2</v>
      </c>
      <c r="BC52" s="3">
        <v>2.58E-2</v>
      </c>
      <c r="BD52" s="3">
        <v>2.7799999999999998E-2</v>
      </c>
      <c r="BE52" s="3">
        <v>3.3099999999999997E-2</v>
      </c>
      <c r="BF52" s="3">
        <v>4.3299999999999998E-2</v>
      </c>
      <c r="BG52" s="3">
        <v>5.62E-2</v>
      </c>
      <c r="BH52" s="3">
        <v>5.62E-2</v>
      </c>
      <c r="BI52" s="3">
        <v>5.62E-2</v>
      </c>
      <c r="BJ52" s="3">
        <v>5.62E-2</v>
      </c>
      <c r="BK52" s="3">
        <v>5.62E-2</v>
      </c>
      <c r="BL52" s="3">
        <v>5.62E-2</v>
      </c>
      <c r="BM52" s="3">
        <v>5.62E-2</v>
      </c>
      <c r="BN52" s="3">
        <v>5.62E-2</v>
      </c>
      <c r="BO52" s="3">
        <v>5.62E-2</v>
      </c>
      <c r="BP52" s="3">
        <v>5.62E-2</v>
      </c>
      <c r="BQ52" s="3">
        <v>5.62E-2</v>
      </c>
    </row>
    <row r="53" spans="1:69" x14ac:dyDescent="0.25">
      <c r="A53" s="3">
        <v>52</v>
      </c>
      <c r="B53" s="3">
        <v>1.9900000000000001E-2</v>
      </c>
      <c r="C53" s="3">
        <v>2.1600000000000001E-2</v>
      </c>
      <c r="D53" s="3">
        <v>1.83E-2</v>
      </c>
      <c r="E53" s="3">
        <v>1.7299999999999999E-2</v>
      </c>
      <c r="F53" s="3">
        <v>1.77E-2</v>
      </c>
      <c r="G53" s="3">
        <v>2.1100000000000001E-2</v>
      </c>
      <c r="H53" s="3">
        <v>1.8200000000000001E-2</v>
      </c>
      <c r="I53" s="3">
        <v>1.4999999999999999E-2</v>
      </c>
      <c r="J53" s="3">
        <v>1.6199999999999999E-2</v>
      </c>
      <c r="K53" s="3">
        <v>1.72E-2</v>
      </c>
      <c r="L53" s="3">
        <v>1.5900000000000001E-2</v>
      </c>
      <c r="M53" s="3">
        <v>1.4500000000000001E-2</v>
      </c>
      <c r="N53" s="3">
        <v>1.41E-2</v>
      </c>
      <c r="O53" s="3">
        <v>1.52E-2</v>
      </c>
      <c r="P53" s="3">
        <v>1.7999999999999999E-2</v>
      </c>
      <c r="Q53" s="3">
        <v>2.1000000000000001E-2</v>
      </c>
      <c r="R53" s="3">
        <v>2.5999999999999999E-2</v>
      </c>
      <c r="S53" s="3">
        <v>2.9399999999999999E-2</v>
      </c>
      <c r="T53" s="3">
        <v>3.1199999999999999E-2</v>
      </c>
      <c r="U53" s="3">
        <v>2.92E-2</v>
      </c>
      <c r="V53" s="3">
        <v>3.2099999999999997E-2</v>
      </c>
      <c r="W53" s="3">
        <v>3.4700000000000002E-2</v>
      </c>
      <c r="X53" s="3">
        <v>4.1200000000000001E-2</v>
      </c>
      <c r="Y53" s="3">
        <v>3.8899999999999997E-2</v>
      </c>
      <c r="Z53" s="3">
        <v>3.5499999999999997E-2</v>
      </c>
      <c r="AA53" s="3">
        <v>3.44E-2</v>
      </c>
      <c r="AB53" s="3">
        <v>3.7100000000000001E-2</v>
      </c>
      <c r="AC53" s="3">
        <v>3.8399999999999997E-2</v>
      </c>
      <c r="AD53" s="3">
        <v>4.2900000000000001E-2</v>
      </c>
      <c r="AE53" s="3">
        <v>4.9599999999999998E-2</v>
      </c>
      <c r="AF53" s="3">
        <v>4.3999999999999997E-2</v>
      </c>
      <c r="AG53" s="3">
        <v>3.3399999999999999E-2</v>
      </c>
      <c r="AH53" s="3">
        <v>3.3799999999999997E-2</v>
      </c>
      <c r="AI53" s="3">
        <v>3.3700000000000001E-2</v>
      </c>
      <c r="AJ53" s="3">
        <v>3.0300000000000001E-2</v>
      </c>
      <c r="AK53" s="3">
        <v>3.0099999999999998E-2</v>
      </c>
      <c r="AL53" s="3">
        <v>3.1699999999999999E-2</v>
      </c>
      <c r="AM53" s="3">
        <v>3.0200000000000001E-2</v>
      </c>
      <c r="AN53" s="3">
        <v>3.09E-2</v>
      </c>
      <c r="AO53" s="3">
        <v>3.1800000000000002E-2</v>
      </c>
      <c r="AP53" s="3">
        <v>3.0499999999999999E-2</v>
      </c>
      <c r="AQ53" s="3">
        <v>2.9700000000000001E-2</v>
      </c>
      <c r="AR53" s="3">
        <v>3.04E-2</v>
      </c>
      <c r="AS53" s="3">
        <v>3.1099999999999999E-2</v>
      </c>
      <c r="AT53" s="3">
        <v>3.0700000000000002E-2</v>
      </c>
      <c r="AU53" s="3">
        <v>2.9399999999999999E-2</v>
      </c>
      <c r="AV53" s="3">
        <v>3.2800000000000003E-2</v>
      </c>
      <c r="AW53" s="3">
        <v>3.09E-2</v>
      </c>
      <c r="AX53" s="3">
        <v>3.1099999999999999E-2</v>
      </c>
      <c r="AY53" s="3">
        <v>2.8400000000000002E-2</v>
      </c>
      <c r="AZ53" s="3">
        <v>2.5999999999999999E-2</v>
      </c>
      <c r="BA53" s="3">
        <v>2.4500000000000001E-2</v>
      </c>
      <c r="BB53" s="3">
        <v>2.1299999999999999E-2</v>
      </c>
      <c r="BC53" s="3">
        <v>2.1000000000000001E-2</v>
      </c>
      <c r="BD53" s="3">
        <v>2.1899999999999999E-2</v>
      </c>
      <c r="BE53" s="3">
        <v>2.2800000000000001E-2</v>
      </c>
      <c r="BF53" s="3">
        <v>2.7E-2</v>
      </c>
      <c r="BG53" s="3">
        <v>3.32E-2</v>
      </c>
      <c r="BH53" s="3">
        <v>3.32E-2</v>
      </c>
      <c r="BI53" s="3">
        <v>3.32E-2</v>
      </c>
      <c r="BJ53" s="3">
        <v>3.32E-2</v>
      </c>
      <c r="BK53" s="3">
        <v>3.32E-2</v>
      </c>
      <c r="BL53" s="3">
        <v>3.32E-2</v>
      </c>
      <c r="BM53" s="3">
        <v>3.32E-2</v>
      </c>
      <c r="BN53" s="3">
        <v>3.32E-2</v>
      </c>
      <c r="BO53" s="3">
        <v>3.32E-2</v>
      </c>
      <c r="BP53" s="3">
        <v>3.32E-2</v>
      </c>
      <c r="BQ53" s="3">
        <v>3.32E-2</v>
      </c>
    </row>
    <row r="54" spans="1:69" x14ac:dyDescent="0.25">
      <c r="A54" s="3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</row>
    <row r="55" spans="1:69" x14ac:dyDescent="0.25">
      <c r="A55" s="3">
        <v>54</v>
      </c>
      <c r="B55" s="3">
        <v>3.7600000000000001E-2</v>
      </c>
      <c r="C55" s="3">
        <v>4.1599999999999998E-2</v>
      </c>
      <c r="D55" s="3">
        <v>4.4499999999999998E-2</v>
      </c>
      <c r="E55" s="3">
        <v>4.5900000000000003E-2</v>
      </c>
      <c r="F55" s="3">
        <v>4.82E-2</v>
      </c>
      <c r="G55" s="3">
        <v>5.91E-2</v>
      </c>
      <c r="H55" s="3">
        <v>5.3900000000000003E-2</v>
      </c>
      <c r="I55" s="3">
        <v>4.82E-2</v>
      </c>
      <c r="J55" s="3">
        <v>5.8799999999999998E-2</v>
      </c>
      <c r="K55" s="3">
        <v>6.5000000000000002E-2</v>
      </c>
      <c r="L55" s="3">
        <v>6.4899999999999999E-2</v>
      </c>
      <c r="M55" s="3">
        <v>6.1199999999999997E-2</v>
      </c>
      <c r="N55" s="3">
        <v>6.8900000000000003E-2</v>
      </c>
      <c r="O55" s="3">
        <v>7.8E-2</v>
      </c>
      <c r="P55" s="3">
        <v>8.1000000000000003E-2</v>
      </c>
      <c r="Q55" s="3">
        <v>7.6600000000000001E-2</v>
      </c>
      <c r="R55" s="3">
        <v>6.9500000000000006E-2</v>
      </c>
      <c r="S55" s="3">
        <v>7.1199999999999999E-2</v>
      </c>
      <c r="T55" s="3">
        <v>6.5500000000000003E-2</v>
      </c>
      <c r="U55" s="3">
        <v>5.7700000000000001E-2</v>
      </c>
      <c r="V55" s="3">
        <v>5.6099999999999997E-2</v>
      </c>
      <c r="W55" s="3">
        <v>6.0600000000000001E-2</v>
      </c>
      <c r="X55" s="3">
        <v>7.3300000000000004E-2</v>
      </c>
      <c r="Y55" s="3">
        <v>6.7900000000000002E-2</v>
      </c>
      <c r="Z55" s="3">
        <v>5.3400000000000003E-2</v>
      </c>
      <c r="AA55" s="3">
        <v>4.7500000000000001E-2</v>
      </c>
      <c r="AB55" s="3">
        <v>5.4399999999999997E-2</v>
      </c>
      <c r="AC55" s="3">
        <v>6.6199999999999995E-2</v>
      </c>
      <c r="AD55" s="3">
        <v>8.0299999999999996E-2</v>
      </c>
      <c r="AE55" s="3">
        <v>9.3899999999999997E-2</v>
      </c>
      <c r="AF55" s="3">
        <v>9.1700000000000004E-2</v>
      </c>
      <c r="AG55" s="3">
        <v>6.1899999999999997E-2</v>
      </c>
      <c r="AH55" s="3">
        <v>6.7699999999999996E-2</v>
      </c>
      <c r="AI55" s="3">
        <v>7.3999999999999996E-2</v>
      </c>
      <c r="AJ55" s="3">
        <v>6.3700000000000007E-2</v>
      </c>
      <c r="AK55" s="3">
        <v>5.9499999999999997E-2</v>
      </c>
      <c r="AL55" s="3">
        <v>6.4399999999999999E-2</v>
      </c>
      <c r="AM55" s="3">
        <v>6.5000000000000002E-2</v>
      </c>
      <c r="AN55" s="3">
        <v>7.0300000000000001E-2</v>
      </c>
      <c r="AO55" s="3">
        <v>6.59E-2</v>
      </c>
      <c r="AP55" s="3">
        <v>5.6000000000000001E-2</v>
      </c>
      <c r="AQ55" s="3">
        <v>5.4899999999999997E-2</v>
      </c>
      <c r="AR55" s="3">
        <v>5.5100000000000003E-2</v>
      </c>
      <c r="AS55" s="3">
        <v>6.1199999999999997E-2</v>
      </c>
      <c r="AT55" s="3">
        <v>6.4899999999999999E-2</v>
      </c>
      <c r="AU55" s="3">
        <v>6.8400000000000002E-2</v>
      </c>
      <c r="AV55" s="3">
        <v>6.9500000000000006E-2</v>
      </c>
      <c r="AW55" s="3">
        <v>6.4000000000000001E-2</v>
      </c>
      <c r="AX55" s="3">
        <v>6.7199999999999996E-2</v>
      </c>
      <c r="AY55" s="3">
        <v>6.1699999999999998E-2</v>
      </c>
      <c r="AZ55" s="3">
        <v>5.0900000000000001E-2</v>
      </c>
      <c r="BA55" s="3">
        <v>4.7E-2</v>
      </c>
      <c r="BB55" s="3">
        <v>4.2900000000000001E-2</v>
      </c>
      <c r="BC55" s="3">
        <v>4.3900000000000002E-2</v>
      </c>
      <c r="BD55" s="3">
        <v>5.1799999999999999E-2</v>
      </c>
      <c r="BE55" s="3">
        <v>7.0800000000000002E-2</v>
      </c>
      <c r="BF55" s="3">
        <v>9.6600000000000005E-2</v>
      </c>
      <c r="BG55" s="3">
        <v>0.1108</v>
      </c>
      <c r="BH55" s="3">
        <v>0.1108</v>
      </c>
      <c r="BI55" s="3">
        <v>0.1108</v>
      </c>
      <c r="BJ55" s="3">
        <v>0.1108</v>
      </c>
      <c r="BK55" s="3">
        <v>0.1108</v>
      </c>
      <c r="BL55" s="3">
        <v>0.1108</v>
      </c>
      <c r="BM55" s="3">
        <v>0.1108</v>
      </c>
      <c r="BN55" s="3">
        <v>0.1108</v>
      </c>
      <c r="BO55" s="3">
        <v>0.1108</v>
      </c>
      <c r="BP55" s="3">
        <v>0.1108</v>
      </c>
      <c r="BQ55" s="3">
        <v>0.1108</v>
      </c>
    </row>
    <row r="56" spans="1:69" x14ac:dyDescent="0.25">
      <c r="A56" s="3">
        <v>55</v>
      </c>
      <c r="B56" s="3">
        <v>0.37290000000000001</v>
      </c>
      <c r="C56" s="3">
        <v>0.36059999999999998</v>
      </c>
      <c r="D56" s="3">
        <v>0.30009999999999998</v>
      </c>
      <c r="E56" s="3">
        <v>0.28220000000000001</v>
      </c>
      <c r="F56" s="3">
        <v>0.36470000000000002</v>
      </c>
      <c r="G56" s="3">
        <v>0.307</v>
      </c>
      <c r="H56" s="3">
        <v>0.28799999999999998</v>
      </c>
      <c r="I56" s="3">
        <v>0.32400000000000001</v>
      </c>
      <c r="J56" s="3">
        <v>0.27550000000000002</v>
      </c>
      <c r="K56" s="3">
        <v>0.22750000000000001</v>
      </c>
      <c r="L56" s="3">
        <v>0.2225</v>
      </c>
      <c r="M56" s="3">
        <v>0.21640000000000001</v>
      </c>
      <c r="N56" s="3">
        <v>0.25230000000000002</v>
      </c>
      <c r="O56" s="3">
        <v>0.224</v>
      </c>
      <c r="P56" s="3">
        <v>0.28079999999999999</v>
      </c>
      <c r="Q56" s="3">
        <v>0.218</v>
      </c>
      <c r="R56" s="3">
        <v>0.17100000000000001</v>
      </c>
      <c r="S56" s="3">
        <v>0.17829999999999999</v>
      </c>
      <c r="T56" s="3">
        <v>0.19109999999999999</v>
      </c>
      <c r="U56" s="3">
        <v>0.1237</v>
      </c>
      <c r="V56" s="3">
        <v>7.1199999999999999E-2</v>
      </c>
      <c r="W56" s="3">
        <v>9.8799999999999999E-2</v>
      </c>
      <c r="X56" s="3">
        <v>9.1899999999999996E-2</v>
      </c>
      <c r="Y56" s="3">
        <v>0.1085</v>
      </c>
      <c r="Z56" s="3">
        <v>0.1055</v>
      </c>
      <c r="AA56" s="3">
        <v>6.88E-2</v>
      </c>
      <c r="AB56" s="3">
        <v>4.0300000000000002E-2</v>
      </c>
      <c r="AC56" s="3">
        <v>4.8800000000000003E-2</v>
      </c>
      <c r="AD56" s="3">
        <v>3.0800000000000001E-2</v>
      </c>
      <c r="AE56" s="3">
        <v>3.32E-2</v>
      </c>
      <c r="AF56" s="3">
        <v>0.1079</v>
      </c>
      <c r="AG56" s="3">
        <v>0.152</v>
      </c>
      <c r="AH56" s="3">
        <v>8.8099999999999998E-2</v>
      </c>
      <c r="AI56" s="3">
        <v>6.9000000000000006E-2</v>
      </c>
      <c r="AJ56" s="3">
        <v>8.1000000000000003E-2</v>
      </c>
      <c r="AK56" s="3">
        <v>0.1406</v>
      </c>
      <c r="AL56" s="3">
        <v>0.104</v>
      </c>
      <c r="AM56" s="3">
        <v>0.15409999999999999</v>
      </c>
      <c r="AN56" s="3">
        <v>0.12939999999999999</v>
      </c>
      <c r="AO56" s="3">
        <v>0.1376</v>
      </c>
      <c r="AP56" s="3">
        <v>0.1341</v>
      </c>
      <c r="AQ56" s="3">
        <v>0.11360000000000001</v>
      </c>
      <c r="AR56" s="3">
        <v>9.8400000000000001E-2</v>
      </c>
      <c r="AS56" s="3">
        <v>0.1444</v>
      </c>
      <c r="AT56" s="3">
        <v>0.13519999999999999</v>
      </c>
      <c r="AU56" s="3">
        <v>0.1588</v>
      </c>
      <c r="AV56" s="3">
        <v>0.13320000000000001</v>
      </c>
      <c r="AW56" s="3">
        <v>0.15720000000000001</v>
      </c>
      <c r="AX56" s="3">
        <v>0.16120000000000001</v>
      </c>
      <c r="AY56" s="3">
        <v>0.16880000000000001</v>
      </c>
      <c r="AZ56" s="3">
        <v>0.17730000000000001</v>
      </c>
      <c r="BA56" s="3">
        <v>0.1757</v>
      </c>
      <c r="BB56" s="3">
        <v>0.21290000000000001</v>
      </c>
      <c r="BC56" s="3">
        <v>0.18190000000000001</v>
      </c>
      <c r="BD56" s="3">
        <v>0.1724</v>
      </c>
      <c r="BE56" s="3">
        <v>0.14499999999999999</v>
      </c>
      <c r="BF56" s="3">
        <v>0.14199999999999999</v>
      </c>
      <c r="BG56" s="3">
        <v>0.1129</v>
      </c>
      <c r="BH56" s="3">
        <v>0.1129</v>
      </c>
      <c r="BI56" s="3">
        <v>0.1129</v>
      </c>
      <c r="BJ56" s="3">
        <v>0.1129</v>
      </c>
      <c r="BK56" s="3">
        <v>0.1129</v>
      </c>
      <c r="BL56" s="3">
        <v>0.1129</v>
      </c>
      <c r="BM56" s="3">
        <v>0.1129</v>
      </c>
      <c r="BN56" s="3">
        <v>0.1129</v>
      </c>
      <c r="BO56" s="3">
        <v>0.1129</v>
      </c>
      <c r="BP56" s="3">
        <v>0.1129</v>
      </c>
      <c r="BQ56" s="3">
        <v>0.1129</v>
      </c>
    </row>
    <row r="57" spans="1:69" x14ac:dyDescent="0.25">
      <c r="A57" s="3">
        <v>56</v>
      </c>
      <c r="B57" s="3">
        <v>2.5499999999999998E-2</v>
      </c>
      <c r="C57" s="3">
        <v>2.3300000000000001E-2</v>
      </c>
      <c r="D57" s="3">
        <v>2.1100000000000001E-2</v>
      </c>
      <c r="E57" s="3">
        <v>1.9400000000000001E-2</v>
      </c>
      <c r="F57" s="3">
        <v>1.7999999999999999E-2</v>
      </c>
      <c r="G57" s="3">
        <v>2.6700000000000002E-2</v>
      </c>
      <c r="H57" s="3">
        <v>3.7100000000000001E-2</v>
      </c>
      <c r="I57" s="3">
        <v>4.07E-2</v>
      </c>
      <c r="J57" s="3">
        <v>4.3499999999999997E-2</v>
      </c>
      <c r="K57" s="3">
        <v>5.9200000000000003E-2</v>
      </c>
      <c r="L57" s="3">
        <v>8.0100000000000005E-2</v>
      </c>
      <c r="M57" s="3">
        <v>9.7799999999999998E-2</v>
      </c>
      <c r="N57" s="3">
        <v>9.1300000000000006E-2</v>
      </c>
      <c r="O57" s="3">
        <v>8.5699999999999998E-2</v>
      </c>
      <c r="P57" s="3">
        <v>6.7599999999999993E-2</v>
      </c>
      <c r="Q57" s="3">
        <v>8.2299999999999998E-2</v>
      </c>
      <c r="R57" s="3">
        <v>0.1084</v>
      </c>
      <c r="S57" s="3">
        <v>0.1167</v>
      </c>
      <c r="T57" s="3">
        <v>0.1033</v>
      </c>
      <c r="U57" s="3">
        <v>0.13420000000000001</v>
      </c>
      <c r="V57" s="3">
        <v>0.1502</v>
      </c>
      <c r="W57" s="3">
        <v>0.1293</v>
      </c>
      <c r="X57" s="3">
        <v>7.3899999999999993E-2</v>
      </c>
      <c r="Y57" s="3">
        <v>4.5600000000000002E-2</v>
      </c>
      <c r="Z57" s="3">
        <v>5.11E-2</v>
      </c>
      <c r="AA57" s="3">
        <v>6.4799999999999996E-2</v>
      </c>
      <c r="AB57" s="3">
        <v>6.5100000000000005E-2</v>
      </c>
      <c r="AC57" s="3">
        <v>6.59E-2</v>
      </c>
      <c r="AD57" s="3">
        <v>6.5699999999999995E-2</v>
      </c>
      <c r="AE57" s="3">
        <v>5.9900000000000002E-2</v>
      </c>
      <c r="AF57" s="3">
        <v>6.4500000000000002E-2</v>
      </c>
      <c r="AG57" s="3">
        <v>7.6799999999999993E-2</v>
      </c>
      <c r="AH57" s="3">
        <v>7.2099999999999997E-2</v>
      </c>
      <c r="AI57" s="3">
        <v>7.0199999999999999E-2</v>
      </c>
      <c r="AJ57" s="3">
        <v>6.0100000000000001E-2</v>
      </c>
      <c r="AK57" s="3">
        <v>4.7800000000000002E-2</v>
      </c>
      <c r="AL57" s="3">
        <v>4.0599999999999997E-2</v>
      </c>
      <c r="AM57" s="3">
        <v>3.6400000000000002E-2</v>
      </c>
      <c r="AN57" s="3">
        <v>3.09E-2</v>
      </c>
      <c r="AO57" s="3">
        <v>1.9800000000000002E-2</v>
      </c>
      <c r="AP57" s="3">
        <v>1.7899999999999999E-2</v>
      </c>
      <c r="AQ57" s="3">
        <v>1.7000000000000001E-2</v>
      </c>
      <c r="AR57" s="3">
        <v>2.46E-2</v>
      </c>
      <c r="AS57" s="3">
        <v>2.64E-2</v>
      </c>
      <c r="AT57" s="3">
        <v>2.9000000000000001E-2</v>
      </c>
      <c r="AU57" s="3">
        <v>3.1600000000000003E-2</v>
      </c>
      <c r="AV57" s="3">
        <v>3.1199999999999999E-2</v>
      </c>
      <c r="AW57" s="3">
        <v>3.0200000000000001E-2</v>
      </c>
      <c r="AX57" s="3">
        <v>3.04E-2</v>
      </c>
      <c r="AY57" s="3">
        <v>3.1099999999999999E-2</v>
      </c>
      <c r="AZ57" s="3">
        <v>3.1099999999999999E-2</v>
      </c>
      <c r="BA57" s="3">
        <v>3.0700000000000002E-2</v>
      </c>
      <c r="BB57" s="3">
        <v>2.7199999999999998E-2</v>
      </c>
      <c r="BC57" s="3">
        <v>2.86E-2</v>
      </c>
      <c r="BD57" s="3">
        <v>2.9600000000000001E-2</v>
      </c>
      <c r="BE57" s="3">
        <v>3.1E-2</v>
      </c>
      <c r="BF57" s="3">
        <v>3.6200000000000003E-2</v>
      </c>
      <c r="BG57" s="3">
        <v>1.83E-2</v>
      </c>
      <c r="BH57" s="3">
        <v>1.83E-2</v>
      </c>
      <c r="BI57" s="3">
        <v>1.83E-2</v>
      </c>
      <c r="BJ57" s="3">
        <v>1.83E-2</v>
      </c>
      <c r="BK57" s="3">
        <v>1.83E-2</v>
      </c>
      <c r="BL57" s="3">
        <v>1.83E-2</v>
      </c>
      <c r="BM57" s="3">
        <v>1.83E-2</v>
      </c>
      <c r="BN57" s="3">
        <v>1.83E-2</v>
      </c>
      <c r="BO57" s="3">
        <v>1.83E-2</v>
      </c>
      <c r="BP57" s="3">
        <v>1.83E-2</v>
      </c>
      <c r="BQ57" s="3">
        <v>1.83E-2</v>
      </c>
    </row>
    <row r="58" spans="1:69" x14ac:dyDescent="0.25">
      <c r="A58" s="3">
        <v>57</v>
      </c>
      <c r="B58" s="3">
        <v>2.8999999999999998E-3</v>
      </c>
      <c r="C58" s="3">
        <v>2.7000000000000001E-3</v>
      </c>
      <c r="D58" s="3">
        <v>2.8E-3</v>
      </c>
      <c r="E58" s="3">
        <v>4.0000000000000001E-3</v>
      </c>
      <c r="F58" s="3">
        <v>4.4000000000000003E-3</v>
      </c>
      <c r="G58" s="3">
        <v>5.0000000000000001E-3</v>
      </c>
      <c r="H58" s="3">
        <v>4.3E-3</v>
      </c>
      <c r="I58" s="3">
        <v>4.5999999999999999E-3</v>
      </c>
      <c r="J58" s="3">
        <v>4.7000000000000002E-3</v>
      </c>
      <c r="K58" s="3">
        <v>4.3E-3</v>
      </c>
      <c r="L58" s="3">
        <v>5.4999999999999997E-3</v>
      </c>
      <c r="M58" s="3">
        <v>7.0000000000000001E-3</v>
      </c>
      <c r="N58" s="3">
        <v>8.6E-3</v>
      </c>
      <c r="O58" s="3">
        <v>9.9000000000000008E-3</v>
      </c>
      <c r="P58" s="3">
        <v>1.04E-2</v>
      </c>
      <c r="Q58" s="3">
        <v>1.21E-2</v>
      </c>
      <c r="R58" s="3">
        <v>1.5299999999999999E-2</v>
      </c>
      <c r="S58" s="3">
        <v>2.0799999999999999E-2</v>
      </c>
      <c r="T58" s="3">
        <v>2.2499999999999999E-2</v>
      </c>
      <c r="U58" s="3">
        <v>2.6200000000000001E-2</v>
      </c>
      <c r="V58" s="3">
        <v>2.9399999999999999E-2</v>
      </c>
      <c r="W58" s="3">
        <v>3.3700000000000001E-2</v>
      </c>
      <c r="X58" s="3">
        <v>2.4199999999999999E-2</v>
      </c>
      <c r="Y58" s="3">
        <v>1.7100000000000001E-2</v>
      </c>
      <c r="Z58" s="3">
        <v>1.7399999999999999E-2</v>
      </c>
      <c r="AA58" s="3">
        <v>1.8100000000000002E-2</v>
      </c>
      <c r="AB58" s="3">
        <v>1.89E-2</v>
      </c>
      <c r="AC58" s="3">
        <v>2.1399999999999999E-2</v>
      </c>
      <c r="AD58" s="3">
        <v>2.1299999999999999E-2</v>
      </c>
      <c r="AE58" s="3">
        <v>2.47E-2</v>
      </c>
      <c r="AF58" s="3">
        <v>2.5399999999999999E-2</v>
      </c>
      <c r="AG58" s="3">
        <v>2.6499999999999999E-2</v>
      </c>
      <c r="AH58" s="3">
        <v>2.5999999999999999E-2</v>
      </c>
      <c r="AI58" s="3">
        <v>2.53E-2</v>
      </c>
      <c r="AJ58" s="3">
        <v>2.1499999999999998E-2</v>
      </c>
      <c r="AK58" s="3">
        <v>1.9800000000000002E-2</v>
      </c>
      <c r="AL58" s="3">
        <v>0.02</v>
      </c>
      <c r="AM58" s="3">
        <v>1.8100000000000002E-2</v>
      </c>
      <c r="AN58" s="3">
        <v>1.8599999999999998E-2</v>
      </c>
      <c r="AO58" s="3">
        <v>1.89E-2</v>
      </c>
      <c r="AP58" s="3">
        <v>2.1899999999999999E-2</v>
      </c>
      <c r="AQ58" s="3">
        <v>2.69E-2</v>
      </c>
      <c r="AR58" s="3">
        <v>3.1399999999999997E-2</v>
      </c>
      <c r="AS58" s="3">
        <v>3.6200000000000003E-2</v>
      </c>
      <c r="AT58" s="3">
        <v>3.7400000000000003E-2</v>
      </c>
      <c r="AU58" s="3">
        <v>3.6200000000000003E-2</v>
      </c>
      <c r="AV58" s="3">
        <v>3.8300000000000001E-2</v>
      </c>
      <c r="AW58" s="3">
        <v>3.6600000000000001E-2</v>
      </c>
      <c r="AX58" s="3">
        <v>2.8799999999999999E-2</v>
      </c>
      <c r="AY58" s="3">
        <v>2.4199999999999999E-2</v>
      </c>
      <c r="AZ58" s="3">
        <v>2.1899999999999999E-2</v>
      </c>
      <c r="BA58" s="3">
        <v>1.78E-2</v>
      </c>
      <c r="BB58" s="3">
        <v>1.7100000000000001E-2</v>
      </c>
      <c r="BC58" s="3">
        <v>1.9400000000000001E-2</v>
      </c>
      <c r="BD58" s="3">
        <v>1.7600000000000001E-2</v>
      </c>
      <c r="BE58" s="3">
        <v>1.5100000000000001E-2</v>
      </c>
      <c r="BF58" s="3">
        <v>1.4800000000000001E-2</v>
      </c>
      <c r="BG58" s="3">
        <v>1.18E-2</v>
      </c>
      <c r="BH58" s="3">
        <v>1.18E-2</v>
      </c>
      <c r="BI58" s="3">
        <v>1.18E-2</v>
      </c>
      <c r="BJ58" s="3">
        <v>1.18E-2</v>
      </c>
      <c r="BK58" s="3">
        <v>1.18E-2</v>
      </c>
      <c r="BL58" s="3">
        <v>1.18E-2</v>
      </c>
      <c r="BM58" s="3">
        <v>1.18E-2</v>
      </c>
      <c r="BN58" s="3">
        <v>1.18E-2</v>
      </c>
      <c r="BO58" s="3">
        <v>1.18E-2</v>
      </c>
      <c r="BP58" s="3">
        <v>1.18E-2</v>
      </c>
      <c r="BQ58" s="3">
        <v>1.18E-2</v>
      </c>
    </row>
    <row r="59" spans="1:69" x14ac:dyDescent="0.25">
      <c r="A59" s="3">
        <v>58</v>
      </c>
      <c r="B59" s="3">
        <v>0.35</v>
      </c>
      <c r="C59" s="3">
        <v>0.34420000000000001</v>
      </c>
      <c r="D59" s="3">
        <v>0.4108</v>
      </c>
      <c r="E59" s="3">
        <v>0.42420000000000002</v>
      </c>
      <c r="F59" s="3">
        <v>0.33810000000000001</v>
      </c>
      <c r="G59" s="3">
        <v>0.33139999999999997</v>
      </c>
      <c r="H59" s="3">
        <v>0.36580000000000001</v>
      </c>
      <c r="I59" s="3">
        <v>0.3513</v>
      </c>
      <c r="J59" s="3">
        <v>0.33600000000000002</v>
      </c>
      <c r="K59" s="3">
        <v>0.34329999999999999</v>
      </c>
      <c r="L59" s="3">
        <v>0.3422</v>
      </c>
      <c r="M59" s="3">
        <v>0.34200000000000003</v>
      </c>
      <c r="N59" s="3">
        <v>0.32469999999999999</v>
      </c>
      <c r="O59" s="3">
        <v>0.33279999999999998</v>
      </c>
      <c r="P59" s="3">
        <v>0.28029999999999999</v>
      </c>
      <c r="Q59" s="3">
        <v>0.3206</v>
      </c>
      <c r="R59" s="3">
        <v>0.33210000000000001</v>
      </c>
      <c r="S59" s="3">
        <v>0.29970000000000002</v>
      </c>
      <c r="T59" s="3">
        <v>0.28560000000000002</v>
      </c>
      <c r="U59" s="3">
        <v>0.36309999999999998</v>
      </c>
      <c r="V59" s="3">
        <v>0.4002</v>
      </c>
      <c r="W59" s="3">
        <v>0.36859999999999998</v>
      </c>
      <c r="X59" s="3">
        <v>0.34860000000000002</v>
      </c>
      <c r="Y59" s="3">
        <v>0.3609</v>
      </c>
      <c r="Z59" s="3">
        <v>0.4178</v>
      </c>
      <c r="AA59" s="3">
        <v>0.47049999999999997</v>
      </c>
      <c r="AB59" s="3">
        <v>0.45379999999999998</v>
      </c>
      <c r="AC59" s="3">
        <v>0.39429999999999998</v>
      </c>
      <c r="AD59" s="3">
        <v>0.33019999999999999</v>
      </c>
      <c r="AE59" s="3">
        <v>0.28339999999999999</v>
      </c>
      <c r="AF59" s="3">
        <v>0.26550000000000001</v>
      </c>
      <c r="AG59" s="3">
        <v>0.34329999999999999</v>
      </c>
      <c r="AH59" s="3">
        <v>0.33629999999999999</v>
      </c>
      <c r="AI59" s="3">
        <v>0.32600000000000001</v>
      </c>
      <c r="AJ59" s="3">
        <v>0.3422</v>
      </c>
      <c r="AK59" s="3">
        <v>0.32240000000000002</v>
      </c>
      <c r="AL59" s="3">
        <v>0.3271</v>
      </c>
      <c r="AM59" s="3">
        <v>0.3</v>
      </c>
      <c r="AN59" s="3">
        <v>0.28839999999999999</v>
      </c>
      <c r="AO59" s="3">
        <v>0.29220000000000002</v>
      </c>
      <c r="AP59" s="3">
        <v>0.32819999999999999</v>
      </c>
      <c r="AQ59" s="3">
        <v>0.34739999999999999</v>
      </c>
      <c r="AR59" s="3">
        <v>0.34599999999999997</v>
      </c>
      <c r="AS59" s="3">
        <v>0.30359999999999998</v>
      </c>
      <c r="AT59" s="3">
        <v>0.31419999999999998</v>
      </c>
      <c r="AU59" s="3">
        <v>0.30059999999999998</v>
      </c>
      <c r="AV59" s="3">
        <v>0.33439999999999998</v>
      </c>
      <c r="AW59" s="3">
        <v>0.32740000000000002</v>
      </c>
      <c r="AX59" s="3">
        <v>0.3125</v>
      </c>
      <c r="AY59" s="3">
        <v>0.3271</v>
      </c>
      <c r="AZ59" s="3">
        <v>0.32890000000000003</v>
      </c>
      <c r="BA59" s="3">
        <v>0.35089999999999999</v>
      </c>
      <c r="BB59" s="3">
        <v>0.33700000000000002</v>
      </c>
      <c r="BC59" s="3">
        <v>0.35649999999999998</v>
      </c>
      <c r="BD59" s="3">
        <v>0.32379999999999998</v>
      </c>
      <c r="BE59" s="3">
        <v>0.26169999999999999</v>
      </c>
      <c r="BF59" s="3">
        <v>0.19869999999999999</v>
      </c>
      <c r="BG59" s="3">
        <v>0.18390000000000001</v>
      </c>
      <c r="BH59" s="3">
        <v>0.18390000000000001</v>
      </c>
      <c r="BI59" s="3">
        <v>0.18390000000000001</v>
      </c>
      <c r="BJ59" s="3">
        <v>0.18390000000000001</v>
      </c>
      <c r="BK59" s="3">
        <v>0.18390000000000001</v>
      </c>
      <c r="BL59" s="3">
        <v>0.18390000000000001</v>
      </c>
      <c r="BM59" s="3">
        <v>0.18390000000000001</v>
      </c>
      <c r="BN59" s="3">
        <v>0.18390000000000001</v>
      </c>
      <c r="BO59" s="3">
        <v>0.18390000000000001</v>
      </c>
      <c r="BP59" s="3">
        <v>0.18390000000000001</v>
      </c>
      <c r="BQ59" s="3">
        <v>0.18390000000000001</v>
      </c>
    </row>
    <row r="60" spans="1:69" x14ac:dyDescent="0.25">
      <c r="A60" s="3">
        <v>59</v>
      </c>
      <c r="B60" s="3">
        <v>2.0500000000000001E-2</v>
      </c>
      <c r="C60" s="3">
        <v>2.2700000000000001E-2</v>
      </c>
      <c r="D60" s="3">
        <v>2.3099999999999999E-2</v>
      </c>
      <c r="E60" s="3">
        <v>2.3300000000000001E-2</v>
      </c>
      <c r="F60" s="3">
        <v>2.52E-2</v>
      </c>
      <c r="G60" s="3">
        <v>3.1199999999999999E-2</v>
      </c>
      <c r="H60" s="3">
        <v>3.1199999999999999E-2</v>
      </c>
      <c r="I60" s="3">
        <v>2.7900000000000001E-2</v>
      </c>
      <c r="J60" s="3">
        <v>3.1699999999999999E-2</v>
      </c>
      <c r="K60" s="3">
        <v>3.3599999999999998E-2</v>
      </c>
      <c r="L60" s="3">
        <v>3.2599999999999997E-2</v>
      </c>
      <c r="M60" s="3">
        <v>3.2899999999999999E-2</v>
      </c>
      <c r="N60" s="3">
        <v>3.15E-2</v>
      </c>
      <c r="O60" s="3">
        <v>3.3399999999999999E-2</v>
      </c>
      <c r="P60" s="3">
        <v>3.5499999999999997E-2</v>
      </c>
      <c r="Q60" s="3">
        <v>3.6700000000000003E-2</v>
      </c>
      <c r="R60" s="3">
        <v>3.7400000000000003E-2</v>
      </c>
      <c r="S60" s="3">
        <v>3.5999999999999997E-2</v>
      </c>
      <c r="T60" s="3">
        <v>3.7699999999999997E-2</v>
      </c>
      <c r="U60" s="3">
        <v>3.2899999999999999E-2</v>
      </c>
      <c r="V60" s="3">
        <v>3.0200000000000001E-2</v>
      </c>
      <c r="W60" s="3">
        <v>3.1699999999999999E-2</v>
      </c>
      <c r="X60" s="3">
        <v>3.6600000000000001E-2</v>
      </c>
      <c r="Y60" s="3">
        <v>3.7900000000000003E-2</v>
      </c>
      <c r="Z60" s="3">
        <v>3.1199999999999999E-2</v>
      </c>
      <c r="AA60" s="3">
        <v>2.58E-2</v>
      </c>
      <c r="AB60" s="3">
        <v>2.6800000000000001E-2</v>
      </c>
      <c r="AC60" s="3">
        <v>2.7799999999999998E-2</v>
      </c>
      <c r="AD60" s="3">
        <v>3.1899999999999998E-2</v>
      </c>
      <c r="AE60" s="3">
        <v>3.3099999999999997E-2</v>
      </c>
      <c r="AF60" s="3">
        <v>2.7199999999999998E-2</v>
      </c>
      <c r="AG60" s="3">
        <v>1.89E-2</v>
      </c>
      <c r="AH60" s="3">
        <v>1.8200000000000001E-2</v>
      </c>
      <c r="AI60" s="3">
        <v>1.8100000000000002E-2</v>
      </c>
      <c r="AJ60" s="3">
        <v>1.6400000000000001E-2</v>
      </c>
      <c r="AK60" s="3">
        <v>1.3899999999999999E-2</v>
      </c>
      <c r="AL60" s="3">
        <v>1.37E-2</v>
      </c>
      <c r="AM60" s="3">
        <v>1.2999999999999999E-2</v>
      </c>
      <c r="AN60" s="3">
        <v>1.34E-2</v>
      </c>
      <c r="AO60" s="3">
        <v>1.41E-2</v>
      </c>
      <c r="AP60" s="3">
        <v>1.3100000000000001E-2</v>
      </c>
      <c r="AQ60" s="3">
        <v>1.2E-2</v>
      </c>
      <c r="AR60" s="3">
        <v>1.12E-2</v>
      </c>
      <c r="AS60" s="3">
        <v>1.09E-2</v>
      </c>
      <c r="AT60" s="3">
        <v>0.01</v>
      </c>
      <c r="AU60" s="3">
        <v>1.01E-2</v>
      </c>
      <c r="AV60" s="3">
        <v>1.04E-2</v>
      </c>
      <c r="AW60" s="3">
        <v>9.9000000000000008E-3</v>
      </c>
      <c r="AX60" s="3">
        <v>1.04E-2</v>
      </c>
      <c r="AY60" s="3">
        <v>1.0699999999999999E-2</v>
      </c>
      <c r="AZ60" s="3">
        <v>1.01E-2</v>
      </c>
      <c r="BA60" s="3">
        <v>9.4000000000000004E-3</v>
      </c>
      <c r="BB60" s="3">
        <v>8.0000000000000002E-3</v>
      </c>
      <c r="BC60" s="3">
        <v>8.0999999999999996E-3</v>
      </c>
      <c r="BD60" s="3">
        <v>9.4999999999999998E-3</v>
      </c>
      <c r="BE60" s="3">
        <v>1.06E-2</v>
      </c>
      <c r="BF60" s="3">
        <v>1.49E-2</v>
      </c>
      <c r="BG60" s="3">
        <v>1.89E-2</v>
      </c>
      <c r="BH60" s="3">
        <v>1.89E-2</v>
      </c>
      <c r="BI60" s="3">
        <v>1.89E-2</v>
      </c>
      <c r="BJ60" s="3">
        <v>1.89E-2</v>
      </c>
      <c r="BK60" s="3">
        <v>1.89E-2</v>
      </c>
      <c r="BL60" s="3">
        <v>1.89E-2</v>
      </c>
      <c r="BM60" s="3">
        <v>1.89E-2</v>
      </c>
      <c r="BN60" s="3">
        <v>1.89E-2</v>
      </c>
      <c r="BO60" s="3">
        <v>1.89E-2</v>
      </c>
      <c r="BP60" s="3">
        <v>1.89E-2</v>
      </c>
      <c r="BQ60" s="3">
        <v>1.89E-2</v>
      </c>
    </row>
    <row r="61" spans="1:69" x14ac:dyDescent="0.25">
      <c r="A61" s="3">
        <v>60</v>
      </c>
      <c r="B61" s="3">
        <v>3.9399999999999998E-2</v>
      </c>
      <c r="C61" s="3">
        <v>4.3499999999999997E-2</v>
      </c>
      <c r="D61" s="3">
        <v>3.9699999999999999E-2</v>
      </c>
      <c r="E61" s="3">
        <v>4.1099999999999998E-2</v>
      </c>
      <c r="F61" s="3">
        <v>4.1799999999999997E-2</v>
      </c>
      <c r="G61" s="3">
        <v>4.5199999999999997E-2</v>
      </c>
      <c r="H61" s="3">
        <v>3.9600000000000003E-2</v>
      </c>
      <c r="I61" s="3">
        <v>3.85E-2</v>
      </c>
      <c r="J61" s="3">
        <v>4.5100000000000001E-2</v>
      </c>
      <c r="K61" s="3">
        <v>4.3400000000000001E-2</v>
      </c>
      <c r="L61" s="3">
        <v>4.2900000000000001E-2</v>
      </c>
      <c r="M61" s="3">
        <v>4.1500000000000002E-2</v>
      </c>
      <c r="N61" s="3">
        <v>3.9399999999999998E-2</v>
      </c>
      <c r="O61" s="3">
        <v>4.0500000000000001E-2</v>
      </c>
      <c r="P61" s="3">
        <v>4.2700000000000002E-2</v>
      </c>
      <c r="Q61" s="3">
        <v>4.2599999999999999E-2</v>
      </c>
      <c r="R61" s="3">
        <v>3.7699999999999997E-2</v>
      </c>
      <c r="S61" s="3">
        <v>3.5900000000000001E-2</v>
      </c>
      <c r="T61" s="3">
        <v>3.5799999999999998E-2</v>
      </c>
      <c r="U61" s="3">
        <v>4.1799999999999997E-2</v>
      </c>
      <c r="V61" s="3">
        <v>5.0200000000000002E-2</v>
      </c>
      <c r="W61" s="3">
        <v>6.7900000000000002E-2</v>
      </c>
      <c r="X61" s="3">
        <v>0.1051</v>
      </c>
      <c r="Y61" s="3">
        <v>0.12759999999999999</v>
      </c>
      <c r="Z61" s="3">
        <v>0.1285</v>
      </c>
      <c r="AA61" s="3">
        <v>0.16650000000000001</v>
      </c>
      <c r="AB61" s="3">
        <v>0.16059999999999999</v>
      </c>
      <c r="AC61" s="3">
        <v>0.16900000000000001</v>
      </c>
      <c r="AD61" s="3">
        <v>0.18190000000000001</v>
      </c>
      <c r="AE61" s="3">
        <v>0.18720000000000001</v>
      </c>
      <c r="AF61" s="3">
        <v>0.1704</v>
      </c>
      <c r="AG61" s="3">
        <v>0.128</v>
      </c>
      <c r="AH61" s="3">
        <v>0.12690000000000001</v>
      </c>
      <c r="AI61" s="3">
        <v>0.1168</v>
      </c>
      <c r="AJ61" s="3">
        <v>0.1014</v>
      </c>
      <c r="AK61" s="3">
        <v>9.9299999999999999E-2</v>
      </c>
      <c r="AL61" s="3">
        <v>0.10299999999999999</v>
      </c>
      <c r="AM61" s="3">
        <v>0.1094</v>
      </c>
      <c r="AN61" s="3">
        <v>0.111</v>
      </c>
      <c r="AO61" s="3">
        <v>0.1149</v>
      </c>
      <c r="AP61" s="3">
        <v>0.10970000000000001</v>
      </c>
      <c r="AQ61" s="3">
        <v>0.1045</v>
      </c>
      <c r="AR61" s="3">
        <v>9.8500000000000004E-2</v>
      </c>
      <c r="AS61" s="3">
        <v>0.1046</v>
      </c>
      <c r="AT61" s="3">
        <v>9.8500000000000004E-2</v>
      </c>
      <c r="AU61" s="3">
        <v>0.10059999999999999</v>
      </c>
      <c r="AV61" s="3">
        <v>0.1011</v>
      </c>
      <c r="AW61" s="3">
        <v>0.1045</v>
      </c>
      <c r="AX61" s="3">
        <v>0.1113</v>
      </c>
      <c r="AY61" s="3">
        <v>0.1109</v>
      </c>
      <c r="AZ61" s="3">
        <v>0.11070000000000001</v>
      </c>
      <c r="BA61" s="3">
        <v>0.1157</v>
      </c>
      <c r="BB61" s="3">
        <v>0.11700000000000001</v>
      </c>
      <c r="BC61" s="3">
        <v>0.1246</v>
      </c>
      <c r="BD61" s="3">
        <v>0.13950000000000001</v>
      </c>
      <c r="BE61" s="3">
        <v>0.15720000000000001</v>
      </c>
      <c r="BF61" s="3">
        <v>0.19189999999999999</v>
      </c>
      <c r="BG61" s="3">
        <v>0.2107</v>
      </c>
      <c r="BH61" s="3">
        <v>0.2107</v>
      </c>
      <c r="BI61" s="3">
        <v>0.2107</v>
      </c>
      <c r="BJ61" s="3">
        <v>0.2107</v>
      </c>
      <c r="BK61" s="3">
        <v>0.2107</v>
      </c>
      <c r="BL61" s="3">
        <v>0.2107</v>
      </c>
      <c r="BM61" s="3">
        <v>0.2107</v>
      </c>
      <c r="BN61" s="3">
        <v>0.2107</v>
      </c>
      <c r="BO61" s="3">
        <v>0.2107</v>
      </c>
      <c r="BP61" s="3">
        <v>0.2107</v>
      </c>
      <c r="BQ61" s="3">
        <v>0.2107</v>
      </c>
    </row>
    <row r="62" spans="1:69" x14ac:dyDescent="0.25">
      <c r="A62" s="3">
        <v>61</v>
      </c>
      <c r="B62" s="3">
        <v>5.04E-2</v>
      </c>
      <c r="C62" s="3">
        <v>5.0099999999999999E-2</v>
      </c>
      <c r="D62" s="3">
        <v>5.3800000000000001E-2</v>
      </c>
      <c r="E62" s="3">
        <v>8.2699999999999996E-2</v>
      </c>
      <c r="F62" s="3">
        <v>0.13900000000000001</v>
      </c>
      <c r="G62" s="3">
        <v>0.11559999999999999</v>
      </c>
      <c r="H62" s="3">
        <v>0.15870000000000001</v>
      </c>
      <c r="I62" s="3">
        <v>0.20469999999999999</v>
      </c>
      <c r="J62" s="3">
        <v>0.13350000000000001</v>
      </c>
      <c r="K62" s="3">
        <v>0.1459</v>
      </c>
      <c r="L62" s="3">
        <v>0.1711</v>
      </c>
      <c r="M62" s="3">
        <v>0.14249999999999999</v>
      </c>
      <c r="N62" s="3">
        <v>0.16800000000000001</v>
      </c>
      <c r="O62" s="3">
        <v>0.14069999999999999</v>
      </c>
      <c r="P62" s="3">
        <v>0.1479</v>
      </c>
      <c r="Q62" s="3">
        <v>9.5899999999999999E-2</v>
      </c>
      <c r="R62" s="3">
        <v>0.13350000000000001</v>
      </c>
      <c r="S62" s="3">
        <v>0.16650000000000001</v>
      </c>
      <c r="T62" s="3">
        <v>0.13539999999999999</v>
      </c>
      <c r="U62" s="3">
        <v>0.1502</v>
      </c>
      <c r="V62" s="3">
        <v>0.16869999999999999</v>
      </c>
      <c r="W62" s="3">
        <v>0.1595</v>
      </c>
      <c r="X62" s="3">
        <v>0.1101</v>
      </c>
      <c r="Y62" s="3">
        <v>7.6399999999999996E-2</v>
      </c>
      <c r="Z62" s="3">
        <v>0.1038</v>
      </c>
      <c r="AA62" s="3">
        <v>0.05</v>
      </c>
      <c r="AB62" s="3">
        <v>0.05</v>
      </c>
      <c r="AC62" s="3">
        <v>0.05</v>
      </c>
      <c r="AD62" s="3">
        <v>0.05</v>
      </c>
      <c r="AE62" s="3">
        <v>0.05</v>
      </c>
      <c r="AF62" s="3">
        <v>5.0099999999999999E-2</v>
      </c>
      <c r="AG62" s="3">
        <v>0.1236</v>
      </c>
      <c r="AH62" s="3">
        <v>6.8400000000000002E-2</v>
      </c>
      <c r="AI62" s="3">
        <v>6.8500000000000005E-2</v>
      </c>
      <c r="AJ62" s="3">
        <v>0.05</v>
      </c>
      <c r="AK62" s="3">
        <v>9.3600000000000003E-2</v>
      </c>
      <c r="AL62" s="3">
        <v>8.9499999999999996E-2</v>
      </c>
      <c r="AM62" s="3">
        <v>0.05</v>
      </c>
      <c r="AN62" s="3">
        <v>4.9799999999999997E-2</v>
      </c>
      <c r="AO62" s="3">
        <v>0.05</v>
      </c>
      <c r="AP62" s="3">
        <v>4.9799999999999997E-2</v>
      </c>
      <c r="AQ62" s="3">
        <v>6.3E-2</v>
      </c>
      <c r="AR62" s="3">
        <v>0.10630000000000001</v>
      </c>
      <c r="AS62" s="3">
        <v>0.123</v>
      </c>
      <c r="AT62" s="3">
        <v>0.12859999999999999</v>
      </c>
      <c r="AU62" s="3">
        <v>0.1764</v>
      </c>
      <c r="AV62" s="3">
        <v>0.1363</v>
      </c>
      <c r="AW62" s="3">
        <v>0.13450000000000001</v>
      </c>
      <c r="AX62" s="3">
        <v>0.13420000000000001</v>
      </c>
      <c r="AY62" s="3">
        <v>0.13420000000000001</v>
      </c>
      <c r="AZ62" s="3">
        <v>0.1343</v>
      </c>
      <c r="BA62" s="3">
        <v>0.14430000000000001</v>
      </c>
      <c r="BB62" s="3">
        <v>0.14380000000000001</v>
      </c>
      <c r="BC62" s="3">
        <v>0.1439</v>
      </c>
      <c r="BD62" s="3">
        <v>0.13039999999999999</v>
      </c>
      <c r="BE62" s="3">
        <v>0.12839999999999999</v>
      </c>
      <c r="BF62" s="3">
        <v>0.11609999999999999</v>
      </c>
      <c r="BG62" s="3">
        <v>0.1636</v>
      </c>
      <c r="BH62" s="3">
        <v>0.1636</v>
      </c>
      <c r="BI62" s="3">
        <v>0.1636</v>
      </c>
      <c r="BJ62" s="3">
        <v>0.1636</v>
      </c>
      <c r="BK62" s="3">
        <v>0.1636</v>
      </c>
      <c r="BL62" s="3">
        <v>0.1636</v>
      </c>
      <c r="BM62" s="3">
        <v>0.1636</v>
      </c>
      <c r="BN62" s="3">
        <v>0.1636</v>
      </c>
      <c r="BO62" s="3">
        <v>0.1636</v>
      </c>
      <c r="BP62" s="3">
        <v>0.1636</v>
      </c>
      <c r="BQ62" s="3">
        <v>0.1636</v>
      </c>
    </row>
    <row r="63" spans="1:69" x14ac:dyDescent="0.25">
      <c r="A63" s="3">
        <v>62</v>
      </c>
      <c r="B63" s="3">
        <v>0.3543</v>
      </c>
      <c r="C63" s="3">
        <v>0.33950000000000002</v>
      </c>
      <c r="D63" s="3">
        <v>0.38150000000000001</v>
      </c>
      <c r="E63" s="3">
        <v>0.36909999999999998</v>
      </c>
      <c r="F63" s="3">
        <v>0.29110000000000003</v>
      </c>
      <c r="G63" s="3">
        <v>0.26600000000000001</v>
      </c>
      <c r="H63" s="3">
        <v>0.27979999999999999</v>
      </c>
      <c r="I63" s="3">
        <v>0.26219999999999999</v>
      </c>
      <c r="J63" s="3">
        <v>0.24840000000000001</v>
      </c>
      <c r="K63" s="3">
        <v>0.2379</v>
      </c>
      <c r="L63" s="3">
        <v>0.22370000000000001</v>
      </c>
      <c r="M63" s="3">
        <v>0.24740000000000001</v>
      </c>
      <c r="N63" s="3">
        <v>0.25190000000000001</v>
      </c>
      <c r="O63" s="3">
        <v>0.27229999999999999</v>
      </c>
      <c r="P63" s="3">
        <v>0.245</v>
      </c>
      <c r="Q63" s="3">
        <v>0.29170000000000001</v>
      </c>
      <c r="R63" s="3">
        <v>0.29530000000000001</v>
      </c>
      <c r="S63" s="3">
        <v>0.2616</v>
      </c>
      <c r="T63" s="3">
        <v>0.27450000000000002</v>
      </c>
      <c r="U63" s="3">
        <v>0.31859999999999999</v>
      </c>
      <c r="V63" s="3">
        <v>0.32019999999999998</v>
      </c>
      <c r="W63" s="3">
        <v>0.2959</v>
      </c>
      <c r="X63" s="3">
        <v>0.28710000000000002</v>
      </c>
      <c r="Y63" s="3">
        <v>0.31309999999999999</v>
      </c>
      <c r="Z63" s="3">
        <v>0.3448</v>
      </c>
      <c r="AA63" s="3">
        <v>0.36520000000000002</v>
      </c>
      <c r="AB63" s="3">
        <v>0.35039999999999999</v>
      </c>
      <c r="AC63" s="3">
        <v>0.3044</v>
      </c>
      <c r="AD63" s="3">
        <v>0.24360000000000001</v>
      </c>
      <c r="AE63" s="3">
        <v>0.2142</v>
      </c>
      <c r="AF63" s="3">
        <v>0.2137</v>
      </c>
      <c r="AG63" s="3">
        <v>0.27550000000000002</v>
      </c>
      <c r="AH63" s="3">
        <v>0.26989999999999997</v>
      </c>
      <c r="AI63" s="3">
        <v>0.25940000000000002</v>
      </c>
      <c r="AJ63" s="3">
        <v>0.2843</v>
      </c>
      <c r="AK63" s="3">
        <v>0.2555</v>
      </c>
      <c r="AL63" s="3">
        <v>0.23880000000000001</v>
      </c>
      <c r="AM63" s="3">
        <v>0.22789999999999999</v>
      </c>
      <c r="AN63" s="3">
        <v>0.20169999999999999</v>
      </c>
      <c r="AO63" s="3">
        <v>0.19370000000000001</v>
      </c>
      <c r="AP63" s="3">
        <v>0.20669999999999999</v>
      </c>
      <c r="AQ63" s="3">
        <v>0.19700000000000001</v>
      </c>
      <c r="AR63" s="3">
        <v>0.17369999999999999</v>
      </c>
      <c r="AS63" s="3">
        <v>0.1198</v>
      </c>
      <c r="AT63" s="3">
        <v>0.12790000000000001</v>
      </c>
      <c r="AU63" s="3">
        <v>0.12429999999999999</v>
      </c>
      <c r="AV63" s="3">
        <v>0.13969999999999999</v>
      </c>
      <c r="AW63" s="3">
        <v>0.14729999999999999</v>
      </c>
      <c r="AX63" s="3">
        <v>0.14760000000000001</v>
      </c>
      <c r="AY63" s="3">
        <v>0.16900000000000001</v>
      </c>
      <c r="AZ63" s="3">
        <v>0.185</v>
      </c>
      <c r="BA63" s="3">
        <v>0.21279999999999999</v>
      </c>
      <c r="BB63" s="3">
        <v>0.22539999999999999</v>
      </c>
      <c r="BC63" s="3">
        <v>0.24490000000000001</v>
      </c>
      <c r="BD63" s="3">
        <v>0.23039999999999999</v>
      </c>
      <c r="BE63" s="3">
        <v>0.1714</v>
      </c>
      <c r="BF63" s="3">
        <v>0.1154</v>
      </c>
      <c r="BG63" s="3">
        <v>9.1800000000000007E-2</v>
      </c>
      <c r="BH63" s="3">
        <v>9.1800000000000007E-2</v>
      </c>
      <c r="BI63" s="3">
        <v>9.1800000000000007E-2</v>
      </c>
      <c r="BJ63" s="3">
        <v>9.1800000000000007E-2</v>
      </c>
      <c r="BK63" s="3">
        <v>9.1800000000000007E-2</v>
      </c>
      <c r="BL63" s="3">
        <v>9.1800000000000007E-2</v>
      </c>
      <c r="BM63" s="3">
        <v>9.1800000000000007E-2</v>
      </c>
      <c r="BN63" s="3">
        <v>9.1800000000000007E-2</v>
      </c>
      <c r="BO63" s="3">
        <v>9.1800000000000007E-2</v>
      </c>
      <c r="BP63" s="3">
        <v>9.1800000000000007E-2</v>
      </c>
      <c r="BQ63" s="3">
        <v>9.1800000000000007E-2</v>
      </c>
    </row>
    <row r="64" spans="1:69" x14ac:dyDescent="0.25">
      <c r="A64" s="3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</row>
    <row r="65" spans="1:69" x14ac:dyDescent="0.25">
      <c r="A65" s="3">
        <v>64</v>
      </c>
      <c r="B65" s="3">
        <v>0.1353</v>
      </c>
      <c r="C65" s="3">
        <v>0.1242</v>
      </c>
      <c r="D65" s="3">
        <v>0.1094</v>
      </c>
      <c r="E65" s="3">
        <v>9.1300000000000006E-2</v>
      </c>
      <c r="F65" s="3">
        <v>8.1600000000000006E-2</v>
      </c>
      <c r="G65" s="3">
        <v>7.7399999999999997E-2</v>
      </c>
      <c r="H65" s="3">
        <v>6.4000000000000001E-2</v>
      </c>
      <c r="I65" s="3">
        <v>4.87E-2</v>
      </c>
      <c r="J65" s="3">
        <v>4.7899999999999998E-2</v>
      </c>
      <c r="K65" s="3">
        <v>3.8100000000000002E-2</v>
      </c>
      <c r="L65" s="3">
        <v>2.81E-2</v>
      </c>
      <c r="M65" s="3">
        <v>2.7099999999999999E-2</v>
      </c>
      <c r="N65" s="3">
        <v>2.53E-2</v>
      </c>
      <c r="O65" s="3">
        <v>2.4799999999999999E-2</v>
      </c>
      <c r="P65" s="3">
        <v>2.53E-2</v>
      </c>
      <c r="Q65" s="3">
        <v>2.5700000000000001E-2</v>
      </c>
      <c r="R65" s="3">
        <v>2.2499999999999999E-2</v>
      </c>
      <c r="S65" s="3">
        <v>2.1600000000000001E-2</v>
      </c>
      <c r="T65" s="3">
        <v>2.35E-2</v>
      </c>
      <c r="U65" s="3">
        <v>1.66E-2</v>
      </c>
      <c r="V65" s="3">
        <v>1.4200000000000001E-2</v>
      </c>
      <c r="W65" s="3">
        <v>1.49E-2</v>
      </c>
      <c r="X65" s="3">
        <v>1.83E-2</v>
      </c>
      <c r="Y65" s="3">
        <v>1.5299999999999999E-2</v>
      </c>
      <c r="Z65" s="3">
        <v>1.14E-2</v>
      </c>
      <c r="AA65" s="3">
        <v>1.0200000000000001E-2</v>
      </c>
      <c r="AB65" s="3">
        <v>1.12E-2</v>
      </c>
      <c r="AC65" s="3">
        <v>1.21E-2</v>
      </c>
      <c r="AD65" s="3">
        <v>1.2699999999999999E-2</v>
      </c>
      <c r="AE65" s="3">
        <v>1.2200000000000001E-2</v>
      </c>
      <c r="AF65" s="3">
        <v>1.0999999999999999E-2</v>
      </c>
      <c r="AG65" s="3">
        <v>8.3999999999999995E-3</v>
      </c>
      <c r="AH65" s="3">
        <v>8.9999999999999993E-3</v>
      </c>
      <c r="AI65" s="3">
        <v>7.9000000000000008E-3</v>
      </c>
      <c r="AJ65" s="3">
        <v>7.1000000000000004E-3</v>
      </c>
      <c r="AK65" s="3">
        <v>6.7000000000000002E-3</v>
      </c>
      <c r="AL65" s="3">
        <v>6.6E-3</v>
      </c>
      <c r="AM65" s="3">
        <v>7.4999999999999997E-3</v>
      </c>
      <c r="AN65" s="3">
        <v>7.7000000000000002E-3</v>
      </c>
      <c r="AO65" s="3">
        <v>7.9000000000000008E-3</v>
      </c>
      <c r="AP65" s="3">
        <v>6.8999999999999999E-3</v>
      </c>
      <c r="AQ65" s="3">
        <v>6.6E-3</v>
      </c>
      <c r="AR65" s="3">
        <v>6.4000000000000003E-3</v>
      </c>
      <c r="AS65" s="3">
        <v>6.3E-3</v>
      </c>
      <c r="AT65" s="3">
        <v>5.3E-3</v>
      </c>
      <c r="AU65" s="3">
        <v>5.4999999999999997E-3</v>
      </c>
      <c r="AV65" s="3">
        <v>5.4999999999999997E-3</v>
      </c>
      <c r="AW65" s="3">
        <v>5.5999999999999999E-3</v>
      </c>
      <c r="AX65" s="3">
        <v>6.0000000000000001E-3</v>
      </c>
      <c r="AY65" s="3">
        <v>5.8999999999999999E-3</v>
      </c>
      <c r="AZ65" s="3">
        <v>5.8999999999999999E-3</v>
      </c>
      <c r="BA65" s="3">
        <v>5.8999999999999999E-3</v>
      </c>
      <c r="BB65" s="3">
        <v>6.1999999999999998E-3</v>
      </c>
      <c r="BC65" s="3">
        <v>6.3E-3</v>
      </c>
      <c r="BD65" s="3">
        <v>9.7999999999999997E-3</v>
      </c>
      <c r="BE65" s="3">
        <v>1.1900000000000001E-2</v>
      </c>
      <c r="BF65" s="3">
        <v>1.4200000000000001E-2</v>
      </c>
      <c r="BG65" s="3">
        <v>1.44E-2</v>
      </c>
      <c r="BH65" s="3">
        <v>1.44E-2</v>
      </c>
      <c r="BI65" s="3">
        <v>1.44E-2</v>
      </c>
      <c r="BJ65" s="3">
        <v>1.44E-2</v>
      </c>
      <c r="BK65" s="3">
        <v>1.44E-2</v>
      </c>
      <c r="BL65" s="3">
        <v>1.44E-2</v>
      </c>
      <c r="BM65" s="3">
        <v>1.44E-2</v>
      </c>
      <c r="BN65" s="3">
        <v>1.44E-2</v>
      </c>
      <c r="BO65" s="3">
        <v>1.44E-2</v>
      </c>
      <c r="BP65" s="3">
        <v>1.44E-2</v>
      </c>
      <c r="BQ65" s="3">
        <v>1.44E-2</v>
      </c>
    </row>
    <row r="66" spans="1:69" x14ac:dyDescent="0.25">
      <c r="A66" s="3">
        <v>65</v>
      </c>
      <c r="B66" s="3">
        <v>1.4500000000000001E-2</v>
      </c>
      <c r="C66" s="3">
        <v>1.3299999999999999E-2</v>
      </c>
      <c r="D66" s="3">
        <v>1.2800000000000001E-2</v>
      </c>
      <c r="E66" s="3">
        <v>1.7500000000000002E-2</v>
      </c>
      <c r="F66" s="3">
        <v>1.9E-2</v>
      </c>
      <c r="G66" s="3">
        <v>1.9900000000000001E-2</v>
      </c>
      <c r="H66" s="3">
        <v>1.6400000000000001E-2</v>
      </c>
      <c r="I66" s="3">
        <v>1.7399999999999999E-2</v>
      </c>
      <c r="J66" s="3">
        <v>1.77E-2</v>
      </c>
      <c r="K66" s="3">
        <v>1.5100000000000001E-2</v>
      </c>
      <c r="L66" s="3">
        <v>1.83E-2</v>
      </c>
      <c r="M66" s="3">
        <v>2.3300000000000001E-2</v>
      </c>
      <c r="N66" s="3">
        <v>2.8199999999999999E-2</v>
      </c>
      <c r="O66" s="3">
        <v>3.1800000000000002E-2</v>
      </c>
      <c r="P66" s="3">
        <v>3.3099999999999997E-2</v>
      </c>
      <c r="Q66" s="3">
        <v>3.7900000000000003E-2</v>
      </c>
      <c r="R66" s="3">
        <v>4.3999999999999997E-2</v>
      </c>
      <c r="S66" s="3">
        <v>5.6099999999999997E-2</v>
      </c>
      <c r="T66" s="3">
        <v>6.3600000000000004E-2</v>
      </c>
      <c r="U66" s="3">
        <v>7.1099999999999997E-2</v>
      </c>
      <c r="V66" s="3">
        <v>7.5999999999999998E-2</v>
      </c>
      <c r="W66" s="3">
        <v>9.1200000000000003E-2</v>
      </c>
      <c r="X66" s="3">
        <v>6.9800000000000001E-2</v>
      </c>
      <c r="Y66" s="3">
        <v>5.3900000000000003E-2</v>
      </c>
      <c r="Z66" s="3">
        <v>5.4100000000000002E-2</v>
      </c>
      <c r="AA66" s="3">
        <v>5.04E-2</v>
      </c>
      <c r="AB66" s="3">
        <v>0.05</v>
      </c>
      <c r="AC66" s="3">
        <v>5.3999999999999999E-2</v>
      </c>
      <c r="AD66" s="3">
        <v>4.8599999999999997E-2</v>
      </c>
      <c r="AE66" s="3">
        <v>5.45E-2</v>
      </c>
      <c r="AF66" s="3">
        <v>5.6599999999999998E-2</v>
      </c>
      <c r="AG66" s="3">
        <v>5.7000000000000002E-2</v>
      </c>
      <c r="AH66" s="3">
        <v>5.4100000000000002E-2</v>
      </c>
      <c r="AI66" s="3">
        <v>5.0900000000000001E-2</v>
      </c>
      <c r="AJ66" s="3">
        <v>4.36E-2</v>
      </c>
      <c r="AK66" s="3">
        <v>3.7999999999999999E-2</v>
      </c>
      <c r="AL66" s="3">
        <v>3.5000000000000003E-2</v>
      </c>
      <c r="AM66" s="3">
        <v>3.2800000000000003E-2</v>
      </c>
      <c r="AN66" s="3">
        <v>3.0800000000000001E-2</v>
      </c>
      <c r="AO66" s="3">
        <v>2.9399999999999999E-2</v>
      </c>
      <c r="AP66" s="3">
        <v>3.2399999999999998E-2</v>
      </c>
      <c r="AQ66" s="3">
        <v>3.5700000000000003E-2</v>
      </c>
      <c r="AR66" s="3">
        <v>3.6900000000000002E-2</v>
      </c>
      <c r="AS66" s="3">
        <v>3.2800000000000003E-2</v>
      </c>
      <c r="AT66" s="3">
        <v>3.6200000000000003E-2</v>
      </c>
      <c r="AU66" s="3">
        <v>3.6600000000000001E-2</v>
      </c>
      <c r="AV66" s="3">
        <v>4.0099999999999997E-2</v>
      </c>
      <c r="AW66" s="3">
        <v>3.7600000000000001E-2</v>
      </c>
      <c r="AX66" s="3">
        <v>2.8400000000000002E-2</v>
      </c>
      <c r="AY66" s="3">
        <v>2.3900000000000001E-2</v>
      </c>
      <c r="AZ66" s="3">
        <v>2.1600000000000001E-2</v>
      </c>
      <c r="BA66" s="3">
        <v>6.7999999999999996E-3</v>
      </c>
      <c r="BB66" s="3">
        <v>1.6799999999999999E-2</v>
      </c>
      <c r="BC66" s="3">
        <v>1.78E-2</v>
      </c>
      <c r="BD66" s="3">
        <v>1.5299999999999999E-2</v>
      </c>
      <c r="BE66" s="3">
        <v>1.2200000000000001E-2</v>
      </c>
      <c r="BF66" s="3">
        <v>1.17E-2</v>
      </c>
      <c r="BG66" s="3">
        <v>7.9000000000000008E-3</v>
      </c>
      <c r="BH66" s="3">
        <v>7.9000000000000008E-3</v>
      </c>
      <c r="BI66" s="3">
        <v>7.9000000000000008E-3</v>
      </c>
      <c r="BJ66" s="3">
        <v>7.9000000000000008E-3</v>
      </c>
      <c r="BK66" s="3">
        <v>7.9000000000000008E-3</v>
      </c>
      <c r="BL66" s="3">
        <v>7.9000000000000008E-3</v>
      </c>
      <c r="BM66" s="3">
        <v>7.9000000000000008E-3</v>
      </c>
      <c r="BN66" s="3">
        <v>7.9000000000000008E-3</v>
      </c>
      <c r="BO66" s="3">
        <v>7.9000000000000008E-3</v>
      </c>
      <c r="BP66" s="3">
        <v>7.9000000000000008E-3</v>
      </c>
      <c r="BQ66" s="3">
        <v>7.9000000000000008E-3</v>
      </c>
    </row>
    <row r="67" spans="1:69" x14ac:dyDescent="0.25">
      <c r="A67" s="3">
        <v>66</v>
      </c>
      <c r="B67" s="3">
        <v>0.12670000000000001</v>
      </c>
      <c r="C67" s="3">
        <v>0.13450000000000001</v>
      </c>
      <c r="D67" s="3">
        <v>0.13170000000000001</v>
      </c>
      <c r="E67" s="3">
        <v>0.1366</v>
      </c>
      <c r="F67" s="3">
        <v>0.14599999999999999</v>
      </c>
      <c r="G67" s="3">
        <v>0.16020000000000001</v>
      </c>
      <c r="H67" s="3">
        <v>0.1447</v>
      </c>
      <c r="I67" s="3">
        <v>0.14749999999999999</v>
      </c>
      <c r="J67" s="3">
        <v>0.1951</v>
      </c>
      <c r="K67" s="3">
        <v>0.19189999999999999</v>
      </c>
      <c r="L67" s="3">
        <v>0.17510000000000001</v>
      </c>
      <c r="M67" s="3">
        <v>0.16669999999999999</v>
      </c>
      <c r="N67" s="3">
        <v>0.1371</v>
      </c>
      <c r="O67" s="3">
        <v>0.1396</v>
      </c>
      <c r="P67" s="3">
        <v>0.13750000000000001</v>
      </c>
      <c r="Q67" s="3">
        <v>0.13200000000000001</v>
      </c>
      <c r="R67" s="3">
        <v>0.1177</v>
      </c>
      <c r="S67" s="3">
        <v>0.112</v>
      </c>
      <c r="T67" s="3">
        <v>0.1235</v>
      </c>
      <c r="U67" s="3">
        <v>0.10489999999999999</v>
      </c>
      <c r="V67" s="3">
        <v>9.3100000000000002E-2</v>
      </c>
      <c r="W67" s="3">
        <v>9.3200000000000005E-2</v>
      </c>
      <c r="X67" s="3">
        <v>0.11799999999999999</v>
      </c>
      <c r="Y67" s="3">
        <v>0.14399999999999999</v>
      </c>
      <c r="Z67" s="3">
        <v>0.12790000000000001</v>
      </c>
      <c r="AA67" s="3">
        <v>0.11</v>
      </c>
      <c r="AB67" s="3">
        <v>0.11849999999999999</v>
      </c>
      <c r="AC67" s="3">
        <v>0.12989999999999999</v>
      </c>
      <c r="AD67" s="3">
        <v>0.14990000000000001</v>
      </c>
      <c r="AE67" s="3">
        <v>0.14910000000000001</v>
      </c>
      <c r="AF67" s="3">
        <v>0.1484</v>
      </c>
      <c r="AG67" s="3">
        <v>0.1202</v>
      </c>
      <c r="AH67" s="3">
        <v>0.1628</v>
      </c>
      <c r="AI67" s="3">
        <v>0.1802</v>
      </c>
      <c r="AJ67" s="3">
        <v>0.19980000000000001</v>
      </c>
      <c r="AK67" s="3">
        <v>0.188</v>
      </c>
      <c r="AL67" s="3">
        <v>0.19600000000000001</v>
      </c>
      <c r="AM67" s="3">
        <v>0.20300000000000001</v>
      </c>
      <c r="AN67" s="3">
        <v>0.21490000000000001</v>
      </c>
      <c r="AO67" s="3">
        <v>0.21179999999999999</v>
      </c>
      <c r="AP67" s="3">
        <v>0.20100000000000001</v>
      </c>
      <c r="AQ67" s="3">
        <v>0.19089999999999999</v>
      </c>
      <c r="AR67" s="3">
        <v>0.17649999999999999</v>
      </c>
      <c r="AS67" s="3">
        <v>0.16300000000000001</v>
      </c>
      <c r="AT67" s="3">
        <v>0.15210000000000001</v>
      </c>
      <c r="AU67" s="3">
        <v>0.1244</v>
      </c>
      <c r="AV67" s="3">
        <v>0.1196</v>
      </c>
      <c r="AW67" s="3">
        <v>0.12540000000000001</v>
      </c>
      <c r="AX67" s="3">
        <v>0.13389999999999999</v>
      </c>
      <c r="AY67" s="3">
        <v>0.14280000000000001</v>
      </c>
      <c r="AZ67" s="3">
        <v>0.1552</v>
      </c>
      <c r="BA67" s="3">
        <v>0.15759999999999999</v>
      </c>
      <c r="BB67" s="3">
        <v>0.16450000000000001</v>
      </c>
      <c r="BC67" s="3">
        <v>0.1661</v>
      </c>
      <c r="BD67" s="3">
        <v>0.18140000000000001</v>
      </c>
      <c r="BE67" s="3">
        <v>0.20860000000000001</v>
      </c>
      <c r="BF67" s="3">
        <v>0.18790000000000001</v>
      </c>
      <c r="BG67" s="3">
        <v>0.1668</v>
      </c>
      <c r="BH67" s="3">
        <v>0.1668</v>
      </c>
      <c r="BI67" s="3">
        <v>0.1668</v>
      </c>
      <c r="BJ67" s="3">
        <v>0.1668</v>
      </c>
      <c r="BK67" s="3">
        <v>0.1668</v>
      </c>
      <c r="BL67" s="3">
        <v>0.1668</v>
      </c>
      <c r="BM67" s="3">
        <v>0.1668</v>
      </c>
      <c r="BN67" s="3">
        <v>0.1668</v>
      </c>
      <c r="BO67" s="3">
        <v>0.1668</v>
      </c>
      <c r="BP67" s="3">
        <v>0.1668</v>
      </c>
      <c r="BQ67" s="3">
        <v>0.1668</v>
      </c>
    </row>
    <row r="68" spans="1:69" x14ac:dyDescent="0.25">
      <c r="A68" s="3">
        <v>67</v>
      </c>
      <c r="B68" s="3">
        <v>1.0999999999999999E-2</v>
      </c>
      <c r="C68" s="3">
        <v>1.18E-2</v>
      </c>
      <c r="D68" s="3">
        <v>1.1299999999999999E-2</v>
      </c>
      <c r="E68" s="3">
        <v>1.0699999999999999E-2</v>
      </c>
      <c r="F68" s="3">
        <v>1.17E-2</v>
      </c>
      <c r="G68" s="3">
        <v>1.32E-2</v>
      </c>
      <c r="H68" s="3">
        <v>1.26E-2</v>
      </c>
      <c r="I68" s="3">
        <v>1.11E-2</v>
      </c>
      <c r="J68" s="3">
        <v>1.2500000000000001E-2</v>
      </c>
      <c r="K68" s="3">
        <v>1.21E-2</v>
      </c>
      <c r="L68" s="3">
        <v>1.14E-2</v>
      </c>
      <c r="M68" s="3">
        <v>1.0800000000000001E-2</v>
      </c>
      <c r="N68" s="3">
        <v>9.7000000000000003E-3</v>
      </c>
      <c r="O68" s="3">
        <v>9.2999999999999992E-3</v>
      </c>
      <c r="P68" s="3">
        <v>9.2999999999999992E-3</v>
      </c>
      <c r="Q68" s="3">
        <v>8.8000000000000005E-3</v>
      </c>
      <c r="R68" s="3">
        <v>7.7000000000000002E-3</v>
      </c>
      <c r="S68" s="3">
        <v>6.4999999999999997E-3</v>
      </c>
      <c r="T68" s="3">
        <v>6.6E-3</v>
      </c>
      <c r="U68" s="3">
        <v>5.7000000000000002E-3</v>
      </c>
      <c r="V68" s="3">
        <v>5.1000000000000004E-3</v>
      </c>
      <c r="W68" s="3">
        <v>5.4999999999999997E-3</v>
      </c>
      <c r="X68" s="3">
        <v>7.1000000000000004E-3</v>
      </c>
      <c r="Y68" s="3">
        <v>8.0999999999999996E-3</v>
      </c>
      <c r="Z68" s="3">
        <v>6.7999999999999996E-3</v>
      </c>
      <c r="AA68" s="3">
        <v>5.4000000000000003E-3</v>
      </c>
      <c r="AB68" s="3">
        <v>5.4000000000000003E-3</v>
      </c>
      <c r="AC68" s="3">
        <v>5.7000000000000002E-3</v>
      </c>
      <c r="AD68" s="3">
        <v>6.3E-3</v>
      </c>
      <c r="AE68" s="3">
        <v>6.1999999999999998E-3</v>
      </c>
      <c r="AF68" s="3">
        <v>5.8999999999999999E-3</v>
      </c>
      <c r="AG68" s="3">
        <v>4.1999999999999997E-3</v>
      </c>
      <c r="AH68" s="3">
        <v>4.1999999999999997E-3</v>
      </c>
      <c r="AI68" s="3">
        <v>4.1999999999999997E-3</v>
      </c>
      <c r="AJ68" s="3">
        <v>4.0000000000000001E-3</v>
      </c>
      <c r="AK68" s="3">
        <v>3.5000000000000001E-3</v>
      </c>
      <c r="AL68" s="3">
        <v>3.3E-3</v>
      </c>
      <c r="AM68" s="3">
        <v>3.3999999999999998E-3</v>
      </c>
      <c r="AN68" s="3">
        <v>3.3999999999999998E-3</v>
      </c>
      <c r="AO68" s="3">
        <v>3.5999999999999999E-3</v>
      </c>
      <c r="AP68" s="3">
        <v>3.3E-3</v>
      </c>
      <c r="AQ68" s="3">
        <v>2.8999999999999998E-3</v>
      </c>
      <c r="AR68" s="3">
        <v>2.5000000000000001E-3</v>
      </c>
      <c r="AS68" s="3">
        <v>2.2000000000000001E-3</v>
      </c>
      <c r="AT68" s="3">
        <v>2.2000000000000001E-3</v>
      </c>
      <c r="AU68" s="3">
        <v>2E-3</v>
      </c>
      <c r="AV68" s="3">
        <v>1.9E-3</v>
      </c>
      <c r="AW68" s="3">
        <v>2E-3</v>
      </c>
      <c r="AX68" s="3">
        <v>2.2000000000000001E-3</v>
      </c>
      <c r="AY68" s="3">
        <v>2.3999999999999998E-3</v>
      </c>
      <c r="AZ68" s="3">
        <v>2.5000000000000001E-3</v>
      </c>
      <c r="BA68" s="3">
        <v>2.5000000000000001E-3</v>
      </c>
      <c r="BB68" s="3">
        <v>2.3E-3</v>
      </c>
      <c r="BC68" s="3">
        <v>2.2000000000000001E-3</v>
      </c>
      <c r="BD68" s="3">
        <v>2.5000000000000001E-3</v>
      </c>
      <c r="BE68" s="3">
        <v>2.8999999999999998E-3</v>
      </c>
      <c r="BF68" s="3">
        <v>3.8E-3</v>
      </c>
      <c r="BG68" s="3">
        <v>4.1000000000000003E-3</v>
      </c>
      <c r="BH68" s="3">
        <v>4.1000000000000003E-3</v>
      </c>
      <c r="BI68" s="3">
        <v>4.1000000000000003E-3</v>
      </c>
      <c r="BJ68" s="3">
        <v>4.1000000000000003E-3</v>
      </c>
      <c r="BK68" s="3">
        <v>4.1000000000000003E-3</v>
      </c>
      <c r="BL68" s="3">
        <v>4.1000000000000003E-3</v>
      </c>
      <c r="BM68" s="3">
        <v>4.1000000000000003E-3</v>
      </c>
      <c r="BN68" s="3">
        <v>4.1000000000000003E-3</v>
      </c>
      <c r="BO68" s="3">
        <v>4.1000000000000003E-3</v>
      </c>
      <c r="BP68" s="3">
        <v>4.1000000000000003E-3</v>
      </c>
      <c r="BQ68" s="3">
        <v>4.1000000000000003E-3</v>
      </c>
    </row>
    <row r="69" spans="1:69" x14ac:dyDescent="0.25">
      <c r="A69" s="3">
        <v>68</v>
      </c>
      <c r="B69" s="3">
        <v>0.14119999999999999</v>
      </c>
      <c r="C69" s="3">
        <v>0.15429999999999999</v>
      </c>
      <c r="D69" s="3">
        <v>0.13439999999999999</v>
      </c>
      <c r="E69" s="3">
        <v>0.13239999999999999</v>
      </c>
      <c r="F69" s="3">
        <v>0.1492</v>
      </c>
      <c r="G69" s="3">
        <v>0.16209999999999999</v>
      </c>
      <c r="H69" s="3">
        <v>0.14810000000000001</v>
      </c>
      <c r="I69" s="3">
        <v>0.14180000000000001</v>
      </c>
      <c r="J69" s="3">
        <v>0.15129999999999999</v>
      </c>
      <c r="K69" s="3">
        <v>0.1532</v>
      </c>
      <c r="L69" s="3">
        <v>0.1547</v>
      </c>
      <c r="M69" s="3">
        <v>0.16089999999999999</v>
      </c>
      <c r="N69" s="3">
        <v>0.16339999999999999</v>
      </c>
      <c r="O69" s="3">
        <v>0.16439999999999999</v>
      </c>
      <c r="P69" s="3">
        <v>0.1951</v>
      </c>
      <c r="Q69" s="3">
        <v>0.2021</v>
      </c>
      <c r="R69" s="3">
        <v>0.18859999999999999</v>
      </c>
      <c r="S69" s="3">
        <v>0.19139999999999999</v>
      </c>
      <c r="T69" s="3">
        <v>0.1976</v>
      </c>
      <c r="U69" s="3">
        <v>0.15939999999999999</v>
      </c>
      <c r="V69" s="3">
        <v>0.1489</v>
      </c>
      <c r="W69" s="3">
        <v>0.1537</v>
      </c>
      <c r="X69" s="3">
        <v>0.17349999999999999</v>
      </c>
      <c r="Y69" s="3">
        <v>0.16209999999999999</v>
      </c>
      <c r="Z69" s="3">
        <v>0.13919999999999999</v>
      </c>
      <c r="AA69" s="3">
        <v>0.16650000000000001</v>
      </c>
      <c r="AB69" s="3">
        <v>0.17419999999999999</v>
      </c>
      <c r="AC69" s="3">
        <v>0.18479999999999999</v>
      </c>
      <c r="AD69" s="3">
        <v>0.20949999999999999</v>
      </c>
      <c r="AE69" s="3">
        <v>0.22459999999999999</v>
      </c>
      <c r="AF69" s="3">
        <v>0.23530000000000001</v>
      </c>
      <c r="AG69" s="3">
        <v>0.19439999999999999</v>
      </c>
      <c r="AH69" s="3">
        <v>0.21010000000000001</v>
      </c>
      <c r="AI69" s="3">
        <v>0.21160000000000001</v>
      </c>
      <c r="AJ69" s="3">
        <v>0.21779999999999999</v>
      </c>
      <c r="AK69" s="3">
        <v>0.2339</v>
      </c>
      <c r="AL69" s="3">
        <v>0.2472</v>
      </c>
      <c r="AM69" s="3">
        <v>0.2792</v>
      </c>
      <c r="AN69" s="3">
        <v>0.29420000000000002</v>
      </c>
      <c r="AO69" s="3">
        <v>0.31330000000000002</v>
      </c>
      <c r="AP69" s="3">
        <v>0.32500000000000001</v>
      </c>
      <c r="AQ69" s="3">
        <v>0.3377</v>
      </c>
      <c r="AR69" s="3">
        <v>0.33600000000000002</v>
      </c>
      <c r="AS69" s="3">
        <v>0.37409999999999999</v>
      </c>
      <c r="AT69" s="3">
        <v>0.37459999999999999</v>
      </c>
      <c r="AU69" s="3">
        <v>0.35339999999999999</v>
      </c>
      <c r="AV69" s="3">
        <v>0.38100000000000001</v>
      </c>
      <c r="AW69" s="3">
        <v>0.36709999999999998</v>
      </c>
      <c r="AX69" s="3">
        <v>0.35270000000000001</v>
      </c>
      <c r="AY69" s="3">
        <v>0.32219999999999999</v>
      </c>
      <c r="AZ69" s="3">
        <v>0.29859999999999998</v>
      </c>
      <c r="BA69" s="3">
        <v>0.26690000000000003</v>
      </c>
      <c r="BB69" s="3">
        <v>0.23699999999999999</v>
      </c>
      <c r="BC69" s="3">
        <v>0.20449999999999999</v>
      </c>
      <c r="BD69" s="3">
        <v>0.18709999999999999</v>
      </c>
      <c r="BE69" s="3">
        <v>0.1888</v>
      </c>
      <c r="BF69" s="3">
        <v>0.2142</v>
      </c>
      <c r="BG69" s="3">
        <v>0.22370000000000001</v>
      </c>
      <c r="BH69" s="3">
        <v>0.22370000000000001</v>
      </c>
      <c r="BI69" s="3">
        <v>0.22370000000000001</v>
      </c>
      <c r="BJ69" s="3">
        <v>0.22370000000000001</v>
      </c>
      <c r="BK69" s="3">
        <v>0.22370000000000001</v>
      </c>
      <c r="BL69" s="3">
        <v>0.22370000000000001</v>
      </c>
      <c r="BM69" s="3">
        <v>0.22370000000000001</v>
      </c>
      <c r="BN69" s="3">
        <v>0.22370000000000001</v>
      </c>
      <c r="BO69" s="3">
        <v>0.22370000000000001</v>
      </c>
      <c r="BP69" s="3">
        <v>0.22370000000000001</v>
      </c>
      <c r="BQ69" s="3">
        <v>0.22370000000000001</v>
      </c>
    </row>
    <row r="70" spans="1:69" x14ac:dyDescent="0.25">
      <c r="A70" s="3">
        <v>69</v>
      </c>
      <c r="B70" s="3">
        <v>3.6799999999999999E-2</v>
      </c>
      <c r="C70" s="3">
        <v>3.2800000000000003E-2</v>
      </c>
      <c r="D70" s="3">
        <v>2.8000000000000001E-2</v>
      </c>
      <c r="E70" s="3">
        <v>2.41E-2</v>
      </c>
      <c r="F70" s="3">
        <v>2.2100000000000002E-2</v>
      </c>
      <c r="G70" s="3">
        <v>3.0599999999999999E-2</v>
      </c>
      <c r="H70" s="3">
        <v>4.0500000000000001E-2</v>
      </c>
      <c r="I70" s="3">
        <v>4.3400000000000001E-2</v>
      </c>
      <c r="J70" s="3">
        <v>4.5999999999999999E-2</v>
      </c>
      <c r="K70" s="3">
        <v>5.8599999999999999E-2</v>
      </c>
      <c r="L70" s="3">
        <v>7.4800000000000005E-2</v>
      </c>
      <c r="M70" s="3">
        <v>8.6400000000000005E-2</v>
      </c>
      <c r="N70" s="3">
        <v>7.5300000000000006E-2</v>
      </c>
      <c r="O70" s="3">
        <v>6.5799999999999997E-2</v>
      </c>
      <c r="P70" s="3">
        <v>4.9500000000000002E-2</v>
      </c>
      <c r="Q70" s="3">
        <v>5.67E-2</v>
      </c>
      <c r="R70" s="3">
        <v>6.6199999999999995E-2</v>
      </c>
      <c r="S70" s="3">
        <v>6.4000000000000001E-2</v>
      </c>
      <c r="T70" s="3">
        <v>5.7299999999999997E-2</v>
      </c>
      <c r="U70" s="3">
        <v>6.6299999999999998E-2</v>
      </c>
      <c r="V70" s="3">
        <v>6.59E-2</v>
      </c>
      <c r="W70" s="3">
        <v>5.5300000000000002E-2</v>
      </c>
      <c r="X70" s="3">
        <v>3.15E-2</v>
      </c>
      <c r="Y70" s="3">
        <v>1.9900000000000001E-2</v>
      </c>
      <c r="Z70" s="3">
        <v>2.0500000000000001E-2</v>
      </c>
      <c r="AA70" s="3">
        <v>2.4500000000000001E-2</v>
      </c>
      <c r="AB70" s="3">
        <v>2.46E-2</v>
      </c>
      <c r="AC70" s="3">
        <v>2.4899999999999999E-2</v>
      </c>
      <c r="AD70" s="3">
        <v>2.3599999999999999E-2</v>
      </c>
      <c r="AE70" s="3">
        <v>2.18E-2</v>
      </c>
      <c r="AF70" s="3">
        <v>2.4799999999999999E-2</v>
      </c>
      <c r="AG70" s="3">
        <v>2.98E-2</v>
      </c>
      <c r="AH70" s="3">
        <v>2.8299999999999999E-2</v>
      </c>
      <c r="AI70" s="3">
        <v>2.7799999999999998E-2</v>
      </c>
      <c r="AJ70" s="3">
        <v>2.5000000000000001E-2</v>
      </c>
      <c r="AK70" s="3">
        <v>1.9900000000000001E-2</v>
      </c>
      <c r="AL70" s="3">
        <v>1.8100000000000002E-2</v>
      </c>
      <c r="AM70" s="3">
        <v>1.8700000000000001E-2</v>
      </c>
      <c r="AN70" s="3">
        <v>1.6299999999999999E-2</v>
      </c>
      <c r="AO70" s="3">
        <v>1.11E-2</v>
      </c>
      <c r="AP70" s="3">
        <v>1.0800000000000001E-2</v>
      </c>
      <c r="AQ70" s="3">
        <v>1.0500000000000001E-2</v>
      </c>
      <c r="AR70" s="3">
        <v>1.54E-2</v>
      </c>
      <c r="AS70" s="3">
        <v>1.9199999999999998E-2</v>
      </c>
      <c r="AT70" s="3">
        <v>2.0400000000000001E-2</v>
      </c>
      <c r="AU70" s="3">
        <v>2.1299999999999999E-2</v>
      </c>
      <c r="AV70" s="3">
        <v>0.02</v>
      </c>
      <c r="AW70" s="3">
        <v>2.06E-2</v>
      </c>
      <c r="AX70" s="3">
        <v>2.1600000000000001E-2</v>
      </c>
      <c r="AY70" s="3">
        <v>2.3900000000000001E-2</v>
      </c>
      <c r="AZ70" s="3">
        <v>2.5700000000000001E-2</v>
      </c>
      <c r="BA70" s="3">
        <v>2.7099999999999999E-2</v>
      </c>
      <c r="BB70" s="3">
        <v>2.63E-2</v>
      </c>
      <c r="BC70" s="3">
        <v>2.81E-2</v>
      </c>
      <c r="BD70" s="3">
        <v>2.98E-2</v>
      </c>
      <c r="BE70" s="3">
        <v>2.69E-2</v>
      </c>
      <c r="BF70" s="3">
        <v>2.81E-2</v>
      </c>
      <c r="BG70" s="3">
        <v>1.2E-2</v>
      </c>
      <c r="BH70" s="3">
        <v>1.2E-2</v>
      </c>
      <c r="BI70" s="3">
        <v>1.2E-2</v>
      </c>
      <c r="BJ70" s="3">
        <v>1.2E-2</v>
      </c>
      <c r="BK70" s="3">
        <v>1.2E-2</v>
      </c>
      <c r="BL70" s="3">
        <v>1.2E-2</v>
      </c>
      <c r="BM70" s="3">
        <v>1.2E-2</v>
      </c>
      <c r="BN70" s="3">
        <v>1.2E-2</v>
      </c>
      <c r="BO70" s="3">
        <v>1.2E-2</v>
      </c>
      <c r="BP70" s="3">
        <v>1.2E-2</v>
      </c>
      <c r="BQ70" s="3">
        <v>1.2E-2</v>
      </c>
    </row>
    <row r="71" spans="1:69" x14ac:dyDescent="0.25">
      <c r="A71" s="3">
        <v>70</v>
      </c>
      <c r="B71" s="3">
        <v>9.0399999999999994E-2</v>
      </c>
      <c r="C71" s="3">
        <v>9.6000000000000002E-2</v>
      </c>
      <c r="D71" s="3">
        <v>9.74E-2</v>
      </c>
      <c r="E71" s="3">
        <v>9.4500000000000001E-2</v>
      </c>
      <c r="F71" s="3">
        <v>9.8500000000000004E-2</v>
      </c>
      <c r="G71" s="3">
        <v>0.10979999999999999</v>
      </c>
      <c r="H71" s="3">
        <v>9.5600000000000004E-2</v>
      </c>
      <c r="I71" s="3">
        <v>8.4699999999999998E-2</v>
      </c>
      <c r="J71" s="3">
        <v>0.10249999999999999</v>
      </c>
      <c r="K71" s="3">
        <v>0.1038</v>
      </c>
      <c r="L71" s="3">
        <v>9.9900000000000003E-2</v>
      </c>
      <c r="M71" s="3">
        <v>9.3399999999999997E-2</v>
      </c>
      <c r="N71" s="3">
        <v>0.1017</v>
      </c>
      <c r="O71" s="3">
        <v>0.1108</v>
      </c>
      <c r="P71" s="3">
        <v>0.11459999999999999</v>
      </c>
      <c r="Q71" s="3">
        <v>0.1066</v>
      </c>
      <c r="R71" s="3">
        <v>8.6800000000000002E-2</v>
      </c>
      <c r="S71" s="3">
        <v>8.4400000000000003E-2</v>
      </c>
      <c r="T71" s="3">
        <v>8.2199999999999995E-2</v>
      </c>
      <c r="U71" s="3">
        <v>6.54E-2</v>
      </c>
      <c r="V71" s="3">
        <v>5.7700000000000001E-2</v>
      </c>
      <c r="W71" s="3">
        <v>6.2899999999999998E-2</v>
      </c>
      <c r="X71" s="3">
        <v>7.9500000000000001E-2</v>
      </c>
      <c r="Y71" s="3">
        <v>7.9600000000000004E-2</v>
      </c>
      <c r="Z71" s="3">
        <v>6.3E-2</v>
      </c>
      <c r="AA71" s="3">
        <v>5.1299999999999998E-2</v>
      </c>
      <c r="AB71" s="3">
        <v>5.5100000000000003E-2</v>
      </c>
      <c r="AC71" s="3">
        <v>6.5199999999999994E-2</v>
      </c>
      <c r="AD71" s="3">
        <v>7.3899999999999993E-2</v>
      </c>
      <c r="AE71" s="3">
        <v>8.0199999999999994E-2</v>
      </c>
      <c r="AF71" s="3">
        <v>8.3799999999999999E-2</v>
      </c>
      <c r="AG71" s="3">
        <v>5.8900000000000001E-2</v>
      </c>
      <c r="AH71" s="3">
        <v>6.6299999999999998E-2</v>
      </c>
      <c r="AI71" s="3">
        <v>7.2700000000000001E-2</v>
      </c>
      <c r="AJ71" s="3">
        <v>6.7000000000000004E-2</v>
      </c>
      <c r="AK71" s="3">
        <v>6.1600000000000002E-2</v>
      </c>
      <c r="AL71" s="3">
        <v>6.25E-2</v>
      </c>
      <c r="AM71" s="3">
        <v>6.8099999999999994E-2</v>
      </c>
      <c r="AN71" s="3">
        <v>7.0199999999999999E-2</v>
      </c>
      <c r="AO71" s="3">
        <v>6.4299999999999996E-2</v>
      </c>
      <c r="AP71" s="3">
        <v>5.4399999999999997E-2</v>
      </c>
      <c r="AQ71" s="3">
        <v>5.1200000000000002E-2</v>
      </c>
      <c r="AR71" s="3">
        <v>4.7800000000000002E-2</v>
      </c>
      <c r="AS71" s="3">
        <v>5.5E-2</v>
      </c>
      <c r="AT71" s="3">
        <v>5.4199999999999998E-2</v>
      </c>
      <c r="AU71" s="3">
        <v>5.5500000000000001E-2</v>
      </c>
      <c r="AV71" s="3">
        <v>5.4800000000000001E-2</v>
      </c>
      <c r="AW71" s="3">
        <v>5.5399999999999998E-2</v>
      </c>
      <c r="AX71" s="3">
        <v>6.2100000000000002E-2</v>
      </c>
      <c r="AY71" s="3">
        <v>6.4799999999999996E-2</v>
      </c>
      <c r="AZ71" s="3">
        <v>6.0499999999999998E-2</v>
      </c>
      <c r="BA71" s="3">
        <v>6.0400000000000002E-2</v>
      </c>
      <c r="BB71" s="3">
        <v>6.0699999999999997E-2</v>
      </c>
      <c r="BC71" s="3">
        <v>6.1600000000000002E-2</v>
      </c>
      <c r="BD71" s="3">
        <v>7.3800000000000004E-2</v>
      </c>
      <c r="BE71" s="3">
        <v>9.1700000000000004E-2</v>
      </c>
      <c r="BF71" s="3">
        <v>0.1167</v>
      </c>
      <c r="BG71" s="3">
        <v>0.105</v>
      </c>
      <c r="BH71" s="3">
        <v>0.105</v>
      </c>
      <c r="BI71" s="3">
        <v>0.105</v>
      </c>
      <c r="BJ71" s="3">
        <v>0.105</v>
      </c>
      <c r="BK71" s="3">
        <v>0.105</v>
      </c>
      <c r="BL71" s="3">
        <v>0.105</v>
      </c>
      <c r="BM71" s="3">
        <v>0.105</v>
      </c>
      <c r="BN71" s="3">
        <v>0.105</v>
      </c>
      <c r="BO71" s="3">
        <v>0.105</v>
      </c>
      <c r="BP71" s="3">
        <v>0.105</v>
      </c>
      <c r="BQ71" s="3">
        <v>0.105</v>
      </c>
    </row>
    <row r="72" spans="1:69" x14ac:dyDescent="0.25">
      <c r="A72" s="3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</row>
    <row r="73" spans="1:69" x14ac:dyDescent="0.25">
      <c r="A73" s="3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4.6399999999999997E-2</v>
      </c>
      <c r="X73" s="3">
        <v>6.2199999999999998E-2</v>
      </c>
      <c r="Y73" s="3">
        <v>5.0700000000000002E-2</v>
      </c>
      <c r="Z73" s="3">
        <v>7.6399999999999996E-2</v>
      </c>
      <c r="AA73" s="3">
        <v>1.9699999999999999E-2</v>
      </c>
      <c r="AB73" s="3">
        <v>1.5100000000000001E-2</v>
      </c>
      <c r="AC73" s="3">
        <v>1.7000000000000001E-2</v>
      </c>
      <c r="AD73" s="3">
        <v>2.1499999999999998E-2</v>
      </c>
      <c r="AE73" s="3">
        <v>2.5899999999999999E-2</v>
      </c>
      <c r="AF73" s="3">
        <v>1.84E-2</v>
      </c>
      <c r="AG73" s="3">
        <v>1.04E-2</v>
      </c>
      <c r="AH73" s="3">
        <v>9.9000000000000008E-3</v>
      </c>
      <c r="AI73" s="3">
        <v>1.06E-2</v>
      </c>
      <c r="AJ73" s="3">
        <v>9.7999999999999997E-3</v>
      </c>
      <c r="AK73" s="3">
        <v>1.11E-2</v>
      </c>
      <c r="AL73" s="3">
        <v>1.1900000000000001E-2</v>
      </c>
      <c r="AM73" s="3">
        <v>1.26E-2</v>
      </c>
      <c r="AN73" s="3">
        <v>1.1900000000000001E-2</v>
      </c>
      <c r="AO73" s="3">
        <v>1.32E-2</v>
      </c>
      <c r="AP73" s="3">
        <v>1.23E-2</v>
      </c>
      <c r="AQ73" s="3">
        <v>1.0800000000000001E-2</v>
      </c>
      <c r="AR73" s="3">
        <v>9.9000000000000008E-3</v>
      </c>
      <c r="AS73" s="3">
        <v>1.04E-2</v>
      </c>
      <c r="AT73" s="3">
        <v>9.1000000000000004E-3</v>
      </c>
      <c r="AU73" s="3">
        <v>9.4999999999999998E-3</v>
      </c>
      <c r="AV73" s="3">
        <v>9.2999999999999992E-3</v>
      </c>
      <c r="AW73" s="3">
        <v>9.4000000000000004E-3</v>
      </c>
      <c r="AX73" s="3">
        <v>9.5999999999999992E-3</v>
      </c>
      <c r="AY73" s="3">
        <v>1.0500000000000001E-2</v>
      </c>
      <c r="AZ73" s="3">
        <v>9.7000000000000003E-3</v>
      </c>
      <c r="BA73" s="3">
        <v>8.8999999999999999E-3</v>
      </c>
      <c r="BB73" s="3">
        <v>8.0999999999999996E-3</v>
      </c>
      <c r="BC73" s="3">
        <v>8.0999999999999996E-3</v>
      </c>
      <c r="BD73" s="3">
        <v>9.2999999999999992E-3</v>
      </c>
      <c r="BE73" s="3">
        <v>1.1900000000000001E-2</v>
      </c>
      <c r="BF73" s="3">
        <v>1.7000000000000001E-2</v>
      </c>
      <c r="BG73" s="3">
        <v>2.18E-2</v>
      </c>
      <c r="BH73" s="3">
        <v>2.18E-2</v>
      </c>
      <c r="BI73" s="3">
        <v>2.18E-2</v>
      </c>
      <c r="BJ73" s="3">
        <v>2.18E-2</v>
      </c>
      <c r="BK73" s="3">
        <v>2.18E-2</v>
      </c>
      <c r="BL73" s="3">
        <v>2.18E-2</v>
      </c>
      <c r="BM73" s="3">
        <v>2.18E-2</v>
      </c>
      <c r="BN73" s="3">
        <v>2.18E-2</v>
      </c>
      <c r="BO73" s="3">
        <v>2.18E-2</v>
      </c>
      <c r="BP73" s="3">
        <v>2.18E-2</v>
      </c>
      <c r="BQ73" s="3">
        <v>2.18E-2</v>
      </c>
    </row>
    <row r="74" spans="1:69" x14ac:dyDescent="0.25">
      <c r="A74" s="3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0.05</v>
      </c>
      <c r="X74" s="3">
        <v>3.2899999999999999E-2</v>
      </c>
      <c r="Y74" s="3">
        <v>1.3299999999999999E-2</v>
      </c>
      <c r="Z74" s="3">
        <v>1.8200000000000001E-2</v>
      </c>
      <c r="AA74" s="3">
        <v>7.7000000000000002E-3</v>
      </c>
      <c r="AB74" s="3">
        <v>9.9000000000000008E-3</v>
      </c>
      <c r="AC74" s="3">
        <v>9.7999999999999997E-3</v>
      </c>
      <c r="AD74" s="3">
        <v>1.7500000000000002E-2</v>
      </c>
      <c r="AE74" s="3">
        <v>2.1000000000000001E-2</v>
      </c>
      <c r="AF74" s="3">
        <v>3.2300000000000002E-2</v>
      </c>
      <c r="AG74" s="3">
        <v>2.98E-2</v>
      </c>
      <c r="AH74" s="3">
        <v>3.0700000000000002E-2</v>
      </c>
      <c r="AI74" s="3">
        <v>3.2500000000000001E-2</v>
      </c>
      <c r="AJ74" s="3">
        <v>2.5899999999999999E-2</v>
      </c>
      <c r="AK74" s="3">
        <v>2.8000000000000001E-2</v>
      </c>
      <c r="AL74" s="3">
        <v>3.0099999999999998E-2</v>
      </c>
      <c r="AM74" s="3">
        <v>3.0499999999999999E-2</v>
      </c>
      <c r="AN74" s="3">
        <v>2.8899999999999999E-2</v>
      </c>
      <c r="AO74" s="3">
        <v>3.1E-2</v>
      </c>
      <c r="AP74" s="3">
        <v>3.6799999999999999E-2</v>
      </c>
      <c r="AQ74" s="3">
        <v>4.3799999999999999E-2</v>
      </c>
      <c r="AR74" s="3">
        <v>5.1900000000000002E-2</v>
      </c>
      <c r="AS74" s="3">
        <v>7.4499999999999997E-2</v>
      </c>
      <c r="AT74" s="3">
        <v>6.9900000000000004E-2</v>
      </c>
      <c r="AU74" s="3">
        <v>6.5500000000000003E-2</v>
      </c>
      <c r="AV74" s="3">
        <v>6.0400000000000002E-2</v>
      </c>
      <c r="AW74" s="3">
        <v>6.4299999999999996E-2</v>
      </c>
      <c r="AX74" s="3">
        <v>5.4399999999999997E-2</v>
      </c>
      <c r="AY74" s="3">
        <v>4.8300000000000003E-2</v>
      </c>
      <c r="AZ74" s="3">
        <v>4.6100000000000002E-2</v>
      </c>
      <c r="BA74" s="3">
        <v>3.6299999999999999E-2</v>
      </c>
      <c r="BB74" s="3">
        <v>3.4500000000000003E-2</v>
      </c>
      <c r="BC74" s="3">
        <v>3.6600000000000001E-2</v>
      </c>
      <c r="BD74" s="3">
        <v>3.1699999999999999E-2</v>
      </c>
      <c r="BE74" s="3">
        <v>2.8299999999999999E-2</v>
      </c>
      <c r="BF74" s="3">
        <v>2.9899999999999999E-2</v>
      </c>
      <c r="BG74" s="3">
        <v>2.41E-2</v>
      </c>
      <c r="BH74" s="3">
        <v>2.41E-2</v>
      </c>
      <c r="BI74" s="3">
        <v>2.41E-2</v>
      </c>
      <c r="BJ74" s="3">
        <v>2.41E-2</v>
      </c>
      <c r="BK74" s="3">
        <v>2.41E-2</v>
      </c>
      <c r="BL74" s="3">
        <v>2.41E-2</v>
      </c>
      <c r="BM74" s="3">
        <v>2.41E-2</v>
      </c>
      <c r="BN74" s="3">
        <v>2.41E-2</v>
      </c>
      <c r="BO74" s="3">
        <v>2.41E-2</v>
      </c>
      <c r="BP74" s="3">
        <v>2.41E-2</v>
      </c>
      <c r="BQ74" s="3">
        <v>2.41E-2</v>
      </c>
    </row>
    <row r="75" spans="1:69" x14ac:dyDescent="0.25">
      <c r="A75" s="3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0.10680000000000001</v>
      </c>
      <c r="X75" s="3">
        <v>0.159</v>
      </c>
      <c r="Y75" s="3">
        <v>0.13</v>
      </c>
      <c r="Z75" s="3">
        <v>0.19639999999999999</v>
      </c>
      <c r="AA75" s="3">
        <v>9.0300000000000005E-2</v>
      </c>
      <c r="AB75" s="3">
        <v>7.2499999999999995E-2</v>
      </c>
      <c r="AC75" s="3">
        <v>8.2100000000000006E-2</v>
      </c>
      <c r="AD75" s="3">
        <v>9.7699999999999995E-2</v>
      </c>
      <c r="AE75" s="3">
        <v>0.1143</v>
      </c>
      <c r="AF75" s="3">
        <v>8.7599999999999997E-2</v>
      </c>
      <c r="AG75" s="3">
        <v>5.6099999999999997E-2</v>
      </c>
      <c r="AH75" s="3">
        <v>7.4399999999999994E-2</v>
      </c>
      <c r="AI75" s="3">
        <v>8.5099999999999995E-2</v>
      </c>
      <c r="AJ75" s="3">
        <v>7.9100000000000004E-2</v>
      </c>
      <c r="AK75" s="3">
        <v>0.12590000000000001</v>
      </c>
      <c r="AL75" s="3">
        <v>0.16400000000000001</v>
      </c>
      <c r="AM75" s="3">
        <v>0.18110000000000001</v>
      </c>
      <c r="AN75" s="3">
        <v>0.1835</v>
      </c>
      <c r="AO75" s="3">
        <v>0.19070000000000001</v>
      </c>
      <c r="AP75" s="3">
        <v>0.1807</v>
      </c>
      <c r="AQ75" s="3">
        <v>0.17199999999999999</v>
      </c>
      <c r="AR75" s="3">
        <v>0.1671</v>
      </c>
      <c r="AS75" s="3">
        <v>0.1648</v>
      </c>
      <c r="AT75" s="3">
        <v>0.16270000000000001</v>
      </c>
      <c r="AU75" s="3">
        <v>0.16320000000000001</v>
      </c>
      <c r="AV75" s="3">
        <v>0.14829999999999999</v>
      </c>
      <c r="AW75" s="3">
        <v>0.15060000000000001</v>
      </c>
      <c r="AX75" s="3">
        <v>0.15409999999999999</v>
      </c>
      <c r="AY75" s="3">
        <v>0.16400000000000001</v>
      </c>
      <c r="AZ75" s="3">
        <v>0.16009999999999999</v>
      </c>
      <c r="BA75" s="3">
        <v>0.1517</v>
      </c>
      <c r="BB75" s="3">
        <v>0.1537</v>
      </c>
      <c r="BC75" s="3">
        <v>0.1575</v>
      </c>
      <c r="BD75" s="3">
        <v>0.16789999999999999</v>
      </c>
      <c r="BE75" s="3">
        <v>0.20219999999999999</v>
      </c>
      <c r="BF75" s="3">
        <v>0.2102</v>
      </c>
      <c r="BG75" s="3">
        <v>0.223</v>
      </c>
      <c r="BH75" s="3">
        <v>0.223</v>
      </c>
      <c r="BI75" s="3">
        <v>0.223</v>
      </c>
      <c r="BJ75" s="3">
        <v>0.223</v>
      </c>
      <c r="BK75" s="3">
        <v>0.223</v>
      </c>
      <c r="BL75" s="3">
        <v>0.223</v>
      </c>
      <c r="BM75" s="3">
        <v>0.223</v>
      </c>
      <c r="BN75" s="3">
        <v>0.223</v>
      </c>
      <c r="BO75" s="3">
        <v>0.223</v>
      </c>
      <c r="BP75" s="3">
        <v>0.223</v>
      </c>
      <c r="BQ75" s="3">
        <v>0.223</v>
      </c>
    </row>
    <row r="76" spans="1:69" x14ac:dyDescent="0.25">
      <c r="A76" s="3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7.1800000000000003E-2</v>
      </c>
      <c r="X76" s="3">
        <v>0.1268</v>
      </c>
      <c r="Y76" s="3">
        <v>9.3100000000000002E-2</v>
      </c>
      <c r="Z76" s="3">
        <v>0.1004</v>
      </c>
      <c r="AA76" s="3">
        <v>4.1799999999999997E-2</v>
      </c>
      <c r="AB76" s="3">
        <v>3.27E-2</v>
      </c>
      <c r="AC76" s="3">
        <v>3.9600000000000003E-2</v>
      </c>
      <c r="AD76" s="3">
        <v>4.9599999999999998E-2</v>
      </c>
      <c r="AE76" s="3">
        <v>6.3600000000000004E-2</v>
      </c>
      <c r="AF76" s="3">
        <v>5.6500000000000002E-2</v>
      </c>
      <c r="AG76" s="3">
        <v>2.7099999999999999E-2</v>
      </c>
      <c r="AH76" s="3">
        <v>3.0300000000000001E-2</v>
      </c>
      <c r="AI76" s="3">
        <v>3.7699999999999997E-2</v>
      </c>
      <c r="AJ76" s="3">
        <v>3.6600000000000001E-2</v>
      </c>
      <c r="AK76" s="3">
        <v>5.1900000000000002E-2</v>
      </c>
      <c r="AL76" s="3">
        <v>6.3299999999999995E-2</v>
      </c>
      <c r="AM76" s="3">
        <v>7.1599999999999997E-2</v>
      </c>
      <c r="AN76" s="3">
        <v>6.93E-2</v>
      </c>
      <c r="AO76" s="3">
        <v>6.5199999999999994E-2</v>
      </c>
      <c r="AP76" s="3">
        <v>5.3400000000000003E-2</v>
      </c>
      <c r="AQ76" s="3">
        <v>4.8399999999999999E-2</v>
      </c>
      <c r="AR76" s="3">
        <v>4.5600000000000002E-2</v>
      </c>
      <c r="AS76" s="3">
        <v>5.2299999999999999E-2</v>
      </c>
      <c r="AT76" s="3">
        <v>5.3699999999999998E-2</v>
      </c>
      <c r="AU76" s="3">
        <v>5.7000000000000002E-2</v>
      </c>
      <c r="AV76" s="3">
        <v>5.3499999999999999E-2</v>
      </c>
      <c r="AW76" s="3">
        <v>5.4399999999999997E-2</v>
      </c>
      <c r="AX76" s="3">
        <v>5.8500000000000003E-2</v>
      </c>
      <c r="AY76" s="3">
        <v>6.2399999999999997E-2</v>
      </c>
      <c r="AZ76" s="3">
        <v>5.1499999999999997E-2</v>
      </c>
      <c r="BA76" s="3">
        <v>5.0599999999999999E-2</v>
      </c>
      <c r="BB76" s="3">
        <v>4.9799999999999997E-2</v>
      </c>
      <c r="BC76" s="3">
        <v>5.2699999999999997E-2</v>
      </c>
      <c r="BD76" s="3">
        <v>6.3399999999999998E-2</v>
      </c>
      <c r="BE76" s="3">
        <v>0.1023</v>
      </c>
      <c r="BF76" s="3">
        <v>0.1578</v>
      </c>
      <c r="BG76" s="3">
        <v>0.2021</v>
      </c>
      <c r="BH76" s="3">
        <v>0.2021</v>
      </c>
      <c r="BI76" s="3">
        <v>0.2021</v>
      </c>
      <c r="BJ76" s="3">
        <v>0.2021</v>
      </c>
      <c r="BK76" s="3">
        <v>0.2021</v>
      </c>
      <c r="BL76" s="3">
        <v>0.2021</v>
      </c>
      <c r="BM76" s="3">
        <v>0.2021</v>
      </c>
      <c r="BN76" s="3">
        <v>0.2021</v>
      </c>
      <c r="BO76" s="3">
        <v>0.2021</v>
      </c>
      <c r="BP76" s="3">
        <v>0.2021</v>
      </c>
      <c r="BQ76" s="3">
        <v>0.2021</v>
      </c>
    </row>
    <row r="77" spans="1:69" x14ac:dyDescent="0.25">
      <c r="A77" s="3">
        <v>76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0.1</v>
      </c>
      <c r="X77" s="3">
        <v>0.1</v>
      </c>
      <c r="Y77" s="3">
        <v>0.1</v>
      </c>
      <c r="Z77" s="3">
        <v>0.1</v>
      </c>
      <c r="AA77" s="3">
        <v>0.1</v>
      </c>
      <c r="AB77" s="3">
        <v>9.9900000000000003E-2</v>
      </c>
      <c r="AC77" s="3">
        <v>0.10009999999999999</v>
      </c>
      <c r="AD77" s="3">
        <v>9.9900000000000003E-2</v>
      </c>
      <c r="AE77" s="3">
        <v>0.1</v>
      </c>
      <c r="AF77" s="3">
        <v>0.15359999999999999</v>
      </c>
      <c r="AG77" s="3">
        <v>0.2036</v>
      </c>
      <c r="AH77" s="3">
        <v>0.2</v>
      </c>
      <c r="AI77" s="3">
        <v>0.11749999999999999</v>
      </c>
      <c r="AJ77" s="3">
        <v>0.15690000000000001</v>
      </c>
      <c r="AK77" s="3">
        <v>0.2</v>
      </c>
      <c r="AL77" s="3">
        <v>0.1915</v>
      </c>
      <c r="AM77" s="3">
        <v>9.9699999999999997E-2</v>
      </c>
      <c r="AN77" s="3">
        <v>0.16619999999999999</v>
      </c>
      <c r="AO77" s="3">
        <v>0.1211</v>
      </c>
      <c r="AP77" s="3">
        <v>8.2000000000000003E-2</v>
      </c>
      <c r="AQ77" s="3">
        <v>7.9699999999999993E-2</v>
      </c>
      <c r="AR77" s="3">
        <v>7.8399999999999997E-2</v>
      </c>
      <c r="AS77" s="3">
        <v>7.6399999999999996E-2</v>
      </c>
      <c r="AT77" s="3">
        <v>7.3099999999999998E-2</v>
      </c>
      <c r="AU77" s="3">
        <v>7.0499999999999993E-2</v>
      </c>
      <c r="AV77" s="3">
        <v>6.9699999999999998E-2</v>
      </c>
      <c r="AW77" s="3">
        <v>6.9199999999999998E-2</v>
      </c>
      <c r="AX77" s="3">
        <v>0.11700000000000001</v>
      </c>
      <c r="AY77" s="3">
        <v>9.69E-2</v>
      </c>
      <c r="AZ77" s="3">
        <v>0.1343</v>
      </c>
      <c r="BA77" s="3">
        <v>0.1356</v>
      </c>
      <c r="BB77" s="3">
        <v>0.13500000000000001</v>
      </c>
      <c r="BC77" s="3">
        <v>0.10639999999999999</v>
      </c>
      <c r="BD77" s="3">
        <v>0.1391</v>
      </c>
      <c r="BE77" s="3">
        <v>0.14330000000000001</v>
      </c>
      <c r="BF77" s="3">
        <v>0.15110000000000001</v>
      </c>
      <c r="BG77" s="3">
        <v>0.1216</v>
      </c>
      <c r="BH77" s="3">
        <v>0.1216</v>
      </c>
      <c r="BI77" s="3">
        <v>0.1216</v>
      </c>
      <c r="BJ77" s="3">
        <v>0.1216</v>
      </c>
      <c r="BK77" s="3">
        <v>0.1216</v>
      </c>
      <c r="BL77" s="3">
        <v>0.1216</v>
      </c>
      <c r="BM77" s="3">
        <v>0.1216</v>
      </c>
      <c r="BN77" s="3">
        <v>0.1216</v>
      </c>
      <c r="BO77" s="3">
        <v>0.1216</v>
      </c>
      <c r="BP77" s="3">
        <v>0.1216</v>
      </c>
      <c r="BQ77" s="3">
        <v>0.1216</v>
      </c>
    </row>
    <row r="78" spans="1:69" x14ac:dyDescent="0.25">
      <c r="A78" s="3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5.0000000000000001E-4</v>
      </c>
      <c r="AB78" s="3">
        <v>6.9999999999999999E-4</v>
      </c>
      <c r="AC78" s="3">
        <v>1.1000000000000001E-3</v>
      </c>
      <c r="AD78" s="3">
        <v>1.6000000000000001E-3</v>
      </c>
      <c r="AE78" s="3">
        <v>2.0999999999999999E-3</v>
      </c>
      <c r="AF78" s="3">
        <v>1.6999999999999999E-3</v>
      </c>
      <c r="AG78" s="3">
        <v>1.1000000000000001E-3</v>
      </c>
      <c r="AH78" s="3">
        <v>1.2999999999999999E-3</v>
      </c>
      <c r="AI78" s="3">
        <v>1.2999999999999999E-3</v>
      </c>
      <c r="AJ78" s="3">
        <v>1.1999999999999999E-3</v>
      </c>
      <c r="AK78" s="3">
        <v>1.2999999999999999E-3</v>
      </c>
      <c r="AL78" s="3">
        <v>1.4E-3</v>
      </c>
      <c r="AM78" s="3">
        <v>1.6000000000000001E-3</v>
      </c>
      <c r="AN78" s="3">
        <v>1.5E-3</v>
      </c>
      <c r="AO78" s="3">
        <v>1.5E-3</v>
      </c>
      <c r="AP78" s="3">
        <v>1.2999999999999999E-3</v>
      </c>
      <c r="AQ78" s="3">
        <v>1.2999999999999999E-3</v>
      </c>
      <c r="AR78" s="3">
        <v>1.4E-3</v>
      </c>
      <c r="AS78" s="3">
        <v>1.4E-3</v>
      </c>
      <c r="AT78" s="3">
        <v>1.2999999999999999E-3</v>
      </c>
      <c r="AU78" s="3">
        <v>1.4E-3</v>
      </c>
      <c r="AV78" s="3">
        <v>1.2999999999999999E-3</v>
      </c>
      <c r="AW78" s="3">
        <v>1.4E-3</v>
      </c>
      <c r="AX78" s="3">
        <v>8.0000000000000004E-4</v>
      </c>
      <c r="AY78" s="3">
        <v>2.3999999999999998E-3</v>
      </c>
      <c r="AZ78" s="3">
        <v>4.7000000000000002E-3</v>
      </c>
      <c r="BA78" s="3">
        <v>6.6E-3</v>
      </c>
      <c r="BB78" s="3">
        <v>9.1000000000000004E-3</v>
      </c>
      <c r="BC78" s="3">
        <v>1.12E-2</v>
      </c>
      <c r="BD78" s="3">
        <v>1.4500000000000001E-2</v>
      </c>
      <c r="BE78" s="3">
        <v>2.1499999999999998E-2</v>
      </c>
      <c r="BF78" s="3">
        <v>2.81E-2</v>
      </c>
      <c r="BG78" s="3">
        <v>3.4000000000000002E-2</v>
      </c>
      <c r="BH78" s="3">
        <v>3.4000000000000002E-2</v>
      </c>
      <c r="BI78" s="3">
        <v>3.4000000000000002E-2</v>
      </c>
      <c r="BJ78" s="3">
        <v>3.4000000000000002E-2</v>
      </c>
      <c r="BK78" s="3">
        <v>3.4000000000000002E-2</v>
      </c>
      <c r="BL78" s="3">
        <v>3.4000000000000002E-2</v>
      </c>
      <c r="BM78" s="3">
        <v>3.4000000000000002E-2</v>
      </c>
      <c r="BN78" s="3">
        <v>3.4000000000000002E-2</v>
      </c>
      <c r="BO78" s="3">
        <v>3.4000000000000002E-2</v>
      </c>
      <c r="BP78" s="3">
        <v>3.4000000000000002E-2</v>
      </c>
      <c r="BQ78" s="3">
        <v>3.4000000000000002E-2</v>
      </c>
    </row>
    <row r="79" spans="1:69" x14ac:dyDescent="0.25">
      <c r="A79" s="3"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0.1656</v>
      </c>
      <c r="X79" s="3">
        <v>9.4299999999999995E-2</v>
      </c>
      <c r="Y79" s="3">
        <v>7.2599999999999998E-2</v>
      </c>
      <c r="Z79" s="3">
        <v>5.9499999999999997E-2</v>
      </c>
      <c r="AA79" s="3">
        <v>9.4500000000000001E-2</v>
      </c>
      <c r="AB79" s="3">
        <v>0.10009999999999999</v>
      </c>
      <c r="AC79" s="3">
        <v>0.1096</v>
      </c>
      <c r="AD79" s="3">
        <v>0.1176</v>
      </c>
      <c r="AE79" s="3">
        <v>0.114</v>
      </c>
      <c r="AF79" s="3">
        <v>0.1207</v>
      </c>
      <c r="AG79" s="3">
        <v>0.1153</v>
      </c>
      <c r="AH79" s="3">
        <v>0.1074</v>
      </c>
      <c r="AI79" s="3">
        <v>0.1177</v>
      </c>
      <c r="AJ79" s="3">
        <v>9.4399999999999998E-2</v>
      </c>
      <c r="AK79" s="3">
        <v>6.5199999999999994E-2</v>
      </c>
      <c r="AL79" s="3">
        <v>5.3400000000000003E-2</v>
      </c>
      <c r="AM79" s="3">
        <v>5.8700000000000002E-2</v>
      </c>
      <c r="AN79" s="3">
        <v>4.6699999999999998E-2</v>
      </c>
      <c r="AO79" s="3">
        <v>3.27E-2</v>
      </c>
      <c r="AP79" s="3">
        <v>2.93E-2</v>
      </c>
      <c r="AQ79" s="3">
        <v>2.69E-2</v>
      </c>
      <c r="AR79" s="3">
        <v>3.8399999999999997E-2</v>
      </c>
      <c r="AS79" s="3">
        <v>4.3499999999999997E-2</v>
      </c>
      <c r="AT79" s="3">
        <v>4.7600000000000003E-2</v>
      </c>
      <c r="AU79" s="3">
        <v>5.33E-2</v>
      </c>
      <c r="AV79" s="3">
        <v>4.9000000000000002E-2</v>
      </c>
      <c r="AW79" s="3">
        <v>4.6100000000000002E-2</v>
      </c>
      <c r="AX79" s="3">
        <v>4.48E-2</v>
      </c>
      <c r="AY79" s="3">
        <v>4.2999999999999997E-2</v>
      </c>
      <c r="AZ79" s="3">
        <v>4.0300000000000002E-2</v>
      </c>
      <c r="BA79" s="3">
        <v>3.7499999999999999E-2</v>
      </c>
      <c r="BB79" s="3">
        <v>3.4299999999999997E-2</v>
      </c>
      <c r="BC79" s="3">
        <v>3.4099999999999998E-2</v>
      </c>
      <c r="BD79" s="3">
        <v>3.4500000000000003E-2</v>
      </c>
      <c r="BE79" s="3">
        <v>3.6299999999999999E-2</v>
      </c>
      <c r="BF79" s="3">
        <v>4.2999999999999997E-2</v>
      </c>
      <c r="BG79" s="3">
        <v>2.1999999999999999E-2</v>
      </c>
      <c r="BH79" s="3">
        <v>2.1999999999999999E-2</v>
      </c>
      <c r="BI79" s="3">
        <v>2.1999999999999999E-2</v>
      </c>
      <c r="BJ79" s="3">
        <v>2.1999999999999999E-2</v>
      </c>
      <c r="BK79" s="3">
        <v>2.1999999999999999E-2</v>
      </c>
      <c r="BL79" s="3">
        <v>2.1999999999999999E-2</v>
      </c>
      <c r="BM79" s="3">
        <v>2.1999999999999999E-2</v>
      </c>
      <c r="BN79" s="3">
        <v>2.1999999999999999E-2</v>
      </c>
      <c r="BO79" s="3">
        <v>2.1999999999999999E-2</v>
      </c>
      <c r="BP79" s="3">
        <v>2.1999999999999999E-2</v>
      </c>
      <c r="BQ79" s="3">
        <v>2.1999999999999999E-2</v>
      </c>
    </row>
    <row r="80" spans="1:69" x14ac:dyDescent="0.25">
      <c r="A80" s="3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0.45939999999999998</v>
      </c>
      <c r="X80" s="3">
        <v>0.42480000000000001</v>
      </c>
      <c r="Y80" s="3">
        <v>0.5403</v>
      </c>
      <c r="Z80" s="3">
        <v>0.4491</v>
      </c>
      <c r="AA80" s="3">
        <v>0.64549999999999996</v>
      </c>
      <c r="AB80" s="3">
        <v>0.66910000000000003</v>
      </c>
      <c r="AC80" s="3">
        <v>0.64070000000000005</v>
      </c>
      <c r="AD80" s="3">
        <v>0.59460000000000002</v>
      </c>
      <c r="AE80" s="3">
        <v>0.55889999999999995</v>
      </c>
      <c r="AF80" s="3">
        <v>0.52900000000000003</v>
      </c>
      <c r="AG80" s="3">
        <v>0.55379999999999996</v>
      </c>
      <c r="AH80" s="3">
        <v>0.54279999999999995</v>
      </c>
      <c r="AI80" s="3">
        <v>0.5927</v>
      </c>
      <c r="AJ80" s="3">
        <v>0.58950000000000002</v>
      </c>
      <c r="AK80" s="3">
        <v>0.50680000000000003</v>
      </c>
      <c r="AL80" s="3">
        <v>0.47239999999999999</v>
      </c>
      <c r="AM80" s="3">
        <v>0.53090000000000004</v>
      </c>
      <c r="AN80" s="3">
        <v>0.4793</v>
      </c>
      <c r="AO80" s="3">
        <v>0.53120000000000001</v>
      </c>
      <c r="AP80" s="3">
        <v>0.59140000000000004</v>
      </c>
      <c r="AQ80" s="3">
        <v>0.60499999999999998</v>
      </c>
      <c r="AR80" s="3">
        <v>0.59560000000000002</v>
      </c>
      <c r="AS80" s="3">
        <v>0.56389999999999996</v>
      </c>
      <c r="AT80" s="3">
        <v>0.57010000000000005</v>
      </c>
      <c r="AU80" s="3">
        <v>0.56659999999999999</v>
      </c>
      <c r="AV80" s="3">
        <v>0.59560000000000002</v>
      </c>
      <c r="AW80" s="3">
        <v>0.59260000000000002</v>
      </c>
      <c r="AX80" s="3">
        <v>0.55089999999999995</v>
      </c>
      <c r="AY80" s="3">
        <v>0.5575</v>
      </c>
      <c r="AZ80" s="3">
        <v>0.54139999999999999</v>
      </c>
      <c r="BA80" s="3">
        <v>0.5635</v>
      </c>
      <c r="BB80" s="3">
        <v>0.56820000000000004</v>
      </c>
      <c r="BC80" s="3">
        <v>0.58440000000000003</v>
      </c>
      <c r="BD80" s="3">
        <v>0.53349999999999997</v>
      </c>
      <c r="BE80" s="3">
        <v>0.44750000000000001</v>
      </c>
      <c r="BF80" s="3">
        <v>0.35420000000000001</v>
      </c>
      <c r="BG80" s="3">
        <v>0.34010000000000001</v>
      </c>
      <c r="BH80" s="3">
        <v>0.34010000000000001</v>
      </c>
      <c r="BI80" s="3">
        <v>0.34010000000000001</v>
      </c>
      <c r="BJ80" s="3">
        <v>0.34010000000000001</v>
      </c>
      <c r="BK80" s="3">
        <v>0.34010000000000001</v>
      </c>
      <c r="BL80" s="3">
        <v>0.34010000000000001</v>
      </c>
      <c r="BM80" s="3">
        <v>0.34010000000000001</v>
      </c>
      <c r="BN80" s="3">
        <v>0.34010000000000001</v>
      </c>
      <c r="BO80" s="3">
        <v>0.34010000000000001</v>
      </c>
      <c r="BP80" s="3">
        <v>0.34010000000000001</v>
      </c>
      <c r="BQ80" s="3">
        <v>0.34010000000000001</v>
      </c>
    </row>
    <row r="81" spans="1:69" x14ac:dyDescent="0.25">
      <c r="A81" s="3">
        <v>80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1E-4</v>
      </c>
      <c r="AF81" s="3">
        <v>1E-4</v>
      </c>
      <c r="AG81" s="3">
        <v>1.4E-3</v>
      </c>
      <c r="AH81" s="3">
        <v>1.6000000000000001E-3</v>
      </c>
      <c r="AI81" s="3">
        <v>2.3999999999999998E-3</v>
      </c>
      <c r="AJ81" s="3">
        <v>4.4000000000000003E-3</v>
      </c>
      <c r="AK81" s="3">
        <v>5.4999999999999997E-3</v>
      </c>
      <c r="AL81" s="3">
        <v>6.4000000000000003E-3</v>
      </c>
      <c r="AM81" s="3">
        <v>6.7999999999999996E-3</v>
      </c>
      <c r="AN81" s="3">
        <v>6.4000000000000003E-3</v>
      </c>
      <c r="AO81" s="3">
        <v>6.7000000000000002E-3</v>
      </c>
      <c r="AP81" s="3">
        <v>6.1999999999999998E-3</v>
      </c>
      <c r="AQ81" s="3">
        <v>5.7000000000000002E-3</v>
      </c>
      <c r="AR81" s="3">
        <v>5.4999999999999997E-3</v>
      </c>
      <c r="AS81" s="3">
        <v>6.0000000000000001E-3</v>
      </c>
      <c r="AT81" s="3">
        <v>5.7999999999999996E-3</v>
      </c>
      <c r="AU81" s="3">
        <v>6.1000000000000004E-3</v>
      </c>
      <c r="AV81" s="3">
        <v>5.7000000000000002E-3</v>
      </c>
      <c r="AW81" s="3">
        <v>5.4000000000000003E-3</v>
      </c>
      <c r="AX81" s="3">
        <v>4.7000000000000002E-3</v>
      </c>
      <c r="AY81" s="3">
        <v>8.8000000000000005E-3</v>
      </c>
      <c r="AZ81" s="3">
        <v>6.0000000000000001E-3</v>
      </c>
      <c r="BA81" s="3">
        <v>5.0000000000000001E-3</v>
      </c>
      <c r="BB81" s="3">
        <v>4.1000000000000003E-3</v>
      </c>
      <c r="BC81" s="3">
        <v>5.4999999999999997E-3</v>
      </c>
      <c r="BD81" s="3">
        <v>4.0000000000000001E-3</v>
      </c>
      <c r="BE81" s="3">
        <v>4.5999999999999999E-3</v>
      </c>
      <c r="BF81" s="3">
        <v>6.1000000000000004E-3</v>
      </c>
      <c r="BG81" s="3">
        <v>8.0000000000000002E-3</v>
      </c>
      <c r="BH81" s="3">
        <v>8.0000000000000002E-3</v>
      </c>
      <c r="BI81" s="3">
        <v>8.0000000000000002E-3</v>
      </c>
      <c r="BJ81" s="3">
        <v>8.0000000000000002E-3</v>
      </c>
      <c r="BK81" s="3">
        <v>8.0000000000000002E-3</v>
      </c>
      <c r="BL81" s="3">
        <v>8.0000000000000002E-3</v>
      </c>
      <c r="BM81" s="3">
        <v>8.0000000000000002E-3</v>
      </c>
      <c r="BN81" s="3">
        <v>8.0000000000000002E-3</v>
      </c>
      <c r="BO81" s="3">
        <v>8.0000000000000002E-3</v>
      </c>
      <c r="BP81" s="3">
        <v>8.0000000000000002E-3</v>
      </c>
      <c r="BQ81" s="3">
        <v>8.0000000000000002E-3</v>
      </c>
    </row>
    <row r="82" spans="1:69" x14ac:dyDescent="0.25">
      <c r="A82" s="3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1E-4</v>
      </c>
      <c r="AF82" s="3">
        <v>1E-4</v>
      </c>
      <c r="AG82" s="3">
        <v>1.4E-3</v>
      </c>
      <c r="AH82" s="3">
        <v>1.6000000000000001E-3</v>
      </c>
      <c r="AI82" s="3">
        <v>2.5000000000000001E-3</v>
      </c>
      <c r="AJ82" s="3">
        <v>2.2000000000000001E-3</v>
      </c>
      <c r="AK82" s="3">
        <v>4.3E-3</v>
      </c>
      <c r="AL82" s="3">
        <v>5.5999999999999999E-3</v>
      </c>
      <c r="AM82" s="3">
        <v>6.4999999999999997E-3</v>
      </c>
      <c r="AN82" s="3">
        <v>6.3E-3</v>
      </c>
      <c r="AO82" s="3">
        <v>6.7000000000000002E-3</v>
      </c>
      <c r="AP82" s="3">
        <v>6.6E-3</v>
      </c>
      <c r="AQ82" s="3">
        <v>6.4000000000000003E-3</v>
      </c>
      <c r="AR82" s="3">
        <v>6.1999999999999998E-3</v>
      </c>
      <c r="AS82" s="3">
        <v>6.7999999999999996E-3</v>
      </c>
      <c r="AT82" s="3">
        <v>6.7000000000000002E-3</v>
      </c>
      <c r="AU82" s="3">
        <v>6.8999999999999999E-3</v>
      </c>
      <c r="AV82" s="3">
        <v>7.1999999999999998E-3</v>
      </c>
      <c r="AW82" s="3">
        <v>6.6E-3</v>
      </c>
      <c r="AX82" s="3">
        <v>5.1999999999999998E-3</v>
      </c>
      <c r="AY82" s="3">
        <v>6.1999999999999998E-3</v>
      </c>
      <c r="AZ82" s="3">
        <v>5.8999999999999999E-3</v>
      </c>
      <c r="BA82" s="3">
        <v>4.3E-3</v>
      </c>
      <c r="BB82" s="3">
        <v>3.2000000000000002E-3</v>
      </c>
      <c r="BC82" s="3">
        <v>3.5000000000000001E-3</v>
      </c>
      <c r="BD82" s="3">
        <v>2.0999999999999999E-3</v>
      </c>
      <c r="BE82" s="3">
        <v>2.0999999999999999E-3</v>
      </c>
      <c r="BF82" s="3">
        <v>2.5999999999999999E-3</v>
      </c>
      <c r="BG82" s="3">
        <v>3.3E-3</v>
      </c>
      <c r="BH82" s="3">
        <v>3.3E-3</v>
      </c>
      <c r="BI82" s="3">
        <v>3.3E-3</v>
      </c>
      <c r="BJ82" s="3">
        <v>3.3E-3</v>
      </c>
      <c r="BK82" s="3">
        <v>3.3E-3</v>
      </c>
      <c r="BL82" s="3">
        <v>3.3E-3</v>
      </c>
      <c r="BM82" s="3">
        <v>3.3E-3</v>
      </c>
      <c r="BN82" s="3">
        <v>3.3E-3</v>
      </c>
      <c r="BO82" s="3">
        <v>3.3E-3</v>
      </c>
      <c r="BP82" s="3">
        <v>3.3E-3</v>
      </c>
      <c r="BQ82" s="3">
        <v>3.3E-3</v>
      </c>
    </row>
    <row r="83" spans="1:69" x14ac:dyDescent="0.25">
      <c r="A83" s="3">
        <v>82</v>
      </c>
      <c r="B83" s="3">
        <v>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3">
        <v>1</v>
      </c>
      <c r="BD83" s="3">
        <v>1</v>
      </c>
      <c r="BE83" s="3">
        <v>1</v>
      </c>
      <c r="BF83" s="3">
        <v>1</v>
      </c>
      <c r="BG83" s="3">
        <v>1</v>
      </c>
      <c r="BH83" s="3">
        <v>1</v>
      </c>
      <c r="BI83" s="3">
        <v>1</v>
      </c>
      <c r="BJ83" s="3">
        <v>1</v>
      </c>
      <c r="BK83" s="3">
        <v>1</v>
      </c>
      <c r="BL83" s="3">
        <v>1</v>
      </c>
      <c r="BM83" s="3">
        <v>1</v>
      </c>
      <c r="BN83" s="3">
        <v>1</v>
      </c>
      <c r="BO83" s="3">
        <v>1</v>
      </c>
      <c r="BP83" s="3">
        <v>1</v>
      </c>
      <c r="BQ83" s="3">
        <v>1</v>
      </c>
    </row>
    <row r="84" spans="1:69" x14ac:dyDescent="0.25">
      <c r="A84" s="3">
        <v>83</v>
      </c>
      <c r="B84" s="3">
        <v>0.1298</v>
      </c>
      <c r="C84" s="3">
        <v>0.1376</v>
      </c>
      <c r="D84" s="3">
        <v>0.13039999999999999</v>
      </c>
      <c r="E84" s="3">
        <v>0.13850000000000001</v>
      </c>
      <c r="F84" s="3">
        <v>0.16109999999999999</v>
      </c>
      <c r="G84" s="3">
        <v>0.1724</v>
      </c>
      <c r="H84" s="3">
        <v>0.15909999999999999</v>
      </c>
      <c r="I84" s="3">
        <v>0.17069999999999999</v>
      </c>
      <c r="J84" s="3">
        <v>0.19989999999999999</v>
      </c>
      <c r="K84" s="3">
        <v>0.19159999999999999</v>
      </c>
      <c r="L84" s="3">
        <v>0.17560000000000001</v>
      </c>
      <c r="M84" s="3">
        <v>0.17430000000000001</v>
      </c>
      <c r="N84" s="3">
        <v>0.14349999999999999</v>
      </c>
      <c r="O84" s="3">
        <v>0.14979999999999999</v>
      </c>
      <c r="P84" s="3">
        <v>0.15870000000000001</v>
      </c>
      <c r="Q84" s="3">
        <v>0.1492</v>
      </c>
      <c r="R84" s="3">
        <v>0.14299999999999999</v>
      </c>
      <c r="S84" s="3">
        <v>0.16059999999999999</v>
      </c>
      <c r="T84" s="3">
        <v>0.16500000000000001</v>
      </c>
      <c r="U84" s="3">
        <v>0.1484</v>
      </c>
      <c r="V84" s="3">
        <v>0.14030000000000001</v>
      </c>
      <c r="W84" s="3">
        <v>0.1429</v>
      </c>
      <c r="X84" s="3">
        <v>0.17519999999999999</v>
      </c>
      <c r="Y84" s="3">
        <v>0.19359999999999999</v>
      </c>
      <c r="Z84" s="3">
        <v>0.18210000000000001</v>
      </c>
      <c r="AA84" s="3">
        <v>0.1739</v>
      </c>
      <c r="AB84" s="3">
        <v>0.185</v>
      </c>
      <c r="AC84" s="3">
        <v>0.2046</v>
      </c>
      <c r="AD84" s="3">
        <v>0.23250000000000001</v>
      </c>
      <c r="AE84" s="3">
        <v>0.21990000000000001</v>
      </c>
      <c r="AF84" s="3">
        <v>0.20630000000000001</v>
      </c>
      <c r="AG84" s="3">
        <v>0.1719</v>
      </c>
      <c r="AH84" s="3">
        <v>0.2631</v>
      </c>
      <c r="AI84" s="3">
        <v>0.29320000000000002</v>
      </c>
      <c r="AJ84" s="3">
        <v>0.30990000000000001</v>
      </c>
      <c r="AK84" s="3">
        <v>0.29349999999999998</v>
      </c>
      <c r="AL84" s="3">
        <v>0.30499999999999999</v>
      </c>
      <c r="AM84" s="3">
        <v>0.31</v>
      </c>
      <c r="AN84" s="3">
        <v>0.32619999999999999</v>
      </c>
      <c r="AO84" s="3">
        <v>0.3206</v>
      </c>
      <c r="AP84" s="3">
        <v>0.311</v>
      </c>
      <c r="AQ84" s="3">
        <v>0.30320000000000003</v>
      </c>
      <c r="AR84" s="3">
        <v>0.29420000000000002</v>
      </c>
      <c r="AS84" s="3">
        <v>0.28420000000000001</v>
      </c>
      <c r="AT84" s="3">
        <v>0.28139999999999998</v>
      </c>
      <c r="AU84" s="3">
        <v>0.28089999999999998</v>
      </c>
      <c r="AV84" s="3">
        <v>0.25590000000000002</v>
      </c>
      <c r="AW84" s="3">
        <v>0.26829999999999998</v>
      </c>
      <c r="AX84" s="3">
        <v>0.2853</v>
      </c>
      <c r="AY84" s="3">
        <v>0.29470000000000002</v>
      </c>
      <c r="AZ84" s="3">
        <v>0.3145</v>
      </c>
      <c r="BA84" s="3">
        <v>0.31359999999999999</v>
      </c>
      <c r="BB84" s="3">
        <v>0.33539999999999998</v>
      </c>
      <c r="BC84" s="3">
        <v>0.33379999999999999</v>
      </c>
      <c r="BD84" s="3">
        <v>0.38019999999999998</v>
      </c>
      <c r="BE84" s="3">
        <v>0.40789999999999998</v>
      </c>
      <c r="BF84" s="3">
        <v>0.39360000000000001</v>
      </c>
      <c r="BG84" s="3">
        <v>0.37840000000000001</v>
      </c>
      <c r="BH84" s="3">
        <v>0.37840000000000001</v>
      </c>
      <c r="BI84" s="3">
        <v>0.37840000000000001</v>
      </c>
      <c r="BJ84" s="3">
        <v>0.37840000000000001</v>
      </c>
      <c r="BK84" s="3">
        <v>0.37840000000000001</v>
      </c>
      <c r="BL84" s="3">
        <v>0.37840000000000001</v>
      </c>
      <c r="BM84" s="3">
        <v>0.37840000000000001</v>
      </c>
      <c r="BN84" s="3">
        <v>0.37840000000000001</v>
      </c>
      <c r="BO84" s="3">
        <v>0.37840000000000001</v>
      </c>
      <c r="BP84" s="3">
        <v>0.37840000000000001</v>
      </c>
      <c r="BQ84" s="3">
        <v>0.37840000000000001</v>
      </c>
    </row>
    <row r="85" spans="1:69" x14ac:dyDescent="0.25">
      <c r="A85" s="3">
        <v>84</v>
      </c>
      <c r="B85" s="3">
        <v>6.3200000000000006E-2</v>
      </c>
      <c r="C85" s="3">
        <v>6.4899999999999999E-2</v>
      </c>
      <c r="D85" s="3">
        <v>5.1499999999999997E-2</v>
      </c>
      <c r="E85" s="3">
        <v>4.9000000000000002E-2</v>
      </c>
      <c r="F85" s="3">
        <v>5.6899999999999999E-2</v>
      </c>
      <c r="G85" s="3">
        <v>5.7000000000000002E-2</v>
      </c>
      <c r="H85" s="3">
        <v>5.0500000000000003E-2</v>
      </c>
      <c r="I85" s="3">
        <v>4.82E-2</v>
      </c>
      <c r="J85" s="3">
        <v>4.58E-2</v>
      </c>
      <c r="K85" s="3">
        <v>4.07E-2</v>
      </c>
      <c r="L85" s="3">
        <v>3.9399999999999998E-2</v>
      </c>
      <c r="M85" s="3">
        <v>3.7999999999999999E-2</v>
      </c>
      <c r="N85" s="3">
        <v>3.4799999999999998E-2</v>
      </c>
      <c r="O85" s="3">
        <v>3.4799999999999998E-2</v>
      </c>
      <c r="P85" s="3">
        <v>3.7600000000000001E-2</v>
      </c>
      <c r="Q85" s="3">
        <v>3.4799999999999998E-2</v>
      </c>
      <c r="R85" s="3">
        <v>3.2000000000000001E-2</v>
      </c>
      <c r="S85" s="3">
        <v>3.5299999999999998E-2</v>
      </c>
      <c r="T85" s="3">
        <v>3.1399999999999997E-2</v>
      </c>
      <c r="U85" s="3">
        <v>2.6800000000000001E-2</v>
      </c>
      <c r="V85" s="3">
        <v>2.6700000000000002E-2</v>
      </c>
      <c r="W85" s="3">
        <v>2.8000000000000001E-2</v>
      </c>
      <c r="X85" s="3">
        <v>3.0800000000000001E-2</v>
      </c>
      <c r="Y85" s="3">
        <v>2.6100000000000002E-2</v>
      </c>
      <c r="Z85" s="3">
        <v>2.3800000000000002E-2</v>
      </c>
      <c r="AA85" s="3">
        <v>2.4899999999999999E-2</v>
      </c>
      <c r="AB85" s="3">
        <v>2.5000000000000001E-2</v>
      </c>
      <c r="AC85" s="3">
        <v>2.6200000000000001E-2</v>
      </c>
      <c r="AD85" s="3">
        <v>3.09E-2</v>
      </c>
      <c r="AE85" s="3">
        <v>3.0800000000000001E-2</v>
      </c>
      <c r="AF85" s="3">
        <v>3.1099999999999999E-2</v>
      </c>
      <c r="AG85" s="3">
        <v>2.5600000000000001E-2</v>
      </c>
      <c r="AH85" s="3">
        <v>2.8000000000000001E-2</v>
      </c>
      <c r="AI85" s="3">
        <v>2.8000000000000001E-2</v>
      </c>
      <c r="AJ85" s="3">
        <v>2.7E-2</v>
      </c>
      <c r="AK85" s="3">
        <v>3.09E-2</v>
      </c>
      <c r="AL85" s="3">
        <v>3.4299999999999997E-2</v>
      </c>
      <c r="AM85" s="3">
        <v>0.04</v>
      </c>
      <c r="AN85" s="3">
        <v>4.2900000000000001E-2</v>
      </c>
      <c r="AO85" s="3">
        <v>4.7100000000000003E-2</v>
      </c>
      <c r="AP85" s="3">
        <v>5.0500000000000003E-2</v>
      </c>
      <c r="AQ85" s="3">
        <v>5.3600000000000002E-2</v>
      </c>
      <c r="AR85" s="3">
        <v>5.5399999999999998E-2</v>
      </c>
      <c r="AS85" s="3">
        <v>6.4600000000000005E-2</v>
      </c>
      <c r="AT85" s="3">
        <v>6.9900000000000004E-2</v>
      </c>
      <c r="AU85" s="3">
        <v>8.3699999999999997E-2</v>
      </c>
      <c r="AV85" s="3">
        <v>9.7699999999999995E-2</v>
      </c>
      <c r="AW85" s="3">
        <v>9.3700000000000006E-2</v>
      </c>
      <c r="AX85" s="3">
        <v>8.9200000000000002E-2</v>
      </c>
      <c r="AY85" s="3">
        <v>7.8600000000000003E-2</v>
      </c>
      <c r="AZ85" s="3">
        <v>7.0900000000000005E-2</v>
      </c>
      <c r="BA85" s="3">
        <v>6.1800000000000001E-2</v>
      </c>
      <c r="BB85" s="3">
        <v>5.4800000000000001E-2</v>
      </c>
      <c r="BC85" s="3">
        <v>4.5400000000000003E-2</v>
      </c>
      <c r="BD85" s="3">
        <v>4.3900000000000002E-2</v>
      </c>
      <c r="BE85" s="3">
        <v>4.2599999999999999E-2</v>
      </c>
      <c r="BF85" s="3">
        <v>5.33E-2</v>
      </c>
      <c r="BG85" s="3">
        <v>6.0299999999999999E-2</v>
      </c>
      <c r="BH85" s="3">
        <v>6.0299999999999999E-2</v>
      </c>
      <c r="BI85" s="3">
        <v>6.0299999999999999E-2</v>
      </c>
      <c r="BJ85" s="3">
        <v>6.0299999999999999E-2</v>
      </c>
      <c r="BK85" s="3">
        <v>6.0299999999999999E-2</v>
      </c>
      <c r="BL85" s="3">
        <v>6.0299999999999999E-2</v>
      </c>
      <c r="BM85" s="3">
        <v>6.0299999999999999E-2</v>
      </c>
      <c r="BN85" s="3">
        <v>6.0299999999999999E-2</v>
      </c>
      <c r="BO85" s="3">
        <v>6.0299999999999999E-2</v>
      </c>
      <c r="BP85" s="3">
        <v>6.0299999999999999E-2</v>
      </c>
      <c r="BQ85" s="3">
        <v>6.0299999999999999E-2</v>
      </c>
    </row>
    <row r="86" spans="1:69" x14ac:dyDescent="0.25">
      <c r="A86" s="3">
        <v>85</v>
      </c>
      <c r="B86" s="3">
        <v>0.44769999999999999</v>
      </c>
      <c r="C86" s="3">
        <v>0.43259999999999998</v>
      </c>
      <c r="D86" s="3">
        <v>0.47510000000000002</v>
      </c>
      <c r="E86" s="3">
        <v>0.47539999999999999</v>
      </c>
      <c r="F86" s="3">
        <v>0.41260000000000002</v>
      </c>
      <c r="G86" s="3">
        <v>0.37159999999999999</v>
      </c>
      <c r="H86" s="3">
        <v>0.40400000000000003</v>
      </c>
      <c r="I86" s="3">
        <v>0.40279999999999999</v>
      </c>
      <c r="J86" s="3">
        <v>0.34189999999999998</v>
      </c>
      <c r="K86" s="3">
        <v>0.32290000000000002</v>
      </c>
      <c r="L86" s="3">
        <v>0.30869999999999997</v>
      </c>
      <c r="M86" s="3">
        <v>0.31900000000000001</v>
      </c>
      <c r="N86" s="3">
        <v>0.29649999999999999</v>
      </c>
      <c r="O86" s="3">
        <v>0.30299999999999999</v>
      </c>
      <c r="P86" s="3">
        <v>0.27329999999999999</v>
      </c>
      <c r="Q86" s="3">
        <v>0.29909999999999998</v>
      </c>
      <c r="R86" s="3">
        <v>0.30759999999999998</v>
      </c>
      <c r="S86" s="3">
        <v>0.30549999999999999</v>
      </c>
      <c r="T86" s="3">
        <v>0.28510000000000002</v>
      </c>
      <c r="U86" s="3">
        <v>0.35589999999999999</v>
      </c>
      <c r="V86" s="3">
        <v>0.38700000000000001</v>
      </c>
      <c r="W86" s="3">
        <v>0.36849999999999999</v>
      </c>
      <c r="X86" s="3">
        <v>0.35149999999999998</v>
      </c>
      <c r="Y86" s="3">
        <v>0.35089999999999999</v>
      </c>
      <c r="Z86" s="3">
        <v>0.4163</v>
      </c>
      <c r="AA86" s="3">
        <v>0.49519999999999997</v>
      </c>
      <c r="AB86" s="3">
        <v>0.47510000000000002</v>
      </c>
      <c r="AC86" s="3">
        <v>0.42209999999999998</v>
      </c>
      <c r="AD86" s="3">
        <v>0.35110000000000002</v>
      </c>
      <c r="AE86" s="3">
        <v>0.29260000000000003</v>
      </c>
      <c r="AF86" s="3">
        <v>0.28339999999999999</v>
      </c>
      <c r="AG86" s="3">
        <v>0.36859999999999998</v>
      </c>
      <c r="AH86" s="3">
        <v>0.35699999999999998</v>
      </c>
      <c r="AI86" s="3">
        <v>0.32579999999999998</v>
      </c>
      <c r="AJ86" s="3">
        <v>0.34010000000000001</v>
      </c>
      <c r="AK86" s="3">
        <v>0.34749999999999998</v>
      </c>
      <c r="AL86" s="3">
        <v>0.35649999999999998</v>
      </c>
      <c r="AM86" s="3">
        <v>0.33379999999999999</v>
      </c>
      <c r="AN86" s="3">
        <v>0.31419999999999998</v>
      </c>
      <c r="AO86" s="3">
        <v>0.31330000000000002</v>
      </c>
      <c r="AP86" s="3">
        <v>0.34970000000000001</v>
      </c>
      <c r="AQ86" s="3">
        <v>0.35730000000000001</v>
      </c>
      <c r="AR86" s="3">
        <v>0.35539999999999999</v>
      </c>
      <c r="AS86" s="3">
        <v>0.31859999999999999</v>
      </c>
      <c r="AT86" s="3">
        <v>0.31730000000000003</v>
      </c>
      <c r="AU86" s="3">
        <v>0.28499999999999998</v>
      </c>
      <c r="AV86" s="3">
        <v>0.30320000000000003</v>
      </c>
      <c r="AW86" s="3">
        <v>0.29049999999999998</v>
      </c>
      <c r="AX86" s="3">
        <v>0.26979999999999998</v>
      </c>
      <c r="AY86" s="3">
        <v>0.27929999999999999</v>
      </c>
      <c r="AZ86" s="3">
        <v>0.2792</v>
      </c>
      <c r="BA86" s="3">
        <v>0.28960000000000002</v>
      </c>
      <c r="BB86" s="3">
        <v>0.27839999999999998</v>
      </c>
      <c r="BC86" s="3">
        <v>0.27079999999999999</v>
      </c>
      <c r="BD86" s="3">
        <v>0.19589999999999999</v>
      </c>
      <c r="BE86" s="3">
        <v>0.15310000000000001</v>
      </c>
      <c r="BF86" s="3">
        <v>0.1183</v>
      </c>
      <c r="BG86" s="3">
        <v>0.1018</v>
      </c>
      <c r="BH86" s="3">
        <v>0.1018</v>
      </c>
      <c r="BI86" s="3">
        <v>0.1018</v>
      </c>
      <c r="BJ86" s="3">
        <v>0.1018</v>
      </c>
      <c r="BK86" s="3">
        <v>0.1018</v>
      </c>
      <c r="BL86" s="3">
        <v>0.1018</v>
      </c>
      <c r="BM86" s="3">
        <v>0.1018</v>
      </c>
      <c r="BN86" s="3">
        <v>0.1018</v>
      </c>
      <c r="BO86" s="3">
        <v>0.1018</v>
      </c>
      <c r="BP86" s="3">
        <v>0.1018</v>
      </c>
      <c r="BQ86" s="3">
        <v>0.1018</v>
      </c>
    </row>
    <row r="87" spans="1:69" x14ac:dyDescent="0.25">
      <c r="A87" s="3">
        <v>86</v>
      </c>
      <c r="B87" s="3">
        <v>4.2500000000000003E-2</v>
      </c>
      <c r="C87" s="3">
        <v>3.8300000000000001E-2</v>
      </c>
      <c r="D87" s="3">
        <v>3.1899999999999998E-2</v>
      </c>
      <c r="E87" s="3">
        <v>2.8299999999999999E-2</v>
      </c>
      <c r="F87" s="3">
        <v>2.86E-2</v>
      </c>
      <c r="G87" s="3">
        <v>3.9100000000000003E-2</v>
      </c>
      <c r="H87" s="3">
        <v>5.3499999999999999E-2</v>
      </c>
      <c r="I87" s="3">
        <v>6.0900000000000003E-2</v>
      </c>
      <c r="J87" s="3">
        <v>5.79E-2</v>
      </c>
      <c r="K87" s="3">
        <v>7.2800000000000004E-2</v>
      </c>
      <c r="L87" s="3">
        <v>9.4399999999999998E-2</v>
      </c>
      <c r="M87" s="3">
        <v>0.1139</v>
      </c>
      <c r="N87" s="3">
        <v>9.98E-2</v>
      </c>
      <c r="O87" s="3">
        <v>8.9700000000000002E-2</v>
      </c>
      <c r="P87" s="3">
        <v>7.2900000000000006E-2</v>
      </c>
      <c r="Q87" s="3">
        <v>8.2100000000000006E-2</v>
      </c>
      <c r="R87" s="3">
        <v>0.1037</v>
      </c>
      <c r="S87" s="3">
        <v>0.11899999999999999</v>
      </c>
      <c r="T87" s="3">
        <v>0.1</v>
      </c>
      <c r="U87" s="3">
        <v>0.13009999999999999</v>
      </c>
      <c r="V87" s="3">
        <v>0.14649999999999999</v>
      </c>
      <c r="W87" s="3">
        <v>0.13289999999999999</v>
      </c>
      <c r="X87" s="3">
        <v>7.8E-2</v>
      </c>
      <c r="Y87" s="3">
        <v>4.7199999999999999E-2</v>
      </c>
      <c r="Z87" s="3">
        <v>5.5199999999999999E-2</v>
      </c>
      <c r="AA87" s="3">
        <v>7.2499999999999995E-2</v>
      </c>
      <c r="AB87" s="3">
        <v>7.1099999999999997E-2</v>
      </c>
      <c r="AC87" s="3">
        <v>7.22E-2</v>
      </c>
      <c r="AD87" s="3">
        <v>6.9500000000000006E-2</v>
      </c>
      <c r="AE87" s="3">
        <v>5.9700000000000003E-2</v>
      </c>
      <c r="AF87" s="3">
        <v>6.4600000000000005E-2</v>
      </c>
      <c r="AG87" s="3">
        <v>7.6700000000000004E-2</v>
      </c>
      <c r="AH87" s="3">
        <v>7.0599999999999996E-2</v>
      </c>
      <c r="AI87" s="3">
        <v>6.4699999999999994E-2</v>
      </c>
      <c r="AJ87" s="3">
        <v>5.4399999999999997E-2</v>
      </c>
      <c r="AK87" s="3">
        <v>4.4699999999999997E-2</v>
      </c>
      <c r="AL87" s="3">
        <v>4.0300000000000002E-2</v>
      </c>
      <c r="AM87" s="3">
        <v>3.6900000000000002E-2</v>
      </c>
      <c r="AN87" s="3">
        <v>3.0599999999999999E-2</v>
      </c>
      <c r="AO87" s="3">
        <v>1.9300000000000001E-2</v>
      </c>
      <c r="AP87" s="3">
        <v>1.7299999999999999E-2</v>
      </c>
      <c r="AQ87" s="3">
        <v>1.5900000000000001E-2</v>
      </c>
      <c r="AR87" s="3">
        <v>2.29E-2</v>
      </c>
      <c r="AS87" s="3">
        <v>2.4500000000000001E-2</v>
      </c>
      <c r="AT87" s="3">
        <v>2.6499999999999999E-2</v>
      </c>
      <c r="AU87" s="3">
        <v>2.93E-2</v>
      </c>
      <c r="AV87" s="3">
        <v>2.98E-2</v>
      </c>
      <c r="AW87" s="3">
        <v>2.9600000000000001E-2</v>
      </c>
      <c r="AX87" s="3">
        <v>2.8799999999999999E-2</v>
      </c>
      <c r="AY87" s="3">
        <v>2.9600000000000001E-2</v>
      </c>
      <c r="AZ87" s="3">
        <v>3.0099999999999998E-2</v>
      </c>
      <c r="BA87" s="3">
        <v>0.03</v>
      </c>
      <c r="BB87" s="3">
        <v>2.7099999999999999E-2</v>
      </c>
      <c r="BC87" s="3">
        <v>2.69E-2</v>
      </c>
      <c r="BD87" s="3">
        <v>2.2800000000000001E-2</v>
      </c>
      <c r="BE87" s="3">
        <v>2.3199999999999998E-2</v>
      </c>
      <c r="BF87" s="3">
        <v>2.7E-2</v>
      </c>
      <c r="BG87" s="3">
        <v>1.2500000000000001E-2</v>
      </c>
      <c r="BH87" s="3">
        <v>1.2500000000000001E-2</v>
      </c>
      <c r="BI87" s="3">
        <v>1.2500000000000001E-2</v>
      </c>
      <c r="BJ87" s="3">
        <v>1.2500000000000001E-2</v>
      </c>
      <c r="BK87" s="3">
        <v>1.2500000000000001E-2</v>
      </c>
      <c r="BL87" s="3">
        <v>1.2500000000000001E-2</v>
      </c>
      <c r="BM87" s="3">
        <v>1.2500000000000001E-2</v>
      </c>
      <c r="BN87" s="3">
        <v>1.2500000000000001E-2</v>
      </c>
      <c r="BO87" s="3">
        <v>1.2500000000000001E-2</v>
      </c>
      <c r="BP87" s="3">
        <v>1.2500000000000001E-2</v>
      </c>
      <c r="BQ87" s="3">
        <v>1.2500000000000001E-2</v>
      </c>
    </row>
    <row r="88" spans="1:69" x14ac:dyDescent="0.25">
      <c r="A88" s="3">
        <v>87</v>
      </c>
      <c r="B88" s="3">
        <v>2.12E-2</v>
      </c>
      <c r="C88" s="3">
        <v>2.5600000000000001E-2</v>
      </c>
      <c r="D88" s="3">
        <v>2.4400000000000002E-2</v>
      </c>
      <c r="E88" s="3">
        <v>2.75E-2</v>
      </c>
      <c r="F88" s="3">
        <v>3.2199999999999999E-2</v>
      </c>
      <c r="G88" s="3">
        <v>3.56E-2</v>
      </c>
      <c r="H88" s="3">
        <v>3.3300000000000003E-2</v>
      </c>
      <c r="I88" s="3">
        <v>3.5400000000000001E-2</v>
      </c>
      <c r="J88" s="3">
        <v>3.7900000000000003E-2</v>
      </c>
      <c r="K88" s="3">
        <v>3.6700000000000003E-2</v>
      </c>
      <c r="L88" s="3">
        <v>3.7400000000000003E-2</v>
      </c>
      <c r="M88" s="3">
        <v>3.6400000000000002E-2</v>
      </c>
      <c r="N88" s="3">
        <v>3.3500000000000002E-2</v>
      </c>
      <c r="O88" s="3">
        <v>3.4299999999999997E-2</v>
      </c>
      <c r="P88" s="3">
        <v>3.7699999999999997E-2</v>
      </c>
      <c r="Q88" s="3">
        <v>3.5700000000000003E-2</v>
      </c>
      <c r="R88" s="3">
        <v>3.3000000000000002E-2</v>
      </c>
      <c r="S88" s="3">
        <v>3.6200000000000003E-2</v>
      </c>
      <c r="T88" s="3">
        <v>3.2800000000000003E-2</v>
      </c>
      <c r="U88" s="3">
        <v>2.9000000000000001E-2</v>
      </c>
      <c r="V88" s="3">
        <v>2.92E-2</v>
      </c>
      <c r="W88" s="3">
        <v>3.3399999999999999E-2</v>
      </c>
      <c r="X88" s="3">
        <v>4.3200000000000002E-2</v>
      </c>
      <c r="Y88" s="3">
        <v>4.1799999999999997E-2</v>
      </c>
      <c r="Z88" s="3">
        <v>0.04</v>
      </c>
      <c r="AA88" s="3">
        <v>4.1599999999999998E-2</v>
      </c>
      <c r="AB88" s="3">
        <v>4.2900000000000001E-2</v>
      </c>
      <c r="AC88" s="3">
        <v>4.9399999999999999E-2</v>
      </c>
      <c r="AD88" s="3">
        <v>6.1100000000000002E-2</v>
      </c>
      <c r="AE88" s="3">
        <v>6.4899999999999999E-2</v>
      </c>
      <c r="AF88" s="3">
        <v>6.2799999999999995E-2</v>
      </c>
      <c r="AG88" s="3">
        <v>5.0500000000000003E-2</v>
      </c>
      <c r="AH88" s="3">
        <v>5.6399999999999999E-2</v>
      </c>
      <c r="AI88" s="3">
        <v>5.74E-2</v>
      </c>
      <c r="AJ88" s="3">
        <v>5.33E-2</v>
      </c>
      <c r="AK88" s="3">
        <v>5.57E-2</v>
      </c>
      <c r="AL88" s="3">
        <v>6.0900000000000003E-2</v>
      </c>
      <c r="AM88" s="3">
        <v>6.7199999999999996E-2</v>
      </c>
      <c r="AN88" s="3">
        <v>7.0300000000000001E-2</v>
      </c>
      <c r="AO88" s="3">
        <v>7.5899999999999995E-2</v>
      </c>
      <c r="AP88" s="3">
        <v>7.6100000000000001E-2</v>
      </c>
      <c r="AQ88" s="3">
        <v>7.5499999999999998E-2</v>
      </c>
      <c r="AR88" s="3">
        <v>7.5499999999999998E-2</v>
      </c>
      <c r="AS88" s="3">
        <v>8.5900000000000004E-2</v>
      </c>
      <c r="AT88" s="3">
        <v>8.9700000000000002E-2</v>
      </c>
      <c r="AU88" s="3">
        <v>0.1016</v>
      </c>
      <c r="AV88" s="3">
        <v>9.8699999999999996E-2</v>
      </c>
      <c r="AW88" s="3">
        <v>9.9900000000000003E-2</v>
      </c>
      <c r="AX88" s="3">
        <v>0.1036</v>
      </c>
      <c r="AY88" s="3">
        <v>9.7600000000000006E-2</v>
      </c>
      <c r="AZ88" s="3">
        <v>9.3200000000000005E-2</v>
      </c>
      <c r="BA88" s="3">
        <v>9.3100000000000002E-2</v>
      </c>
      <c r="BB88" s="3">
        <v>9.2200000000000004E-2</v>
      </c>
      <c r="BC88" s="3">
        <v>9.2200000000000004E-2</v>
      </c>
      <c r="BD88" s="3">
        <v>0.10680000000000001</v>
      </c>
      <c r="BE88" s="3">
        <v>0.1222</v>
      </c>
      <c r="BF88" s="3">
        <v>0.1646</v>
      </c>
      <c r="BG88" s="3">
        <v>0.1958</v>
      </c>
      <c r="BH88" s="3">
        <v>0.1958</v>
      </c>
      <c r="BI88" s="3">
        <v>0.1958</v>
      </c>
      <c r="BJ88" s="3">
        <v>0.1958</v>
      </c>
      <c r="BK88" s="3">
        <v>0.1958</v>
      </c>
      <c r="BL88" s="3">
        <v>0.1958</v>
      </c>
      <c r="BM88" s="3">
        <v>0.1958</v>
      </c>
      <c r="BN88" s="3">
        <v>0.1958</v>
      </c>
      <c r="BO88" s="3">
        <v>0.1958</v>
      </c>
      <c r="BP88" s="3">
        <v>0.1958</v>
      </c>
      <c r="BQ88" s="3">
        <v>0.1958</v>
      </c>
    </row>
    <row r="89" spans="1:69" x14ac:dyDescent="0.25">
      <c r="A89" s="3">
        <v>88</v>
      </c>
      <c r="B89" s="3">
        <v>6.0100000000000001E-2</v>
      </c>
      <c r="C89" s="3">
        <v>6.0100000000000001E-2</v>
      </c>
      <c r="D89" s="3">
        <v>6.0100000000000001E-2</v>
      </c>
      <c r="E89" s="3">
        <v>6.0199999999999997E-2</v>
      </c>
      <c r="F89" s="3">
        <v>0.06</v>
      </c>
      <c r="G89" s="3">
        <v>6.0100000000000001E-2</v>
      </c>
      <c r="H89" s="3">
        <v>6.0100000000000001E-2</v>
      </c>
      <c r="I89" s="3">
        <v>6.0100000000000001E-2</v>
      </c>
      <c r="J89" s="3">
        <v>8.9599999999999999E-2</v>
      </c>
      <c r="K89" s="3">
        <v>0.11940000000000001</v>
      </c>
      <c r="L89" s="3">
        <v>0.13830000000000001</v>
      </c>
      <c r="M89" s="3">
        <v>0.1193</v>
      </c>
      <c r="N89" s="3">
        <v>0.19359999999999999</v>
      </c>
      <c r="O89" s="3">
        <v>0.18210000000000001</v>
      </c>
      <c r="P89" s="3">
        <v>0.2001</v>
      </c>
      <c r="Q89" s="3">
        <v>0.1993</v>
      </c>
      <c r="R89" s="3">
        <v>0.2</v>
      </c>
      <c r="S89" s="3">
        <v>0.1424</v>
      </c>
      <c r="T89" s="3">
        <v>0.2</v>
      </c>
      <c r="U89" s="3">
        <v>0.1454</v>
      </c>
      <c r="V89" s="3">
        <v>0.1125</v>
      </c>
      <c r="W89" s="3">
        <v>0.11550000000000001</v>
      </c>
      <c r="X89" s="3">
        <v>0.1343</v>
      </c>
      <c r="Y89" s="3">
        <v>0.1774</v>
      </c>
      <c r="Z89" s="3">
        <v>0.14410000000000001</v>
      </c>
      <c r="AA89" s="3">
        <v>5.9799999999999999E-2</v>
      </c>
      <c r="AB89" s="3">
        <v>5.9700000000000003E-2</v>
      </c>
      <c r="AC89" s="3">
        <v>5.9799999999999999E-2</v>
      </c>
      <c r="AD89" s="3">
        <v>5.8799999999999998E-2</v>
      </c>
      <c r="AE89" s="3">
        <v>0.13020000000000001</v>
      </c>
      <c r="AF89" s="3">
        <v>0.14549999999999999</v>
      </c>
      <c r="AG89" s="3">
        <v>0.1527</v>
      </c>
      <c r="AH89" s="3">
        <v>5.3199999999999997E-2</v>
      </c>
      <c r="AI89" s="3">
        <v>4.9799999999999997E-2</v>
      </c>
      <c r="AJ89" s="3">
        <v>0.05</v>
      </c>
      <c r="AK89" s="3">
        <v>7.3899999999999993E-2</v>
      </c>
      <c r="AL89" s="3">
        <v>4.99E-2</v>
      </c>
      <c r="AM89" s="3">
        <v>0.05</v>
      </c>
      <c r="AN89" s="3">
        <v>0.05</v>
      </c>
      <c r="AO89" s="3">
        <v>6.3399999999999998E-2</v>
      </c>
      <c r="AP89" s="3">
        <v>5.0200000000000002E-2</v>
      </c>
      <c r="AQ89" s="3">
        <v>5.0099999999999999E-2</v>
      </c>
      <c r="AR89" s="3">
        <v>0.05</v>
      </c>
      <c r="AS89" s="3">
        <v>5.0099999999999999E-2</v>
      </c>
      <c r="AT89" s="3">
        <v>0.05</v>
      </c>
      <c r="AU89" s="3">
        <v>4.99E-2</v>
      </c>
      <c r="AV89" s="3">
        <v>0.05</v>
      </c>
      <c r="AW89" s="3">
        <v>4.99E-2</v>
      </c>
      <c r="AX89" s="3">
        <v>4.99E-2</v>
      </c>
      <c r="AY89" s="3">
        <v>4.99E-2</v>
      </c>
      <c r="AZ89" s="3">
        <v>5.0200000000000002E-2</v>
      </c>
      <c r="BA89" s="3">
        <v>5.0099999999999999E-2</v>
      </c>
      <c r="BB89" s="3">
        <v>4.4200000000000003E-2</v>
      </c>
      <c r="BC89" s="3">
        <v>6.2100000000000002E-2</v>
      </c>
      <c r="BD89" s="3">
        <v>5.0299999999999997E-2</v>
      </c>
      <c r="BE89" s="3">
        <v>4.9599999999999998E-2</v>
      </c>
      <c r="BF89" s="3">
        <v>3.5900000000000001E-2</v>
      </c>
      <c r="BG89" s="3">
        <v>1.8700000000000001E-2</v>
      </c>
      <c r="BH89" s="3">
        <v>1.8700000000000001E-2</v>
      </c>
      <c r="BI89" s="3">
        <v>1.8700000000000001E-2</v>
      </c>
      <c r="BJ89" s="3">
        <v>1.8700000000000001E-2</v>
      </c>
      <c r="BK89" s="3">
        <v>1.8700000000000001E-2</v>
      </c>
      <c r="BL89" s="3">
        <v>1.8700000000000001E-2</v>
      </c>
      <c r="BM89" s="3">
        <v>1.8700000000000001E-2</v>
      </c>
      <c r="BN89" s="3">
        <v>1.8700000000000001E-2</v>
      </c>
      <c r="BO89" s="3">
        <v>1.8700000000000001E-2</v>
      </c>
      <c r="BP89" s="3">
        <v>1.8700000000000001E-2</v>
      </c>
      <c r="BQ89" s="3">
        <v>1.8700000000000001E-2</v>
      </c>
    </row>
    <row r="90" spans="1:69" x14ac:dyDescent="0.25">
      <c r="A90" s="3">
        <v>89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</row>
    <row r="91" spans="1:69" x14ac:dyDescent="0.25">
      <c r="A91" s="3">
        <v>90</v>
      </c>
      <c r="B91" s="3">
        <v>0.1181</v>
      </c>
      <c r="C91" s="3">
        <v>0.1244</v>
      </c>
      <c r="D91" s="3">
        <v>0.12130000000000001</v>
      </c>
      <c r="E91" s="3">
        <v>0.1196</v>
      </c>
      <c r="F91" s="3">
        <v>0.13500000000000001</v>
      </c>
      <c r="G91" s="3">
        <v>0.14580000000000001</v>
      </c>
      <c r="H91" s="3">
        <v>0.12909999999999999</v>
      </c>
      <c r="I91" s="3">
        <v>0.1197</v>
      </c>
      <c r="J91" s="3">
        <v>0.1278</v>
      </c>
      <c r="K91" s="3">
        <v>0.12559999999999999</v>
      </c>
      <c r="L91" s="3">
        <v>0.12089999999999999</v>
      </c>
      <c r="M91" s="3">
        <v>0.1118</v>
      </c>
      <c r="N91" s="3">
        <v>0.1157</v>
      </c>
      <c r="O91" s="3">
        <v>0.12239999999999999</v>
      </c>
      <c r="P91" s="3">
        <v>0.1288</v>
      </c>
      <c r="Q91" s="3">
        <v>0.11070000000000001</v>
      </c>
      <c r="R91" s="3">
        <v>9.1300000000000006E-2</v>
      </c>
      <c r="S91" s="3">
        <v>9.8500000000000004E-2</v>
      </c>
      <c r="T91" s="3">
        <v>8.3599999999999994E-2</v>
      </c>
      <c r="U91" s="3">
        <v>7.0900000000000005E-2</v>
      </c>
      <c r="V91" s="3">
        <v>6.7100000000000007E-2</v>
      </c>
      <c r="W91" s="3">
        <v>7.3899999999999993E-2</v>
      </c>
      <c r="X91" s="3">
        <v>8.7300000000000003E-2</v>
      </c>
      <c r="Y91" s="3">
        <v>7.5600000000000001E-2</v>
      </c>
      <c r="Z91" s="3">
        <v>6.0699999999999997E-2</v>
      </c>
      <c r="AA91" s="3">
        <v>5.7799999999999997E-2</v>
      </c>
      <c r="AB91" s="3">
        <v>6.4699999999999994E-2</v>
      </c>
      <c r="AC91" s="3">
        <v>8.1199999999999994E-2</v>
      </c>
      <c r="AD91" s="3">
        <v>0.1021</v>
      </c>
      <c r="AE91" s="3">
        <v>0.1103</v>
      </c>
      <c r="AF91" s="3">
        <v>0.1242</v>
      </c>
      <c r="AG91" s="3">
        <v>8.4699999999999998E-2</v>
      </c>
      <c r="AH91" s="3">
        <v>0.10059999999999999</v>
      </c>
      <c r="AI91" s="3">
        <v>0.1137</v>
      </c>
      <c r="AJ91" s="3">
        <v>0.1056</v>
      </c>
      <c r="AK91" s="3">
        <v>9.6299999999999997E-2</v>
      </c>
      <c r="AL91" s="3">
        <v>9.5899999999999999E-2</v>
      </c>
      <c r="AM91" s="3">
        <v>0.1007</v>
      </c>
      <c r="AN91" s="3">
        <v>0.1018</v>
      </c>
      <c r="AO91" s="3">
        <v>9.1800000000000007E-2</v>
      </c>
      <c r="AP91" s="3">
        <v>7.5999999999999998E-2</v>
      </c>
      <c r="AQ91" s="3">
        <v>7.0499999999999993E-2</v>
      </c>
      <c r="AR91" s="3">
        <v>6.6400000000000001E-2</v>
      </c>
      <c r="AS91" s="3">
        <v>7.4200000000000002E-2</v>
      </c>
      <c r="AT91" s="3">
        <v>7.5700000000000003E-2</v>
      </c>
      <c r="AU91" s="3">
        <v>8.4000000000000005E-2</v>
      </c>
      <c r="AV91" s="3">
        <v>8.3799999999999999E-2</v>
      </c>
      <c r="AW91" s="3">
        <v>8.8400000000000006E-2</v>
      </c>
      <c r="AX91" s="3">
        <v>9.9500000000000005E-2</v>
      </c>
      <c r="AY91" s="3">
        <v>0.1024</v>
      </c>
      <c r="AZ91" s="3">
        <v>9.6199999999999994E-2</v>
      </c>
      <c r="BA91" s="3">
        <v>9.6600000000000005E-2</v>
      </c>
      <c r="BB91" s="3">
        <v>0.10199999999999999</v>
      </c>
      <c r="BC91" s="3">
        <v>0.1027</v>
      </c>
      <c r="BD91" s="3">
        <v>0.12609999999999999</v>
      </c>
      <c r="BE91" s="3">
        <v>0.1153</v>
      </c>
      <c r="BF91" s="3">
        <v>0.1094</v>
      </c>
      <c r="BG91" s="3">
        <v>0.127</v>
      </c>
      <c r="BH91" s="3">
        <v>0.127</v>
      </c>
      <c r="BI91" s="3">
        <v>0.127</v>
      </c>
      <c r="BJ91" s="3">
        <v>0.127</v>
      </c>
      <c r="BK91" s="3">
        <v>0.127</v>
      </c>
      <c r="BL91" s="3">
        <v>0.127</v>
      </c>
      <c r="BM91" s="3">
        <v>0.127</v>
      </c>
      <c r="BN91" s="3">
        <v>0.127</v>
      </c>
      <c r="BO91" s="3">
        <v>0.127</v>
      </c>
      <c r="BP91" s="3">
        <v>0.127</v>
      </c>
      <c r="BQ91" s="3">
        <v>0.127</v>
      </c>
    </row>
    <row r="92" spans="1:69" x14ac:dyDescent="0.25">
      <c r="A92" s="3">
        <v>91</v>
      </c>
      <c r="B92" s="3">
        <v>9.7999999999999997E-3</v>
      </c>
      <c r="C92" s="3">
        <v>8.8000000000000005E-3</v>
      </c>
      <c r="D92" s="3">
        <v>8.0999999999999996E-3</v>
      </c>
      <c r="E92" s="3">
        <v>1.11E-2</v>
      </c>
      <c r="F92" s="3">
        <v>1.2999999999999999E-2</v>
      </c>
      <c r="G92" s="3">
        <v>1.3100000000000001E-2</v>
      </c>
      <c r="H92" s="3">
        <v>1.09E-2</v>
      </c>
      <c r="I92" s="3">
        <v>1.2E-2</v>
      </c>
      <c r="J92" s="3">
        <v>1.0699999999999999E-2</v>
      </c>
      <c r="K92" s="3">
        <v>8.8000000000000005E-3</v>
      </c>
      <c r="L92" s="3">
        <v>1.06E-2</v>
      </c>
      <c r="M92" s="3">
        <v>1.32E-2</v>
      </c>
      <c r="N92" s="3">
        <v>1.5100000000000001E-2</v>
      </c>
      <c r="O92" s="3">
        <v>1.6500000000000001E-2</v>
      </c>
      <c r="P92" s="3">
        <v>1.7500000000000002E-2</v>
      </c>
      <c r="Q92" s="3">
        <v>1.8700000000000001E-2</v>
      </c>
      <c r="R92" s="3">
        <v>2.23E-2</v>
      </c>
      <c r="S92" s="3">
        <v>3.2000000000000001E-2</v>
      </c>
      <c r="T92" s="3">
        <v>3.2399999999999998E-2</v>
      </c>
      <c r="U92" s="3">
        <v>3.4799999999999998E-2</v>
      </c>
      <c r="V92" s="3">
        <v>3.61E-2</v>
      </c>
      <c r="W92" s="3">
        <v>4.0099999999999997E-2</v>
      </c>
      <c r="X92" s="3">
        <v>2.7199999999999998E-2</v>
      </c>
      <c r="Y92" s="3">
        <v>1.7500000000000002E-2</v>
      </c>
      <c r="Z92" s="3">
        <v>1.6899999999999998E-2</v>
      </c>
      <c r="AA92" s="3">
        <v>1.7999999999999999E-2</v>
      </c>
      <c r="AB92" s="3">
        <v>1.8100000000000002E-2</v>
      </c>
      <c r="AC92" s="3">
        <v>2.0199999999999999E-2</v>
      </c>
      <c r="AD92" s="3">
        <v>1.8700000000000001E-2</v>
      </c>
      <c r="AE92" s="3">
        <v>1.9900000000000001E-2</v>
      </c>
      <c r="AF92" s="3">
        <v>1.9699999999999999E-2</v>
      </c>
      <c r="AG92" s="3">
        <v>1.9800000000000002E-2</v>
      </c>
      <c r="AH92" s="3">
        <v>1.84E-2</v>
      </c>
      <c r="AI92" s="3">
        <v>1.6500000000000001E-2</v>
      </c>
      <c r="AJ92" s="3">
        <v>1.34E-2</v>
      </c>
      <c r="AK92" s="3">
        <v>1.44E-2</v>
      </c>
      <c r="AL92" s="3">
        <v>1.55E-2</v>
      </c>
      <c r="AM92" s="3">
        <v>1.61E-2</v>
      </c>
      <c r="AN92" s="3">
        <v>1.77E-2</v>
      </c>
      <c r="AO92" s="3">
        <v>1.95E-2</v>
      </c>
      <c r="AP92" s="3">
        <v>2.41E-2</v>
      </c>
      <c r="AQ92" s="3">
        <v>3.1E-2</v>
      </c>
      <c r="AR92" s="3">
        <v>3.8600000000000002E-2</v>
      </c>
      <c r="AS92" s="3">
        <v>5.4800000000000001E-2</v>
      </c>
      <c r="AT92" s="3">
        <v>4.8899999999999999E-2</v>
      </c>
      <c r="AU92" s="3">
        <v>3.8300000000000001E-2</v>
      </c>
      <c r="AV92" s="3">
        <v>3.2899999999999999E-2</v>
      </c>
      <c r="AW92" s="3">
        <v>2.9399999999999999E-2</v>
      </c>
      <c r="AX92" s="3">
        <v>2.0199999999999999E-2</v>
      </c>
      <c r="AY92" s="3">
        <v>1.43E-2</v>
      </c>
      <c r="AZ92" s="3">
        <v>1.04E-2</v>
      </c>
      <c r="BA92" s="3">
        <v>1.03E-2</v>
      </c>
      <c r="BB92" s="3">
        <v>9.7000000000000003E-3</v>
      </c>
      <c r="BC92" s="3">
        <v>9.4999999999999998E-3</v>
      </c>
      <c r="BD92" s="3">
        <v>6.8999999999999999E-3</v>
      </c>
      <c r="BE92" s="3">
        <v>6.0000000000000001E-3</v>
      </c>
      <c r="BF92" s="3">
        <v>6.7000000000000002E-3</v>
      </c>
      <c r="BG92" s="3">
        <v>4.8999999999999998E-3</v>
      </c>
      <c r="BH92" s="3">
        <v>4.8999999999999998E-3</v>
      </c>
      <c r="BI92" s="3">
        <v>4.8999999999999998E-3</v>
      </c>
      <c r="BJ92" s="3">
        <v>4.8999999999999998E-3</v>
      </c>
      <c r="BK92" s="3">
        <v>4.8999999999999998E-3</v>
      </c>
      <c r="BL92" s="3">
        <v>4.8999999999999998E-3</v>
      </c>
      <c r="BM92" s="3">
        <v>4.8999999999999998E-3</v>
      </c>
      <c r="BN92" s="3">
        <v>4.8999999999999998E-3</v>
      </c>
      <c r="BO92" s="3">
        <v>4.8999999999999998E-3</v>
      </c>
      <c r="BP92" s="3">
        <v>4.8999999999999998E-3</v>
      </c>
      <c r="BQ92" s="3">
        <v>4.8999999999999998E-3</v>
      </c>
    </row>
    <row r="93" spans="1:69" x14ac:dyDescent="0.25">
      <c r="A93" s="3">
        <v>92</v>
      </c>
      <c r="B93" s="3">
        <v>5.16E-2</v>
      </c>
      <c r="C93" s="3">
        <v>4.8599999999999997E-2</v>
      </c>
      <c r="D93" s="3">
        <v>4.2799999999999998E-2</v>
      </c>
      <c r="E93" s="3">
        <v>3.8100000000000002E-2</v>
      </c>
      <c r="F93" s="3">
        <v>3.8800000000000001E-2</v>
      </c>
      <c r="G93" s="3">
        <v>3.7999999999999999E-2</v>
      </c>
      <c r="H93" s="3">
        <v>3.44E-2</v>
      </c>
      <c r="I93" s="3">
        <v>2.9899999999999999E-2</v>
      </c>
      <c r="J93" s="3">
        <v>2.8799999999999999E-2</v>
      </c>
      <c r="K93" s="3">
        <v>2.5399999999999999E-2</v>
      </c>
      <c r="L93" s="3">
        <v>2.2100000000000002E-2</v>
      </c>
      <c r="M93" s="3">
        <v>2.1499999999999998E-2</v>
      </c>
      <c r="N93" s="3">
        <v>1.9599999999999999E-2</v>
      </c>
      <c r="O93" s="3">
        <v>1.9199999999999998E-2</v>
      </c>
      <c r="P93" s="3">
        <v>2.0500000000000001E-2</v>
      </c>
      <c r="Q93" s="3">
        <v>1.9900000000000001E-2</v>
      </c>
      <c r="R93" s="3">
        <v>1.84E-2</v>
      </c>
      <c r="S93" s="3">
        <v>2.0400000000000001E-2</v>
      </c>
      <c r="T93" s="3">
        <v>2.0299999999999999E-2</v>
      </c>
      <c r="U93" s="3">
        <v>1.5800000000000002E-2</v>
      </c>
      <c r="V93" s="3">
        <v>1.5100000000000001E-2</v>
      </c>
      <c r="W93" s="3">
        <v>1.7000000000000001E-2</v>
      </c>
      <c r="X93" s="3">
        <v>2.1399999999999999E-2</v>
      </c>
      <c r="Y93" s="3">
        <v>1.7299999999999999E-2</v>
      </c>
      <c r="Z93" s="3">
        <v>1.47E-2</v>
      </c>
      <c r="AA93" s="3">
        <v>1.55E-2</v>
      </c>
      <c r="AB93" s="3">
        <v>1.77E-2</v>
      </c>
      <c r="AC93" s="3">
        <v>2.0500000000000001E-2</v>
      </c>
      <c r="AD93" s="3">
        <v>2.41E-2</v>
      </c>
      <c r="AE93" s="3">
        <v>2.3400000000000001E-2</v>
      </c>
      <c r="AF93" s="3">
        <v>2.1999999999999999E-2</v>
      </c>
      <c r="AG93" s="3">
        <v>1.7000000000000001E-2</v>
      </c>
      <c r="AH93" s="3">
        <v>1.9900000000000001E-2</v>
      </c>
      <c r="AI93" s="3">
        <v>1.89E-2</v>
      </c>
      <c r="AJ93" s="3">
        <v>1.8100000000000002E-2</v>
      </c>
      <c r="AK93" s="3">
        <v>1.84E-2</v>
      </c>
      <c r="AL93" s="3">
        <v>1.89E-2</v>
      </c>
      <c r="AM93" s="3">
        <v>2.2499999999999999E-2</v>
      </c>
      <c r="AN93" s="3">
        <v>2.41E-2</v>
      </c>
      <c r="AO93" s="3">
        <v>2.5899999999999999E-2</v>
      </c>
      <c r="AP93" s="3">
        <v>2.41E-2</v>
      </c>
      <c r="AQ93" s="3">
        <v>2.4799999999999999E-2</v>
      </c>
      <c r="AR93" s="3">
        <v>2.6100000000000002E-2</v>
      </c>
      <c r="AS93" s="3">
        <v>2.8400000000000002E-2</v>
      </c>
      <c r="AT93" s="3">
        <v>2.7699999999999999E-2</v>
      </c>
      <c r="AU93" s="3">
        <v>3.3300000000000003E-2</v>
      </c>
      <c r="AV93" s="3">
        <v>3.3500000000000002E-2</v>
      </c>
      <c r="AW93" s="3">
        <v>3.5099999999999999E-2</v>
      </c>
      <c r="AX93" s="3">
        <v>3.7400000000000003E-2</v>
      </c>
      <c r="AY93" s="3">
        <v>3.61E-2</v>
      </c>
      <c r="AZ93" s="3">
        <v>3.7699999999999997E-2</v>
      </c>
      <c r="BA93" s="3">
        <v>3.7999999999999999E-2</v>
      </c>
      <c r="BB93" s="3">
        <v>4.0300000000000002E-2</v>
      </c>
      <c r="BC93" s="3">
        <v>4.1399999999999999E-2</v>
      </c>
      <c r="BD93" s="3">
        <v>4.9099999999999998E-2</v>
      </c>
      <c r="BE93" s="3">
        <v>5.8299999999999998E-2</v>
      </c>
      <c r="BF93" s="3">
        <v>7.0499999999999993E-2</v>
      </c>
      <c r="BG93" s="3">
        <v>7.6600000000000001E-2</v>
      </c>
      <c r="BH93" s="3">
        <v>7.6600000000000001E-2</v>
      </c>
      <c r="BI93" s="3">
        <v>7.6600000000000001E-2</v>
      </c>
      <c r="BJ93" s="3">
        <v>7.6600000000000001E-2</v>
      </c>
      <c r="BK93" s="3">
        <v>7.6600000000000001E-2</v>
      </c>
      <c r="BL93" s="3">
        <v>7.6600000000000001E-2</v>
      </c>
      <c r="BM93" s="3">
        <v>7.6600000000000001E-2</v>
      </c>
      <c r="BN93" s="3">
        <v>7.6600000000000001E-2</v>
      </c>
      <c r="BO93" s="3">
        <v>7.6600000000000001E-2</v>
      </c>
      <c r="BP93" s="3">
        <v>7.6600000000000001E-2</v>
      </c>
      <c r="BQ93" s="3">
        <v>7.6600000000000001E-2</v>
      </c>
    </row>
    <row r="94" spans="1:69" x14ac:dyDescent="0.25">
      <c r="A94" s="3">
        <v>93</v>
      </c>
      <c r="B94" s="3">
        <v>5.6000000000000001E-2</v>
      </c>
      <c r="C94" s="3">
        <v>5.91E-2</v>
      </c>
      <c r="D94" s="3">
        <v>5.4399999999999997E-2</v>
      </c>
      <c r="E94" s="3">
        <v>5.2299999999999999E-2</v>
      </c>
      <c r="F94" s="3">
        <v>6.1800000000000001E-2</v>
      </c>
      <c r="G94" s="3">
        <v>6.7299999999999999E-2</v>
      </c>
      <c r="H94" s="3">
        <v>6.5100000000000005E-2</v>
      </c>
      <c r="I94" s="3">
        <v>6.0299999999999999E-2</v>
      </c>
      <c r="J94" s="3">
        <v>5.9700000000000003E-2</v>
      </c>
      <c r="K94" s="3">
        <v>5.6099999999999997E-2</v>
      </c>
      <c r="L94" s="3">
        <v>5.2600000000000001E-2</v>
      </c>
      <c r="M94" s="3">
        <v>5.2600000000000001E-2</v>
      </c>
      <c r="N94" s="3">
        <v>4.7899999999999998E-2</v>
      </c>
      <c r="O94" s="3">
        <v>4.82E-2</v>
      </c>
      <c r="P94" s="3">
        <v>5.2900000000000003E-2</v>
      </c>
      <c r="Q94" s="3">
        <v>5.0500000000000003E-2</v>
      </c>
      <c r="R94" s="3">
        <v>4.87E-2</v>
      </c>
      <c r="S94" s="3">
        <v>5.0099999999999999E-2</v>
      </c>
      <c r="T94" s="3">
        <v>4.9399999999999999E-2</v>
      </c>
      <c r="U94" s="3">
        <v>4.2900000000000001E-2</v>
      </c>
      <c r="V94" s="3">
        <v>3.95E-2</v>
      </c>
      <c r="W94" s="3">
        <v>4.7800000000000002E-2</v>
      </c>
      <c r="X94" s="3">
        <v>5.11E-2</v>
      </c>
      <c r="Y94" s="3">
        <v>5.2600000000000001E-2</v>
      </c>
      <c r="Z94" s="3">
        <v>4.6199999999999998E-2</v>
      </c>
      <c r="AA94" s="3">
        <v>4.0800000000000003E-2</v>
      </c>
      <c r="AB94" s="3">
        <v>4.07E-2</v>
      </c>
      <c r="AC94" s="3">
        <v>4.3799999999999999E-2</v>
      </c>
      <c r="AD94" s="3">
        <v>5.1200000000000002E-2</v>
      </c>
      <c r="AE94" s="3">
        <v>4.8300000000000003E-2</v>
      </c>
      <c r="AF94" s="3">
        <v>4.0399999999999998E-2</v>
      </c>
      <c r="AG94" s="3">
        <v>3.2500000000000001E-2</v>
      </c>
      <c r="AH94" s="3">
        <v>3.2800000000000003E-2</v>
      </c>
      <c r="AI94" s="3">
        <v>3.2000000000000001E-2</v>
      </c>
      <c r="AJ94" s="3">
        <v>2.8199999999999999E-2</v>
      </c>
      <c r="AK94" s="3">
        <v>2.47E-2</v>
      </c>
      <c r="AL94" s="3">
        <v>2.2800000000000001E-2</v>
      </c>
      <c r="AM94" s="3">
        <v>2.2800000000000001E-2</v>
      </c>
      <c r="AN94" s="3">
        <v>2.2200000000000001E-2</v>
      </c>
      <c r="AO94" s="3">
        <v>2.3199999999999998E-2</v>
      </c>
      <c r="AP94" s="3">
        <v>2.1000000000000001E-2</v>
      </c>
      <c r="AQ94" s="3">
        <v>1.8100000000000002E-2</v>
      </c>
      <c r="AR94" s="3">
        <v>1.55E-2</v>
      </c>
      <c r="AS94" s="3">
        <v>1.47E-2</v>
      </c>
      <c r="AT94" s="3">
        <v>1.29E-2</v>
      </c>
      <c r="AU94" s="3">
        <v>1.4E-2</v>
      </c>
      <c r="AV94" s="3">
        <v>1.4500000000000001E-2</v>
      </c>
      <c r="AW94" s="3">
        <v>1.52E-2</v>
      </c>
      <c r="AX94" s="3">
        <v>1.6299999999999999E-2</v>
      </c>
      <c r="AY94" s="3">
        <v>1.7500000000000002E-2</v>
      </c>
      <c r="AZ94" s="3">
        <v>1.7600000000000001E-2</v>
      </c>
      <c r="BA94" s="3">
        <v>1.6899999999999998E-2</v>
      </c>
      <c r="BB94" s="3">
        <v>1.5900000000000001E-2</v>
      </c>
      <c r="BC94" s="3">
        <v>1.52E-2</v>
      </c>
      <c r="BD94" s="3">
        <v>1.7999999999999999E-2</v>
      </c>
      <c r="BE94" s="3">
        <v>2.18E-2</v>
      </c>
      <c r="BF94" s="3">
        <v>2.07E-2</v>
      </c>
      <c r="BG94" s="3">
        <v>2.4E-2</v>
      </c>
      <c r="BH94" s="3">
        <v>2.4E-2</v>
      </c>
      <c r="BI94" s="3">
        <v>2.4E-2</v>
      </c>
      <c r="BJ94" s="3">
        <v>2.4E-2</v>
      </c>
      <c r="BK94" s="3">
        <v>2.4E-2</v>
      </c>
      <c r="BL94" s="3">
        <v>2.4E-2</v>
      </c>
      <c r="BM94" s="3">
        <v>2.4E-2</v>
      </c>
      <c r="BN94" s="3">
        <v>2.4E-2</v>
      </c>
      <c r="BO94" s="3">
        <v>2.4E-2</v>
      </c>
      <c r="BP94" s="3">
        <v>2.4E-2</v>
      </c>
      <c r="BQ94" s="3">
        <v>2.4E-2</v>
      </c>
    </row>
    <row r="95" spans="1:69" x14ac:dyDescent="0.25">
      <c r="A95" s="3">
        <v>94</v>
      </c>
      <c r="B95" s="3">
        <f>30.6465517241379/100</f>
        <v>0.30646551724137899</v>
      </c>
      <c r="C95" s="3">
        <f t="shared" ref="C95:S95" si="6">30.6465517241379/100</f>
        <v>0.30646551724137899</v>
      </c>
      <c r="D95" s="3">
        <f t="shared" si="6"/>
        <v>0.30646551724137899</v>
      </c>
      <c r="E95" s="3">
        <f t="shared" si="6"/>
        <v>0.30646551724137899</v>
      </c>
      <c r="F95" s="3">
        <f t="shared" si="6"/>
        <v>0.30646551724137899</v>
      </c>
      <c r="G95" s="3">
        <f t="shared" si="6"/>
        <v>0.30646551724137899</v>
      </c>
      <c r="H95" s="3">
        <f t="shared" si="6"/>
        <v>0.30646551724137899</v>
      </c>
      <c r="I95" s="3">
        <f t="shared" si="6"/>
        <v>0.30646551724137899</v>
      </c>
      <c r="J95" s="3">
        <f t="shared" si="6"/>
        <v>0.30646551724137899</v>
      </c>
      <c r="K95" s="3">
        <f t="shared" si="6"/>
        <v>0.30646551724137899</v>
      </c>
      <c r="L95" s="3">
        <f t="shared" si="6"/>
        <v>0.30646551724137899</v>
      </c>
      <c r="M95" s="3">
        <f t="shared" si="6"/>
        <v>0.30646551724137899</v>
      </c>
      <c r="N95" s="3">
        <f t="shared" si="6"/>
        <v>0.30646551724137899</v>
      </c>
      <c r="O95" s="3">
        <f t="shared" si="6"/>
        <v>0.30646551724137899</v>
      </c>
      <c r="P95" s="3">
        <f t="shared" si="6"/>
        <v>0.30646551724137899</v>
      </c>
      <c r="Q95" s="3">
        <f t="shared" si="6"/>
        <v>0.30646551724137899</v>
      </c>
      <c r="R95" s="3">
        <f t="shared" si="6"/>
        <v>0.30646551724137899</v>
      </c>
      <c r="S95" s="3">
        <f t="shared" si="6"/>
        <v>0.30646551724137899</v>
      </c>
      <c r="T95" s="3">
        <f>26.6760168302945/100</f>
        <v>0.26676016830294502</v>
      </c>
      <c r="U95" s="3">
        <f t="shared" ref="U95:AC95" si="7">26.6760168302945/100</f>
        <v>0.26676016830294502</v>
      </c>
      <c r="V95" s="3">
        <f t="shared" si="7"/>
        <v>0.26676016830294502</v>
      </c>
      <c r="W95" s="3">
        <f t="shared" si="7"/>
        <v>0.26676016830294502</v>
      </c>
      <c r="X95" s="3">
        <f t="shared" si="7"/>
        <v>0.26676016830294502</v>
      </c>
      <c r="Y95" s="3">
        <f t="shared" si="7"/>
        <v>0.26676016830294502</v>
      </c>
      <c r="Z95" s="3">
        <f t="shared" si="7"/>
        <v>0.26676016830294502</v>
      </c>
      <c r="AA95" s="3">
        <f t="shared" si="7"/>
        <v>0.26676016830294502</v>
      </c>
      <c r="AB95" s="3">
        <f t="shared" si="7"/>
        <v>0.26676016830294502</v>
      </c>
      <c r="AC95" s="3">
        <f t="shared" si="7"/>
        <v>0.26676016830294502</v>
      </c>
      <c r="AD95" s="3">
        <f>24.1266375545852/100</f>
        <v>0.24126637554585201</v>
      </c>
      <c r="AE95" s="3">
        <f t="shared" ref="AE95:AM95" si="8">24.1266375545852/100</f>
        <v>0.24126637554585201</v>
      </c>
      <c r="AF95" s="3">
        <f t="shared" si="8"/>
        <v>0.24126637554585201</v>
      </c>
      <c r="AG95" s="3">
        <f t="shared" si="8"/>
        <v>0.24126637554585201</v>
      </c>
      <c r="AH95" s="3">
        <f t="shared" si="8"/>
        <v>0.24126637554585201</v>
      </c>
      <c r="AI95" s="3">
        <f t="shared" si="8"/>
        <v>0.24126637554585201</v>
      </c>
      <c r="AJ95" s="3">
        <f t="shared" si="8"/>
        <v>0.24126637554585201</v>
      </c>
      <c r="AK95" s="3">
        <f t="shared" si="8"/>
        <v>0.24126637554585201</v>
      </c>
      <c r="AL95" s="3">
        <f t="shared" si="8"/>
        <v>0.24126637554585201</v>
      </c>
      <c r="AM95" s="3">
        <f t="shared" si="8"/>
        <v>0.24126637554585201</v>
      </c>
      <c r="AN95" s="3">
        <f>21.9409282700422/100</f>
        <v>0.21940928270042201</v>
      </c>
      <c r="AO95" s="3">
        <f t="shared" ref="AO95:AW95" si="9">21.9409282700422/100</f>
        <v>0.21940928270042201</v>
      </c>
      <c r="AP95" s="3">
        <f t="shared" si="9"/>
        <v>0.21940928270042201</v>
      </c>
      <c r="AQ95" s="3">
        <f t="shared" si="9"/>
        <v>0.21940928270042201</v>
      </c>
      <c r="AR95" s="3">
        <f t="shared" si="9"/>
        <v>0.21940928270042201</v>
      </c>
      <c r="AS95" s="3">
        <f t="shared" si="9"/>
        <v>0.21940928270042201</v>
      </c>
      <c r="AT95" s="3">
        <f t="shared" si="9"/>
        <v>0.21940928270042201</v>
      </c>
      <c r="AU95" s="3">
        <f t="shared" si="9"/>
        <v>0.21940928270042201</v>
      </c>
      <c r="AV95" s="3">
        <f t="shared" si="9"/>
        <v>0.21940928270042201</v>
      </c>
      <c r="AW95" s="3">
        <f t="shared" si="9"/>
        <v>0.21940928270042201</v>
      </c>
      <c r="AX95" s="3">
        <f>19.8460551635664/100</f>
        <v>0.19846055163566401</v>
      </c>
      <c r="AY95" s="3">
        <f t="shared" ref="AY95:BB95" si="10">19.8460551635664/100</f>
        <v>0.19846055163566401</v>
      </c>
      <c r="AZ95" s="3">
        <f t="shared" si="10"/>
        <v>0.19846055163566401</v>
      </c>
      <c r="BA95" s="3">
        <f t="shared" si="10"/>
        <v>0.19846055163566401</v>
      </c>
      <c r="BB95" s="3">
        <f t="shared" si="10"/>
        <v>0.19846055163566401</v>
      </c>
      <c r="BC95" s="3">
        <f>17.683407835919/100</f>
        <v>0.17683407835918999</v>
      </c>
      <c r="BD95" s="3">
        <f t="shared" ref="BD95:BG95" si="11">17.683407835919/100</f>
        <v>0.17683407835918999</v>
      </c>
      <c r="BE95" s="3">
        <f t="shared" si="11"/>
        <v>0.17683407835918999</v>
      </c>
      <c r="BF95" s="3">
        <f t="shared" si="11"/>
        <v>0.17683407835918999</v>
      </c>
      <c r="BG95" s="3">
        <f t="shared" si="11"/>
        <v>0.17683407835918999</v>
      </c>
      <c r="BH95" s="3">
        <f>15.7777068029384/100</f>
        <v>0.15777706802938402</v>
      </c>
      <c r="BI95" s="3">
        <f>14.924155928886/100</f>
        <v>0.14924155928885999</v>
      </c>
      <c r="BJ95" s="3">
        <f>13.959686823255/100</f>
        <v>0.13959686823254999</v>
      </c>
      <c r="BK95" s="3">
        <f>13.4099616858238/100</f>
        <v>0.13409961685823801</v>
      </c>
      <c r="BL95" s="3">
        <f>12.7084723148766/100</f>
        <v>0.12708472314876601</v>
      </c>
      <c r="BM95" s="3">
        <f>11.3204373423045/100</f>
        <v>0.113204373423045</v>
      </c>
      <c r="BN95" s="3">
        <f>10.608371462464/100</f>
        <v>0.10608371462464</v>
      </c>
      <c r="BO95" s="3">
        <f>9.30073516840486/100</f>
        <v>9.3007351684048598E-2</v>
      </c>
      <c r="BP95" s="3">
        <f>8.59574468085106/100</f>
        <v>8.5957446808510612E-2</v>
      </c>
      <c r="BQ95" s="3">
        <f>8.59574468085106/100</f>
        <v>8.5957446808510612E-2</v>
      </c>
    </row>
    <row r="96" spans="1:69" x14ac:dyDescent="0.25">
      <c r="A96" s="3">
        <v>95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1</v>
      </c>
      <c r="AI96" s="3">
        <v>1</v>
      </c>
      <c r="AJ96" s="3">
        <v>1</v>
      </c>
      <c r="AK96" s="3">
        <v>1</v>
      </c>
      <c r="AL96" s="3">
        <v>1</v>
      </c>
      <c r="AM96" s="3">
        <v>1</v>
      </c>
      <c r="AN96" s="3">
        <v>1</v>
      </c>
      <c r="AO96" s="3">
        <v>1</v>
      </c>
      <c r="AP96" s="3">
        <v>1</v>
      </c>
      <c r="AQ96" s="3">
        <v>1</v>
      </c>
      <c r="AR96" s="3">
        <v>1</v>
      </c>
      <c r="AS96" s="3">
        <v>1</v>
      </c>
      <c r="AT96" s="3">
        <v>1</v>
      </c>
      <c r="AU96" s="3">
        <v>1</v>
      </c>
      <c r="AV96" s="3">
        <v>1</v>
      </c>
      <c r="AW96" s="3">
        <v>1</v>
      </c>
      <c r="AX96" s="3">
        <v>1</v>
      </c>
      <c r="AY96" s="3">
        <v>1</v>
      </c>
      <c r="AZ96" s="3">
        <v>1</v>
      </c>
      <c r="BA96" s="3">
        <v>1</v>
      </c>
      <c r="BB96" s="3">
        <v>1</v>
      </c>
      <c r="BC96" s="3">
        <v>1</v>
      </c>
      <c r="BD96" s="3">
        <v>1</v>
      </c>
      <c r="BE96" s="3">
        <v>1</v>
      </c>
      <c r="BF96" s="3">
        <v>1</v>
      </c>
      <c r="BG96" s="3">
        <v>1</v>
      </c>
      <c r="BH96" s="3">
        <v>1</v>
      </c>
      <c r="BI96" s="3">
        <v>1</v>
      </c>
      <c r="BJ96" s="3">
        <v>1</v>
      </c>
      <c r="BK96" s="3">
        <v>1</v>
      </c>
      <c r="BL96" s="3">
        <v>1</v>
      </c>
      <c r="BM96" s="3">
        <v>1</v>
      </c>
      <c r="BN96" s="3">
        <v>1</v>
      </c>
      <c r="BO96" s="3">
        <v>1</v>
      </c>
      <c r="BP96" s="3">
        <v>1</v>
      </c>
      <c r="BQ96" s="3">
        <v>1</v>
      </c>
    </row>
    <row r="97" spans="1:69" x14ac:dyDescent="0.25">
      <c r="A97" s="3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</row>
    <row r="98" spans="1:69" x14ac:dyDescent="0.25">
      <c r="A98" s="3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</row>
    <row r="99" spans="1:69" x14ac:dyDescent="0.25">
      <c r="A99" s="3">
        <v>98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3">
        <v>1</v>
      </c>
      <c r="AC99" s="3">
        <v>1</v>
      </c>
      <c r="AD99" s="3">
        <v>1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1</v>
      </c>
      <c r="AL99" s="3">
        <v>1</v>
      </c>
      <c r="AM99" s="3">
        <v>1</v>
      </c>
      <c r="AN99" s="3">
        <v>1</v>
      </c>
      <c r="AO99" s="3">
        <v>1</v>
      </c>
      <c r="AP99" s="3">
        <v>1</v>
      </c>
      <c r="AQ99" s="3">
        <v>1</v>
      </c>
      <c r="AR99" s="3">
        <v>1</v>
      </c>
      <c r="AS99" s="3">
        <v>1</v>
      </c>
      <c r="AT99" s="3">
        <v>1</v>
      </c>
      <c r="AU99" s="3">
        <v>1</v>
      </c>
      <c r="AV99" s="3">
        <v>1</v>
      </c>
      <c r="AW99" s="3">
        <v>1</v>
      </c>
      <c r="AX99" s="3">
        <v>1</v>
      </c>
      <c r="AY99" s="3">
        <v>1</v>
      </c>
      <c r="AZ99" s="3">
        <v>1</v>
      </c>
      <c r="BA99" s="3">
        <v>1</v>
      </c>
      <c r="BB99" s="3">
        <v>1</v>
      </c>
      <c r="BC99" s="3">
        <v>1</v>
      </c>
      <c r="BD99" s="3">
        <v>1</v>
      </c>
      <c r="BE99" s="3">
        <v>1</v>
      </c>
      <c r="BF99" s="3">
        <v>1</v>
      </c>
      <c r="BG99" s="3">
        <v>1</v>
      </c>
      <c r="BH99" s="3">
        <v>1</v>
      </c>
      <c r="BI99" s="3">
        <v>1</v>
      </c>
      <c r="BJ99" s="3">
        <v>1</v>
      </c>
      <c r="BK99" s="3">
        <v>1</v>
      </c>
      <c r="BL99" s="3">
        <v>1</v>
      </c>
      <c r="BM99" s="3">
        <v>1</v>
      </c>
      <c r="BN99" s="3">
        <v>1</v>
      </c>
      <c r="BO99" s="3">
        <v>1</v>
      </c>
      <c r="BP99" s="3">
        <v>1</v>
      </c>
      <c r="BQ99" s="3">
        <v>1</v>
      </c>
    </row>
    <row r="100" spans="1:69" x14ac:dyDescent="0.25">
      <c r="A100" s="3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</row>
    <row r="101" spans="1:69" x14ac:dyDescent="0.25">
      <c r="A101" s="3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</row>
    <row r="102" spans="1:69" x14ac:dyDescent="0.25">
      <c r="A102" s="3">
        <v>101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</row>
    <row r="103" spans="1:69" x14ac:dyDescent="0.25">
      <c r="A103" s="3">
        <v>102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</row>
    <row r="104" spans="1:69" x14ac:dyDescent="0.25">
      <c r="A104" s="3">
        <v>103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</row>
    <row r="105" spans="1:69" x14ac:dyDescent="0.25">
      <c r="A105" s="3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</row>
    <row r="106" spans="1:69" x14ac:dyDescent="0.25">
      <c r="A106" s="3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</row>
    <row r="107" spans="1:69" x14ac:dyDescent="0.25">
      <c r="A107" s="3">
        <v>106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</row>
    <row r="108" spans="1:69" x14ac:dyDescent="0.25">
      <c r="A108" s="3">
        <v>107</v>
      </c>
      <c r="B108" s="3">
        <v>3.9399999999999998E-2</v>
      </c>
      <c r="C108" s="3">
        <v>4.3499999999999997E-2</v>
      </c>
      <c r="D108" s="3">
        <v>3.9699999999999999E-2</v>
      </c>
      <c r="E108" s="3">
        <v>4.1099999999999998E-2</v>
      </c>
      <c r="F108" s="3">
        <v>4.1799999999999997E-2</v>
      </c>
      <c r="G108" s="3">
        <v>4.5199999999999997E-2</v>
      </c>
      <c r="H108" s="3">
        <v>3.9600000000000003E-2</v>
      </c>
      <c r="I108" s="3">
        <v>3.85E-2</v>
      </c>
      <c r="J108" s="3">
        <v>4.5100000000000001E-2</v>
      </c>
      <c r="K108" s="3">
        <v>4.3400000000000001E-2</v>
      </c>
      <c r="L108" s="3">
        <v>4.2900000000000001E-2</v>
      </c>
      <c r="M108" s="3">
        <v>4.1500000000000002E-2</v>
      </c>
      <c r="N108" s="3">
        <v>3.9399999999999998E-2</v>
      </c>
      <c r="O108" s="3">
        <v>4.0500000000000001E-2</v>
      </c>
      <c r="P108" s="3">
        <v>4.2700000000000002E-2</v>
      </c>
      <c r="Q108" s="3">
        <v>4.2599999999999999E-2</v>
      </c>
      <c r="R108" s="3">
        <v>3.7699999999999997E-2</v>
      </c>
      <c r="S108" s="3">
        <v>3.5900000000000001E-2</v>
      </c>
      <c r="T108" s="3">
        <v>3.5799999999999998E-2</v>
      </c>
      <c r="U108" s="3">
        <v>4.1799999999999997E-2</v>
      </c>
      <c r="V108" s="3">
        <v>5.0200000000000002E-2</v>
      </c>
      <c r="W108" s="3">
        <v>6.7900000000000002E-2</v>
      </c>
      <c r="X108" s="3">
        <v>0.1051</v>
      </c>
      <c r="Y108" s="3">
        <v>0.12759999999999999</v>
      </c>
      <c r="Z108" s="3">
        <v>0.1285</v>
      </c>
      <c r="AA108" s="3">
        <v>0.16650000000000001</v>
      </c>
      <c r="AB108" s="3">
        <v>0.16059999999999999</v>
      </c>
      <c r="AC108" s="3">
        <v>0.16900000000000001</v>
      </c>
      <c r="AD108" s="3">
        <v>0.18190000000000001</v>
      </c>
      <c r="AE108" s="3">
        <v>0.18720000000000001</v>
      </c>
      <c r="AF108" s="3">
        <v>0.1704</v>
      </c>
      <c r="AG108" s="3">
        <v>0.128</v>
      </c>
      <c r="AH108" s="3">
        <v>0.12690000000000001</v>
      </c>
      <c r="AI108" s="3">
        <v>0.1168</v>
      </c>
      <c r="AJ108" s="3">
        <v>0.1014</v>
      </c>
      <c r="AK108" s="3">
        <v>9.9299999999999999E-2</v>
      </c>
      <c r="AL108" s="3">
        <v>0.10299999999999999</v>
      </c>
      <c r="AM108" s="3">
        <v>0.1094</v>
      </c>
      <c r="AN108" s="3">
        <v>0.111</v>
      </c>
      <c r="AO108" s="3">
        <v>0.1149</v>
      </c>
      <c r="AP108" s="3">
        <v>0.10970000000000001</v>
      </c>
      <c r="AQ108" s="3">
        <v>0.1045</v>
      </c>
      <c r="AR108" s="3">
        <v>9.8500000000000004E-2</v>
      </c>
      <c r="AS108" s="3">
        <v>0.1046</v>
      </c>
      <c r="AT108" s="3">
        <v>9.8500000000000004E-2</v>
      </c>
      <c r="AU108" s="3">
        <v>0.10059999999999999</v>
      </c>
      <c r="AV108" s="3">
        <v>0.1011</v>
      </c>
      <c r="AW108" s="3">
        <v>0.1045</v>
      </c>
      <c r="AX108" s="3">
        <v>0.1113</v>
      </c>
      <c r="AY108" s="3">
        <v>0.1109</v>
      </c>
      <c r="AZ108" s="3">
        <v>0.11070000000000001</v>
      </c>
      <c r="BA108" s="3">
        <v>0.1157</v>
      </c>
      <c r="BB108" s="3">
        <v>0.11700000000000001</v>
      </c>
      <c r="BC108" s="3">
        <v>0.1246</v>
      </c>
      <c r="BD108" s="3">
        <v>0.13950000000000001</v>
      </c>
      <c r="BE108" s="3">
        <v>0.15720000000000001</v>
      </c>
      <c r="BF108" s="3">
        <v>0.19189999999999999</v>
      </c>
      <c r="BG108" s="3">
        <v>0.2107</v>
      </c>
      <c r="BH108" s="3">
        <v>0.2107</v>
      </c>
      <c r="BI108" s="3">
        <v>0.2107</v>
      </c>
      <c r="BJ108" s="3">
        <v>0.2107</v>
      </c>
      <c r="BK108" s="3">
        <v>0.2107</v>
      </c>
      <c r="BL108" s="3">
        <v>0.2107</v>
      </c>
      <c r="BM108" s="3">
        <v>0.2107</v>
      </c>
      <c r="BN108" s="3">
        <v>0.2107</v>
      </c>
      <c r="BO108" s="3">
        <v>0.2107</v>
      </c>
      <c r="BP108" s="3">
        <v>0.2107</v>
      </c>
      <c r="BQ108" s="3">
        <v>0.2107</v>
      </c>
    </row>
    <row r="109" spans="1:69" x14ac:dyDescent="0.25">
      <c r="A109" s="3">
        <v>108</v>
      </c>
      <c r="B109" s="3">
        <v>3.6799999999999999E-2</v>
      </c>
      <c r="C109" s="3">
        <v>3.2800000000000003E-2</v>
      </c>
      <c r="D109" s="3">
        <v>2.8000000000000001E-2</v>
      </c>
      <c r="E109" s="3">
        <v>2.41E-2</v>
      </c>
      <c r="F109" s="3">
        <v>2.2100000000000002E-2</v>
      </c>
      <c r="G109" s="3">
        <v>3.0599999999999999E-2</v>
      </c>
      <c r="H109" s="3">
        <v>4.0500000000000001E-2</v>
      </c>
      <c r="I109" s="3">
        <v>4.3400000000000001E-2</v>
      </c>
      <c r="J109" s="3">
        <v>4.5999999999999999E-2</v>
      </c>
      <c r="K109" s="3">
        <v>5.8599999999999999E-2</v>
      </c>
      <c r="L109" s="3">
        <v>7.4800000000000005E-2</v>
      </c>
      <c r="M109" s="3">
        <v>8.6400000000000005E-2</v>
      </c>
      <c r="N109" s="3">
        <v>7.5300000000000006E-2</v>
      </c>
      <c r="O109" s="3">
        <v>6.5799999999999997E-2</v>
      </c>
      <c r="P109" s="3">
        <v>4.9500000000000002E-2</v>
      </c>
      <c r="Q109" s="3">
        <v>5.67E-2</v>
      </c>
      <c r="R109" s="3">
        <v>6.6199999999999995E-2</v>
      </c>
      <c r="S109" s="3">
        <v>6.4000000000000001E-2</v>
      </c>
      <c r="T109" s="3">
        <v>5.7299999999999997E-2</v>
      </c>
      <c r="U109" s="3">
        <v>6.6299999999999998E-2</v>
      </c>
      <c r="V109" s="3">
        <v>6.59E-2</v>
      </c>
      <c r="W109" s="3">
        <v>5.5300000000000002E-2</v>
      </c>
      <c r="X109" s="3">
        <v>3.15E-2</v>
      </c>
      <c r="Y109" s="3">
        <v>1.9900000000000001E-2</v>
      </c>
      <c r="Z109" s="3">
        <v>2.0500000000000001E-2</v>
      </c>
      <c r="AA109" s="3">
        <v>2.4500000000000001E-2</v>
      </c>
      <c r="AB109" s="3">
        <v>2.46E-2</v>
      </c>
      <c r="AC109" s="3">
        <v>2.4899999999999999E-2</v>
      </c>
      <c r="AD109" s="3">
        <v>2.3599999999999999E-2</v>
      </c>
      <c r="AE109" s="3">
        <v>2.18E-2</v>
      </c>
      <c r="AF109" s="3">
        <v>2.4799999999999999E-2</v>
      </c>
      <c r="AG109" s="3">
        <v>2.98E-2</v>
      </c>
      <c r="AH109" s="3">
        <v>2.8299999999999999E-2</v>
      </c>
      <c r="AI109" s="3">
        <v>2.7799999999999998E-2</v>
      </c>
      <c r="AJ109" s="3">
        <v>2.5000000000000001E-2</v>
      </c>
      <c r="AK109" s="3">
        <v>1.9900000000000001E-2</v>
      </c>
      <c r="AL109" s="3">
        <v>1.8100000000000002E-2</v>
      </c>
      <c r="AM109" s="3">
        <v>1.8700000000000001E-2</v>
      </c>
      <c r="AN109" s="3">
        <v>1.6299999999999999E-2</v>
      </c>
      <c r="AO109" s="3">
        <v>1.11E-2</v>
      </c>
      <c r="AP109" s="3">
        <v>1.0800000000000001E-2</v>
      </c>
      <c r="AQ109" s="3">
        <v>1.0500000000000001E-2</v>
      </c>
      <c r="AR109" s="3">
        <v>1.54E-2</v>
      </c>
      <c r="AS109" s="3">
        <v>1.9199999999999998E-2</v>
      </c>
      <c r="AT109" s="3">
        <v>2.0400000000000001E-2</v>
      </c>
      <c r="AU109" s="3">
        <v>2.1299999999999999E-2</v>
      </c>
      <c r="AV109" s="3">
        <v>0.02</v>
      </c>
      <c r="AW109" s="3">
        <v>2.06E-2</v>
      </c>
      <c r="AX109" s="3">
        <v>2.1600000000000001E-2</v>
      </c>
      <c r="AY109" s="3">
        <v>2.3900000000000001E-2</v>
      </c>
      <c r="AZ109" s="3">
        <v>2.5700000000000001E-2</v>
      </c>
      <c r="BA109" s="3">
        <v>2.7099999999999999E-2</v>
      </c>
      <c r="BB109" s="3">
        <v>2.63E-2</v>
      </c>
      <c r="BC109" s="3">
        <v>2.81E-2</v>
      </c>
      <c r="BD109" s="3">
        <v>2.98E-2</v>
      </c>
      <c r="BE109" s="3">
        <v>2.69E-2</v>
      </c>
      <c r="BF109" s="3">
        <v>2.81E-2</v>
      </c>
      <c r="BG109" s="3">
        <v>1.2E-2</v>
      </c>
      <c r="BH109" s="3">
        <v>1.2E-2</v>
      </c>
      <c r="BI109" s="3">
        <v>1.2E-2</v>
      </c>
      <c r="BJ109" s="3">
        <v>1.2E-2</v>
      </c>
      <c r="BK109" s="3">
        <v>1.2E-2</v>
      </c>
      <c r="BL109" s="3">
        <v>1.2E-2</v>
      </c>
      <c r="BM109" s="3">
        <v>1.2E-2</v>
      </c>
      <c r="BN109" s="3">
        <v>1.2E-2</v>
      </c>
      <c r="BO109" s="3">
        <v>1.2E-2</v>
      </c>
      <c r="BP109" s="3">
        <v>1.2E-2</v>
      </c>
      <c r="BQ109" s="3">
        <v>1.2E-2</v>
      </c>
    </row>
    <row r="110" spans="1:69" x14ac:dyDescent="0.25">
      <c r="A110" s="3">
        <v>109</v>
      </c>
      <c r="B110" s="3">
        <v>5.04E-2</v>
      </c>
      <c r="C110" s="3">
        <v>5.0099999999999999E-2</v>
      </c>
      <c r="D110" s="3">
        <v>5.3800000000000001E-2</v>
      </c>
      <c r="E110" s="3">
        <v>8.2699999999999996E-2</v>
      </c>
      <c r="F110" s="3">
        <v>0.13900000000000001</v>
      </c>
      <c r="G110" s="3">
        <v>0.11559999999999999</v>
      </c>
      <c r="H110" s="3">
        <v>0.15870000000000001</v>
      </c>
      <c r="I110" s="3">
        <v>0.20469999999999999</v>
      </c>
      <c r="J110" s="3">
        <v>0.13350000000000001</v>
      </c>
      <c r="K110" s="3">
        <v>0.1459</v>
      </c>
      <c r="L110" s="3">
        <v>0.1711</v>
      </c>
      <c r="M110" s="3">
        <v>0.14249999999999999</v>
      </c>
      <c r="N110" s="3">
        <v>0.16800000000000001</v>
      </c>
      <c r="O110" s="3">
        <v>0.14069999999999999</v>
      </c>
      <c r="P110" s="3">
        <v>0.1479</v>
      </c>
      <c r="Q110" s="3">
        <v>9.5899999999999999E-2</v>
      </c>
      <c r="R110" s="3">
        <v>0.13350000000000001</v>
      </c>
      <c r="S110" s="3">
        <v>0.16650000000000001</v>
      </c>
      <c r="T110" s="3">
        <v>0.13539999999999999</v>
      </c>
      <c r="U110" s="3">
        <v>0.1502</v>
      </c>
      <c r="V110" s="3">
        <v>0.16869999999999999</v>
      </c>
      <c r="W110" s="3">
        <v>0.1595</v>
      </c>
      <c r="X110" s="3">
        <v>0.1101</v>
      </c>
      <c r="Y110" s="3">
        <v>7.6399999999999996E-2</v>
      </c>
      <c r="Z110" s="3">
        <v>0.1038</v>
      </c>
      <c r="AA110" s="3">
        <v>0.05</v>
      </c>
      <c r="AB110" s="3">
        <v>0.05</v>
      </c>
      <c r="AC110" s="3">
        <v>0.05</v>
      </c>
      <c r="AD110" s="3">
        <v>0.05</v>
      </c>
      <c r="AE110" s="3">
        <v>0.05</v>
      </c>
      <c r="AF110" s="3">
        <v>5.0099999999999999E-2</v>
      </c>
      <c r="AG110" s="3">
        <v>0.1236</v>
      </c>
      <c r="AH110" s="3">
        <v>6.8400000000000002E-2</v>
      </c>
      <c r="AI110" s="3">
        <v>6.8500000000000005E-2</v>
      </c>
      <c r="AJ110" s="3">
        <v>0.05</v>
      </c>
      <c r="AK110" s="3">
        <v>9.3600000000000003E-2</v>
      </c>
      <c r="AL110" s="3">
        <v>8.9499999999999996E-2</v>
      </c>
      <c r="AM110" s="3">
        <v>0.05</v>
      </c>
      <c r="AN110" s="3">
        <v>4.9799999999999997E-2</v>
      </c>
      <c r="AO110" s="3">
        <v>0.05</v>
      </c>
      <c r="AP110" s="3">
        <v>4.9799999999999997E-2</v>
      </c>
      <c r="AQ110" s="3">
        <v>6.3E-2</v>
      </c>
      <c r="AR110" s="3">
        <v>0.10630000000000001</v>
      </c>
      <c r="AS110" s="3">
        <v>0.123</v>
      </c>
      <c r="AT110" s="3">
        <v>0.12859999999999999</v>
      </c>
      <c r="AU110" s="3">
        <v>0.1764</v>
      </c>
      <c r="AV110" s="3">
        <v>0.1363</v>
      </c>
      <c r="AW110" s="3">
        <v>0.13450000000000001</v>
      </c>
      <c r="AX110" s="3">
        <v>0.13420000000000001</v>
      </c>
      <c r="AY110" s="3">
        <v>0.13420000000000001</v>
      </c>
      <c r="AZ110" s="3">
        <v>0.1343</v>
      </c>
      <c r="BA110" s="3">
        <v>0.14430000000000001</v>
      </c>
      <c r="BB110" s="3">
        <v>0.14380000000000001</v>
      </c>
      <c r="BC110" s="3">
        <v>0.1439</v>
      </c>
      <c r="BD110" s="3">
        <v>0.13039999999999999</v>
      </c>
      <c r="BE110" s="3">
        <v>0.12839999999999999</v>
      </c>
      <c r="BF110" s="3">
        <v>0.11609999999999999</v>
      </c>
      <c r="BG110" s="3">
        <v>0.1636</v>
      </c>
      <c r="BH110" s="3">
        <v>0.1636</v>
      </c>
      <c r="BI110" s="3">
        <v>0.1636</v>
      </c>
      <c r="BJ110" s="3">
        <v>0.1636</v>
      </c>
      <c r="BK110" s="3">
        <v>0.1636</v>
      </c>
      <c r="BL110" s="3">
        <v>0.1636</v>
      </c>
      <c r="BM110" s="3">
        <v>0.1636</v>
      </c>
      <c r="BN110" s="3">
        <v>0.1636</v>
      </c>
      <c r="BO110" s="3">
        <v>0.1636</v>
      </c>
      <c r="BP110" s="3">
        <v>0.1636</v>
      </c>
      <c r="BQ110" s="3">
        <v>0.1636</v>
      </c>
    </row>
    <row r="111" spans="1:69" x14ac:dyDescent="0.25">
      <c r="A111" s="3">
        <v>110</v>
      </c>
      <c r="B111" s="3">
        <v>0.12670000000000001</v>
      </c>
      <c r="C111" s="3">
        <v>0.13450000000000001</v>
      </c>
      <c r="D111" s="3">
        <v>0.13170000000000001</v>
      </c>
      <c r="E111" s="3">
        <v>0.1366</v>
      </c>
      <c r="F111" s="3">
        <v>0.14599999999999999</v>
      </c>
      <c r="G111" s="3">
        <v>0.16020000000000001</v>
      </c>
      <c r="H111" s="3">
        <v>0.1447</v>
      </c>
      <c r="I111" s="3">
        <v>0.14749999999999999</v>
      </c>
      <c r="J111" s="3">
        <v>0.1951</v>
      </c>
      <c r="K111" s="3">
        <v>0.19189999999999999</v>
      </c>
      <c r="L111" s="3">
        <v>0.17510000000000001</v>
      </c>
      <c r="M111" s="3">
        <v>0.16669999999999999</v>
      </c>
      <c r="N111" s="3">
        <v>0.1371</v>
      </c>
      <c r="O111" s="3">
        <v>0.1396</v>
      </c>
      <c r="P111" s="3">
        <v>0.13750000000000001</v>
      </c>
      <c r="Q111" s="3">
        <v>0.13200000000000001</v>
      </c>
      <c r="R111" s="3">
        <v>0.1177</v>
      </c>
      <c r="S111" s="3">
        <v>0.112</v>
      </c>
      <c r="T111" s="3">
        <v>0.1235</v>
      </c>
      <c r="U111" s="3">
        <v>0.10489999999999999</v>
      </c>
      <c r="V111" s="3">
        <v>9.3100000000000002E-2</v>
      </c>
      <c r="W111" s="3">
        <v>9.3200000000000005E-2</v>
      </c>
      <c r="X111" s="3">
        <v>0.11799999999999999</v>
      </c>
      <c r="Y111" s="3">
        <v>0.14399999999999999</v>
      </c>
      <c r="Z111" s="3">
        <v>0.12790000000000001</v>
      </c>
      <c r="AA111" s="3">
        <v>0.11</v>
      </c>
      <c r="AB111" s="3">
        <v>0.11849999999999999</v>
      </c>
      <c r="AC111" s="3">
        <v>0.12989999999999999</v>
      </c>
      <c r="AD111" s="3">
        <v>0.14990000000000001</v>
      </c>
      <c r="AE111" s="3">
        <v>0.14910000000000001</v>
      </c>
      <c r="AF111" s="3">
        <v>0.1484</v>
      </c>
      <c r="AG111" s="3">
        <v>0.1202</v>
      </c>
      <c r="AH111" s="3">
        <v>0.1628</v>
      </c>
      <c r="AI111" s="3">
        <v>0.1802</v>
      </c>
      <c r="AJ111" s="3">
        <v>0.19980000000000001</v>
      </c>
      <c r="AK111" s="3">
        <v>0.188</v>
      </c>
      <c r="AL111" s="3">
        <v>0.19600000000000001</v>
      </c>
      <c r="AM111" s="3">
        <v>0.20300000000000001</v>
      </c>
      <c r="AN111" s="3">
        <v>0.21490000000000001</v>
      </c>
      <c r="AO111" s="3">
        <v>0.21179999999999999</v>
      </c>
      <c r="AP111" s="3">
        <v>0.20100000000000001</v>
      </c>
      <c r="AQ111" s="3">
        <v>0.19089999999999999</v>
      </c>
      <c r="AR111" s="3">
        <v>0.17649999999999999</v>
      </c>
      <c r="AS111" s="3">
        <v>0.16300000000000001</v>
      </c>
      <c r="AT111" s="3">
        <v>0.15210000000000001</v>
      </c>
      <c r="AU111" s="3">
        <v>0.1244</v>
      </c>
      <c r="AV111" s="3">
        <v>0.1196</v>
      </c>
      <c r="AW111" s="3">
        <v>0.12540000000000001</v>
      </c>
      <c r="AX111" s="3">
        <v>0.13389999999999999</v>
      </c>
      <c r="AY111" s="3">
        <v>0.14280000000000001</v>
      </c>
      <c r="AZ111" s="3">
        <v>0.1552</v>
      </c>
      <c r="BA111" s="3">
        <v>0.15759999999999999</v>
      </c>
      <c r="BB111" s="3">
        <v>0.16450000000000001</v>
      </c>
      <c r="BC111" s="3">
        <v>0.1661</v>
      </c>
      <c r="BD111" s="3">
        <v>0.18140000000000001</v>
      </c>
      <c r="BE111" s="3">
        <v>0.20860000000000001</v>
      </c>
      <c r="BF111" s="3">
        <v>0.18790000000000001</v>
      </c>
      <c r="BG111" s="3">
        <v>0.1668</v>
      </c>
      <c r="BH111" s="3">
        <v>0.1668</v>
      </c>
      <c r="BI111" s="3">
        <v>0.1668</v>
      </c>
      <c r="BJ111" s="3">
        <v>0.1668</v>
      </c>
      <c r="BK111" s="3">
        <v>0.1668</v>
      </c>
      <c r="BL111" s="3">
        <v>0.1668</v>
      </c>
      <c r="BM111" s="3">
        <v>0.1668</v>
      </c>
      <c r="BN111" s="3">
        <v>0.1668</v>
      </c>
      <c r="BO111" s="3">
        <v>0.1668</v>
      </c>
      <c r="BP111" s="3">
        <v>0.1668</v>
      </c>
      <c r="BQ111" s="3">
        <v>0.1668</v>
      </c>
    </row>
    <row r="112" spans="1:69" x14ac:dyDescent="0.25">
      <c r="A112" s="3">
        <v>111</v>
      </c>
      <c r="B112" s="3">
        <v>9.0399999999999994E-2</v>
      </c>
      <c r="C112" s="3">
        <v>9.6000000000000002E-2</v>
      </c>
      <c r="D112" s="3">
        <v>9.74E-2</v>
      </c>
      <c r="E112" s="3">
        <v>9.4500000000000001E-2</v>
      </c>
      <c r="F112" s="3">
        <v>9.8500000000000004E-2</v>
      </c>
      <c r="G112" s="3">
        <v>0.10979999999999999</v>
      </c>
      <c r="H112" s="3">
        <v>9.5600000000000004E-2</v>
      </c>
      <c r="I112" s="3">
        <v>8.4699999999999998E-2</v>
      </c>
      <c r="J112" s="3">
        <v>0.10249999999999999</v>
      </c>
      <c r="K112" s="3">
        <v>0.1038</v>
      </c>
      <c r="L112" s="3">
        <v>9.9900000000000003E-2</v>
      </c>
      <c r="M112" s="3">
        <v>9.3399999999999997E-2</v>
      </c>
      <c r="N112" s="3">
        <v>0.1017</v>
      </c>
      <c r="O112" s="3">
        <v>0.1108</v>
      </c>
      <c r="P112" s="3">
        <v>0.11459999999999999</v>
      </c>
      <c r="Q112" s="3">
        <v>0.1066</v>
      </c>
      <c r="R112" s="3">
        <v>8.6800000000000002E-2</v>
      </c>
      <c r="S112" s="3">
        <v>8.4400000000000003E-2</v>
      </c>
      <c r="T112" s="3">
        <v>8.2199999999999995E-2</v>
      </c>
      <c r="U112" s="3">
        <v>6.54E-2</v>
      </c>
      <c r="V112" s="3">
        <v>5.7700000000000001E-2</v>
      </c>
      <c r="W112" s="3">
        <v>6.2899999999999998E-2</v>
      </c>
      <c r="X112" s="3">
        <v>7.9500000000000001E-2</v>
      </c>
      <c r="Y112" s="3">
        <v>7.9600000000000004E-2</v>
      </c>
      <c r="Z112" s="3">
        <v>6.3E-2</v>
      </c>
      <c r="AA112" s="3">
        <v>5.1299999999999998E-2</v>
      </c>
      <c r="AB112" s="3">
        <v>5.5100000000000003E-2</v>
      </c>
      <c r="AC112" s="3">
        <v>6.5199999999999994E-2</v>
      </c>
      <c r="AD112" s="3">
        <v>7.3899999999999993E-2</v>
      </c>
      <c r="AE112" s="3">
        <v>8.0199999999999994E-2</v>
      </c>
      <c r="AF112" s="3">
        <v>8.3799999999999999E-2</v>
      </c>
      <c r="AG112" s="3">
        <v>5.8900000000000001E-2</v>
      </c>
      <c r="AH112" s="3">
        <v>6.6299999999999998E-2</v>
      </c>
      <c r="AI112" s="3">
        <v>7.2700000000000001E-2</v>
      </c>
      <c r="AJ112" s="3">
        <v>6.7000000000000004E-2</v>
      </c>
      <c r="AK112" s="3">
        <v>6.1600000000000002E-2</v>
      </c>
      <c r="AL112" s="3">
        <v>6.25E-2</v>
      </c>
      <c r="AM112" s="3">
        <v>6.8099999999999994E-2</v>
      </c>
      <c r="AN112" s="3">
        <v>7.0199999999999999E-2</v>
      </c>
      <c r="AO112" s="3">
        <v>6.4299999999999996E-2</v>
      </c>
      <c r="AP112" s="3">
        <v>5.4399999999999997E-2</v>
      </c>
      <c r="AQ112" s="3">
        <v>5.1200000000000002E-2</v>
      </c>
      <c r="AR112" s="3">
        <v>4.7800000000000002E-2</v>
      </c>
      <c r="AS112" s="3">
        <v>5.5E-2</v>
      </c>
      <c r="AT112" s="3">
        <v>5.4199999999999998E-2</v>
      </c>
      <c r="AU112" s="3">
        <v>5.5500000000000001E-2</v>
      </c>
      <c r="AV112" s="3">
        <v>5.4800000000000001E-2</v>
      </c>
      <c r="AW112" s="3">
        <v>5.5399999999999998E-2</v>
      </c>
      <c r="AX112" s="3">
        <v>6.2100000000000002E-2</v>
      </c>
      <c r="AY112" s="3">
        <v>6.4799999999999996E-2</v>
      </c>
      <c r="AZ112" s="3">
        <v>6.0499999999999998E-2</v>
      </c>
      <c r="BA112" s="3">
        <v>6.0400000000000002E-2</v>
      </c>
      <c r="BB112" s="3">
        <v>6.0699999999999997E-2</v>
      </c>
      <c r="BC112" s="3">
        <v>6.1600000000000002E-2</v>
      </c>
      <c r="BD112" s="3">
        <v>7.3800000000000004E-2</v>
      </c>
      <c r="BE112" s="3">
        <v>9.1700000000000004E-2</v>
      </c>
      <c r="BF112" s="3">
        <v>0.1167</v>
      </c>
      <c r="BG112" s="3">
        <v>0.105</v>
      </c>
      <c r="BH112" s="3">
        <v>0.105</v>
      </c>
      <c r="BI112" s="3">
        <v>0.105</v>
      </c>
      <c r="BJ112" s="3">
        <v>0.105</v>
      </c>
      <c r="BK112" s="3">
        <v>0.105</v>
      </c>
      <c r="BL112" s="3">
        <v>0.105</v>
      </c>
      <c r="BM112" s="3">
        <v>0.105</v>
      </c>
      <c r="BN112" s="3">
        <v>0.105</v>
      </c>
      <c r="BO112" s="3">
        <v>0.105</v>
      </c>
      <c r="BP112" s="3">
        <v>0.105</v>
      </c>
      <c r="BQ112" s="3">
        <v>0.105</v>
      </c>
    </row>
    <row r="113" spans="1:69" x14ac:dyDescent="0.25">
      <c r="A113" s="3">
        <v>112</v>
      </c>
      <c r="B113" s="3">
        <v>0.1353</v>
      </c>
      <c r="C113" s="3">
        <v>0.1242</v>
      </c>
      <c r="D113" s="3">
        <v>0.1094</v>
      </c>
      <c r="E113" s="3">
        <v>9.1300000000000006E-2</v>
      </c>
      <c r="F113" s="3">
        <v>8.1600000000000006E-2</v>
      </c>
      <c r="G113" s="3">
        <v>7.7399999999999997E-2</v>
      </c>
      <c r="H113" s="3">
        <v>6.4000000000000001E-2</v>
      </c>
      <c r="I113" s="3">
        <v>4.87E-2</v>
      </c>
      <c r="J113" s="3">
        <v>4.7899999999999998E-2</v>
      </c>
      <c r="K113" s="3">
        <v>3.8100000000000002E-2</v>
      </c>
      <c r="L113" s="3">
        <v>2.81E-2</v>
      </c>
      <c r="M113" s="3">
        <v>2.7099999999999999E-2</v>
      </c>
      <c r="N113" s="3">
        <v>2.53E-2</v>
      </c>
      <c r="O113" s="3">
        <v>2.4799999999999999E-2</v>
      </c>
      <c r="P113" s="3">
        <v>2.53E-2</v>
      </c>
      <c r="Q113" s="3">
        <v>2.5700000000000001E-2</v>
      </c>
      <c r="R113" s="3">
        <v>2.2499999999999999E-2</v>
      </c>
      <c r="S113" s="3">
        <v>2.1600000000000001E-2</v>
      </c>
      <c r="T113" s="3">
        <v>2.35E-2</v>
      </c>
      <c r="U113" s="3">
        <v>1.66E-2</v>
      </c>
      <c r="V113" s="3">
        <v>1.4200000000000001E-2</v>
      </c>
      <c r="W113" s="3">
        <v>1.49E-2</v>
      </c>
      <c r="X113" s="3">
        <v>1.83E-2</v>
      </c>
      <c r="Y113" s="3">
        <v>1.5299999999999999E-2</v>
      </c>
      <c r="Z113" s="3">
        <v>1.14E-2</v>
      </c>
      <c r="AA113" s="3">
        <v>1.0200000000000001E-2</v>
      </c>
      <c r="AB113" s="3">
        <v>1.12E-2</v>
      </c>
      <c r="AC113" s="3">
        <v>1.21E-2</v>
      </c>
      <c r="AD113" s="3">
        <v>1.2699999999999999E-2</v>
      </c>
      <c r="AE113" s="3">
        <v>1.2200000000000001E-2</v>
      </c>
      <c r="AF113" s="3">
        <v>1.0999999999999999E-2</v>
      </c>
      <c r="AG113" s="3">
        <v>8.3999999999999995E-3</v>
      </c>
      <c r="AH113" s="3">
        <v>8.9999999999999993E-3</v>
      </c>
      <c r="AI113" s="3">
        <v>7.9000000000000008E-3</v>
      </c>
      <c r="AJ113" s="3">
        <v>7.1000000000000004E-3</v>
      </c>
      <c r="AK113" s="3">
        <v>6.7000000000000002E-3</v>
      </c>
      <c r="AL113" s="3">
        <v>6.6E-3</v>
      </c>
      <c r="AM113" s="3">
        <v>7.4999999999999997E-3</v>
      </c>
      <c r="AN113" s="3">
        <v>7.7000000000000002E-3</v>
      </c>
      <c r="AO113" s="3">
        <v>7.9000000000000008E-3</v>
      </c>
      <c r="AP113" s="3">
        <v>6.8999999999999999E-3</v>
      </c>
      <c r="AQ113" s="3">
        <v>6.6E-3</v>
      </c>
      <c r="AR113" s="3">
        <v>6.4000000000000003E-3</v>
      </c>
      <c r="AS113" s="3">
        <v>6.3E-3</v>
      </c>
      <c r="AT113" s="3">
        <v>5.3E-3</v>
      </c>
      <c r="AU113" s="3">
        <v>5.4999999999999997E-3</v>
      </c>
      <c r="AV113" s="3">
        <v>5.4999999999999997E-3</v>
      </c>
      <c r="AW113" s="3">
        <v>5.5999999999999999E-3</v>
      </c>
      <c r="AX113" s="3">
        <v>6.0000000000000001E-3</v>
      </c>
      <c r="AY113" s="3">
        <v>5.8999999999999999E-3</v>
      </c>
      <c r="AZ113" s="3">
        <v>5.8999999999999999E-3</v>
      </c>
      <c r="BA113" s="3">
        <v>5.8999999999999999E-3</v>
      </c>
      <c r="BB113" s="3">
        <v>6.1999999999999998E-3</v>
      </c>
      <c r="BC113" s="3">
        <v>6.3E-3</v>
      </c>
      <c r="BD113" s="3">
        <v>9.7999999999999997E-3</v>
      </c>
      <c r="BE113" s="3">
        <v>1.1900000000000001E-2</v>
      </c>
      <c r="BF113" s="3">
        <v>1.4200000000000001E-2</v>
      </c>
      <c r="BG113" s="3">
        <v>1.44E-2</v>
      </c>
      <c r="BH113" s="3">
        <v>1.44E-2</v>
      </c>
      <c r="BI113" s="3">
        <v>1.44E-2</v>
      </c>
      <c r="BJ113" s="3">
        <v>1.44E-2</v>
      </c>
      <c r="BK113" s="3">
        <v>1.44E-2</v>
      </c>
      <c r="BL113" s="3">
        <v>1.44E-2</v>
      </c>
      <c r="BM113" s="3">
        <v>1.44E-2</v>
      </c>
      <c r="BN113" s="3">
        <v>1.44E-2</v>
      </c>
      <c r="BO113" s="3">
        <v>1.44E-2</v>
      </c>
      <c r="BP113" s="3">
        <v>1.44E-2</v>
      </c>
      <c r="BQ113" s="3">
        <v>1.44E-2</v>
      </c>
    </row>
    <row r="114" spans="1:69" x14ac:dyDescent="0.25">
      <c r="A114" s="3">
        <v>113</v>
      </c>
      <c r="B114" s="3">
        <v>1.0999999999999999E-2</v>
      </c>
      <c r="C114" s="3">
        <v>1.18E-2</v>
      </c>
      <c r="D114" s="3">
        <v>1.1299999999999999E-2</v>
      </c>
      <c r="E114" s="3">
        <v>1.0699999999999999E-2</v>
      </c>
      <c r="F114" s="3">
        <v>1.17E-2</v>
      </c>
      <c r="G114" s="3">
        <v>1.32E-2</v>
      </c>
      <c r="H114" s="3">
        <v>1.26E-2</v>
      </c>
      <c r="I114" s="3">
        <v>1.11E-2</v>
      </c>
      <c r="J114" s="3">
        <v>1.2500000000000001E-2</v>
      </c>
      <c r="K114" s="3">
        <v>1.21E-2</v>
      </c>
      <c r="L114" s="3">
        <v>1.14E-2</v>
      </c>
      <c r="M114" s="3">
        <v>1.0800000000000001E-2</v>
      </c>
      <c r="N114" s="3">
        <v>9.7000000000000003E-3</v>
      </c>
      <c r="O114" s="3">
        <v>9.2999999999999992E-3</v>
      </c>
      <c r="P114" s="3">
        <v>9.2999999999999992E-3</v>
      </c>
      <c r="Q114" s="3">
        <v>8.8000000000000005E-3</v>
      </c>
      <c r="R114" s="3">
        <v>7.7000000000000002E-3</v>
      </c>
      <c r="S114" s="3">
        <v>6.4999999999999997E-3</v>
      </c>
      <c r="T114" s="3">
        <v>6.6E-3</v>
      </c>
      <c r="U114" s="3">
        <v>5.7000000000000002E-3</v>
      </c>
      <c r="V114" s="3">
        <v>5.1000000000000004E-3</v>
      </c>
      <c r="W114" s="3">
        <v>5.4999999999999997E-3</v>
      </c>
      <c r="X114" s="3">
        <v>7.1000000000000004E-3</v>
      </c>
      <c r="Y114" s="3">
        <v>8.0999999999999996E-3</v>
      </c>
      <c r="Z114" s="3">
        <v>6.7999999999999996E-3</v>
      </c>
      <c r="AA114" s="3">
        <v>5.4000000000000003E-3</v>
      </c>
      <c r="AB114" s="3">
        <v>5.4000000000000003E-3</v>
      </c>
      <c r="AC114" s="3">
        <v>5.7000000000000002E-3</v>
      </c>
      <c r="AD114" s="3">
        <v>6.3E-3</v>
      </c>
      <c r="AE114" s="3">
        <v>6.1999999999999998E-3</v>
      </c>
      <c r="AF114" s="3">
        <v>5.8999999999999999E-3</v>
      </c>
      <c r="AG114" s="3">
        <v>4.1999999999999997E-3</v>
      </c>
      <c r="AH114" s="3">
        <v>4.1999999999999997E-3</v>
      </c>
      <c r="AI114" s="3">
        <v>4.1999999999999997E-3</v>
      </c>
      <c r="AJ114" s="3">
        <v>4.0000000000000001E-3</v>
      </c>
      <c r="AK114" s="3">
        <v>3.5000000000000001E-3</v>
      </c>
      <c r="AL114" s="3">
        <v>3.3E-3</v>
      </c>
      <c r="AM114" s="3">
        <v>3.3999999999999998E-3</v>
      </c>
      <c r="AN114" s="3">
        <v>3.3999999999999998E-3</v>
      </c>
      <c r="AO114" s="3">
        <v>3.5999999999999999E-3</v>
      </c>
      <c r="AP114" s="3">
        <v>3.3E-3</v>
      </c>
      <c r="AQ114" s="3">
        <v>2.8999999999999998E-3</v>
      </c>
      <c r="AR114" s="3">
        <v>2.5000000000000001E-3</v>
      </c>
      <c r="AS114" s="3">
        <v>2.2000000000000001E-3</v>
      </c>
      <c r="AT114" s="3">
        <v>2.2000000000000001E-3</v>
      </c>
      <c r="AU114" s="3">
        <v>2E-3</v>
      </c>
      <c r="AV114" s="3">
        <v>1.9E-3</v>
      </c>
      <c r="AW114" s="3">
        <v>2E-3</v>
      </c>
      <c r="AX114" s="3">
        <v>2.2000000000000001E-3</v>
      </c>
      <c r="AY114" s="3">
        <v>2.3999999999999998E-3</v>
      </c>
      <c r="AZ114" s="3">
        <v>2.5000000000000001E-3</v>
      </c>
      <c r="BA114" s="3">
        <v>2.5000000000000001E-3</v>
      </c>
      <c r="BB114" s="3">
        <v>2.3E-3</v>
      </c>
      <c r="BC114" s="3">
        <v>2.2000000000000001E-3</v>
      </c>
      <c r="BD114" s="3">
        <v>2.5000000000000001E-3</v>
      </c>
      <c r="BE114" s="3">
        <v>2.8999999999999998E-3</v>
      </c>
      <c r="BF114" s="3">
        <v>3.8E-3</v>
      </c>
      <c r="BG114" s="3">
        <v>4.1000000000000003E-3</v>
      </c>
      <c r="BH114" s="3">
        <v>4.1000000000000003E-3</v>
      </c>
      <c r="BI114" s="3">
        <v>4.1000000000000003E-3</v>
      </c>
      <c r="BJ114" s="3">
        <v>4.1000000000000003E-3</v>
      </c>
      <c r="BK114" s="3">
        <v>4.1000000000000003E-3</v>
      </c>
      <c r="BL114" s="3">
        <v>4.1000000000000003E-3</v>
      </c>
      <c r="BM114" s="3">
        <v>4.1000000000000003E-3</v>
      </c>
      <c r="BN114" s="3">
        <v>4.1000000000000003E-3</v>
      </c>
      <c r="BO114" s="3">
        <v>4.1000000000000003E-3</v>
      </c>
      <c r="BP114" s="3">
        <v>4.1000000000000003E-3</v>
      </c>
      <c r="BQ114" s="3">
        <v>4.1000000000000003E-3</v>
      </c>
    </row>
    <row r="115" spans="1:69" x14ac:dyDescent="0.25">
      <c r="A115" s="3">
        <v>114</v>
      </c>
      <c r="B115" s="3">
        <v>0.3543</v>
      </c>
      <c r="C115" s="3">
        <v>0.33950000000000002</v>
      </c>
      <c r="D115" s="3">
        <v>0.38150000000000001</v>
      </c>
      <c r="E115" s="3">
        <v>0.36909999999999998</v>
      </c>
      <c r="F115" s="3">
        <v>0.29110000000000003</v>
      </c>
      <c r="G115" s="3">
        <v>0.26600000000000001</v>
      </c>
      <c r="H115" s="3">
        <v>0.27979999999999999</v>
      </c>
      <c r="I115" s="3">
        <v>0.26219999999999999</v>
      </c>
      <c r="J115" s="3">
        <v>0.24840000000000001</v>
      </c>
      <c r="K115" s="3">
        <v>0.2379</v>
      </c>
      <c r="L115" s="3">
        <v>0.22370000000000001</v>
      </c>
      <c r="M115" s="3">
        <v>0.24740000000000001</v>
      </c>
      <c r="N115" s="3">
        <v>0.25190000000000001</v>
      </c>
      <c r="O115" s="3">
        <v>0.27229999999999999</v>
      </c>
      <c r="P115" s="3">
        <v>0.245</v>
      </c>
      <c r="Q115" s="3">
        <v>0.29170000000000001</v>
      </c>
      <c r="R115" s="3">
        <v>0.29530000000000001</v>
      </c>
      <c r="S115" s="3">
        <v>0.2616</v>
      </c>
      <c r="T115" s="3">
        <v>0.27450000000000002</v>
      </c>
      <c r="U115" s="3">
        <v>0.31859999999999999</v>
      </c>
      <c r="V115" s="3">
        <v>0.32019999999999998</v>
      </c>
      <c r="W115" s="3">
        <v>0.2959</v>
      </c>
      <c r="X115" s="3">
        <v>0.28710000000000002</v>
      </c>
      <c r="Y115" s="3">
        <v>0.31309999999999999</v>
      </c>
      <c r="Z115" s="3">
        <v>0.3448</v>
      </c>
      <c r="AA115" s="3">
        <v>0.36520000000000002</v>
      </c>
      <c r="AB115" s="3">
        <v>0.35039999999999999</v>
      </c>
      <c r="AC115" s="3">
        <v>0.3044</v>
      </c>
      <c r="AD115" s="3">
        <v>0.24360000000000001</v>
      </c>
      <c r="AE115" s="3">
        <v>0.2142</v>
      </c>
      <c r="AF115" s="3">
        <v>0.2137</v>
      </c>
      <c r="AG115" s="3">
        <v>0.27550000000000002</v>
      </c>
      <c r="AH115" s="3">
        <v>0.26989999999999997</v>
      </c>
      <c r="AI115" s="3">
        <v>0.25940000000000002</v>
      </c>
      <c r="AJ115" s="3">
        <v>0.2843</v>
      </c>
      <c r="AK115" s="3">
        <v>0.2555</v>
      </c>
      <c r="AL115" s="3">
        <v>0.23880000000000001</v>
      </c>
      <c r="AM115" s="3">
        <v>0.22789999999999999</v>
      </c>
      <c r="AN115" s="3">
        <v>0.20169999999999999</v>
      </c>
      <c r="AO115" s="3">
        <v>0.19370000000000001</v>
      </c>
      <c r="AP115" s="3">
        <v>0.20669999999999999</v>
      </c>
      <c r="AQ115" s="3">
        <v>0.19700000000000001</v>
      </c>
      <c r="AR115" s="3">
        <v>0.17369999999999999</v>
      </c>
      <c r="AS115" s="3">
        <v>0.1198</v>
      </c>
      <c r="AT115" s="3">
        <v>0.12790000000000001</v>
      </c>
      <c r="AU115" s="3">
        <v>0.12429999999999999</v>
      </c>
      <c r="AV115" s="3">
        <v>0.13969999999999999</v>
      </c>
      <c r="AW115" s="3">
        <v>0.14729999999999999</v>
      </c>
      <c r="AX115" s="3">
        <v>0.14760000000000001</v>
      </c>
      <c r="AY115" s="3">
        <v>0.16900000000000001</v>
      </c>
      <c r="AZ115" s="3">
        <v>0.185</v>
      </c>
      <c r="BA115" s="3">
        <v>0.21279999999999999</v>
      </c>
      <c r="BB115" s="3">
        <v>0.22539999999999999</v>
      </c>
      <c r="BC115" s="3">
        <v>0.24490000000000001</v>
      </c>
      <c r="BD115" s="3">
        <v>0.23039999999999999</v>
      </c>
      <c r="BE115" s="3">
        <v>0.1714</v>
      </c>
      <c r="BF115" s="3">
        <v>0.1154</v>
      </c>
      <c r="BG115" s="3">
        <v>9.1800000000000007E-2</v>
      </c>
      <c r="BH115" s="3">
        <v>9.1800000000000007E-2</v>
      </c>
      <c r="BI115" s="3">
        <v>9.1800000000000007E-2</v>
      </c>
      <c r="BJ115" s="3">
        <v>9.1800000000000007E-2</v>
      </c>
      <c r="BK115" s="3">
        <v>9.1800000000000007E-2</v>
      </c>
      <c r="BL115" s="3">
        <v>9.1800000000000007E-2</v>
      </c>
      <c r="BM115" s="3">
        <v>9.1800000000000007E-2</v>
      </c>
      <c r="BN115" s="3">
        <v>9.1800000000000007E-2</v>
      </c>
      <c r="BO115" s="3">
        <v>9.1800000000000007E-2</v>
      </c>
      <c r="BP115" s="3">
        <v>9.1800000000000007E-2</v>
      </c>
      <c r="BQ115" s="3">
        <v>9.1800000000000007E-2</v>
      </c>
    </row>
    <row r="116" spans="1:69" x14ac:dyDescent="0.25">
      <c r="A116" s="3">
        <v>115</v>
      </c>
      <c r="B116" s="3">
        <v>1.4500000000000001E-2</v>
      </c>
      <c r="C116" s="3">
        <v>1.3299999999999999E-2</v>
      </c>
      <c r="D116" s="3">
        <v>1.2800000000000001E-2</v>
      </c>
      <c r="E116" s="3">
        <v>1.7500000000000002E-2</v>
      </c>
      <c r="F116" s="3">
        <v>1.9E-2</v>
      </c>
      <c r="G116" s="3">
        <v>1.9900000000000001E-2</v>
      </c>
      <c r="H116" s="3">
        <v>1.6400000000000001E-2</v>
      </c>
      <c r="I116" s="3">
        <v>1.7399999999999999E-2</v>
      </c>
      <c r="J116" s="3">
        <v>1.77E-2</v>
      </c>
      <c r="K116" s="3">
        <v>1.5100000000000001E-2</v>
      </c>
      <c r="L116" s="3">
        <v>1.83E-2</v>
      </c>
      <c r="M116" s="3">
        <v>2.3300000000000001E-2</v>
      </c>
      <c r="N116" s="3">
        <v>2.8199999999999999E-2</v>
      </c>
      <c r="O116" s="3">
        <v>3.1800000000000002E-2</v>
      </c>
      <c r="P116" s="3">
        <v>3.3099999999999997E-2</v>
      </c>
      <c r="Q116" s="3">
        <v>3.7900000000000003E-2</v>
      </c>
      <c r="R116" s="3">
        <v>4.3999999999999997E-2</v>
      </c>
      <c r="S116" s="3">
        <v>5.6099999999999997E-2</v>
      </c>
      <c r="T116" s="3">
        <v>6.3600000000000004E-2</v>
      </c>
      <c r="U116" s="3">
        <v>7.1099999999999997E-2</v>
      </c>
      <c r="V116" s="3">
        <v>7.5999999999999998E-2</v>
      </c>
      <c r="W116" s="3">
        <v>9.1200000000000003E-2</v>
      </c>
      <c r="X116" s="3">
        <v>6.9800000000000001E-2</v>
      </c>
      <c r="Y116" s="3">
        <v>5.3900000000000003E-2</v>
      </c>
      <c r="Z116" s="3">
        <v>5.4100000000000002E-2</v>
      </c>
      <c r="AA116" s="3">
        <v>5.04E-2</v>
      </c>
      <c r="AB116" s="3">
        <v>0.05</v>
      </c>
      <c r="AC116" s="3">
        <v>5.3999999999999999E-2</v>
      </c>
      <c r="AD116" s="3">
        <v>4.8599999999999997E-2</v>
      </c>
      <c r="AE116" s="3">
        <v>5.45E-2</v>
      </c>
      <c r="AF116" s="3">
        <v>5.6599999999999998E-2</v>
      </c>
      <c r="AG116" s="3">
        <v>5.7000000000000002E-2</v>
      </c>
      <c r="AH116" s="3">
        <v>5.4100000000000002E-2</v>
      </c>
      <c r="AI116" s="3">
        <v>5.0900000000000001E-2</v>
      </c>
      <c r="AJ116" s="3">
        <v>4.36E-2</v>
      </c>
      <c r="AK116" s="3">
        <v>3.7999999999999999E-2</v>
      </c>
      <c r="AL116" s="3">
        <v>3.5000000000000003E-2</v>
      </c>
      <c r="AM116" s="3">
        <v>3.2800000000000003E-2</v>
      </c>
      <c r="AN116" s="3">
        <v>3.0800000000000001E-2</v>
      </c>
      <c r="AO116" s="3">
        <v>2.9399999999999999E-2</v>
      </c>
      <c r="AP116" s="3">
        <v>3.2399999999999998E-2</v>
      </c>
      <c r="AQ116" s="3">
        <v>3.5700000000000003E-2</v>
      </c>
      <c r="AR116" s="3">
        <v>3.6900000000000002E-2</v>
      </c>
      <c r="AS116" s="3">
        <v>3.2800000000000003E-2</v>
      </c>
      <c r="AT116" s="3">
        <v>3.6200000000000003E-2</v>
      </c>
      <c r="AU116" s="3">
        <v>3.6600000000000001E-2</v>
      </c>
      <c r="AV116" s="3">
        <v>4.0099999999999997E-2</v>
      </c>
      <c r="AW116" s="3">
        <v>3.7600000000000001E-2</v>
      </c>
      <c r="AX116" s="3">
        <v>2.8400000000000002E-2</v>
      </c>
      <c r="AY116" s="3">
        <v>2.3900000000000001E-2</v>
      </c>
      <c r="AZ116" s="3">
        <v>2.1600000000000001E-2</v>
      </c>
      <c r="BA116" s="3">
        <v>6.7999999999999996E-3</v>
      </c>
      <c r="BB116" s="3">
        <v>1.6799999999999999E-2</v>
      </c>
      <c r="BC116" s="3">
        <v>1.78E-2</v>
      </c>
      <c r="BD116" s="3">
        <v>1.5299999999999999E-2</v>
      </c>
      <c r="BE116" s="3">
        <v>1.2200000000000001E-2</v>
      </c>
      <c r="BF116" s="3">
        <v>1.17E-2</v>
      </c>
      <c r="BG116" s="3">
        <v>7.9000000000000008E-3</v>
      </c>
      <c r="BH116" s="3">
        <v>7.9000000000000008E-3</v>
      </c>
      <c r="BI116" s="3">
        <v>7.9000000000000008E-3</v>
      </c>
      <c r="BJ116" s="3">
        <v>7.9000000000000008E-3</v>
      </c>
      <c r="BK116" s="3">
        <v>7.9000000000000008E-3</v>
      </c>
      <c r="BL116" s="3">
        <v>7.9000000000000008E-3</v>
      </c>
      <c r="BM116" s="3">
        <v>7.9000000000000008E-3</v>
      </c>
      <c r="BN116" s="3">
        <v>7.9000000000000008E-3</v>
      </c>
      <c r="BO116" s="3">
        <v>7.9000000000000008E-3</v>
      </c>
      <c r="BP116" s="3">
        <v>7.9000000000000008E-3</v>
      </c>
      <c r="BQ116" s="3">
        <v>7.9000000000000008E-3</v>
      </c>
    </row>
    <row r="117" spans="1:69" x14ac:dyDescent="0.25">
      <c r="A117" s="3">
        <v>116</v>
      </c>
      <c r="B117" s="3">
        <v>0.14119999999999999</v>
      </c>
      <c r="C117" s="3">
        <v>0.15429999999999999</v>
      </c>
      <c r="D117" s="3">
        <v>0.13439999999999999</v>
      </c>
      <c r="E117" s="3">
        <v>0.13239999999999999</v>
      </c>
      <c r="F117" s="3">
        <v>0.1492</v>
      </c>
      <c r="G117" s="3">
        <v>0.16209999999999999</v>
      </c>
      <c r="H117" s="3">
        <v>0.14810000000000001</v>
      </c>
      <c r="I117" s="3">
        <v>0.14180000000000001</v>
      </c>
      <c r="J117" s="3">
        <v>0.15129999999999999</v>
      </c>
      <c r="K117" s="3">
        <v>0.1532</v>
      </c>
      <c r="L117" s="3">
        <v>0.1547</v>
      </c>
      <c r="M117" s="3">
        <v>0.16089999999999999</v>
      </c>
      <c r="N117" s="3">
        <v>0.16339999999999999</v>
      </c>
      <c r="O117" s="3">
        <v>0.16439999999999999</v>
      </c>
      <c r="P117" s="3">
        <v>0.1951</v>
      </c>
      <c r="Q117" s="3">
        <v>0.2021</v>
      </c>
      <c r="R117" s="3">
        <v>0.18859999999999999</v>
      </c>
      <c r="S117" s="3">
        <v>0.19139999999999999</v>
      </c>
      <c r="T117" s="3">
        <v>0.1976</v>
      </c>
      <c r="U117" s="3">
        <v>0.15939999999999999</v>
      </c>
      <c r="V117" s="3">
        <v>0.1489</v>
      </c>
      <c r="W117" s="3">
        <v>0.1537</v>
      </c>
      <c r="X117" s="3">
        <v>0.17349999999999999</v>
      </c>
      <c r="Y117" s="3">
        <v>0.16209999999999999</v>
      </c>
      <c r="Z117" s="3">
        <v>0.13919999999999999</v>
      </c>
      <c r="AA117" s="3">
        <v>0.16650000000000001</v>
      </c>
      <c r="AB117" s="3">
        <v>0.17419999999999999</v>
      </c>
      <c r="AC117" s="3">
        <v>0.18479999999999999</v>
      </c>
      <c r="AD117" s="3">
        <v>0.20949999999999999</v>
      </c>
      <c r="AE117" s="3">
        <v>0.22459999999999999</v>
      </c>
      <c r="AF117" s="3">
        <v>0.23530000000000001</v>
      </c>
      <c r="AG117" s="3">
        <v>0.19439999999999999</v>
      </c>
      <c r="AH117" s="3">
        <v>0.21010000000000001</v>
      </c>
      <c r="AI117" s="3">
        <v>0.21160000000000001</v>
      </c>
      <c r="AJ117" s="3">
        <v>0.21779999999999999</v>
      </c>
      <c r="AK117" s="3">
        <v>0.2339</v>
      </c>
      <c r="AL117" s="3">
        <v>0.2472</v>
      </c>
      <c r="AM117" s="3">
        <v>0.2792</v>
      </c>
      <c r="AN117" s="3">
        <v>0.29420000000000002</v>
      </c>
      <c r="AO117" s="3">
        <v>0.31330000000000002</v>
      </c>
      <c r="AP117" s="3">
        <v>0.32500000000000001</v>
      </c>
      <c r="AQ117" s="3">
        <v>0.3377</v>
      </c>
      <c r="AR117" s="3">
        <v>0.33600000000000002</v>
      </c>
      <c r="AS117" s="3">
        <v>0.37409999999999999</v>
      </c>
      <c r="AT117" s="3">
        <v>0.37459999999999999</v>
      </c>
      <c r="AU117" s="3">
        <v>0.35339999999999999</v>
      </c>
      <c r="AV117" s="3">
        <v>0.38100000000000001</v>
      </c>
      <c r="AW117" s="3">
        <v>0.36709999999999998</v>
      </c>
      <c r="AX117" s="3">
        <v>0.35270000000000001</v>
      </c>
      <c r="AY117" s="3">
        <v>0.32219999999999999</v>
      </c>
      <c r="AZ117" s="3">
        <v>0.29859999999999998</v>
      </c>
      <c r="BA117" s="3">
        <v>0.26690000000000003</v>
      </c>
      <c r="BB117" s="3">
        <v>0.23699999999999999</v>
      </c>
      <c r="BC117" s="3">
        <v>0.20449999999999999</v>
      </c>
      <c r="BD117" s="3">
        <v>0.18709999999999999</v>
      </c>
      <c r="BE117" s="3">
        <v>0.1888</v>
      </c>
      <c r="BF117" s="3">
        <v>0.2142</v>
      </c>
      <c r="BG117" s="3">
        <v>0.22370000000000001</v>
      </c>
      <c r="BH117" s="3">
        <v>0.22370000000000001</v>
      </c>
      <c r="BI117" s="3">
        <v>0.22370000000000001</v>
      </c>
      <c r="BJ117" s="3">
        <v>0.22370000000000001</v>
      </c>
      <c r="BK117" s="3">
        <v>0.22370000000000001</v>
      </c>
      <c r="BL117" s="3">
        <v>0.22370000000000001</v>
      </c>
      <c r="BM117" s="3">
        <v>0.22370000000000001</v>
      </c>
      <c r="BN117" s="3">
        <v>0.22370000000000001</v>
      </c>
      <c r="BO117" s="3">
        <v>0.22370000000000001</v>
      </c>
      <c r="BP117" s="3">
        <v>0.22370000000000001</v>
      </c>
      <c r="BQ117" s="3">
        <v>0.22370000000000001</v>
      </c>
    </row>
    <row r="118" spans="1:69" x14ac:dyDescent="0.25">
      <c r="A118" s="3">
        <v>117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</row>
    <row r="119" spans="1:69" x14ac:dyDescent="0.25">
      <c r="A119" s="3">
        <v>118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1E-4</v>
      </c>
      <c r="AF119" s="3">
        <v>1E-4</v>
      </c>
      <c r="AG119" s="3">
        <v>1.4E-3</v>
      </c>
      <c r="AH119" s="3">
        <v>1.6000000000000001E-3</v>
      </c>
      <c r="AI119" s="3">
        <v>2.3999999999999998E-3</v>
      </c>
      <c r="AJ119" s="3">
        <v>4.4000000000000003E-3</v>
      </c>
      <c r="AK119" s="3">
        <v>5.4999999999999997E-3</v>
      </c>
      <c r="AL119" s="3">
        <v>6.4000000000000003E-3</v>
      </c>
      <c r="AM119" s="3">
        <v>6.7999999999999996E-3</v>
      </c>
      <c r="AN119" s="3">
        <v>6.4000000000000003E-3</v>
      </c>
      <c r="AO119" s="3">
        <v>6.7000000000000002E-3</v>
      </c>
      <c r="AP119" s="3">
        <v>6.1999999999999998E-3</v>
      </c>
      <c r="AQ119" s="3">
        <v>5.7000000000000002E-3</v>
      </c>
      <c r="AR119" s="3">
        <v>5.4999999999999997E-3</v>
      </c>
      <c r="AS119" s="3">
        <v>6.0000000000000001E-3</v>
      </c>
      <c r="AT119" s="3">
        <v>5.7999999999999996E-3</v>
      </c>
      <c r="AU119" s="3">
        <v>6.1000000000000004E-3</v>
      </c>
      <c r="AV119" s="3">
        <v>5.7000000000000002E-3</v>
      </c>
      <c r="AW119" s="3">
        <v>5.4000000000000003E-3</v>
      </c>
      <c r="AX119" s="3">
        <v>4.7000000000000002E-3</v>
      </c>
      <c r="AY119" s="3">
        <v>8.8000000000000005E-3</v>
      </c>
      <c r="AZ119" s="3">
        <v>6.0000000000000001E-3</v>
      </c>
      <c r="BA119" s="3">
        <v>5.0000000000000001E-3</v>
      </c>
      <c r="BB119" s="3">
        <v>4.1000000000000003E-3</v>
      </c>
      <c r="BC119" s="3">
        <v>5.4999999999999997E-3</v>
      </c>
      <c r="BD119" s="3">
        <v>4.0000000000000001E-3</v>
      </c>
      <c r="BE119" s="3">
        <v>4.5999999999999999E-3</v>
      </c>
      <c r="BF119" s="3">
        <v>6.1000000000000004E-3</v>
      </c>
      <c r="BG119" s="3">
        <v>8.0000000000000002E-3</v>
      </c>
      <c r="BH119" s="3">
        <v>8.0000000000000002E-3</v>
      </c>
      <c r="BI119" s="3">
        <v>8.0000000000000002E-3</v>
      </c>
      <c r="BJ119" s="3">
        <v>8.0000000000000002E-3</v>
      </c>
      <c r="BK119" s="3">
        <v>8.0000000000000002E-3</v>
      </c>
      <c r="BL119" s="3">
        <v>8.0000000000000002E-3</v>
      </c>
      <c r="BM119" s="3">
        <v>8.0000000000000002E-3</v>
      </c>
      <c r="BN119" s="3">
        <v>8.0000000000000002E-3</v>
      </c>
      <c r="BO119" s="3">
        <v>8.0000000000000002E-3</v>
      </c>
      <c r="BP119" s="3">
        <v>8.0000000000000002E-3</v>
      </c>
      <c r="BQ119" s="3">
        <v>8.0000000000000002E-3</v>
      </c>
    </row>
    <row r="120" spans="1:69" x14ac:dyDescent="0.25">
      <c r="A120" s="3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5.0000000000000001E-4</v>
      </c>
      <c r="AB120" s="3">
        <v>6.9999999999999999E-4</v>
      </c>
      <c r="AC120" s="3">
        <v>1.1000000000000001E-3</v>
      </c>
      <c r="AD120" s="3">
        <v>1.6000000000000001E-3</v>
      </c>
      <c r="AE120" s="3">
        <v>2.0999999999999999E-3</v>
      </c>
      <c r="AF120" s="3">
        <v>1.6999999999999999E-3</v>
      </c>
      <c r="AG120" s="3">
        <v>1.1000000000000001E-3</v>
      </c>
      <c r="AH120" s="3">
        <v>1.2999999999999999E-3</v>
      </c>
      <c r="AI120" s="3">
        <v>1.2999999999999999E-3</v>
      </c>
      <c r="AJ120" s="3">
        <v>1.1999999999999999E-3</v>
      </c>
      <c r="AK120" s="3">
        <v>1.2999999999999999E-3</v>
      </c>
      <c r="AL120" s="3">
        <v>1.4E-3</v>
      </c>
      <c r="AM120" s="3">
        <v>1.6000000000000001E-3</v>
      </c>
      <c r="AN120" s="3">
        <v>1.5E-3</v>
      </c>
      <c r="AO120" s="3">
        <v>1.5E-3</v>
      </c>
      <c r="AP120" s="3">
        <v>1.2999999999999999E-3</v>
      </c>
      <c r="AQ120" s="3">
        <v>1.2999999999999999E-3</v>
      </c>
      <c r="AR120" s="3">
        <v>1.4E-3</v>
      </c>
      <c r="AS120" s="3">
        <v>1.4E-3</v>
      </c>
      <c r="AT120" s="3">
        <v>1.2999999999999999E-3</v>
      </c>
      <c r="AU120" s="3">
        <v>1.4E-3</v>
      </c>
      <c r="AV120" s="3">
        <v>1.2999999999999999E-3</v>
      </c>
      <c r="AW120" s="3">
        <v>1.4E-3</v>
      </c>
      <c r="AX120" s="3">
        <v>8.0000000000000004E-4</v>
      </c>
      <c r="AY120" s="3">
        <v>2.3999999999999998E-3</v>
      </c>
      <c r="AZ120" s="3">
        <v>4.7000000000000002E-3</v>
      </c>
      <c r="BA120" s="3">
        <v>6.6E-3</v>
      </c>
      <c r="BB120" s="3">
        <v>9.1000000000000004E-3</v>
      </c>
      <c r="BC120" s="3">
        <v>1.12E-2</v>
      </c>
      <c r="BD120" s="3">
        <v>1.4500000000000001E-2</v>
      </c>
      <c r="BE120" s="3">
        <v>2.1499999999999998E-2</v>
      </c>
      <c r="BF120" s="3">
        <v>2.81E-2</v>
      </c>
      <c r="BG120" s="3">
        <v>3.4000000000000002E-2</v>
      </c>
      <c r="BH120" s="3">
        <v>3.4000000000000002E-2</v>
      </c>
      <c r="BI120" s="3">
        <v>3.4000000000000002E-2</v>
      </c>
      <c r="BJ120" s="3">
        <v>3.4000000000000002E-2</v>
      </c>
      <c r="BK120" s="3">
        <v>3.4000000000000002E-2</v>
      </c>
      <c r="BL120" s="3">
        <v>3.4000000000000002E-2</v>
      </c>
      <c r="BM120" s="3">
        <v>3.4000000000000002E-2</v>
      </c>
      <c r="BN120" s="3">
        <v>3.4000000000000002E-2</v>
      </c>
      <c r="BO120" s="3">
        <v>3.4000000000000002E-2</v>
      </c>
      <c r="BP120" s="3">
        <v>3.4000000000000002E-2</v>
      </c>
      <c r="BQ120" s="3">
        <v>3.4000000000000002E-2</v>
      </c>
    </row>
    <row r="121" spans="1:69" x14ac:dyDescent="0.25">
      <c r="A121" s="3">
        <v>120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1</v>
      </c>
      <c r="V121" s="3">
        <v>1</v>
      </c>
      <c r="W121" s="3">
        <v>0.1</v>
      </c>
      <c r="X121" s="3">
        <v>0.1</v>
      </c>
      <c r="Y121" s="3">
        <v>0.1</v>
      </c>
      <c r="Z121" s="3">
        <v>0.1</v>
      </c>
      <c r="AA121" s="3">
        <v>0.1</v>
      </c>
      <c r="AB121" s="3">
        <v>9.9900000000000003E-2</v>
      </c>
      <c r="AC121" s="3">
        <v>0.10009999999999999</v>
      </c>
      <c r="AD121" s="3">
        <v>9.9900000000000003E-2</v>
      </c>
      <c r="AE121" s="3">
        <v>0.1</v>
      </c>
      <c r="AF121" s="3">
        <v>0.15359999999999999</v>
      </c>
      <c r="AG121" s="3">
        <v>0.2036</v>
      </c>
      <c r="AH121" s="3">
        <v>0.2</v>
      </c>
      <c r="AI121" s="3">
        <v>0.11749999999999999</v>
      </c>
      <c r="AJ121" s="3">
        <v>0.15690000000000001</v>
      </c>
      <c r="AK121" s="3">
        <v>0.2</v>
      </c>
      <c r="AL121" s="3">
        <v>0.1915</v>
      </c>
      <c r="AM121" s="3">
        <v>9.9699999999999997E-2</v>
      </c>
      <c r="AN121" s="3">
        <v>0.16619999999999999</v>
      </c>
      <c r="AO121" s="3">
        <v>0.1211</v>
      </c>
      <c r="AP121" s="3">
        <v>8.2000000000000003E-2</v>
      </c>
      <c r="AQ121" s="3">
        <v>7.9699999999999993E-2</v>
      </c>
      <c r="AR121" s="3">
        <v>7.8399999999999997E-2</v>
      </c>
      <c r="AS121" s="3">
        <v>7.6399999999999996E-2</v>
      </c>
      <c r="AT121" s="3">
        <v>7.3099999999999998E-2</v>
      </c>
      <c r="AU121" s="3">
        <v>7.0499999999999993E-2</v>
      </c>
      <c r="AV121" s="3">
        <v>6.9699999999999998E-2</v>
      </c>
      <c r="AW121" s="3">
        <v>6.9199999999999998E-2</v>
      </c>
      <c r="AX121" s="3">
        <v>0.11700000000000001</v>
      </c>
      <c r="AY121" s="3">
        <v>9.69E-2</v>
      </c>
      <c r="AZ121" s="3">
        <v>0.1343</v>
      </c>
      <c r="BA121" s="3">
        <v>0.1356</v>
      </c>
      <c r="BB121" s="3">
        <v>0.13500000000000001</v>
      </c>
      <c r="BC121" s="3">
        <v>0.10639999999999999</v>
      </c>
      <c r="BD121" s="3">
        <v>0.1391</v>
      </c>
      <c r="BE121" s="3">
        <v>0.14330000000000001</v>
      </c>
      <c r="BF121" s="3">
        <v>0.15110000000000001</v>
      </c>
      <c r="BG121" s="3">
        <v>0.1216</v>
      </c>
      <c r="BH121" s="3">
        <v>0.1216</v>
      </c>
      <c r="BI121" s="3">
        <v>0.1216</v>
      </c>
      <c r="BJ121" s="3">
        <v>0.1216</v>
      </c>
      <c r="BK121" s="3">
        <v>0.1216</v>
      </c>
      <c r="BL121" s="3">
        <v>0.1216</v>
      </c>
      <c r="BM121" s="3">
        <v>0.1216</v>
      </c>
      <c r="BN121" s="3">
        <v>0.1216</v>
      </c>
      <c r="BO121" s="3">
        <v>0.1216</v>
      </c>
      <c r="BP121" s="3">
        <v>0.1216</v>
      </c>
      <c r="BQ121" s="3">
        <v>0.1216</v>
      </c>
    </row>
    <row r="122" spans="1:69" x14ac:dyDescent="0.25">
      <c r="A122" s="3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1E-4</v>
      </c>
      <c r="AF122" s="3">
        <v>1E-4</v>
      </c>
      <c r="AG122" s="3">
        <v>1.4E-3</v>
      </c>
      <c r="AH122" s="3">
        <v>1.6000000000000001E-3</v>
      </c>
      <c r="AI122" s="3">
        <v>2.5000000000000001E-3</v>
      </c>
      <c r="AJ122" s="3">
        <v>2.2000000000000001E-3</v>
      </c>
      <c r="AK122" s="3">
        <v>4.3E-3</v>
      </c>
      <c r="AL122" s="3">
        <v>5.5999999999999999E-3</v>
      </c>
      <c r="AM122" s="3">
        <v>6.4999999999999997E-3</v>
      </c>
      <c r="AN122" s="3">
        <v>6.3E-3</v>
      </c>
      <c r="AO122" s="3">
        <v>6.7000000000000002E-3</v>
      </c>
      <c r="AP122" s="3">
        <v>6.6E-3</v>
      </c>
      <c r="AQ122" s="3">
        <v>6.4000000000000003E-3</v>
      </c>
      <c r="AR122" s="3">
        <v>6.1999999999999998E-3</v>
      </c>
      <c r="AS122" s="3">
        <v>6.7999999999999996E-3</v>
      </c>
      <c r="AT122" s="3">
        <v>6.7000000000000002E-3</v>
      </c>
      <c r="AU122" s="3">
        <v>6.8999999999999999E-3</v>
      </c>
      <c r="AV122" s="3">
        <v>7.1999999999999998E-3</v>
      </c>
      <c r="AW122" s="3">
        <v>6.6E-3</v>
      </c>
      <c r="AX122" s="3">
        <v>5.1999999999999998E-3</v>
      </c>
      <c r="AY122" s="3">
        <v>6.1999999999999998E-3</v>
      </c>
      <c r="AZ122" s="3">
        <v>5.8999999999999999E-3</v>
      </c>
      <c r="BA122" s="3">
        <v>4.3E-3</v>
      </c>
      <c r="BB122" s="3">
        <v>3.2000000000000002E-3</v>
      </c>
      <c r="BC122" s="3">
        <v>3.5000000000000001E-3</v>
      </c>
      <c r="BD122" s="3">
        <v>2.0999999999999999E-3</v>
      </c>
      <c r="BE122" s="3">
        <v>2.0999999999999999E-3</v>
      </c>
      <c r="BF122" s="3">
        <v>2.5999999999999999E-3</v>
      </c>
      <c r="BG122" s="3">
        <v>3.3E-3</v>
      </c>
      <c r="BH122" s="3">
        <v>3.3E-3</v>
      </c>
      <c r="BI122" s="3">
        <v>3.3E-3</v>
      </c>
      <c r="BJ122" s="3">
        <v>3.3E-3</v>
      </c>
      <c r="BK122" s="3">
        <v>3.3E-3</v>
      </c>
      <c r="BL122" s="3">
        <v>3.3E-3</v>
      </c>
      <c r="BM122" s="3">
        <v>3.3E-3</v>
      </c>
      <c r="BN122" s="3">
        <v>3.3E-3</v>
      </c>
      <c r="BO122" s="3">
        <v>3.3E-3</v>
      </c>
      <c r="BP122" s="3">
        <v>3.3E-3</v>
      </c>
      <c r="BQ122" s="3">
        <v>3.3E-3</v>
      </c>
    </row>
    <row r="123" spans="1:69" x14ac:dyDescent="0.25">
      <c r="A123" s="3">
        <v>122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</row>
    <row r="124" spans="1:69" x14ac:dyDescent="0.25">
      <c r="A124" s="3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7.1800000000000003E-2</v>
      </c>
      <c r="X124" s="3">
        <v>0.1268</v>
      </c>
      <c r="Y124" s="3">
        <v>9.3100000000000002E-2</v>
      </c>
      <c r="Z124" s="3">
        <v>0.1004</v>
      </c>
      <c r="AA124" s="3">
        <v>4.1799999999999997E-2</v>
      </c>
      <c r="AB124" s="3">
        <v>3.27E-2</v>
      </c>
      <c r="AC124" s="3">
        <v>3.9600000000000003E-2</v>
      </c>
      <c r="AD124" s="3">
        <v>4.9599999999999998E-2</v>
      </c>
      <c r="AE124" s="3">
        <v>6.3600000000000004E-2</v>
      </c>
      <c r="AF124" s="3">
        <v>5.6500000000000002E-2</v>
      </c>
      <c r="AG124" s="3">
        <v>2.7099999999999999E-2</v>
      </c>
      <c r="AH124" s="3">
        <v>3.0300000000000001E-2</v>
      </c>
      <c r="AI124" s="3">
        <v>3.7699999999999997E-2</v>
      </c>
      <c r="AJ124" s="3">
        <v>3.6600000000000001E-2</v>
      </c>
      <c r="AK124" s="3">
        <v>5.1900000000000002E-2</v>
      </c>
      <c r="AL124" s="3">
        <v>6.3299999999999995E-2</v>
      </c>
      <c r="AM124" s="3">
        <v>7.1599999999999997E-2</v>
      </c>
      <c r="AN124" s="3">
        <v>6.93E-2</v>
      </c>
      <c r="AO124" s="3">
        <v>6.5199999999999994E-2</v>
      </c>
      <c r="AP124" s="3">
        <v>5.3400000000000003E-2</v>
      </c>
      <c r="AQ124" s="3">
        <v>4.8399999999999999E-2</v>
      </c>
      <c r="AR124" s="3">
        <v>4.5600000000000002E-2</v>
      </c>
      <c r="AS124" s="3">
        <v>5.2299999999999999E-2</v>
      </c>
      <c r="AT124" s="3">
        <v>5.3699999999999998E-2</v>
      </c>
      <c r="AU124" s="3">
        <v>5.7000000000000002E-2</v>
      </c>
      <c r="AV124" s="3">
        <v>5.3499999999999999E-2</v>
      </c>
      <c r="AW124" s="3">
        <v>5.4399999999999997E-2</v>
      </c>
      <c r="AX124" s="3">
        <v>5.8500000000000003E-2</v>
      </c>
      <c r="AY124" s="3">
        <v>6.2399999999999997E-2</v>
      </c>
      <c r="AZ124" s="3">
        <v>5.1499999999999997E-2</v>
      </c>
      <c r="BA124" s="3">
        <v>5.0599999999999999E-2</v>
      </c>
      <c r="BB124" s="3">
        <v>4.9799999999999997E-2</v>
      </c>
      <c r="BC124" s="3">
        <v>5.2699999999999997E-2</v>
      </c>
      <c r="BD124" s="3">
        <v>6.3399999999999998E-2</v>
      </c>
      <c r="BE124" s="3">
        <v>0.1023</v>
      </c>
      <c r="BF124" s="3">
        <v>0.1578</v>
      </c>
      <c r="BG124" s="3">
        <v>0.2021</v>
      </c>
      <c r="BH124" s="3">
        <v>0.2021</v>
      </c>
      <c r="BI124" s="3">
        <v>0.2021</v>
      </c>
      <c r="BJ124" s="3">
        <v>0.2021</v>
      </c>
      <c r="BK124" s="3">
        <v>0.2021</v>
      </c>
      <c r="BL124" s="3">
        <v>0.2021</v>
      </c>
      <c r="BM124" s="3">
        <v>0.2021</v>
      </c>
      <c r="BN124" s="3">
        <v>0.2021</v>
      </c>
      <c r="BO124" s="3">
        <v>0.2021</v>
      </c>
      <c r="BP124" s="3">
        <v>0.2021</v>
      </c>
      <c r="BQ124" s="3">
        <v>0.2021</v>
      </c>
    </row>
    <row r="125" spans="1:69" x14ac:dyDescent="0.25">
      <c r="A125" s="3">
        <v>124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0.45939999999999998</v>
      </c>
      <c r="X125" s="3">
        <v>0.42480000000000001</v>
      </c>
      <c r="Y125" s="3">
        <v>0.5403</v>
      </c>
      <c r="Z125" s="3">
        <v>0.4491</v>
      </c>
      <c r="AA125" s="3">
        <v>0.64549999999999996</v>
      </c>
      <c r="AB125" s="3">
        <v>0.66910000000000003</v>
      </c>
      <c r="AC125" s="3">
        <v>0.64070000000000005</v>
      </c>
      <c r="AD125" s="3">
        <v>0.59460000000000002</v>
      </c>
      <c r="AE125" s="3">
        <v>0.55889999999999995</v>
      </c>
      <c r="AF125" s="3">
        <v>0.52900000000000003</v>
      </c>
      <c r="AG125" s="3">
        <v>0.55379999999999996</v>
      </c>
      <c r="AH125" s="3">
        <v>0.54279999999999995</v>
      </c>
      <c r="AI125" s="3">
        <v>0.5927</v>
      </c>
      <c r="AJ125" s="3">
        <v>0.58950000000000002</v>
      </c>
      <c r="AK125" s="3">
        <v>0.50680000000000003</v>
      </c>
      <c r="AL125" s="3">
        <v>0.47239999999999999</v>
      </c>
      <c r="AM125" s="3">
        <v>0.53090000000000004</v>
      </c>
      <c r="AN125" s="3">
        <v>0.4793</v>
      </c>
      <c r="AO125" s="3">
        <v>0.53120000000000001</v>
      </c>
      <c r="AP125" s="3">
        <v>0.59140000000000004</v>
      </c>
      <c r="AQ125" s="3">
        <v>0.60499999999999998</v>
      </c>
      <c r="AR125" s="3">
        <v>0.59560000000000002</v>
      </c>
      <c r="AS125" s="3">
        <v>0.56389999999999996</v>
      </c>
      <c r="AT125" s="3">
        <v>0.57010000000000005</v>
      </c>
      <c r="AU125" s="3">
        <v>0.56659999999999999</v>
      </c>
      <c r="AV125" s="3">
        <v>0.59560000000000002</v>
      </c>
      <c r="AW125" s="3">
        <v>0.59260000000000002</v>
      </c>
      <c r="AX125" s="3">
        <v>0.55089999999999995</v>
      </c>
      <c r="AY125" s="3">
        <v>0.5575</v>
      </c>
      <c r="AZ125" s="3">
        <v>0.54139999999999999</v>
      </c>
      <c r="BA125" s="3">
        <v>0.5635</v>
      </c>
      <c r="BB125" s="3">
        <v>0.56820000000000004</v>
      </c>
      <c r="BC125" s="3">
        <v>0.58440000000000003</v>
      </c>
      <c r="BD125" s="3">
        <v>0.53349999999999997</v>
      </c>
      <c r="BE125" s="3">
        <v>0.44750000000000001</v>
      </c>
      <c r="BF125" s="3">
        <v>0.35420000000000001</v>
      </c>
      <c r="BG125" s="3">
        <v>0.34010000000000001</v>
      </c>
      <c r="BH125" s="3">
        <v>0.34010000000000001</v>
      </c>
      <c r="BI125" s="3">
        <v>0.34010000000000001</v>
      </c>
      <c r="BJ125" s="3">
        <v>0.34010000000000001</v>
      </c>
      <c r="BK125" s="3">
        <v>0.34010000000000001</v>
      </c>
      <c r="BL125" s="3">
        <v>0.34010000000000001</v>
      </c>
      <c r="BM125" s="3">
        <v>0.34010000000000001</v>
      </c>
      <c r="BN125" s="3">
        <v>0.34010000000000001</v>
      </c>
      <c r="BO125" s="3">
        <v>0.34010000000000001</v>
      </c>
      <c r="BP125" s="3">
        <v>0.34010000000000001</v>
      </c>
      <c r="BQ125" s="3">
        <v>0.34010000000000001</v>
      </c>
    </row>
    <row r="126" spans="1:69" x14ac:dyDescent="0.25">
      <c r="A126" s="3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0.05</v>
      </c>
      <c r="X126" s="3">
        <v>3.2899999999999999E-2</v>
      </c>
      <c r="Y126" s="3">
        <v>1.3299999999999999E-2</v>
      </c>
      <c r="Z126" s="3">
        <v>1.8200000000000001E-2</v>
      </c>
      <c r="AA126" s="3">
        <v>7.7000000000000002E-3</v>
      </c>
      <c r="AB126" s="3">
        <v>9.9000000000000008E-3</v>
      </c>
      <c r="AC126" s="3">
        <v>9.7999999999999997E-3</v>
      </c>
      <c r="AD126" s="3">
        <v>1.7500000000000002E-2</v>
      </c>
      <c r="AE126" s="3">
        <v>2.1000000000000001E-2</v>
      </c>
      <c r="AF126" s="3">
        <v>3.2300000000000002E-2</v>
      </c>
      <c r="AG126" s="3">
        <v>2.98E-2</v>
      </c>
      <c r="AH126" s="3">
        <v>3.0700000000000002E-2</v>
      </c>
      <c r="AI126" s="3">
        <v>3.2500000000000001E-2</v>
      </c>
      <c r="AJ126" s="3">
        <v>2.5899999999999999E-2</v>
      </c>
      <c r="AK126" s="3">
        <v>2.8000000000000001E-2</v>
      </c>
      <c r="AL126" s="3">
        <v>3.0099999999999998E-2</v>
      </c>
      <c r="AM126" s="3">
        <v>3.0499999999999999E-2</v>
      </c>
      <c r="AN126" s="3">
        <v>2.8899999999999999E-2</v>
      </c>
      <c r="AO126" s="3">
        <v>3.1E-2</v>
      </c>
      <c r="AP126" s="3">
        <v>3.6799999999999999E-2</v>
      </c>
      <c r="AQ126" s="3">
        <v>4.3799999999999999E-2</v>
      </c>
      <c r="AR126" s="3">
        <v>5.1900000000000002E-2</v>
      </c>
      <c r="AS126" s="3">
        <v>7.4499999999999997E-2</v>
      </c>
      <c r="AT126" s="3">
        <v>6.9900000000000004E-2</v>
      </c>
      <c r="AU126" s="3">
        <v>6.5500000000000003E-2</v>
      </c>
      <c r="AV126" s="3">
        <v>6.0400000000000002E-2</v>
      </c>
      <c r="AW126" s="3">
        <v>6.4299999999999996E-2</v>
      </c>
      <c r="AX126" s="3">
        <v>5.4399999999999997E-2</v>
      </c>
      <c r="AY126" s="3">
        <v>4.8300000000000003E-2</v>
      </c>
      <c r="AZ126" s="3">
        <v>4.6100000000000002E-2</v>
      </c>
      <c r="BA126" s="3">
        <v>3.6299999999999999E-2</v>
      </c>
      <c r="BB126" s="3">
        <v>3.4500000000000003E-2</v>
      </c>
      <c r="BC126" s="3">
        <v>3.6600000000000001E-2</v>
      </c>
      <c r="BD126" s="3">
        <v>3.1699999999999999E-2</v>
      </c>
      <c r="BE126" s="3">
        <v>2.8299999999999999E-2</v>
      </c>
      <c r="BF126" s="3">
        <v>2.9899999999999999E-2</v>
      </c>
      <c r="BG126" s="3">
        <v>2.41E-2</v>
      </c>
      <c r="BH126" s="3">
        <v>2.41E-2</v>
      </c>
      <c r="BI126" s="3">
        <v>2.41E-2</v>
      </c>
      <c r="BJ126" s="3">
        <v>2.41E-2</v>
      </c>
      <c r="BK126" s="3">
        <v>2.41E-2</v>
      </c>
      <c r="BL126" s="3">
        <v>2.41E-2</v>
      </c>
      <c r="BM126" s="3">
        <v>2.41E-2</v>
      </c>
      <c r="BN126" s="3">
        <v>2.41E-2</v>
      </c>
      <c r="BO126" s="3">
        <v>2.41E-2</v>
      </c>
      <c r="BP126" s="3">
        <v>2.41E-2</v>
      </c>
      <c r="BQ126" s="3">
        <v>2.41E-2</v>
      </c>
    </row>
    <row r="127" spans="1:69" x14ac:dyDescent="0.25">
      <c r="A127" s="3">
        <v>126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0.10680000000000001</v>
      </c>
      <c r="X127" s="3">
        <v>0.159</v>
      </c>
      <c r="Y127" s="3">
        <v>0.13</v>
      </c>
      <c r="Z127" s="3">
        <v>0.19639999999999999</v>
      </c>
      <c r="AA127" s="3">
        <v>9.0300000000000005E-2</v>
      </c>
      <c r="AB127" s="3">
        <v>7.2499999999999995E-2</v>
      </c>
      <c r="AC127" s="3">
        <v>8.2100000000000006E-2</v>
      </c>
      <c r="AD127" s="3">
        <v>9.7699999999999995E-2</v>
      </c>
      <c r="AE127" s="3">
        <v>0.1143</v>
      </c>
      <c r="AF127" s="3">
        <v>8.7599999999999997E-2</v>
      </c>
      <c r="AG127" s="3">
        <v>5.6099999999999997E-2</v>
      </c>
      <c r="AH127" s="3">
        <v>7.4399999999999994E-2</v>
      </c>
      <c r="AI127" s="3">
        <v>8.5099999999999995E-2</v>
      </c>
      <c r="AJ127" s="3">
        <v>7.9100000000000004E-2</v>
      </c>
      <c r="AK127" s="3">
        <v>0.12590000000000001</v>
      </c>
      <c r="AL127" s="3">
        <v>0.16400000000000001</v>
      </c>
      <c r="AM127" s="3">
        <v>0.18110000000000001</v>
      </c>
      <c r="AN127" s="3">
        <v>0.1835</v>
      </c>
      <c r="AO127" s="3">
        <v>0.19070000000000001</v>
      </c>
      <c r="AP127" s="3">
        <v>0.1807</v>
      </c>
      <c r="AQ127" s="3">
        <v>0.17199999999999999</v>
      </c>
      <c r="AR127" s="3">
        <v>0.1671</v>
      </c>
      <c r="AS127" s="3">
        <v>0.1648</v>
      </c>
      <c r="AT127" s="3">
        <v>0.16270000000000001</v>
      </c>
      <c r="AU127" s="3">
        <v>0.16320000000000001</v>
      </c>
      <c r="AV127" s="3">
        <v>0.14829999999999999</v>
      </c>
      <c r="AW127" s="3">
        <v>0.15060000000000001</v>
      </c>
      <c r="AX127" s="3">
        <v>0.15409999999999999</v>
      </c>
      <c r="AY127" s="3">
        <v>0.16400000000000001</v>
      </c>
      <c r="AZ127" s="3">
        <v>0.16009999999999999</v>
      </c>
      <c r="BA127" s="3">
        <v>0.1517</v>
      </c>
      <c r="BB127" s="3">
        <v>0.1537</v>
      </c>
      <c r="BC127" s="3">
        <v>0.1575</v>
      </c>
      <c r="BD127" s="3">
        <v>0.16789999999999999</v>
      </c>
      <c r="BE127" s="3">
        <v>0.20219999999999999</v>
      </c>
      <c r="BF127" s="3">
        <v>0.2102</v>
      </c>
      <c r="BG127" s="3">
        <v>0.223</v>
      </c>
      <c r="BH127" s="3">
        <v>0.223</v>
      </c>
      <c r="BI127" s="3">
        <v>0.223</v>
      </c>
      <c r="BJ127" s="3">
        <v>0.223</v>
      </c>
      <c r="BK127" s="3">
        <v>0.223</v>
      </c>
      <c r="BL127" s="3">
        <v>0.223</v>
      </c>
      <c r="BM127" s="3">
        <v>0.223</v>
      </c>
      <c r="BN127" s="3">
        <v>0.223</v>
      </c>
      <c r="BO127" s="3">
        <v>0.223</v>
      </c>
      <c r="BP127" s="3">
        <v>0.223</v>
      </c>
      <c r="BQ127" s="3">
        <v>0.223</v>
      </c>
    </row>
    <row r="128" spans="1:69" x14ac:dyDescent="0.25">
      <c r="A128" s="3">
        <v>127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4.6399999999999997E-2</v>
      </c>
      <c r="X128" s="3">
        <v>6.2199999999999998E-2</v>
      </c>
      <c r="Y128" s="3">
        <v>5.0700000000000002E-2</v>
      </c>
      <c r="Z128" s="3">
        <v>7.6399999999999996E-2</v>
      </c>
      <c r="AA128" s="3">
        <v>1.9699999999999999E-2</v>
      </c>
      <c r="AB128" s="3">
        <v>1.5100000000000001E-2</v>
      </c>
      <c r="AC128" s="3">
        <v>1.7000000000000001E-2</v>
      </c>
      <c r="AD128" s="3">
        <v>2.1499999999999998E-2</v>
      </c>
      <c r="AE128" s="3">
        <v>2.5899999999999999E-2</v>
      </c>
      <c r="AF128" s="3">
        <v>1.84E-2</v>
      </c>
      <c r="AG128" s="3">
        <v>1.04E-2</v>
      </c>
      <c r="AH128" s="3">
        <v>9.9000000000000008E-3</v>
      </c>
      <c r="AI128" s="3">
        <v>1.06E-2</v>
      </c>
      <c r="AJ128" s="3">
        <v>9.7999999999999997E-3</v>
      </c>
      <c r="AK128" s="3">
        <v>1.11E-2</v>
      </c>
      <c r="AL128" s="3">
        <v>1.1900000000000001E-2</v>
      </c>
      <c r="AM128" s="3">
        <v>1.26E-2</v>
      </c>
      <c r="AN128" s="3">
        <v>1.1900000000000001E-2</v>
      </c>
      <c r="AO128" s="3">
        <v>1.32E-2</v>
      </c>
      <c r="AP128" s="3">
        <v>1.23E-2</v>
      </c>
      <c r="AQ128" s="3">
        <v>1.0800000000000001E-2</v>
      </c>
      <c r="AR128" s="3">
        <v>9.9000000000000008E-3</v>
      </c>
      <c r="AS128" s="3">
        <v>1.04E-2</v>
      </c>
      <c r="AT128" s="3">
        <v>9.1000000000000004E-3</v>
      </c>
      <c r="AU128" s="3">
        <v>9.4999999999999998E-3</v>
      </c>
      <c r="AV128" s="3">
        <v>9.2999999999999992E-3</v>
      </c>
      <c r="AW128" s="3">
        <v>9.4000000000000004E-3</v>
      </c>
      <c r="AX128" s="3">
        <v>9.5999999999999992E-3</v>
      </c>
      <c r="AY128" s="3">
        <v>1.0500000000000001E-2</v>
      </c>
      <c r="AZ128" s="3">
        <v>9.7000000000000003E-3</v>
      </c>
      <c r="BA128" s="3">
        <v>8.8999999999999999E-3</v>
      </c>
      <c r="BB128" s="3">
        <v>8.0999999999999996E-3</v>
      </c>
      <c r="BC128" s="3">
        <v>8.0999999999999996E-3</v>
      </c>
      <c r="BD128" s="3">
        <v>9.2999999999999992E-3</v>
      </c>
      <c r="BE128" s="3">
        <v>1.1900000000000001E-2</v>
      </c>
      <c r="BF128" s="3">
        <v>1.7000000000000001E-2</v>
      </c>
      <c r="BG128" s="3">
        <v>2.18E-2</v>
      </c>
      <c r="BH128" s="3">
        <v>2.18E-2</v>
      </c>
      <c r="BI128" s="3">
        <v>2.18E-2</v>
      </c>
      <c r="BJ128" s="3">
        <v>2.18E-2</v>
      </c>
      <c r="BK128" s="3">
        <v>2.18E-2</v>
      </c>
      <c r="BL128" s="3">
        <v>2.18E-2</v>
      </c>
      <c r="BM128" s="3">
        <v>2.18E-2</v>
      </c>
      <c r="BN128" s="3">
        <v>2.18E-2</v>
      </c>
      <c r="BO128" s="3">
        <v>2.18E-2</v>
      </c>
      <c r="BP128" s="3">
        <v>2.18E-2</v>
      </c>
      <c r="BQ128" s="3">
        <v>2.18E-2</v>
      </c>
    </row>
    <row r="129" spans="1:69" x14ac:dyDescent="0.25">
      <c r="A129" s="3">
        <v>128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0.1656</v>
      </c>
      <c r="X129" s="3">
        <v>9.4299999999999995E-2</v>
      </c>
      <c r="Y129" s="3">
        <v>7.2599999999999998E-2</v>
      </c>
      <c r="Z129" s="3">
        <v>5.9499999999999997E-2</v>
      </c>
      <c r="AA129" s="3">
        <v>9.4500000000000001E-2</v>
      </c>
      <c r="AB129" s="3">
        <v>0.10009999999999999</v>
      </c>
      <c r="AC129" s="3">
        <v>0.1096</v>
      </c>
      <c r="AD129" s="3">
        <v>0.1176</v>
      </c>
      <c r="AE129" s="3">
        <v>0.114</v>
      </c>
      <c r="AF129" s="3">
        <v>0.1207</v>
      </c>
      <c r="AG129" s="3">
        <v>0.1153</v>
      </c>
      <c r="AH129" s="3">
        <v>0.1074</v>
      </c>
      <c r="AI129" s="3">
        <v>0.1177</v>
      </c>
      <c r="AJ129" s="3">
        <v>9.4399999999999998E-2</v>
      </c>
      <c r="AK129" s="3">
        <v>6.5199999999999994E-2</v>
      </c>
      <c r="AL129" s="3">
        <v>5.3400000000000003E-2</v>
      </c>
      <c r="AM129" s="3">
        <v>5.8700000000000002E-2</v>
      </c>
      <c r="AN129" s="3">
        <v>4.6699999999999998E-2</v>
      </c>
      <c r="AO129" s="3">
        <v>3.27E-2</v>
      </c>
      <c r="AP129" s="3">
        <v>2.93E-2</v>
      </c>
      <c r="AQ129" s="3">
        <v>2.69E-2</v>
      </c>
      <c r="AR129" s="3">
        <v>3.8399999999999997E-2</v>
      </c>
      <c r="AS129" s="3">
        <v>4.3499999999999997E-2</v>
      </c>
      <c r="AT129" s="3">
        <v>4.7600000000000003E-2</v>
      </c>
      <c r="AU129" s="3">
        <v>5.33E-2</v>
      </c>
      <c r="AV129" s="3">
        <v>4.9000000000000002E-2</v>
      </c>
      <c r="AW129" s="3">
        <v>4.6100000000000002E-2</v>
      </c>
      <c r="AX129" s="3">
        <v>4.48E-2</v>
      </c>
      <c r="AY129" s="3">
        <v>4.2999999999999997E-2</v>
      </c>
      <c r="AZ129" s="3">
        <v>4.0300000000000002E-2</v>
      </c>
      <c r="BA129" s="3">
        <v>3.7499999999999999E-2</v>
      </c>
      <c r="BB129" s="3">
        <v>3.4299999999999997E-2</v>
      </c>
      <c r="BC129" s="3">
        <v>3.4099999999999998E-2</v>
      </c>
      <c r="BD129" s="3">
        <v>3.4500000000000003E-2</v>
      </c>
      <c r="BE129" s="3">
        <v>3.6299999999999999E-2</v>
      </c>
      <c r="BF129" s="3">
        <v>4.2999999999999997E-2</v>
      </c>
      <c r="BG129" s="3">
        <v>2.1999999999999999E-2</v>
      </c>
      <c r="BH129" s="3">
        <v>2.1999999999999999E-2</v>
      </c>
      <c r="BI129" s="3">
        <v>2.1999999999999999E-2</v>
      </c>
      <c r="BJ129" s="3">
        <v>2.1999999999999999E-2</v>
      </c>
      <c r="BK129" s="3">
        <v>2.1999999999999999E-2</v>
      </c>
      <c r="BL129" s="3">
        <v>2.1999999999999999E-2</v>
      </c>
      <c r="BM129" s="3">
        <v>2.1999999999999999E-2</v>
      </c>
      <c r="BN129" s="3">
        <v>2.1999999999999999E-2</v>
      </c>
      <c r="BO129" s="3">
        <v>2.1999999999999999E-2</v>
      </c>
      <c r="BP129" s="3">
        <v>2.1999999999999999E-2</v>
      </c>
      <c r="BQ129" s="3">
        <v>2.1999999999999999E-2</v>
      </c>
    </row>
    <row r="130" spans="1:69" x14ac:dyDescent="0.25">
      <c r="A130" s="3">
        <v>129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1</v>
      </c>
      <c r="AB130" s="3">
        <v>1</v>
      </c>
      <c r="AC130" s="3">
        <v>1</v>
      </c>
      <c r="AD130" s="3">
        <v>1</v>
      </c>
      <c r="AE130" s="3">
        <v>1</v>
      </c>
      <c r="AF130" s="3">
        <v>1</v>
      </c>
      <c r="AG130" s="3">
        <v>1</v>
      </c>
      <c r="AH130" s="3">
        <v>1</v>
      </c>
      <c r="AI130" s="3">
        <v>1</v>
      </c>
      <c r="AJ130" s="3">
        <v>1</v>
      </c>
      <c r="AK130" s="3">
        <v>1</v>
      </c>
      <c r="AL130" s="3">
        <v>1</v>
      </c>
      <c r="AM130" s="3">
        <v>1</v>
      </c>
      <c r="AN130" s="3">
        <v>1</v>
      </c>
      <c r="AO130" s="3">
        <v>1</v>
      </c>
      <c r="AP130" s="3">
        <v>1</v>
      </c>
      <c r="AQ130" s="3">
        <v>1</v>
      </c>
      <c r="AR130" s="3">
        <v>1</v>
      </c>
      <c r="AS130" s="3">
        <v>1</v>
      </c>
      <c r="AT130" s="3">
        <v>1</v>
      </c>
      <c r="AU130" s="3">
        <v>1</v>
      </c>
      <c r="AV130" s="3">
        <v>1</v>
      </c>
      <c r="AW130" s="3">
        <v>1</v>
      </c>
      <c r="AX130" s="3">
        <v>1</v>
      </c>
      <c r="AY130" s="3">
        <v>1</v>
      </c>
      <c r="AZ130" s="3">
        <v>1</v>
      </c>
      <c r="BA130" s="3">
        <v>1</v>
      </c>
      <c r="BB130" s="3">
        <v>1</v>
      </c>
      <c r="BC130" s="3">
        <v>1</v>
      </c>
      <c r="BD130" s="3">
        <v>1</v>
      </c>
      <c r="BE130" s="3">
        <v>1</v>
      </c>
      <c r="BF130" s="3">
        <v>1</v>
      </c>
      <c r="BG130" s="3">
        <v>1</v>
      </c>
      <c r="BH130" s="3">
        <v>1</v>
      </c>
      <c r="BI130" s="3">
        <v>1</v>
      </c>
      <c r="BJ130" s="3">
        <v>1</v>
      </c>
      <c r="BK130" s="3">
        <v>1</v>
      </c>
      <c r="BL130" s="3">
        <v>1</v>
      </c>
      <c r="BM130" s="3">
        <v>1</v>
      </c>
      <c r="BN130" s="3">
        <v>1</v>
      </c>
      <c r="BO130" s="3">
        <v>1</v>
      </c>
      <c r="BP130" s="3">
        <v>1</v>
      </c>
      <c r="BQ130" s="3">
        <v>1</v>
      </c>
    </row>
    <row r="131" spans="1:69" x14ac:dyDescent="0.25">
      <c r="A131" s="3">
        <v>130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</row>
    <row r="132" spans="1:69" x14ac:dyDescent="0.25">
      <c r="A132" s="3">
        <v>131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</row>
    <row r="133" spans="1:69" x14ac:dyDescent="0.25">
      <c r="A133" s="3">
        <v>132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</row>
    <row r="134" spans="1:69" x14ac:dyDescent="0.25">
      <c r="A134" s="3">
        <v>133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</row>
    <row r="135" spans="1:69" x14ac:dyDescent="0.25">
      <c r="A135" s="3">
        <v>134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</row>
    <row r="136" spans="1:69" x14ac:dyDescent="0.25">
      <c r="A136" s="3">
        <v>135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1</v>
      </c>
      <c r="AF136" s="3">
        <v>1</v>
      </c>
      <c r="AG136" s="3">
        <v>1</v>
      </c>
      <c r="AH136" s="3">
        <v>1</v>
      </c>
      <c r="AI136" s="3">
        <v>1</v>
      </c>
      <c r="AJ136" s="3">
        <v>1</v>
      </c>
      <c r="AK136" s="3">
        <v>1</v>
      </c>
      <c r="AL136" s="3">
        <v>1</v>
      </c>
      <c r="AM136" s="3">
        <v>1</v>
      </c>
      <c r="AN136" s="3">
        <v>1</v>
      </c>
      <c r="AO136" s="3">
        <v>1</v>
      </c>
      <c r="AP136" s="3">
        <v>1</v>
      </c>
      <c r="AQ136" s="3">
        <v>1</v>
      </c>
      <c r="AR136" s="3">
        <v>1</v>
      </c>
      <c r="AS136" s="3">
        <v>1</v>
      </c>
      <c r="AT136" s="3">
        <v>1</v>
      </c>
      <c r="AU136" s="3">
        <v>1</v>
      </c>
      <c r="AV136" s="3">
        <v>1</v>
      </c>
      <c r="AW136" s="3">
        <v>1</v>
      </c>
      <c r="AX136" s="3">
        <v>1</v>
      </c>
      <c r="AY136" s="3">
        <v>1</v>
      </c>
      <c r="AZ136" s="3">
        <v>1</v>
      </c>
      <c r="BA136" s="3">
        <v>1</v>
      </c>
      <c r="BB136" s="3">
        <v>1</v>
      </c>
      <c r="BC136" s="3">
        <v>1</v>
      </c>
      <c r="BD136" s="3">
        <v>1</v>
      </c>
      <c r="BE136" s="3">
        <v>1</v>
      </c>
      <c r="BF136" s="3">
        <v>1</v>
      </c>
      <c r="BG136" s="3">
        <v>1</v>
      </c>
      <c r="BH136" s="3">
        <v>1</v>
      </c>
      <c r="BI136" s="3">
        <v>1</v>
      </c>
      <c r="BJ136" s="3">
        <v>1</v>
      </c>
      <c r="BK136" s="3">
        <v>1</v>
      </c>
      <c r="BL136" s="3">
        <v>1</v>
      </c>
      <c r="BM136" s="3">
        <v>1</v>
      </c>
      <c r="BN136" s="3">
        <v>1</v>
      </c>
      <c r="BO136" s="3">
        <v>1</v>
      </c>
      <c r="BP136" s="3">
        <v>1</v>
      </c>
      <c r="BQ136" s="3">
        <v>1</v>
      </c>
    </row>
    <row r="137" spans="1:69" x14ac:dyDescent="0.25">
      <c r="A137" s="3">
        <v>136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</row>
    <row r="138" spans="1:69" x14ac:dyDescent="0.25">
      <c r="A138" s="3">
        <v>137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</row>
    <row r="139" spans="1:69" x14ac:dyDescent="0.25">
      <c r="A139" s="3">
        <v>138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</row>
    <row r="140" spans="1:69" x14ac:dyDescent="0.25">
      <c r="A140" s="3">
        <v>139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</row>
    <row r="141" spans="1:69" x14ac:dyDescent="0.25">
      <c r="A141" s="3">
        <v>140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</row>
    <row r="142" spans="1:69" x14ac:dyDescent="0.25">
      <c r="A142" s="3">
        <v>141</v>
      </c>
      <c r="B142" s="3">
        <f>30.6465517241379/100</f>
        <v>0.30646551724137899</v>
      </c>
      <c r="C142" s="3">
        <f t="shared" ref="C142:S142" si="12">30.6465517241379/100</f>
        <v>0.30646551724137899</v>
      </c>
      <c r="D142" s="3">
        <f t="shared" si="12"/>
        <v>0.30646551724137899</v>
      </c>
      <c r="E142" s="3">
        <f t="shared" si="12"/>
        <v>0.30646551724137899</v>
      </c>
      <c r="F142" s="3">
        <f t="shared" si="12"/>
        <v>0.30646551724137899</v>
      </c>
      <c r="G142" s="3">
        <f t="shared" si="12"/>
        <v>0.30646551724137899</v>
      </c>
      <c r="H142" s="3">
        <f t="shared" si="12"/>
        <v>0.30646551724137899</v>
      </c>
      <c r="I142" s="3">
        <f t="shared" si="12"/>
        <v>0.30646551724137899</v>
      </c>
      <c r="J142" s="3">
        <f t="shared" si="12"/>
        <v>0.30646551724137899</v>
      </c>
      <c r="K142" s="3">
        <f t="shared" si="12"/>
        <v>0.30646551724137899</v>
      </c>
      <c r="L142" s="3">
        <f t="shared" si="12"/>
        <v>0.30646551724137899</v>
      </c>
      <c r="M142" s="3">
        <f t="shared" si="12"/>
        <v>0.30646551724137899</v>
      </c>
      <c r="N142" s="3">
        <f t="shared" si="12"/>
        <v>0.30646551724137899</v>
      </c>
      <c r="O142" s="3">
        <f t="shared" si="12"/>
        <v>0.30646551724137899</v>
      </c>
      <c r="P142" s="3">
        <f t="shared" si="12"/>
        <v>0.30646551724137899</v>
      </c>
      <c r="Q142" s="3">
        <f t="shared" si="12"/>
        <v>0.30646551724137899</v>
      </c>
      <c r="R142" s="3">
        <f t="shared" si="12"/>
        <v>0.30646551724137899</v>
      </c>
      <c r="S142" s="3">
        <f t="shared" si="12"/>
        <v>0.30646551724137899</v>
      </c>
      <c r="T142" s="3">
        <f>26.6760168302945/100</f>
        <v>0.26676016830294502</v>
      </c>
      <c r="U142" s="3">
        <f t="shared" ref="U142:AC142" si="13">26.6760168302945/100</f>
        <v>0.26676016830294502</v>
      </c>
      <c r="V142" s="3">
        <f t="shared" si="13"/>
        <v>0.26676016830294502</v>
      </c>
      <c r="W142" s="3">
        <f t="shared" si="13"/>
        <v>0.26676016830294502</v>
      </c>
      <c r="X142" s="3">
        <f t="shared" si="13"/>
        <v>0.26676016830294502</v>
      </c>
      <c r="Y142" s="3">
        <f t="shared" si="13"/>
        <v>0.26676016830294502</v>
      </c>
      <c r="Z142" s="3">
        <f t="shared" si="13"/>
        <v>0.26676016830294502</v>
      </c>
      <c r="AA142" s="3">
        <f t="shared" si="13"/>
        <v>0.26676016830294502</v>
      </c>
      <c r="AB142" s="3">
        <f t="shared" si="13"/>
        <v>0.26676016830294502</v>
      </c>
      <c r="AC142" s="3">
        <f t="shared" si="13"/>
        <v>0.26676016830294502</v>
      </c>
      <c r="AD142" s="3">
        <f>24.1266375545852/100</f>
        <v>0.24126637554585201</v>
      </c>
      <c r="AE142" s="3">
        <f t="shared" ref="AE142:AM142" si="14">24.1266375545852/100</f>
        <v>0.24126637554585201</v>
      </c>
      <c r="AF142" s="3">
        <f t="shared" si="14"/>
        <v>0.24126637554585201</v>
      </c>
      <c r="AG142" s="3">
        <f t="shared" si="14"/>
        <v>0.24126637554585201</v>
      </c>
      <c r="AH142" s="3">
        <f t="shared" si="14"/>
        <v>0.24126637554585201</v>
      </c>
      <c r="AI142" s="3">
        <f t="shared" si="14"/>
        <v>0.24126637554585201</v>
      </c>
      <c r="AJ142" s="3">
        <f t="shared" si="14"/>
        <v>0.24126637554585201</v>
      </c>
      <c r="AK142" s="3">
        <f t="shared" si="14"/>
        <v>0.24126637554585201</v>
      </c>
      <c r="AL142" s="3">
        <f t="shared" si="14"/>
        <v>0.24126637554585201</v>
      </c>
      <c r="AM142" s="3">
        <f t="shared" si="14"/>
        <v>0.24126637554585201</v>
      </c>
      <c r="AN142" s="3">
        <f>21.9409282700422/100</f>
        <v>0.21940928270042201</v>
      </c>
      <c r="AO142" s="3">
        <f t="shared" ref="AO142:AW142" si="15">21.9409282700422/100</f>
        <v>0.21940928270042201</v>
      </c>
      <c r="AP142" s="3">
        <f t="shared" si="15"/>
        <v>0.21940928270042201</v>
      </c>
      <c r="AQ142" s="3">
        <f t="shared" si="15"/>
        <v>0.21940928270042201</v>
      </c>
      <c r="AR142" s="3">
        <f t="shared" si="15"/>
        <v>0.21940928270042201</v>
      </c>
      <c r="AS142" s="3">
        <f t="shared" si="15"/>
        <v>0.21940928270042201</v>
      </c>
      <c r="AT142" s="3">
        <f t="shared" si="15"/>
        <v>0.21940928270042201</v>
      </c>
      <c r="AU142" s="3">
        <f t="shared" si="15"/>
        <v>0.21940928270042201</v>
      </c>
      <c r="AV142" s="3">
        <f t="shared" si="15"/>
        <v>0.21940928270042201</v>
      </c>
      <c r="AW142" s="3">
        <f t="shared" si="15"/>
        <v>0.21940928270042201</v>
      </c>
      <c r="AX142" s="3">
        <f>19.8460551635664/100</f>
        <v>0.19846055163566401</v>
      </c>
      <c r="AY142" s="3">
        <f t="shared" ref="AY142:BB142" si="16">19.8460551635664/100</f>
        <v>0.19846055163566401</v>
      </c>
      <c r="AZ142" s="3">
        <f t="shared" si="16"/>
        <v>0.19846055163566401</v>
      </c>
      <c r="BA142" s="3">
        <f t="shared" si="16"/>
        <v>0.19846055163566401</v>
      </c>
      <c r="BB142" s="3">
        <f t="shared" si="16"/>
        <v>0.19846055163566401</v>
      </c>
      <c r="BC142" s="3">
        <f>17.683407835919/100</f>
        <v>0.17683407835918999</v>
      </c>
      <c r="BD142" s="3">
        <f t="shared" ref="BD142:BG142" si="17">17.683407835919/100</f>
        <v>0.17683407835918999</v>
      </c>
      <c r="BE142" s="3">
        <f t="shared" si="17"/>
        <v>0.17683407835918999</v>
      </c>
      <c r="BF142" s="3">
        <f t="shared" si="17"/>
        <v>0.17683407835918999</v>
      </c>
      <c r="BG142" s="3">
        <f t="shared" si="17"/>
        <v>0.17683407835918999</v>
      </c>
      <c r="BH142" s="3">
        <f>15.7777068029384/100</f>
        <v>0.15777706802938402</v>
      </c>
      <c r="BI142" s="3">
        <f>14.924155928886/100</f>
        <v>0.14924155928885999</v>
      </c>
      <c r="BJ142" s="3">
        <f>13.959686823255/100</f>
        <v>0.13959686823254999</v>
      </c>
      <c r="BK142" s="3">
        <f>13.4099616858238/100</f>
        <v>0.13409961685823801</v>
      </c>
      <c r="BL142" s="3">
        <f>12.7084723148766/100</f>
        <v>0.12708472314876601</v>
      </c>
      <c r="BM142" s="3">
        <f>11.3204373423045/100</f>
        <v>0.113204373423045</v>
      </c>
      <c r="BN142" s="3">
        <f>10.608371462464/100</f>
        <v>0.10608371462464</v>
      </c>
      <c r="BO142" s="3">
        <f>9.30073516840486/100</f>
        <v>9.3007351684048598E-2</v>
      </c>
      <c r="BP142" s="3">
        <f>8.59574468085106/100</f>
        <v>8.5957446808510612E-2</v>
      </c>
      <c r="BQ142" s="3">
        <f>8.59574468085106/100</f>
        <v>8.5957446808510612E-2</v>
      </c>
    </row>
    <row r="143" spans="1:69" x14ac:dyDescent="0.25">
      <c r="A143" s="3">
        <v>142</v>
      </c>
      <c r="B143" s="3">
        <v>1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1</v>
      </c>
      <c r="S143" s="3">
        <v>1</v>
      </c>
      <c r="T143" s="3">
        <v>1</v>
      </c>
      <c r="U143" s="3">
        <v>1</v>
      </c>
      <c r="V143" s="3">
        <v>1</v>
      </c>
      <c r="W143" s="3">
        <v>1</v>
      </c>
      <c r="X143" s="3">
        <v>1</v>
      </c>
      <c r="Y143" s="3">
        <v>1</v>
      </c>
      <c r="Z143" s="3">
        <v>1</v>
      </c>
      <c r="AA143" s="3">
        <v>1</v>
      </c>
      <c r="AB143" s="3">
        <v>1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1</v>
      </c>
      <c r="AI143" s="3">
        <v>1</v>
      </c>
      <c r="AJ143" s="3">
        <v>1</v>
      </c>
      <c r="AK143" s="3">
        <v>1</v>
      </c>
      <c r="AL143" s="3">
        <v>1</v>
      </c>
      <c r="AM143" s="3">
        <v>1</v>
      </c>
      <c r="AN143" s="3">
        <v>1</v>
      </c>
      <c r="AO143" s="3">
        <v>1</v>
      </c>
      <c r="AP143" s="3">
        <v>1</v>
      </c>
      <c r="AQ143" s="3">
        <v>1</v>
      </c>
      <c r="AR143" s="3">
        <v>1</v>
      </c>
      <c r="AS143" s="3">
        <v>1</v>
      </c>
      <c r="AT143" s="3">
        <v>1</v>
      </c>
      <c r="AU143" s="3">
        <v>1</v>
      </c>
      <c r="AV143" s="3">
        <v>1</v>
      </c>
      <c r="AW143" s="3">
        <v>1</v>
      </c>
      <c r="AX143" s="3">
        <v>1</v>
      </c>
      <c r="AY143" s="3">
        <v>1</v>
      </c>
      <c r="AZ143" s="3">
        <v>1</v>
      </c>
      <c r="BA143" s="3">
        <v>1</v>
      </c>
      <c r="BB143" s="3">
        <v>1</v>
      </c>
      <c r="BC143" s="3">
        <v>1</v>
      </c>
      <c r="BD143" s="3">
        <v>1</v>
      </c>
      <c r="BE143" s="3">
        <v>1</v>
      </c>
      <c r="BF143" s="3">
        <v>1</v>
      </c>
      <c r="BG143" s="3">
        <v>1</v>
      </c>
      <c r="BH143" s="3">
        <v>1</v>
      </c>
      <c r="BI143" s="3">
        <v>1</v>
      </c>
      <c r="BJ143" s="3">
        <v>1</v>
      </c>
      <c r="BK143" s="3">
        <v>1</v>
      </c>
      <c r="BL143" s="3">
        <v>1</v>
      </c>
      <c r="BM143" s="3">
        <v>1</v>
      </c>
      <c r="BN143" s="3">
        <v>1</v>
      </c>
      <c r="BO143" s="3">
        <v>1</v>
      </c>
      <c r="BP143" s="3">
        <v>1</v>
      </c>
      <c r="BQ143" s="3">
        <v>1</v>
      </c>
    </row>
    <row r="144" spans="1:69" x14ac:dyDescent="0.25">
      <c r="A144" s="3">
        <v>143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</row>
    <row r="145" spans="1:69" x14ac:dyDescent="0.25">
      <c r="A145" s="3">
        <v>144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</row>
    <row r="146" spans="1:69" x14ac:dyDescent="0.25">
      <c r="A146" s="3">
        <v>145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</row>
    <row r="147" spans="1:69" x14ac:dyDescent="0.25">
      <c r="A147" s="3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</row>
    <row r="148" spans="1:69" x14ac:dyDescent="0.25">
      <c r="A148" s="3">
        <v>147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</row>
    <row r="149" spans="1:69" x14ac:dyDescent="0.25">
      <c r="A149" s="3">
        <v>148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</row>
    <row r="150" spans="1:69" x14ac:dyDescent="0.25">
      <c r="A150" s="3">
        <v>149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</row>
    <row r="151" spans="1:69" x14ac:dyDescent="0.25">
      <c r="A151" s="3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</row>
    <row r="152" spans="1:69" x14ac:dyDescent="0.25">
      <c r="A152" s="3">
        <v>151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1</v>
      </c>
      <c r="X152" s="3">
        <v>1</v>
      </c>
      <c r="Y152" s="3">
        <v>1</v>
      </c>
      <c r="Z152" s="3">
        <v>1</v>
      </c>
      <c r="AA152" s="3">
        <v>1</v>
      </c>
      <c r="AB152" s="3">
        <v>1</v>
      </c>
      <c r="AC152" s="3">
        <v>1</v>
      </c>
      <c r="AD152" s="3">
        <v>1</v>
      </c>
      <c r="AE152" s="3">
        <v>1</v>
      </c>
      <c r="AF152" s="3">
        <v>1</v>
      </c>
      <c r="AG152" s="3">
        <v>1</v>
      </c>
      <c r="AH152" s="3">
        <v>1</v>
      </c>
      <c r="AI152" s="3">
        <v>1</v>
      </c>
      <c r="AJ152" s="3">
        <v>1</v>
      </c>
      <c r="AK152" s="3">
        <v>1</v>
      </c>
      <c r="AL152" s="3">
        <v>1</v>
      </c>
      <c r="AM152" s="3">
        <v>1</v>
      </c>
      <c r="AN152" s="3">
        <v>1</v>
      </c>
      <c r="AO152" s="3">
        <v>1</v>
      </c>
      <c r="AP152" s="3">
        <v>1</v>
      </c>
      <c r="AQ152" s="3">
        <v>1</v>
      </c>
      <c r="AR152" s="3">
        <v>1</v>
      </c>
      <c r="AS152" s="3">
        <v>1</v>
      </c>
      <c r="AT152" s="3">
        <v>1</v>
      </c>
      <c r="AU152" s="3">
        <v>1</v>
      </c>
      <c r="AV152" s="3">
        <v>1</v>
      </c>
      <c r="AW152" s="3">
        <v>1</v>
      </c>
      <c r="AX152" s="3">
        <v>1</v>
      </c>
      <c r="AY152" s="3">
        <v>1</v>
      </c>
      <c r="AZ152" s="3">
        <v>1</v>
      </c>
      <c r="BA152" s="3">
        <v>1</v>
      </c>
      <c r="BB152" s="3">
        <v>1</v>
      </c>
      <c r="BC152" s="3">
        <v>1</v>
      </c>
      <c r="BD152" s="3">
        <v>1</v>
      </c>
      <c r="BE152" s="3">
        <v>1</v>
      </c>
      <c r="BF152" s="3">
        <v>1</v>
      </c>
      <c r="BG152" s="3">
        <v>1</v>
      </c>
      <c r="BH152" s="3">
        <v>1</v>
      </c>
      <c r="BI152" s="3">
        <v>1</v>
      </c>
      <c r="BJ152" s="3">
        <v>1</v>
      </c>
      <c r="BK152" s="3">
        <v>1</v>
      </c>
      <c r="BL152" s="3">
        <v>1</v>
      </c>
      <c r="BM152" s="3">
        <v>1</v>
      </c>
      <c r="BN152" s="3">
        <v>1</v>
      </c>
      <c r="BO152" s="3">
        <v>1</v>
      </c>
      <c r="BP152" s="3">
        <v>1</v>
      </c>
      <c r="BQ152" s="3">
        <v>1</v>
      </c>
    </row>
    <row r="153" spans="1:69" x14ac:dyDescent="0.25">
      <c r="A153" s="3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</row>
    <row r="154" spans="1:69" x14ac:dyDescent="0.25">
      <c r="A154" s="3">
        <v>153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</row>
    <row r="155" spans="1:69" x14ac:dyDescent="0.25">
      <c r="A155" s="3">
        <v>154</v>
      </c>
      <c r="B155" s="3">
        <v>0.3543</v>
      </c>
      <c r="C155" s="3">
        <v>0.33950000000000002</v>
      </c>
      <c r="D155" s="3">
        <v>0.38150000000000001</v>
      </c>
      <c r="E155" s="3">
        <v>0.36909999999999998</v>
      </c>
      <c r="F155" s="3">
        <v>0.29110000000000003</v>
      </c>
      <c r="G155" s="3">
        <v>0.26600000000000001</v>
      </c>
      <c r="H155" s="3">
        <v>0.27979999999999999</v>
      </c>
      <c r="I155" s="3">
        <v>0.26219999999999999</v>
      </c>
      <c r="J155" s="3">
        <v>0.24840000000000001</v>
      </c>
      <c r="K155" s="3">
        <v>0.2379</v>
      </c>
      <c r="L155" s="3">
        <v>0.22370000000000001</v>
      </c>
      <c r="M155" s="3">
        <v>0.24740000000000001</v>
      </c>
      <c r="N155" s="3">
        <v>0.25190000000000001</v>
      </c>
      <c r="O155" s="3">
        <v>0.27229999999999999</v>
      </c>
      <c r="P155" s="3">
        <v>0.245</v>
      </c>
      <c r="Q155" s="3">
        <v>0.29170000000000001</v>
      </c>
      <c r="R155" s="3">
        <v>0.29530000000000001</v>
      </c>
      <c r="S155" s="3">
        <v>0.2616</v>
      </c>
      <c r="T155" s="3">
        <v>0.27450000000000002</v>
      </c>
      <c r="U155" s="3">
        <v>0.31859999999999999</v>
      </c>
      <c r="V155" s="3">
        <v>0.32019999999999998</v>
      </c>
      <c r="W155" s="3">
        <v>0.2959</v>
      </c>
      <c r="X155" s="3">
        <v>0.28710000000000002</v>
      </c>
      <c r="Y155" s="3">
        <v>0.31309999999999999</v>
      </c>
      <c r="Z155" s="3">
        <v>0.3448</v>
      </c>
      <c r="AA155" s="3">
        <v>0.36520000000000002</v>
      </c>
      <c r="AB155" s="3">
        <v>0.35039999999999999</v>
      </c>
      <c r="AC155" s="3">
        <v>0.3044</v>
      </c>
      <c r="AD155" s="3">
        <v>0.24360000000000001</v>
      </c>
      <c r="AE155" s="3">
        <v>0.2142</v>
      </c>
      <c r="AF155" s="3">
        <v>0.2137</v>
      </c>
      <c r="AG155" s="3">
        <v>0.27550000000000002</v>
      </c>
      <c r="AH155" s="3">
        <v>0.26989999999999997</v>
      </c>
      <c r="AI155" s="3">
        <v>0.25940000000000002</v>
      </c>
      <c r="AJ155" s="3">
        <v>0.2843</v>
      </c>
      <c r="AK155" s="3">
        <v>0.2555</v>
      </c>
      <c r="AL155" s="3">
        <v>0.23880000000000001</v>
      </c>
      <c r="AM155" s="3">
        <v>0.22789999999999999</v>
      </c>
      <c r="AN155" s="3">
        <v>0.20169999999999999</v>
      </c>
      <c r="AO155" s="3">
        <v>0.19370000000000001</v>
      </c>
      <c r="AP155" s="3">
        <v>0.20669999999999999</v>
      </c>
      <c r="AQ155" s="3">
        <v>0.19700000000000001</v>
      </c>
      <c r="AR155" s="3">
        <v>0.17369999999999999</v>
      </c>
      <c r="AS155" s="3">
        <v>0.1198</v>
      </c>
      <c r="AT155" s="3">
        <v>0.12790000000000001</v>
      </c>
      <c r="AU155" s="3">
        <v>0.12429999999999999</v>
      </c>
      <c r="AV155" s="3">
        <v>0.13969999999999999</v>
      </c>
      <c r="AW155" s="3">
        <v>0.14729999999999999</v>
      </c>
      <c r="AX155" s="3">
        <v>0.14760000000000001</v>
      </c>
      <c r="AY155" s="3">
        <v>0.16900000000000001</v>
      </c>
      <c r="AZ155" s="3">
        <v>0.185</v>
      </c>
      <c r="BA155" s="3">
        <v>0.21279999999999999</v>
      </c>
      <c r="BB155" s="3">
        <v>0.22539999999999999</v>
      </c>
      <c r="BC155" s="3">
        <v>0.24490000000000001</v>
      </c>
      <c r="BD155" s="3">
        <v>0.23039999999999999</v>
      </c>
      <c r="BE155" s="3">
        <v>0.1714</v>
      </c>
      <c r="BF155" s="3">
        <v>0.1154</v>
      </c>
      <c r="BG155" s="3">
        <v>9.1800000000000007E-2</v>
      </c>
      <c r="BH155" s="3">
        <v>9.1800000000000007E-2</v>
      </c>
      <c r="BI155" s="3">
        <v>9.1800000000000007E-2</v>
      </c>
      <c r="BJ155" s="3">
        <v>9.1800000000000007E-2</v>
      </c>
      <c r="BK155" s="3">
        <v>9.1800000000000007E-2</v>
      </c>
      <c r="BL155" s="3">
        <v>9.1800000000000007E-2</v>
      </c>
      <c r="BM155" s="3">
        <v>9.1800000000000007E-2</v>
      </c>
      <c r="BN155" s="3">
        <v>9.1800000000000007E-2</v>
      </c>
      <c r="BO155" s="3">
        <v>9.1800000000000007E-2</v>
      </c>
      <c r="BP155" s="3">
        <v>9.1800000000000007E-2</v>
      </c>
      <c r="BQ155" s="3">
        <v>9.1800000000000007E-2</v>
      </c>
    </row>
    <row r="156" spans="1:69" x14ac:dyDescent="0.25">
      <c r="A156" s="3">
        <v>155</v>
      </c>
      <c r="B156" s="3">
        <v>0.14119999999999999</v>
      </c>
      <c r="C156" s="3">
        <v>0.15429999999999999</v>
      </c>
      <c r="D156" s="3">
        <v>0.13439999999999999</v>
      </c>
      <c r="E156" s="3">
        <v>0.13239999999999999</v>
      </c>
      <c r="F156" s="3">
        <v>0.1492</v>
      </c>
      <c r="G156" s="3">
        <v>0.16209999999999999</v>
      </c>
      <c r="H156" s="3">
        <v>0.14810000000000001</v>
      </c>
      <c r="I156" s="3">
        <v>0.14180000000000001</v>
      </c>
      <c r="J156" s="3">
        <v>0.15129999999999999</v>
      </c>
      <c r="K156" s="3">
        <v>0.1532</v>
      </c>
      <c r="L156" s="3">
        <v>0.1547</v>
      </c>
      <c r="M156" s="3">
        <v>0.16089999999999999</v>
      </c>
      <c r="N156" s="3">
        <v>0.16339999999999999</v>
      </c>
      <c r="O156" s="3">
        <v>0.16439999999999999</v>
      </c>
      <c r="P156" s="3">
        <v>0.1951</v>
      </c>
      <c r="Q156" s="3">
        <v>0.2021</v>
      </c>
      <c r="R156" s="3">
        <v>0.18859999999999999</v>
      </c>
      <c r="S156" s="3">
        <v>0.19139999999999999</v>
      </c>
      <c r="T156" s="3">
        <v>0.1976</v>
      </c>
      <c r="U156" s="3">
        <v>0.15939999999999999</v>
      </c>
      <c r="V156" s="3">
        <v>0.1489</v>
      </c>
      <c r="W156" s="3">
        <v>0.1537</v>
      </c>
      <c r="X156" s="3">
        <v>0.17349999999999999</v>
      </c>
      <c r="Y156" s="3">
        <v>0.16209999999999999</v>
      </c>
      <c r="Z156" s="3">
        <v>0.13919999999999999</v>
      </c>
      <c r="AA156" s="3">
        <v>0.16650000000000001</v>
      </c>
      <c r="AB156" s="3">
        <v>0.17419999999999999</v>
      </c>
      <c r="AC156" s="3">
        <v>0.18479999999999999</v>
      </c>
      <c r="AD156" s="3">
        <v>0.20949999999999999</v>
      </c>
      <c r="AE156" s="3">
        <v>0.22459999999999999</v>
      </c>
      <c r="AF156" s="3">
        <v>0.23530000000000001</v>
      </c>
      <c r="AG156" s="3">
        <v>0.19439999999999999</v>
      </c>
      <c r="AH156" s="3">
        <v>0.21010000000000001</v>
      </c>
      <c r="AI156" s="3">
        <v>0.21160000000000001</v>
      </c>
      <c r="AJ156" s="3">
        <v>0.21779999999999999</v>
      </c>
      <c r="AK156" s="3">
        <v>0.2339</v>
      </c>
      <c r="AL156" s="3">
        <v>0.2472</v>
      </c>
      <c r="AM156" s="3">
        <v>0.2792</v>
      </c>
      <c r="AN156" s="3">
        <v>0.29420000000000002</v>
      </c>
      <c r="AO156" s="3">
        <v>0.31330000000000002</v>
      </c>
      <c r="AP156" s="3">
        <v>0.32500000000000001</v>
      </c>
      <c r="AQ156" s="3">
        <v>0.3377</v>
      </c>
      <c r="AR156" s="3">
        <v>0.33600000000000002</v>
      </c>
      <c r="AS156" s="3">
        <v>0.37409999999999999</v>
      </c>
      <c r="AT156" s="3">
        <v>0.37459999999999999</v>
      </c>
      <c r="AU156" s="3">
        <v>0.35339999999999999</v>
      </c>
      <c r="AV156" s="3">
        <v>0.38100000000000001</v>
      </c>
      <c r="AW156" s="3">
        <v>0.36709999999999998</v>
      </c>
      <c r="AX156" s="3">
        <v>0.35270000000000001</v>
      </c>
      <c r="AY156" s="3">
        <v>0.32219999999999999</v>
      </c>
      <c r="AZ156" s="3">
        <v>0.29859999999999998</v>
      </c>
      <c r="BA156" s="3">
        <v>0.26690000000000003</v>
      </c>
      <c r="BB156" s="3">
        <v>0.23699999999999999</v>
      </c>
      <c r="BC156" s="3">
        <v>0.20449999999999999</v>
      </c>
      <c r="BD156" s="3">
        <v>0.18709999999999999</v>
      </c>
      <c r="BE156" s="3">
        <v>0.1888</v>
      </c>
      <c r="BF156" s="3">
        <v>0.2142</v>
      </c>
      <c r="BG156" s="3">
        <v>0.22370000000000001</v>
      </c>
      <c r="BH156" s="3">
        <v>0.22370000000000001</v>
      </c>
      <c r="BI156" s="3">
        <v>0.22370000000000001</v>
      </c>
      <c r="BJ156" s="3">
        <v>0.22370000000000001</v>
      </c>
      <c r="BK156" s="3">
        <v>0.22370000000000001</v>
      </c>
      <c r="BL156" s="3">
        <v>0.22370000000000001</v>
      </c>
      <c r="BM156" s="3">
        <v>0.22370000000000001</v>
      </c>
      <c r="BN156" s="3">
        <v>0.22370000000000001</v>
      </c>
      <c r="BO156" s="3">
        <v>0.22370000000000001</v>
      </c>
      <c r="BP156" s="3">
        <v>0.22370000000000001</v>
      </c>
      <c r="BQ156" s="3">
        <v>0.22370000000000001</v>
      </c>
    </row>
    <row r="157" spans="1:69" x14ac:dyDescent="0.25">
      <c r="A157" s="3">
        <v>156</v>
      </c>
      <c r="B157" s="3">
        <v>5.04E-2</v>
      </c>
      <c r="C157" s="3">
        <v>5.0099999999999999E-2</v>
      </c>
      <c r="D157" s="3">
        <v>5.3800000000000001E-2</v>
      </c>
      <c r="E157" s="3">
        <v>8.2699999999999996E-2</v>
      </c>
      <c r="F157" s="3">
        <v>0.13900000000000001</v>
      </c>
      <c r="G157" s="3">
        <v>0.11559999999999999</v>
      </c>
      <c r="H157" s="3">
        <v>0.15870000000000001</v>
      </c>
      <c r="I157" s="3">
        <v>0.20469999999999999</v>
      </c>
      <c r="J157" s="3">
        <v>0.13350000000000001</v>
      </c>
      <c r="K157" s="3">
        <v>0.1459</v>
      </c>
      <c r="L157" s="3">
        <v>0.1711</v>
      </c>
      <c r="M157" s="3">
        <v>0.14249999999999999</v>
      </c>
      <c r="N157" s="3">
        <v>0.16800000000000001</v>
      </c>
      <c r="O157" s="3">
        <v>0.14069999999999999</v>
      </c>
      <c r="P157" s="3">
        <v>0.1479</v>
      </c>
      <c r="Q157" s="3">
        <v>9.5899999999999999E-2</v>
      </c>
      <c r="R157" s="3">
        <v>0.13350000000000001</v>
      </c>
      <c r="S157" s="3">
        <v>0.16650000000000001</v>
      </c>
      <c r="T157" s="3">
        <v>0.13539999999999999</v>
      </c>
      <c r="U157" s="3">
        <v>0.1502</v>
      </c>
      <c r="V157" s="3">
        <v>0.16869999999999999</v>
      </c>
      <c r="W157" s="3">
        <v>0.1595</v>
      </c>
      <c r="X157" s="3">
        <v>0.1101</v>
      </c>
      <c r="Y157" s="3">
        <v>7.6399999999999996E-2</v>
      </c>
      <c r="Z157" s="3">
        <v>0.1038</v>
      </c>
      <c r="AA157" s="3">
        <v>0.05</v>
      </c>
      <c r="AB157" s="3">
        <v>0.05</v>
      </c>
      <c r="AC157" s="3">
        <v>0.05</v>
      </c>
      <c r="AD157" s="3">
        <v>0.05</v>
      </c>
      <c r="AE157" s="3">
        <v>0.05</v>
      </c>
      <c r="AF157" s="3">
        <v>5.0099999999999999E-2</v>
      </c>
      <c r="AG157" s="3">
        <v>0.1236</v>
      </c>
      <c r="AH157" s="3">
        <v>6.8400000000000002E-2</v>
      </c>
      <c r="AI157" s="3">
        <v>6.8500000000000005E-2</v>
      </c>
      <c r="AJ157" s="3">
        <v>0.05</v>
      </c>
      <c r="AK157" s="3">
        <v>9.3600000000000003E-2</v>
      </c>
      <c r="AL157" s="3">
        <v>8.9499999999999996E-2</v>
      </c>
      <c r="AM157" s="3">
        <v>0.05</v>
      </c>
      <c r="AN157" s="3">
        <v>4.9799999999999997E-2</v>
      </c>
      <c r="AO157" s="3">
        <v>0.05</v>
      </c>
      <c r="AP157" s="3">
        <v>4.9799999999999997E-2</v>
      </c>
      <c r="AQ157" s="3">
        <v>6.3E-2</v>
      </c>
      <c r="AR157" s="3">
        <v>0.10630000000000001</v>
      </c>
      <c r="AS157" s="3">
        <v>0.123</v>
      </c>
      <c r="AT157" s="3">
        <v>0.12859999999999999</v>
      </c>
      <c r="AU157" s="3">
        <v>0.1764</v>
      </c>
      <c r="AV157" s="3">
        <v>0.1363</v>
      </c>
      <c r="AW157" s="3">
        <v>0.13450000000000001</v>
      </c>
      <c r="AX157" s="3">
        <v>0.13420000000000001</v>
      </c>
      <c r="AY157" s="3">
        <v>0.13420000000000001</v>
      </c>
      <c r="AZ157" s="3">
        <v>0.1343</v>
      </c>
      <c r="BA157" s="3">
        <v>0.14430000000000001</v>
      </c>
      <c r="BB157" s="3">
        <v>0.14380000000000001</v>
      </c>
      <c r="BC157" s="3">
        <v>0.1439</v>
      </c>
      <c r="BD157" s="3">
        <v>0.13039999999999999</v>
      </c>
      <c r="BE157" s="3">
        <v>0.12839999999999999</v>
      </c>
      <c r="BF157" s="3">
        <v>0.11609999999999999</v>
      </c>
      <c r="BG157" s="3">
        <v>0.1636</v>
      </c>
      <c r="BH157" s="3">
        <v>0.1636</v>
      </c>
      <c r="BI157" s="3">
        <v>0.1636</v>
      </c>
      <c r="BJ157" s="3">
        <v>0.1636</v>
      </c>
      <c r="BK157" s="3">
        <v>0.1636</v>
      </c>
      <c r="BL157" s="3">
        <v>0.1636</v>
      </c>
      <c r="BM157" s="3">
        <v>0.1636</v>
      </c>
      <c r="BN157" s="3">
        <v>0.1636</v>
      </c>
      <c r="BO157" s="3">
        <v>0.1636</v>
      </c>
      <c r="BP157" s="3">
        <v>0.1636</v>
      </c>
      <c r="BQ157" s="3">
        <v>0.1636</v>
      </c>
    </row>
    <row r="158" spans="1:69" x14ac:dyDescent="0.25">
      <c r="A158" s="3">
        <v>157</v>
      </c>
      <c r="B158" s="3">
        <v>0.1353</v>
      </c>
      <c r="C158" s="3">
        <v>0.1242</v>
      </c>
      <c r="D158" s="3">
        <v>0.1094</v>
      </c>
      <c r="E158" s="3">
        <v>9.1300000000000006E-2</v>
      </c>
      <c r="F158" s="3">
        <v>8.1600000000000006E-2</v>
      </c>
      <c r="G158" s="3">
        <v>7.7399999999999997E-2</v>
      </c>
      <c r="H158" s="3">
        <v>6.4000000000000001E-2</v>
      </c>
      <c r="I158" s="3">
        <v>4.87E-2</v>
      </c>
      <c r="J158" s="3">
        <v>4.7899999999999998E-2</v>
      </c>
      <c r="K158" s="3">
        <v>3.8100000000000002E-2</v>
      </c>
      <c r="L158" s="3">
        <v>2.81E-2</v>
      </c>
      <c r="M158" s="3">
        <v>2.7099999999999999E-2</v>
      </c>
      <c r="N158" s="3">
        <v>2.53E-2</v>
      </c>
      <c r="O158" s="3">
        <v>2.4799999999999999E-2</v>
      </c>
      <c r="P158" s="3">
        <v>2.53E-2</v>
      </c>
      <c r="Q158" s="3">
        <v>2.5700000000000001E-2</v>
      </c>
      <c r="R158" s="3">
        <v>2.2499999999999999E-2</v>
      </c>
      <c r="S158" s="3">
        <v>2.1600000000000001E-2</v>
      </c>
      <c r="T158" s="3">
        <v>2.35E-2</v>
      </c>
      <c r="U158" s="3">
        <v>1.66E-2</v>
      </c>
      <c r="V158" s="3">
        <v>1.4200000000000001E-2</v>
      </c>
      <c r="W158" s="3">
        <v>1.49E-2</v>
      </c>
      <c r="X158" s="3">
        <v>1.83E-2</v>
      </c>
      <c r="Y158" s="3">
        <v>1.5299999999999999E-2</v>
      </c>
      <c r="Z158" s="3">
        <v>1.14E-2</v>
      </c>
      <c r="AA158" s="3">
        <v>1.0200000000000001E-2</v>
      </c>
      <c r="AB158" s="3">
        <v>1.12E-2</v>
      </c>
      <c r="AC158" s="3">
        <v>1.21E-2</v>
      </c>
      <c r="AD158" s="3">
        <v>1.2699999999999999E-2</v>
      </c>
      <c r="AE158" s="3">
        <v>1.2200000000000001E-2</v>
      </c>
      <c r="AF158" s="3">
        <v>1.0999999999999999E-2</v>
      </c>
      <c r="AG158" s="3">
        <v>8.3999999999999995E-3</v>
      </c>
      <c r="AH158" s="3">
        <v>8.9999999999999993E-3</v>
      </c>
      <c r="AI158" s="3">
        <v>7.9000000000000008E-3</v>
      </c>
      <c r="AJ158" s="3">
        <v>7.1000000000000004E-3</v>
      </c>
      <c r="AK158" s="3">
        <v>6.7000000000000002E-3</v>
      </c>
      <c r="AL158" s="3">
        <v>6.6E-3</v>
      </c>
      <c r="AM158" s="3">
        <v>7.4999999999999997E-3</v>
      </c>
      <c r="AN158" s="3">
        <v>7.7000000000000002E-3</v>
      </c>
      <c r="AO158" s="3">
        <v>7.9000000000000008E-3</v>
      </c>
      <c r="AP158" s="3">
        <v>6.8999999999999999E-3</v>
      </c>
      <c r="AQ158" s="3">
        <v>6.6E-3</v>
      </c>
      <c r="AR158" s="3">
        <v>6.4000000000000003E-3</v>
      </c>
      <c r="AS158" s="3">
        <v>6.3E-3</v>
      </c>
      <c r="AT158" s="3">
        <v>5.3E-3</v>
      </c>
      <c r="AU158" s="3">
        <v>5.4999999999999997E-3</v>
      </c>
      <c r="AV158" s="3">
        <v>5.4999999999999997E-3</v>
      </c>
      <c r="AW158" s="3">
        <v>5.5999999999999999E-3</v>
      </c>
      <c r="AX158" s="3">
        <v>6.0000000000000001E-3</v>
      </c>
      <c r="AY158" s="3">
        <v>5.8999999999999999E-3</v>
      </c>
      <c r="AZ158" s="3">
        <v>5.8999999999999999E-3</v>
      </c>
      <c r="BA158" s="3">
        <v>5.8999999999999999E-3</v>
      </c>
      <c r="BB158" s="3">
        <v>6.1999999999999998E-3</v>
      </c>
      <c r="BC158" s="3">
        <v>6.3E-3</v>
      </c>
      <c r="BD158" s="3">
        <v>9.7999999999999997E-3</v>
      </c>
      <c r="BE158" s="3">
        <v>1.1900000000000001E-2</v>
      </c>
      <c r="BF158" s="3">
        <v>1.4200000000000001E-2</v>
      </c>
      <c r="BG158" s="3">
        <v>1.44E-2</v>
      </c>
      <c r="BH158" s="3">
        <v>1.44E-2</v>
      </c>
      <c r="BI158" s="3">
        <v>1.44E-2</v>
      </c>
      <c r="BJ158" s="3">
        <v>1.44E-2</v>
      </c>
      <c r="BK158" s="3">
        <v>1.44E-2</v>
      </c>
      <c r="BL158" s="3">
        <v>1.44E-2</v>
      </c>
      <c r="BM158" s="3">
        <v>1.44E-2</v>
      </c>
      <c r="BN158" s="3">
        <v>1.44E-2</v>
      </c>
      <c r="BO158" s="3">
        <v>1.44E-2</v>
      </c>
      <c r="BP158" s="3">
        <v>1.44E-2</v>
      </c>
      <c r="BQ158" s="3">
        <v>1.44E-2</v>
      </c>
    </row>
    <row r="159" spans="1:69" x14ac:dyDescent="0.25">
      <c r="A159" s="3">
        <v>158</v>
      </c>
      <c r="B159" s="3">
        <v>9.0399999999999994E-2</v>
      </c>
      <c r="C159" s="3">
        <v>9.6000000000000002E-2</v>
      </c>
      <c r="D159" s="3">
        <v>9.74E-2</v>
      </c>
      <c r="E159" s="3">
        <v>9.4500000000000001E-2</v>
      </c>
      <c r="F159" s="3">
        <v>9.8500000000000004E-2</v>
      </c>
      <c r="G159" s="3">
        <v>0.10979999999999999</v>
      </c>
      <c r="H159" s="3">
        <v>9.5600000000000004E-2</v>
      </c>
      <c r="I159" s="3">
        <v>8.4699999999999998E-2</v>
      </c>
      <c r="J159" s="3">
        <v>0.10249999999999999</v>
      </c>
      <c r="K159" s="3">
        <v>0.1038</v>
      </c>
      <c r="L159" s="3">
        <v>9.9900000000000003E-2</v>
      </c>
      <c r="M159" s="3">
        <v>9.3399999999999997E-2</v>
      </c>
      <c r="N159" s="3">
        <v>0.1017</v>
      </c>
      <c r="O159" s="3">
        <v>0.1108</v>
      </c>
      <c r="P159" s="3">
        <v>0.11459999999999999</v>
      </c>
      <c r="Q159" s="3">
        <v>0.1066</v>
      </c>
      <c r="R159" s="3">
        <v>8.6800000000000002E-2</v>
      </c>
      <c r="S159" s="3">
        <v>8.4400000000000003E-2</v>
      </c>
      <c r="T159" s="3">
        <v>8.2199999999999995E-2</v>
      </c>
      <c r="U159" s="3">
        <v>6.54E-2</v>
      </c>
      <c r="V159" s="3">
        <v>5.7700000000000001E-2</v>
      </c>
      <c r="W159" s="3">
        <v>6.2899999999999998E-2</v>
      </c>
      <c r="X159" s="3">
        <v>7.9500000000000001E-2</v>
      </c>
      <c r="Y159" s="3">
        <v>7.9600000000000004E-2</v>
      </c>
      <c r="Z159" s="3">
        <v>6.3E-2</v>
      </c>
      <c r="AA159" s="3">
        <v>5.1299999999999998E-2</v>
      </c>
      <c r="AB159" s="3">
        <v>5.5100000000000003E-2</v>
      </c>
      <c r="AC159" s="3">
        <v>6.5199999999999994E-2</v>
      </c>
      <c r="AD159" s="3">
        <v>7.3899999999999993E-2</v>
      </c>
      <c r="AE159" s="3">
        <v>8.0199999999999994E-2</v>
      </c>
      <c r="AF159" s="3">
        <v>8.3799999999999999E-2</v>
      </c>
      <c r="AG159" s="3">
        <v>5.8900000000000001E-2</v>
      </c>
      <c r="AH159" s="3">
        <v>6.6299999999999998E-2</v>
      </c>
      <c r="AI159" s="3">
        <v>7.2700000000000001E-2</v>
      </c>
      <c r="AJ159" s="3">
        <v>6.7000000000000004E-2</v>
      </c>
      <c r="AK159" s="3">
        <v>6.1600000000000002E-2</v>
      </c>
      <c r="AL159" s="3">
        <v>6.25E-2</v>
      </c>
      <c r="AM159" s="3">
        <v>6.8099999999999994E-2</v>
      </c>
      <c r="AN159" s="3">
        <v>7.0199999999999999E-2</v>
      </c>
      <c r="AO159" s="3">
        <v>6.4299999999999996E-2</v>
      </c>
      <c r="AP159" s="3">
        <v>5.4399999999999997E-2</v>
      </c>
      <c r="AQ159" s="3">
        <v>5.1200000000000002E-2</v>
      </c>
      <c r="AR159" s="3">
        <v>4.7800000000000002E-2</v>
      </c>
      <c r="AS159" s="3">
        <v>5.5E-2</v>
      </c>
      <c r="AT159" s="3">
        <v>5.4199999999999998E-2</v>
      </c>
      <c r="AU159" s="3">
        <v>5.5500000000000001E-2</v>
      </c>
      <c r="AV159" s="3">
        <v>5.4800000000000001E-2</v>
      </c>
      <c r="AW159" s="3">
        <v>5.5399999999999998E-2</v>
      </c>
      <c r="AX159" s="3">
        <v>6.2100000000000002E-2</v>
      </c>
      <c r="AY159" s="3">
        <v>6.4799999999999996E-2</v>
      </c>
      <c r="AZ159" s="3">
        <v>6.0499999999999998E-2</v>
      </c>
      <c r="BA159" s="3">
        <v>6.0400000000000002E-2</v>
      </c>
      <c r="BB159" s="3">
        <v>6.0699999999999997E-2</v>
      </c>
      <c r="BC159" s="3">
        <v>6.1600000000000002E-2</v>
      </c>
      <c r="BD159" s="3">
        <v>7.3800000000000004E-2</v>
      </c>
      <c r="BE159" s="3">
        <v>9.1700000000000004E-2</v>
      </c>
      <c r="BF159" s="3">
        <v>0.1167</v>
      </c>
      <c r="BG159" s="3">
        <v>0.105</v>
      </c>
      <c r="BH159" s="3">
        <v>0.105</v>
      </c>
      <c r="BI159" s="3">
        <v>0.105</v>
      </c>
      <c r="BJ159" s="3">
        <v>0.105</v>
      </c>
      <c r="BK159" s="3">
        <v>0.105</v>
      </c>
      <c r="BL159" s="3">
        <v>0.105</v>
      </c>
      <c r="BM159" s="3">
        <v>0.105</v>
      </c>
      <c r="BN159" s="3">
        <v>0.105</v>
      </c>
      <c r="BO159" s="3">
        <v>0.105</v>
      </c>
      <c r="BP159" s="3">
        <v>0.105</v>
      </c>
      <c r="BQ159" s="3">
        <v>0.105</v>
      </c>
    </row>
    <row r="160" spans="1:69" x14ac:dyDescent="0.25">
      <c r="A160" s="3">
        <v>159</v>
      </c>
      <c r="B160" s="3">
        <v>3.9399999999999998E-2</v>
      </c>
      <c r="C160" s="3">
        <v>4.3499999999999997E-2</v>
      </c>
      <c r="D160" s="3">
        <v>3.9699999999999999E-2</v>
      </c>
      <c r="E160" s="3">
        <v>4.1099999999999998E-2</v>
      </c>
      <c r="F160" s="3">
        <v>4.1799999999999997E-2</v>
      </c>
      <c r="G160" s="3">
        <v>4.5199999999999997E-2</v>
      </c>
      <c r="H160" s="3">
        <v>3.9600000000000003E-2</v>
      </c>
      <c r="I160" s="3">
        <v>3.85E-2</v>
      </c>
      <c r="J160" s="3">
        <v>4.5100000000000001E-2</v>
      </c>
      <c r="K160" s="3">
        <v>4.3400000000000001E-2</v>
      </c>
      <c r="L160" s="3">
        <v>4.2900000000000001E-2</v>
      </c>
      <c r="M160" s="3">
        <v>4.1500000000000002E-2</v>
      </c>
      <c r="N160" s="3">
        <v>3.9399999999999998E-2</v>
      </c>
      <c r="O160" s="3">
        <v>4.0500000000000001E-2</v>
      </c>
      <c r="P160" s="3">
        <v>4.2700000000000002E-2</v>
      </c>
      <c r="Q160" s="3">
        <v>4.2599999999999999E-2</v>
      </c>
      <c r="R160" s="3">
        <v>3.7699999999999997E-2</v>
      </c>
      <c r="S160" s="3">
        <v>3.5900000000000001E-2</v>
      </c>
      <c r="T160" s="3">
        <v>3.5799999999999998E-2</v>
      </c>
      <c r="U160" s="3">
        <v>4.1799999999999997E-2</v>
      </c>
      <c r="V160" s="3">
        <v>5.0200000000000002E-2</v>
      </c>
      <c r="W160" s="3">
        <v>6.7900000000000002E-2</v>
      </c>
      <c r="X160" s="3">
        <v>0.1051</v>
      </c>
      <c r="Y160" s="3">
        <v>0.12759999999999999</v>
      </c>
      <c r="Z160" s="3">
        <v>0.1285</v>
      </c>
      <c r="AA160" s="3">
        <v>0.16650000000000001</v>
      </c>
      <c r="AB160" s="3">
        <v>0.16059999999999999</v>
      </c>
      <c r="AC160" s="3">
        <v>0.16900000000000001</v>
      </c>
      <c r="AD160" s="3">
        <v>0.18190000000000001</v>
      </c>
      <c r="AE160" s="3">
        <v>0.18720000000000001</v>
      </c>
      <c r="AF160" s="3">
        <v>0.1704</v>
      </c>
      <c r="AG160" s="3">
        <v>0.128</v>
      </c>
      <c r="AH160" s="3">
        <v>0.12690000000000001</v>
      </c>
      <c r="AI160" s="3">
        <v>0.1168</v>
      </c>
      <c r="AJ160" s="3">
        <v>0.1014</v>
      </c>
      <c r="AK160" s="3">
        <v>9.9299999999999999E-2</v>
      </c>
      <c r="AL160" s="3">
        <v>0.10299999999999999</v>
      </c>
      <c r="AM160" s="3">
        <v>0.1094</v>
      </c>
      <c r="AN160" s="3">
        <v>0.111</v>
      </c>
      <c r="AO160" s="3">
        <v>0.1149</v>
      </c>
      <c r="AP160" s="3">
        <v>0.10970000000000001</v>
      </c>
      <c r="AQ160" s="3">
        <v>0.1045</v>
      </c>
      <c r="AR160" s="3">
        <v>9.8500000000000004E-2</v>
      </c>
      <c r="AS160" s="3">
        <v>0.1046</v>
      </c>
      <c r="AT160" s="3">
        <v>9.8500000000000004E-2</v>
      </c>
      <c r="AU160" s="3">
        <v>0.10059999999999999</v>
      </c>
      <c r="AV160" s="3">
        <v>0.1011</v>
      </c>
      <c r="AW160" s="3">
        <v>0.1045</v>
      </c>
      <c r="AX160" s="3">
        <v>0.1113</v>
      </c>
      <c r="AY160" s="3">
        <v>0.1109</v>
      </c>
      <c r="AZ160" s="3">
        <v>0.11070000000000001</v>
      </c>
      <c r="BA160" s="3">
        <v>0.1157</v>
      </c>
      <c r="BB160" s="3">
        <v>0.11700000000000001</v>
      </c>
      <c r="BC160" s="3">
        <v>0.1246</v>
      </c>
      <c r="BD160" s="3">
        <v>0.13950000000000001</v>
      </c>
      <c r="BE160" s="3">
        <v>0.15720000000000001</v>
      </c>
      <c r="BF160" s="3">
        <v>0.19189999999999999</v>
      </c>
      <c r="BG160" s="3">
        <v>0.2107</v>
      </c>
      <c r="BH160" s="3">
        <v>0.2107</v>
      </c>
      <c r="BI160" s="3">
        <v>0.2107</v>
      </c>
      <c r="BJ160" s="3">
        <v>0.2107</v>
      </c>
      <c r="BK160" s="3">
        <v>0.2107</v>
      </c>
      <c r="BL160" s="3">
        <v>0.2107</v>
      </c>
      <c r="BM160" s="3">
        <v>0.2107</v>
      </c>
      <c r="BN160" s="3">
        <v>0.2107</v>
      </c>
      <c r="BO160" s="3">
        <v>0.2107</v>
      </c>
      <c r="BP160" s="3">
        <v>0.2107</v>
      </c>
      <c r="BQ160" s="3">
        <v>0.2107</v>
      </c>
    </row>
    <row r="161" spans="1:69" x14ac:dyDescent="0.25">
      <c r="A161" s="3">
        <v>160</v>
      </c>
      <c r="B161" s="3">
        <v>1.0999999999999999E-2</v>
      </c>
      <c r="C161" s="3">
        <v>1.18E-2</v>
      </c>
      <c r="D161" s="3">
        <v>1.1299999999999999E-2</v>
      </c>
      <c r="E161" s="3">
        <v>1.0699999999999999E-2</v>
      </c>
      <c r="F161" s="3">
        <v>1.17E-2</v>
      </c>
      <c r="G161" s="3">
        <v>1.32E-2</v>
      </c>
      <c r="H161" s="3">
        <v>1.26E-2</v>
      </c>
      <c r="I161" s="3">
        <v>1.11E-2</v>
      </c>
      <c r="J161" s="3">
        <v>1.2500000000000001E-2</v>
      </c>
      <c r="K161" s="3">
        <v>1.21E-2</v>
      </c>
      <c r="L161" s="3">
        <v>1.14E-2</v>
      </c>
      <c r="M161" s="3">
        <v>1.0800000000000001E-2</v>
      </c>
      <c r="N161" s="3">
        <v>9.7000000000000003E-3</v>
      </c>
      <c r="O161" s="3">
        <v>9.2999999999999992E-3</v>
      </c>
      <c r="P161" s="3">
        <v>9.2999999999999992E-3</v>
      </c>
      <c r="Q161" s="3">
        <v>8.8000000000000005E-3</v>
      </c>
      <c r="R161" s="3">
        <v>7.7000000000000002E-3</v>
      </c>
      <c r="S161" s="3">
        <v>6.4999999999999997E-3</v>
      </c>
      <c r="T161" s="3">
        <v>6.6E-3</v>
      </c>
      <c r="U161" s="3">
        <v>5.7000000000000002E-3</v>
      </c>
      <c r="V161" s="3">
        <v>5.1000000000000004E-3</v>
      </c>
      <c r="W161" s="3">
        <v>5.4999999999999997E-3</v>
      </c>
      <c r="X161" s="3">
        <v>7.1000000000000004E-3</v>
      </c>
      <c r="Y161" s="3">
        <v>8.0999999999999996E-3</v>
      </c>
      <c r="Z161" s="3">
        <v>6.7999999999999996E-3</v>
      </c>
      <c r="AA161" s="3">
        <v>5.4000000000000003E-3</v>
      </c>
      <c r="AB161" s="3">
        <v>5.4000000000000003E-3</v>
      </c>
      <c r="AC161" s="3">
        <v>5.7000000000000002E-3</v>
      </c>
      <c r="AD161" s="3">
        <v>6.3E-3</v>
      </c>
      <c r="AE161" s="3">
        <v>6.1999999999999998E-3</v>
      </c>
      <c r="AF161" s="3">
        <v>5.8999999999999999E-3</v>
      </c>
      <c r="AG161" s="3">
        <v>4.1999999999999997E-3</v>
      </c>
      <c r="AH161" s="3">
        <v>4.1999999999999997E-3</v>
      </c>
      <c r="AI161" s="3">
        <v>4.1999999999999997E-3</v>
      </c>
      <c r="AJ161" s="3">
        <v>4.0000000000000001E-3</v>
      </c>
      <c r="AK161" s="3">
        <v>3.5000000000000001E-3</v>
      </c>
      <c r="AL161" s="3">
        <v>3.3E-3</v>
      </c>
      <c r="AM161" s="3">
        <v>3.3999999999999998E-3</v>
      </c>
      <c r="AN161" s="3">
        <v>3.3999999999999998E-3</v>
      </c>
      <c r="AO161" s="3">
        <v>3.5999999999999999E-3</v>
      </c>
      <c r="AP161" s="3">
        <v>3.3E-3</v>
      </c>
      <c r="AQ161" s="3">
        <v>2.8999999999999998E-3</v>
      </c>
      <c r="AR161" s="3">
        <v>2.5000000000000001E-3</v>
      </c>
      <c r="AS161" s="3">
        <v>2.2000000000000001E-3</v>
      </c>
      <c r="AT161" s="3">
        <v>2.2000000000000001E-3</v>
      </c>
      <c r="AU161" s="3">
        <v>2E-3</v>
      </c>
      <c r="AV161" s="3">
        <v>1.9E-3</v>
      </c>
      <c r="AW161" s="3">
        <v>2E-3</v>
      </c>
      <c r="AX161" s="3">
        <v>2.2000000000000001E-3</v>
      </c>
      <c r="AY161" s="3">
        <v>2.3999999999999998E-3</v>
      </c>
      <c r="AZ161" s="3">
        <v>2.5000000000000001E-3</v>
      </c>
      <c r="BA161" s="3">
        <v>2.5000000000000001E-3</v>
      </c>
      <c r="BB161" s="3">
        <v>2.3E-3</v>
      </c>
      <c r="BC161" s="3">
        <v>2.2000000000000001E-3</v>
      </c>
      <c r="BD161" s="3">
        <v>2.5000000000000001E-3</v>
      </c>
      <c r="BE161" s="3">
        <v>2.8999999999999998E-3</v>
      </c>
      <c r="BF161" s="3">
        <v>3.8E-3</v>
      </c>
      <c r="BG161" s="3">
        <v>4.1000000000000003E-3</v>
      </c>
      <c r="BH161" s="3">
        <v>4.1000000000000003E-3</v>
      </c>
      <c r="BI161" s="3">
        <v>4.1000000000000003E-3</v>
      </c>
      <c r="BJ161" s="3">
        <v>4.1000000000000003E-3</v>
      </c>
      <c r="BK161" s="3">
        <v>4.1000000000000003E-3</v>
      </c>
      <c r="BL161" s="3">
        <v>4.1000000000000003E-3</v>
      </c>
      <c r="BM161" s="3">
        <v>4.1000000000000003E-3</v>
      </c>
      <c r="BN161" s="3">
        <v>4.1000000000000003E-3</v>
      </c>
      <c r="BO161" s="3">
        <v>4.1000000000000003E-3</v>
      </c>
      <c r="BP161" s="3">
        <v>4.1000000000000003E-3</v>
      </c>
      <c r="BQ161" s="3">
        <v>4.1000000000000003E-3</v>
      </c>
    </row>
    <row r="162" spans="1:69" x14ac:dyDescent="0.25">
      <c r="A162" s="3">
        <v>161</v>
      </c>
      <c r="B162" s="3">
        <v>0.12670000000000001</v>
      </c>
      <c r="C162" s="3">
        <v>0.13450000000000001</v>
      </c>
      <c r="D162" s="3">
        <v>0.13170000000000001</v>
      </c>
      <c r="E162" s="3">
        <v>0.1366</v>
      </c>
      <c r="F162" s="3">
        <v>0.14599999999999999</v>
      </c>
      <c r="G162" s="3">
        <v>0.16020000000000001</v>
      </c>
      <c r="H162" s="3">
        <v>0.1447</v>
      </c>
      <c r="I162" s="3">
        <v>0.14749999999999999</v>
      </c>
      <c r="J162" s="3">
        <v>0.1951</v>
      </c>
      <c r="K162" s="3">
        <v>0.19189999999999999</v>
      </c>
      <c r="L162" s="3">
        <v>0.17510000000000001</v>
      </c>
      <c r="M162" s="3">
        <v>0.16669999999999999</v>
      </c>
      <c r="N162" s="3">
        <v>0.1371</v>
      </c>
      <c r="O162" s="3">
        <v>0.1396</v>
      </c>
      <c r="P162" s="3">
        <v>0.13750000000000001</v>
      </c>
      <c r="Q162" s="3">
        <v>0.13200000000000001</v>
      </c>
      <c r="R162" s="3">
        <v>0.1177</v>
      </c>
      <c r="S162" s="3">
        <v>0.112</v>
      </c>
      <c r="T162" s="3">
        <v>0.1235</v>
      </c>
      <c r="U162" s="3">
        <v>0.10489999999999999</v>
      </c>
      <c r="V162" s="3">
        <v>9.3100000000000002E-2</v>
      </c>
      <c r="W162" s="3">
        <v>9.3200000000000005E-2</v>
      </c>
      <c r="X162" s="3">
        <v>0.11799999999999999</v>
      </c>
      <c r="Y162" s="3">
        <v>0.14399999999999999</v>
      </c>
      <c r="Z162" s="3">
        <v>0.12790000000000001</v>
      </c>
      <c r="AA162" s="3">
        <v>0.11</v>
      </c>
      <c r="AB162" s="3">
        <v>0.11849999999999999</v>
      </c>
      <c r="AC162" s="3">
        <v>0.12989999999999999</v>
      </c>
      <c r="AD162" s="3">
        <v>0.14990000000000001</v>
      </c>
      <c r="AE162" s="3">
        <v>0.14910000000000001</v>
      </c>
      <c r="AF162" s="3">
        <v>0.1484</v>
      </c>
      <c r="AG162" s="3">
        <v>0.1202</v>
      </c>
      <c r="AH162" s="3">
        <v>0.1628</v>
      </c>
      <c r="AI162" s="3">
        <v>0.1802</v>
      </c>
      <c r="AJ162" s="3">
        <v>0.19980000000000001</v>
      </c>
      <c r="AK162" s="3">
        <v>0.188</v>
      </c>
      <c r="AL162" s="3">
        <v>0.19600000000000001</v>
      </c>
      <c r="AM162" s="3">
        <v>0.20300000000000001</v>
      </c>
      <c r="AN162" s="3">
        <v>0.21490000000000001</v>
      </c>
      <c r="AO162" s="3">
        <v>0.21179999999999999</v>
      </c>
      <c r="AP162" s="3">
        <v>0.20100000000000001</v>
      </c>
      <c r="AQ162" s="3">
        <v>0.19089999999999999</v>
      </c>
      <c r="AR162" s="3">
        <v>0.17649999999999999</v>
      </c>
      <c r="AS162" s="3">
        <v>0.16300000000000001</v>
      </c>
      <c r="AT162" s="3">
        <v>0.15210000000000001</v>
      </c>
      <c r="AU162" s="3">
        <v>0.1244</v>
      </c>
      <c r="AV162" s="3">
        <v>0.1196</v>
      </c>
      <c r="AW162" s="3">
        <v>0.12540000000000001</v>
      </c>
      <c r="AX162" s="3">
        <v>0.13389999999999999</v>
      </c>
      <c r="AY162" s="3">
        <v>0.14280000000000001</v>
      </c>
      <c r="AZ162" s="3">
        <v>0.1552</v>
      </c>
      <c r="BA162" s="3">
        <v>0.15759999999999999</v>
      </c>
      <c r="BB162" s="3">
        <v>0.16450000000000001</v>
      </c>
      <c r="BC162" s="3">
        <v>0.1661</v>
      </c>
      <c r="BD162" s="3">
        <v>0.18140000000000001</v>
      </c>
      <c r="BE162" s="3">
        <v>0.20860000000000001</v>
      </c>
      <c r="BF162" s="3">
        <v>0.18790000000000001</v>
      </c>
      <c r="BG162" s="3">
        <v>0.1668</v>
      </c>
      <c r="BH162" s="3">
        <v>0.1668</v>
      </c>
      <c r="BI162" s="3">
        <v>0.1668</v>
      </c>
      <c r="BJ162" s="3">
        <v>0.1668</v>
      </c>
      <c r="BK162" s="3">
        <v>0.1668</v>
      </c>
      <c r="BL162" s="3">
        <v>0.1668</v>
      </c>
      <c r="BM162" s="3">
        <v>0.1668</v>
      </c>
      <c r="BN162" s="3">
        <v>0.1668</v>
      </c>
      <c r="BO162" s="3">
        <v>0.1668</v>
      </c>
      <c r="BP162" s="3">
        <v>0.1668</v>
      </c>
      <c r="BQ162" s="3">
        <v>0.1668</v>
      </c>
    </row>
    <row r="163" spans="1:69" x14ac:dyDescent="0.25">
      <c r="A163" s="3">
        <v>162</v>
      </c>
      <c r="B163" s="3">
        <v>3.6799999999999999E-2</v>
      </c>
      <c r="C163" s="3">
        <v>3.2800000000000003E-2</v>
      </c>
      <c r="D163" s="3">
        <v>2.8000000000000001E-2</v>
      </c>
      <c r="E163" s="3">
        <v>2.41E-2</v>
      </c>
      <c r="F163" s="3">
        <v>2.2100000000000002E-2</v>
      </c>
      <c r="G163" s="3">
        <v>3.0599999999999999E-2</v>
      </c>
      <c r="H163" s="3">
        <v>4.0500000000000001E-2</v>
      </c>
      <c r="I163" s="3">
        <v>4.3400000000000001E-2</v>
      </c>
      <c r="J163" s="3">
        <v>4.5999999999999999E-2</v>
      </c>
      <c r="K163" s="3">
        <v>5.8599999999999999E-2</v>
      </c>
      <c r="L163" s="3">
        <v>7.4800000000000005E-2</v>
      </c>
      <c r="M163" s="3">
        <v>8.6400000000000005E-2</v>
      </c>
      <c r="N163" s="3">
        <v>7.5300000000000006E-2</v>
      </c>
      <c r="O163" s="3">
        <v>6.5799999999999997E-2</v>
      </c>
      <c r="P163" s="3">
        <v>4.9500000000000002E-2</v>
      </c>
      <c r="Q163" s="3">
        <v>5.67E-2</v>
      </c>
      <c r="R163" s="3">
        <v>6.6199999999999995E-2</v>
      </c>
      <c r="S163" s="3">
        <v>6.4000000000000001E-2</v>
      </c>
      <c r="T163" s="3">
        <v>5.7299999999999997E-2</v>
      </c>
      <c r="U163" s="3">
        <v>6.6299999999999998E-2</v>
      </c>
      <c r="V163" s="3">
        <v>6.59E-2</v>
      </c>
      <c r="W163" s="3">
        <v>5.5300000000000002E-2</v>
      </c>
      <c r="X163" s="3">
        <v>3.15E-2</v>
      </c>
      <c r="Y163" s="3">
        <v>1.9900000000000001E-2</v>
      </c>
      <c r="Z163" s="3">
        <v>2.0500000000000001E-2</v>
      </c>
      <c r="AA163" s="3">
        <v>2.4500000000000001E-2</v>
      </c>
      <c r="AB163" s="3">
        <v>2.46E-2</v>
      </c>
      <c r="AC163" s="3">
        <v>2.4899999999999999E-2</v>
      </c>
      <c r="AD163" s="3">
        <v>2.3599999999999999E-2</v>
      </c>
      <c r="AE163" s="3">
        <v>2.18E-2</v>
      </c>
      <c r="AF163" s="3">
        <v>2.4799999999999999E-2</v>
      </c>
      <c r="AG163" s="3">
        <v>2.98E-2</v>
      </c>
      <c r="AH163" s="3">
        <v>2.8299999999999999E-2</v>
      </c>
      <c r="AI163" s="3">
        <v>2.7799999999999998E-2</v>
      </c>
      <c r="AJ163" s="3">
        <v>2.5000000000000001E-2</v>
      </c>
      <c r="AK163" s="3">
        <v>1.9900000000000001E-2</v>
      </c>
      <c r="AL163" s="3">
        <v>1.8100000000000002E-2</v>
      </c>
      <c r="AM163" s="3">
        <v>1.8700000000000001E-2</v>
      </c>
      <c r="AN163" s="3">
        <v>1.6299999999999999E-2</v>
      </c>
      <c r="AO163" s="3">
        <v>1.11E-2</v>
      </c>
      <c r="AP163" s="3">
        <v>1.0800000000000001E-2</v>
      </c>
      <c r="AQ163" s="3">
        <v>1.0500000000000001E-2</v>
      </c>
      <c r="AR163" s="3">
        <v>1.54E-2</v>
      </c>
      <c r="AS163" s="3">
        <v>1.9199999999999998E-2</v>
      </c>
      <c r="AT163" s="3">
        <v>2.0400000000000001E-2</v>
      </c>
      <c r="AU163" s="3">
        <v>2.1299999999999999E-2</v>
      </c>
      <c r="AV163" s="3">
        <v>0.02</v>
      </c>
      <c r="AW163" s="3">
        <v>2.06E-2</v>
      </c>
      <c r="AX163" s="3">
        <v>2.1600000000000001E-2</v>
      </c>
      <c r="AY163" s="3">
        <v>2.3900000000000001E-2</v>
      </c>
      <c r="AZ163" s="3">
        <v>2.5700000000000001E-2</v>
      </c>
      <c r="BA163" s="3">
        <v>2.7099999999999999E-2</v>
      </c>
      <c r="BB163" s="3">
        <v>2.63E-2</v>
      </c>
      <c r="BC163" s="3">
        <v>2.81E-2</v>
      </c>
      <c r="BD163" s="3">
        <v>2.98E-2</v>
      </c>
      <c r="BE163" s="3">
        <v>2.69E-2</v>
      </c>
      <c r="BF163" s="3">
        <v>2.81E-2</v>
      </c>
      <c r="BG163" s="3">
        <v>1.2E-2</v>
      </c>
      <c r="BH163" s="3">
        <v>1.2E-2</v>
      </c>
      <c r="BI163" s="3">
        <v>1.2E-2</v>
      </c>
      <c r="BJ163" s="3">
        <v>1.2E-2</v>
      </c>
      <c r="BK163" s="3">
        <v>1.2E-2</v>
      </c>
      <c r="BL163" s="3">
        <v>1.2E-2</v>
      </c>
      <c r="BM163" s="3">
        <v>1.2E-2</v>
      </c>
      <c r="BN163" s="3">
        <v>1.2E-2</v>
      </c>
      <c r="BO163" s="3">
        <v>1.2E-2</v>
      </c>
      <c r="BP163" s="3">
        <v>1.2E-2</v>
      </c>
      <c r="BQ163" s="3">
        <v>1.2E-2</v>
      </c>
    </row>
    <row r="164" spans="1:69" x14ac:dyDescent="0.25">
      <c r="A164" s="3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</row>
    <row r="165" spans="1:69" x14ac:dyDescent="0.25">
      <c r="A165" s="3">
        <v>164</v>
      </c>
      <c r="B165" s="3">
        <v>1.4500000000000001E-2</v>
      </c>
      <c r="C165" s="3">
        <v>1.3299999999999999E-2</v>
      </c>
      <c r="D165" s="3">
        <v>1.2800000000000001E-2</v>
      </c>
      <c r="E165" s="3">
        <v>1.7500000000000002E-2</v>
      </c>
      <c r="F165" s="3">
        <v>1.9E-2</v>
      </c>
      <c r="G165" s="3">
        <v>1.9900000000000001E-2</v>
      </c>
      <c r="H165" s="3">
        <v>1.6400000000000001E-2</v>
      </c>
      <c r="I165" s="3">
        <v>1.7399999999999999E-2</v>
      </c>
      <c r="J165" s="3">
        <v>1.77E-2</v>
      </c>
      <c r="K165" s="3">
        <v>1.5100000000000001E-2</v>
      </c>
      <c r="L165" s="3">
        <v>1.83E-2</v>
      </c>
      <c r="M165" s="3">
        <v>2.3300000000000001E-2</v>
      </c>
      <c r="N165" s="3">
        <v>2.8199999999999999E-2</v>
      </c>
      <c r="O165" s="3">
        <v>3.1800000000000002E-2</v>
      </c>
      <c r="P165" s="3">
        <v>3.3099999999999997E-2</v>
      </c>
      <c r="Q165" s="3">
        <v>3.7900000000000003E-2</v>
      </c>
      <c r="R165" s="3">
        <v>4.3999999999999997E-2</v>
      </c>
      <c r="S165" s="3">
        <v>5.6099999999999997E-2</v>
      </c>
      <c r="T165" s="3">
        <v>6.3600000000000004E-2</v>
      </c>
      <c r="U165" s="3">
        <v>7.1099999999999997E-2</v>
      </c>
      <c r="V165" s="3">
        <v>7.5999999999999998E-2</v>
      </c>
      <c r="W165" s="3">
        <v>9.1200000000000003E-2</v>
      </c>
      <c r="X165" s="3">
        <v>6.9800000000000001E-2</v>
      </c>
      <c r="Y165" s="3">
        <v>5.3900000000000003E-2</v>
      </c>
      <c r="Z165" s="3">
        <v>5.4100000000000002E-2</v>
      </c>
      <c r="AA165" s="3">
        <v>5.04E-2</v>
      </c>
      <c r="AB165" s="3">
        <v>0.05</v>
      </c>
      <c r="AC165" s="3">
        <v>5.3999999999999999E-2</v>
      </c>
      <c r="AD165" s="3">
        <v>4.8599999999999997E-2</v>
      </c>
      <c r="AE165" s="3">
        <v>5.45E-2</v>
      </c>
      <c r="AF165" s="3">
        <v>5.6599999999999998E-2</v>
      </c>
      <c r="AG165" s="3">
        <v>5.7000000000000002E-2</v>
      </c>
      <c r="AH165" s="3">
        <v>5.4100000000000002E-2</v>
      </c>
      <c r="AI165" s="3">
        <v>5.0900000000000001E-2</v>
      </c>
      <c r="AJ165" s="3">
        <v>4.36E-2</v>
      </c>
      <c r="AK165" s="3">
        <v>3.7999999999999999E-2</v>
      </c>
      <c r="AL165" s="3">
        <v>3.5000000000000003E-2</v>
      </c>
      <c r="AM165" s="3">
        <v>3.2800000000000003E-2</v>
      </c>
      <c r="AN165" s="3">
        <v>3.0800000000000001E-2</v>
      </c>
      <c r="AO165" s="3">
        <v>2.9399999999999999E-2</v>
      </c>
      <c r="AP165" s="3">
        <v>3.2399999999999998E-2</v>
      </c>
      <c r="AQ165" s="3">
        <v>3.5700000000000003E-2</v>
      </c>
      <c r="AR165" s="3">
        <v>3.6900000000000002E-2</v>
      </c>
      <c r="AS165" s="3">
        <v>3.2800000000000003E-2</v>
      </c>
      <c r="AT165" s="3">
        <v>3.6200000000000003E-2</v>
      </c>
      <c r="AU165" s="3">
        <v>3.6600000000000001E-2</v>
      </c>
      <c r="AV165" s="3">
        <v>4.0099999999999997E-2</v>
      </c>
      <c r="AW165" s="3">
        <v>3.7600000000000001E-2</v>
      </c>
      <c r="AX165" s="3">
        <v>2.8400000000000002E-2</v>
      </c>
      <c r="AY165" s="3">
        <v>2.3900000000000001E-2</v>
      </c>
      <c r="AZ165" s="3">
        <v>2.1600000000000001E-2</v>
      </c>
      <c r="BA165" s="3">
        <v>6.7999999999999996E-3</v>
      </c>
      <c r="BB165" s="3">
        <v>1.6799999999999999E-2</v>
      </c>
      <c r="BC165" s="3">
        <v>1.78E-2</v>
      </c>
      <c r="BD165" s="3">
        <v>1.5299999999999999E-2</v>
      </c>
      <c r="BE165" s="3">
        <v>1.2200000000000001E-2</v>
      </c>
      <c r="BF165" s="3">
        <v>1.17E-2</v>
      </c>
      <c r="BG165" s="3">
        <v>7.9000000000000008E-3</v>
      </c>
      <c r="BH165" s="3">
        <v>7.9000000000000008E-3</v>
      </c>
      <c r="BI165" s="3">
        <v>7.9000000000000008E-3</v>
      </c>
      <c r="BJ165" s="3">
        <v>7.9000000000000008E-3</v>
      </c>
      <c r="BK165" s="3">
        <v>7.9000000000000008E-3</v>
      </c>
      <c r="BL165" s="3">
        <v>7.9000000000000008E-3</v>
      </c>
      <c r="BM165" s="3">
        <v>7.9000000000000008E-3</v>
      </c>
      <c r="BN165" s="3">
        <v>7.9000000000000008E-3</v>
      </c>
      <c r="BO165" s="3">
        <v>7.9000000000000008E-3</v>
      </c>
      <c r="BP165" s="3">
        <v>7.9000000000000008E-3</v>
      </c>
      <c r="BQ165" s="3">
        <v>7.9000000000000008E-3</v>
      </c>
    </row>
    <row r="166" spans="1:69" x14ac:dyDescent="0.25">
      <c r="A166" s="3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1E-4</v>
      </c>
      <c r="AF166" s="3">
        <v>1E-4</v>
      </c>
      <c r="AG166" s="3">
        <v>1.4E-3</v>
      </c>
      <c r="AH166" s="3">
        <v>1.6000000000000001E-3</v>
      </c>
      <c r="AI166" s="3">
        <v>2.5000000000000001E-3</v>
      </c>
      <c r="AJ166" s="3">
        <v>2.2000000000000001E-3</v>
      </c>
      <c r="AK166" s="3">
        <v>4.3E-3</v>
      </c>
      <c r="AL166" s="3">
        <v>5.5999999999999999E-3</v>
      </c>
      <c r="AM166" s="3">
        <v>6.4999999999999997E-3</v>
      </c>
      <c r="AN166" s="3">
        <v>6.3E-3</v>
      </c>
      <c r="AO166" s="3">
        <v>6.7000000000000002E-3</v>
      </c>
      <c r="AP166" s="3">
        <v>6.6E-3</v>
      </c>
      <c r="AQ166" s="3">
        <v>6.4000000000000003E-3</v>
      </c>
      <c r="AR166" s="3">
        <v>6.1999999999999998E-3</v>
      </c>
      <c r="AS166" s="3">
        <v>6.7999999999999996E-3</v>
      </c>
      <c r="AT166" s="3">
        <v>6.7000000000000002E-3</v>
      </c>
      <c r="AU166" s="3">
        <v>6.8999999999999999E-3</v>
      </c>
      <c r="AV166" s="3">
        <v>7.1999999999999998E-3</v>
      </c>
      <c r="AW166" s="3">
        <v>6.6E-3</v>
      </c>
      <c r="AX166" s="3">
        <v>5.1999999999999998E-3</v>
      </c>
      <c r="AY166" s="3">
        <v>6.1999999999999998E-3</v>
      </c>
      <c r="AZ166" s="3">
        <v>5.8999999999999999E-3</v>
      </c>
      <c r="BA166" s="3">
        <v>4.3E-3</v>
      </c>
      <c r="BB166" s="3">
        <v>3.2000000000000002E-3</v>
      </c>
      <c r="BC166" s="3">
        <v>3.5000000000000001E-3</v>
      </c>
      <c r="BD166" s="3">
        <v>2.0999999999999999E-3</v>
      </c>
      <c r="BE166" s="3">
        <v>2.0999999999999999E-3</v>
      </c>
      <c r="BF166" s="3">
        <v>2.5999999999999999E-3</v>
      </c>
      <c r="BG166" s="3">
        <v>3.3E-3</v>
      </c>
      <c r="BH166" s="3">
        <v>3.3E-3</v>
      </c>
      <c r="BI166" s="3">
        <v>3.3E-3</v>
      </c>
      <c r="BJ166" s="3">
        <v>3.3E-3</v>
      </c>
      <c r="BK166" s="3">
        <v>3.3E-3</v>
      </c>
      <c r="BL166" s="3">
        <v>3.3E-3</v>
      </c>
      <c r="BM166" s="3">
        <v>3.3E-3</v>
      </c>
      <c r="BN166" s="3">
        <v>3.3E-3</v>
      </c>
      <c r="BO166" s="3">
        <v>3.3E-3</v>
      </c>
      <c r="BP166" s="3">
        <v>3.3E-3</v>
      </c>
      <c r="BQ166" s="3">
        <v>3.3E-3</v>
      </c>
    </row>
    <row r="167" spans="1:69" x14ac:dyDescent="0.25">
      <c r="A167" s="3">
        <v>166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1E-4</v>
      </c>
      <c r="AF167" s="3">
        <v>1E-4</v>
      </c>
      <c r="AG167" s="3">
        <v>1.4E-3</v>
      </c>
      <c r="AH167" s="3">
        <v>1.6000000000000001E-3</v>
      </c>
      <c r="AI167" s="3">
        <v>2.3999999999999998E-3</v>
      </c>
      <c r="AJ167" s="3">
        <v>4.4000000000000003E-3</v>
      </c>
      <c r="AK167" s="3">
        <v>5.4999999999999997E-3</v>
      </c>
      <c r="AL167" s="3">
        <v>6.4000000000000003E-3</v>
      </c>
      <c r="AM167" s="3">
        <v>6.7999999999999996E-3</v>
      </c>
      <c r="AN167" s="3">
        <v>6.4000000000000003E-3</v>
      </c>
      <c r="AO167" s="3">
        <v>6.7000000000000002E-3</v>
      </c>
      <c r="AP167" s="3">
        <v>6.1999999999999998E-3</v>
      </c>
      <c r="AQ167" s="3">
        <v>5.7000000000000002E-3</v>
      </c>
      <c r="AR167" s="3">
        <v>5.4999999999999997E-3</v>
      </c>
      <c r="AS167" s="3">
        <v>6.0000000000000001E-3</v>
      </c>
      <c r="AT167" s="3">
        <v>5.7999999999999996E-3</v>
      </c>
      <c r="AU167" s="3">
        <v>6.1000000000000004E-3</v>
      </c>
      <c r="AV167" s="3">
        <v>5.7000000000000002E-3</v>
      </c>
      <c r="AW167" s="3">
        <v>5.4000000000000003E-3</v>
      </c>
      <c r="AX167" s="3">
        <v>4.7000000000000002E-3</v>
      </c>
      <c r="AY167" s="3">
        <v>8.8000000000000005E-3</v>
      </c>
      <c r="AZ167" s="3">
        <v>6.0000000000000001E-3</v>
      </c>
      <c r="BA167" s="3">
        <v>5.0000000000000001E-3</v>
      </c>
      <c r="BB167" s="3">
        <v>4.1000000000000003E-3</v>
      </c>
      <c r="BC167" s="3">
        <v>5.4999999999999997E-3</v>
      </c>
      <c r="BD167" s="3">
        <v>4.0000000000000001E-3</v>
      </c>
      <c r="BE167" s="3">
        <v>4.5999999999999999E-3</v>
      </c>
      <c r="BF167" s="3">
        <v>6.1000000000000004E-3</v>
      </c>
      <c r="BG167" s="3">
        <v>8.0000000000000002E-3</v>
      </c>
      <c r="BH167" s="3">
        <v>8.0000000000000002E-3</v>
      </c>
      <c r="BI167" s="3">
        <v>8.0000000000000002E-3</v>
      </c>
      <c r="BJ167" s="3">
        <v>8.0000000000000002E-3</v>
      </c>
      <c r="BK167" s="3">
        <v>8.0000000000000002E-3</v>
      </c>
      <c r="BL167" s="3">
        <v>8.0000000000000002E-3</v>
      </c>
      <c r="BM167" s="3">
        <v>8.0000000000000002E-3</v>
      </c>
      <c r="BN167" s="3">
        <v>8.0000000000000002E-3</v>
      </c>
      <c r="BO167" s="3">
        <v>8.0000000000000002E-3</v>
      </c>
      <c r="BP167" s="3">
        <v>8.0000000000000002E-3</v>
      </c>
      <c r="BQ167" s="3">
        <v>8.0000000000000002E-3</v>
      </c>
    </row>
    <row r="168" spans="1:69" x14ac:dyDescent="0.25">
      <c r="A168" s="3">
        <v>167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4.6399999999999997E-2</v>
      </c>
      <c r="X168" s="3">
        <v>6.2199999999999998E-2</v>
      </c>
      <c r="Y168" s="3">
        <v>5.0700000000000002E-2</v>
      </c>
      <c r="Z168" s="3">
        <v>7.6399999999999996E-2</v>
      </c>
      <c r="AA168" s="3">
        <v>1.9699999999999999E-2</v>
      </c>
      <c r="AB168" s="3">
        <v>1.5100000000000001E-2</v>
      </c>
      <c r="AC168" s="3">
        <v>1.7000000000000001E-2</v>
      </c>
      <c r="AD168" s="3">
        <v>2.1499999999999998E-2</v>
      </c>
      <c r="AE168" s="3">
        <v>2.5899999999999999E-2</v>
      </c>
      <c r="AF168" s="3">
        <v>1.84E-2</v>
      </c>
      <c r="AG168" s="3">
        <v>1.04E-2</v>
      </c>
      <c r="AH168" s="3">
        <v>9.9000000000000008E-3</v>
      </c>
      <c r="AI168" s="3">
        <v>1.06E-2</v>
      </c>
      <c r="AJ168" s="3">
        <v>9.7999999999999997E-3</v>
      </c>
      <c r="AK168" s="3">
        <v>1.11E-2</v>
      </c>
      <c r="AL168" s="3">
        <v>1.1900000000000001E-2</v>
      </c>
      <c r="AM168" s="3">
        <v>1.26E-2</v>
      </c>
      <c r="AN168" s="3">
        <v>1.1900000000000001E-2</v>
      </c>
      <c r="AO168" s="3">
        <v>1.32E-2</v>
      </c>
      <c r="AP168" s="3">
        <v>1.23E-2</v>
      </c>
      <c r="AQ168" s="3">
        <v>1.0800000000000001E-2</v>
      </c>
      <c r="AR168" s="3">
        <v>9.9000000000000008E-3</v>
      </c>
      <c r="AS168" s="3">
        <v>1.04E-2</v>
      </c>
      <c r="AT168" s="3">
        <v>9.1000000000000004E-3</v>
      </c>
      <c r="AU168" s="3">
        <v>9.4999999999999998E-3</v>
      </c>
      <c r="AV168" s="3">
        <v>9.2999999999999992E-3</v>
      </c>
      <c r="AW168" s="3">
        <v>9.4000000000000004E-3</v>
      </c>
      <c r="AX168" s="3">
        <v>9.5999999999999992E-3</v>
      </c>
      <c r="AY168" s="3">
        <v>1.0500000000000001E-2</v>
      </c>
      <c r="AZ168" s="3">
        <v>9.7000000000000003E-3</v>
      </c>
      <c r="BA168" s="3">
        <v>8.8999999999999999E-3</v>
      </c>
      <c r="BB168" s="3">
        <v>8.0999999999999996E-3</v>
      </c>
      <c r="BC168" s="3">
        <v>8.0999999999999996E-3</v>
      </c>
      <c r="BD168" s="3">
        <v>9.2999999999999992E-3</v>
      </c>
      <c r="BE168" s="3">
        <v>1.1900000000000001E-2</v>
      </c>
      <c r="BF168" s="3">
        <v>1.7000000000000001E-2</v>
      </c>
      <c r="BG168" s="3">
        <v>2.18E-2</v>
      </c>
      <c r="BH168" s="3">
        <v>2.18E-2</v>
      </c>
      <c r="BI168" s="3">
        <v>2.18E-2</v>
      </c>
      <c r="BJ168" s="3">
        <v>2.18E-2</v>
      </c>
      <c r="BK168" s="3">
        <v>2.18E-2</v>
      </c>
      <c r="BL168" s="3">
        <v>2.18E-2</v>
      </c>
      <c r="BM168" s="3">
        <v>2.18E-2</v>
      </c>
      <c r="BN168" s="3">
        <v>2.18E-2</v>
      </c>
      <c r="BO168" s="3">
        <v>2.18E-2</v>
      </c>
      <c r="BP168" s="3">
        <v>2.18E-2</v>
      </c>
      <c r="BQ168" s="3">
        <v>2.18E-2</v>
      </c>
    </row>
    <row r="169" spans="1:69" x14ac:dyDescent="0.25">
      <c r="A169" s="3">
        <v>168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0.45939999999999998</v>
      </c>
      <c r="X169" s="3">
        <v>0.42480000000000001</v>
      </c>
      <c r="Y169" s="3">
        <v>0.5403</v>
      </c>
      <c r="Z169" s="3">
        <v>0.4491</v>
      </c>
      <c r="AA169" s="3">
        <v>0.64549999999999996</v>
      </c>
      <c r="AB169" s="3">
        <v>0.66910000000000003</v>
      </c>
      <c r="AC169" s="3">
        <v>0.64070000000000005</v>
      </c>
      <c r="AD169" s="3">
        <v>0.59460000000000002</v>
      </c>
      <c r="AE169" s="3">
        <v>0.55889999999999995</v>
      </c>
      <c r="AF169" s="3">
        <v>0.52900000000000003</v>
      </c>
      <c r="AG169" s="3">
        <v>0.55379999999999996</v>
      </c>
      <c r="AH169" s="3">
        <v>0.54279999999999995</v>
      </c>
      <c r="AI169" s="3">
        <v>0.5927</v>
      </c>
      <c r="AJ169" s="3">
        <v>0.58950000000000002</v>
      </c>
      <c r="AK169" s="3">
        <v>0.50680000000000003</v>
      </c>
      <c r="AL169" s="3">
        <v>0.47239999999999999</v>
      </c>
      <c r="AM169" s="3">
        <v>0.53090000000000004</v>
      </c>
      <c r="AN169" s="3">
        <v>0.4793</v>
      </c>
      <c r="AO169" s="3">
        <v>0.53120000000000001</v>
      </c>
      <c r="AP169" s="3">
        <v>0.59140000000000004</v>
      </c>
      <c r="AQ169" s="3">
        <v>0.60499999999999998</v>
      </c>
      <c r="AR169" s="3">
        <v>0.59560000000000002</v>
      </c>
      <c r="AS169" s="3">
        <v>0.56389999999999996</v>
      </c>
      <c r="AT169" s="3">
        <v>0.57010000000000005</v>
      </c>
      <c r="AU169" s="3">
        <v>0.56659999999999999</v>
      </c>
      <c r="AV169" s="3">
        <v>0.59560000000000002</v>
      </c>
      <c r="AW169" s="3">
        <v>0.59260000000000002</v>
      </c>
      <c r="AX169" s="3">
        <v>0.55089999999999995</v>
      </c>
      <c r="AY169" s="3">
        <v>0.5575</v>
      </c>
      <c r="AZ169" s="3">
        <v>0.54139999999999999</v>
      </c>
      <c r="BA169" s="3">
        <v>0.5635</v>
      </c>
      <c r="BB169" s="3">
        <v>0.56820000000000004</v>
      </c>
      <c r="BC169" s="3">
        <v>0.58440000000000003</v>
      </c>
      <c r="BD169" s="3">
        <v>0.53349999999999997</v>
      </c>
      <c r="BE169" s="3">
        <v>0.44750000000000001</v>
      </c>
      <c r="BF169" s="3">
        <v>0.35420000000000001</v>
      </c>
      <c r="BG169" s="3">
        <v>0.34010000000000001</v>
      </c>
      <c r="BH169" s="3">
        <v>0.34010000000000001</v>
      </c>
      <c r="BI169" s="3">
        <v>0.34010000000000001</v>
      </c>
      <c r="BJ169" s="3">
        <v>0.34010000000000001</v>
      </c>
      <c r="BK169" s="3">
        <v>0.34010000000000001</v>
      </c>
      <c r="BL169" s="3">
        <v>0.34010000000000001</v>
      </c>
      <c r="BM169" s="3">
        <v>0.34010000000000001</v>
      </c>
      <c r="BN169" s="3">
        <v>0.34010000000000001</v>
      </c>
      <c r="BO169" s="3">
        <v>0.34010000000000001</v>
      </c>
      <c r="BP169" s="3">
        <v>0.34010000000000001</v>
      </c>
      <c r="BQ169" s="3">
        <v>0.34010000000000001</v>
      </c>
    </row>
    <row r="170" spans="1:69" x14ac:dyDescent="0.25">
      <c r="A170" s="3">
        <v>169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0.1656</v>
      </c>
      <c r="X170" s="3">
        <v>9.4299999999999995E-2</v>
      </c>
      <c r="Y170" s="3">
        <v>7.2599999999999998E-2</v>
      </c>
      <c r="Z170" s="3">
        <v>5.9499999999999997E-2</v>
      </c>
      <c r="AA170" s="3">
        <v>9.4500000000000001E-2</v>
      </c>
      <c r="AB170" s="3">
        <v>0.10009999999999999</v>
      </c>
      <c r="AC170" s="3">
        <v>0.1096</v>
      </c>
      <c r="AD170" s="3">
        <v>0.1176</v>
      </c>
      <c r="AE170" s="3">
        <v>0.114</v>
      </c>
      <c r="AF170" s="3">
        <v>0.1207</v>
      </c>
      <c r="AG170" s="3">
        <v>0.1153</v>
      </c>
      <c r="AH170" s="3">
        <v>0.1074</v>
      </c>
      <c r="AI170" s="3">
        <v>0.1177</v>
      </c>
      <c r="AJ170" s="3">
        <v>9.4399999999999998E-2</v>
      </c>
      <c r="AK170" s="3">
        <v>6.5199999999999994E-2</v>
      </c>
      <c r="AL170" s="3">
        <v>5.3400000000000003E-2</v>
      </c>
      <c r="AM170" s="3">
        <v>5.8700000000000002E-2</v>
      </c>
      <c r="AN170" s="3">
        <v>4.6699999999999998E-2</v>
      </c>
      <c r="AO170" s="3">
        <v>3.27E-2</v>
      </c>
      <c r="AP170" s="3">
        <v>2.93E-2</v>
      </c>
      <c r="AQ170" s="3">
        <v>2.69E-2</v>
      </c>
      <c r="AR170" s="3">
        <v>3.8399999999999997E-2</v>
      </c>
      <c r="AS170" s="3">
        <v>4.3499999999999997E-2</v>
      </c>
      <c r="AT170" s="3">
        <v>4.7600000000000003E-2</v>
      </c>
      <c r="AU170" s="3">
        <v>5.33E-2</v>
      </c>
      <c r="AV170" s="3">
        <v>4.9000000000000002E-2</v>
      </c>
      <c r="AW170" s="3">
        <v>4.6100000000000002E-2</v>
      </c>
      <c r="AX170" s="3">
        <v>4.48E-2</v>
      </c>
      <c r="AY170" s="3">
        <v>4.2999999999999997E-2</v>
      </c>
      <c r="AZ170" s="3">
        <v>4.0300000000000002E-2</v>
      </c>
      <c r="BA170" s="3">
        <v>3.7499999999999999E-2</v>
      </c>
      <c r="BB170" s="3">
        <v>3.4299999999999997E-2</v>
      </c>
      <c r="BC170" s="3">
        <v>3.4099999999999998E-2</v>
      </c>
      <c r="BD170" s="3">
        <v>3.4500000000000003E-2</v>
      </c>
      <c r="BE170" s="3">
        <v>3.6299999999999999E-2</v>
      </c>
      <c r="BF170" s="3">
        <v>4.2999999999999997E-2</v>
      </c>
      <c r="BG170" s="3">
        <v>2.1999999999999999E-2</v>
      </c>
      <c r="BH170" s="3">
        <v>2.1999999999999999E-2</v>
      </c>
      <c r="BI170" s="3">
        <v>2.1999999999999999E-2</v>
      </c>
      <c r="BJ170" s="3">
        <v>2.1999999999999999E-2</v>
      </c>
      <c r="BK170" s="3">
        <v>2.1999999999999999E-2</v>
      </c>
      <c r="BL170" s="3">
        <v>2.1999999999999999E-2</v>
      </c>
      <c r="BM170" s="3">
        <v>2.1999999999999999E-2</v>
      </c>
      <c r="BN170" s="3">
        <v>2.1999999999999999E-2</v>
      </c>
      <c r="BO170" s="3">
        <v>2.1999999999999999E-2</v>
      </c>
      <c r="BP170" s="3">
        <v>2.1999999999999999E-2</v>
      </c>
      <c r="BQ170" s="3">
        <v>2.1999999999999999E-2</v>
      </c>
    </row>
    <row r="171" spans="1:69" x14ac:dyDescent="0.25">
      <c r="A171" s="3">
        <v>170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0.05</v>
      </c>
      <c r="X171" s="3">
        <v>3.2899999999999999E-2</v>
      </c>
      <c r="Y171" s="3">
        <v>1.3299999999999999E-2</v>
      </c>
      <c r="Z171" s="3">
        <v>1.8200000000000001E-2</v>
      </c>
      <c r="AA171" s="3">
        <v>7.7000000000000002E-3</v>
      </c>
      <c r="AB171" s="3">
        <v>9.9000000000000008E-3</v>
      </c>
      <c r="AC171" s="3">
        <v>9.7999999999999997E-3</v>
      </c>
      <c r="AD171" s="3">
        <v>1.7500000000000002E-2</v>
      </c>
      <c r="AE171" s="3">
        <v>2.1000000000000001E-2</v>
      </c>
      <c r="AF171" s="3">
        <v>3.2300000000000002E-2</v>
      </c>
      <c r="AG171" s="3">
        <v>2.98E-2</v>
      </c>
      <c r="AH171" s="3">
        <v>3.0700000000000002E-2</v>
      </c>
      <c r="AI171" s="3">
        <v>3.2500000000000001E-2</v>
      </c>
      <c r="AJ171" s="3">
        <v>2.5899999999999999E-2</v>
      </c>
      <c r="AK171" s="3">
        <v>2.8000000000000001E-2</v>
      </c>
      <c r="AL171" s="3">
        <v>3.0099999999999998E-2</v>
      </c>
      <c r="AM171" s="3">
        <v>3.0499999999999999E-2</v>
      </c>
      <c r="AN171" s="3">
        <v>2.8899999999999999E-2</v>
      </c>
      <c r="AO171" s="3">
        <v>3.1E-2</v>
      </c>
      <c r="AP171" s="3">
        <v>3.6799999999999999E-2</v>
      </c>
      <c r="AQ171" s="3">
        <v>4.3799999999999999E-2</v>
      </c>
      <c r="AR171" s="3">
        <v>5.1900000000000002E-2</v>
      </c>
      <c r="AS171" s="3">
        <v>7.4499999999999997E-2</v>
      </c>
      <c r="AT171" s="3">
        <v>6.9900000000000004E-2</v>
      </c>
      <c r="AU171" s="3">
        <v>6.5500000000000003E-2</v>
      </c>
      <c r="AV171" s="3">
        <v>6.0400000000000002E-2</v>
      </c>
      <c r="AW171" s="3">
        <v>6.4299999999999996E-2</v>
      </c>
      <c r="AX171" s="3">
        <v>5.4399999999999997E-2</v>
      </c>
      <c r="AY171" s="3">
        <v>4.8300000000000003E-2</v>
      </c>
      <c r="AZ171" s="3">
        <v>4.6100000000000002E-2</v>
      </c>
      <c r="BA171" s="3">
        <v>3.6299999999999999E-2</v>
      </c>
      <c r="BB171" s="3">
        <v>3.4500000000000003E-2</v>
      </c>
      <c r="BC171" s="3">
        <v>3.6600000000000001E-2</v>
      </c>
      <c r="BD171" s="3">
        <v>3.1699999999999999E-2</v>
      </c>
      <c r="BE171" s="3">
        <v>2.8299999999999999E-2</v>
      </c>
      <c r="BF171" s="3">
        <v>2.9899999999999999E-2</v>
      </c>
      <c r="BG171" s="3">
        <v>2.41E-2</v>
      </c>
      <c r="BH171" s="3">
        <v>2.41E-2</v>
      </c>
      <c r="BI171" s="3">
        <v>2.41E-2</v>
      </c>
      <c r="BJ171" s="3">
        <v>2.41E-2</v>
      </c>
      <c r="BK171" s="3">
        <v>2.41E-2</v>
      </c>
      <c r="BL171" s="3">
        <v>2.41E-2</v>
      </c>
      <c r="BM171" s="3">
        <v>2.41E-2</v>
      </c>
      <c r="BN171" s="3">
        <v>2.41E-2</v>
      </c>
      <c r="BO171" s="3">
        <v>2.41E-2</v>
      </c>
      <c r="BP171" s="3">
        <v>2.41E-2</v>
      </c>
      <c r="BQ171" s="3">
        <v>2.41E-2</v>
      </c>
    </row>
    <row r="172" spans="1:69" x14ac:dyDescent="0.25">
      <c r="A172" s="3">
        <v>171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0.10680000000000001</v>
      </c>
      <c r="X172" s="3">
        <v>0.159</v>
      </c>
      <c r="Y172" s="3">
        <v>0.13</v>
      </c>
      <c r="Z172" s="3">
        <v>0.19639999999999999</v>
      </c>
      <c r="AA172" s="3">
        <v>9.0300000000000005E-2</v>
      </c>
      <c r="AB172" s="3">
        <v>7.2499999999999995E-2</v>
      </c>
      <c r="AC172" s="3">
        <v>8.2100000000000006E-2</v>
      </c>
      <c r="AD172" s="3">
        <v>9.7699999999999995E-2</v>
      </c>
      <c r="AE172" s="3">
        <v>0.1143</v>
      </c>
      <c r="AF172" s="3">
        <v>8.7599999999999997E-2</v>
      </c>
      <c r="AG172" s="3">
        <v>5.6099999999999997E-2</v>
      </c>
      <c r="AH172" s="3">
        <v>7.4399999999999994E-2</v>
      </c>
      <c r="AI172" s="3">
        <v>8.5099999999999995E-2</v>
      </c>
      <c r="AJ172" s="3">
        <v>7.9100000000000004E-2</v>
      </c>
      <c r="AK172" s="3">
        <v>0.12590000000000001</v>
      </c>
      <c r="AL172" s="3">
        <v>0.16400000000000001</v>
      </c>
      <c r="AM172" s="3">
        <v>0.18110000000000001</v>
      </c>
      <c r="AN172" s="3">
        <v>0.1835</v>
      </c>
      <c r="AO172" s="3">
        <v>0.19070000000000001</v>
      </c>
      <c r="AP172" s="3">
        <v>0.1807</v>
      </c>
      <c r="AQ172" s="3">
        <v>0.17199999999999999</v>
      </c>
      <c r="AR172" s="3">
        <v>0.1671</v>
      </c>
      <c r="AS172" s="3">
        <v>0.1648</v>
      </c>
      <c r="AT172" s="3">
        <v>0.16270000000000001</v>
      </c>
      <c r="AU172" s="3">
        <v>0.16320000000000001</v>
      </c>
      <c r="AV172" s="3">
        <v>0.14829999999999999</v>
      </c>
      <c r="AW172" s="3">
        <v>0.15060000000000001</v>
      </c>
      <c r="AX172" s="3">
        <v>0.15409999999999999</v>
      </c>
      <c r="AY172" s="3">
        <v>0.16400000000000001</v>
      </c>
      <c r="AZ172" s="3">
        <v>0.16009999999999999</v>
      </c>
      <c r="BA172" s="3">
        <v>0.1517</v>
      </c>
      <c r="BB172" s="3">
        <v>0.1537</v>
      </c>
      <c r="BC172" s="3">
        <v>0.1575</v>
      </c>
      <c r="BD172" s="3">
        <v>0.16789999999999999</v>
      </c>
      <c r="BE172" s="3">
        <v>0.20219999999999999</v>
      </c>
      <c r="BF172" s="3">
        <v>0.2102</v>
      </c>
      <c r="BG172" s="3">
        <v>0.223</v>
      </c>
      <c r="BH172" s="3">
        <v>0.223</v>
      </c>
      <c r="BI172" s="3">
        <v>0.223</v>
      </c>
      <c r="BJ172" s="3">
        <v>0.223</v>
      </c>
      <c r="BK172" s="3">
        <v>0.223</v>
      </c>
      <c r="BL172" s="3">
        <v>0.223</v>
      </c>
      <c r="BM172" s="3">
        <v>0.223</v>
      </c>
      <c r="BN172" s="3">
        <v>0.223</v>
      </c>
      <c r="BO172" s="3">
        <v>0.223</v>
      </c>
      <c r="BP172" s="3">
        <v>0.223</v>
      </c>
      <c r="BQ172" s="3">
        <v>0.223</v>
      </c>
    </row>
    <row r="173" spans="1:69" x14ac:dyDescent="0.25">
      <c r="A173" s="3">
        <v>172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</row>
    <row r="174" spans="1:69" x14ac:dyDescent="0.25">
      <c r="A174" s="3">
        <v>173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5.0000000000000001E-4</v>
      </c>
      <c r="AB174" s="3">
        <v>6.9999999999999999E-4</v>
      </c>
      <c r="AC174" s="3">
        <v>1.1000000000000001E-3</v>
      </c>
      <c r="AD174" s="3">
        <v>1.6000000000000001E-3</v>
      </c>
      <c r="AE174" s="3">
        <v>2.0999999999999999E-3</v>
      </c>
      <c r="AF174" s="3">
        <v>1.6999999999999999E-3</v>
      </c>
      <c r="AG174" s="3">
        <v>1.1000000000000001E-3</v>
      </c>
      <c r="AH174" s="3">
        <v>1.2999999999999999E-3</v>
      </c>
      <c r="AI174" s="3">
        <v>1.2999999999999999E-3</v>
      </c>
      <c r="AJ174" s="3">
        <v>1.1999999999999999E-3</v>
      </c>
      <c r="AK174" s="3">
        <v>1.2999999999999999E-3</v>
      </c>
      <c r="AL174" s="3">
        <v>1.4E-3</v>
      </c>
      <c r="AM174" s="3">
        <v>1.6000000000000001E-3</v>
      </c>
      <c r="AN174" s="3">
        <v>1.5E-3</v>
      </c>
      <c r="AO174" s="3">
        <v>1.5E-3</v>
      </c>
      <c r="AP174" s="3">
        <v>1.2999999999999999E-3</v>
      </c>
      <c r="AQ174" s="3">
        <v>1.2999999999999999E-3</v>
      </c>
      <c r="AR174" s="3">
        <v>1.4E-3</v>
      </c>
      <c r="AS174" s="3">
        <v>1.4E-3</v>
      </c>
      <c r="AT174" s="3">
        <v>1.2999999999999999E-3</v>
      </c>
      <c r="AU174" s="3">
        <v>1.4E-3</v>
      </c>
      <c r="AV174" s="3">
        <v>1.2999999999999999E-3</v>
      </c>
      <c r="AW174" s="3">
        <v>1.4E-3</v>
      </c>
      <c r="AX174" s="3">
        <v>8.0000000000000004E-4</v>
      </c>
      <c r="AY174" s="3">
        <v>2.3999999999999998E-3</v>
      </c>
      <c r="AZ174" s="3">
        <v>4.7000000000000002E-3</v>
      </c>
      <c r="BA174" s="3">
        <v>6.6E-3</v>
      </c>
      <c r="BB174" s="3">
        <v>9.1000000000000004E-3</v>
      </c>
      <c r="BC174" s="3">
        <v>1.12E-2</v>
      </c>
      <c r="BD174" s="3">
        <v>1.4500000000000001E-2</v>
      </c>
      <c r="BE174" s="3">
        <v>2.1499999999999998E-2</v>
      </c>
      <c r="BF174" s="3">
        <v>2.81E-2</v>
      </c>
      <c r="BG174" s="3">
        <v>3.4000000000000002E-2</v>
      </c>
      <c r="BH174" s="3">
        <v>3.4000000000000002E-2</v>
      </c>
      <c r="BI174" s="3">
        <v>3.4000000000000002E-2</v>
      </c>
      <c r="BJ174" s="3">
        <v>3.4000000000000002E-2</v>
      </c>
      <c r="BK174" s="3">
        <v>3.4000000000000002E-2</v>
      </c>
      <c r="BL174" s="3">
        <v>3.4000000000000002E-2</v>
      </c>
      <c r="BM174" s="3">
        <v>3.4000000000000002E-2</v>
      </c>
      <c r="BN174" s="3">
        <v>3.4000000000000002E-2</v>
      </c>
      <c r="BO174" s="3">
        <v>3.4000000000000002E-2</v>
      </c>
      <c r="BP174" s="3">
        <v>3.4000000000000002E-2</v>
      </c>
      <c r="BQ174" s="3">
        <v>3.4000000000000002E-2</v>
      </c>
    </row>
    <row r="175" spans="1:69" x14ac:dyDescent="0.25">
      <c r="A175" s="3">
        <v>174</v>
      </c>
      <c r="B175" s="3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1</v>
      </c>
      <c r="T175" s="3">
        <v>1</v>
      </c>
      <c r="U175" s="3">
        <v>1</v>
      </c>
      <c r="V175" s="3">
        <v>1</v>
      </c>
      <c r="W175" s="3">
        <v>0.1</v>
      </c>
      <c r="X175" s="3">
        <v>0.1</v>
      </c>
      <c r="Y175" s="3">
        <v>0.1</v>
      </c>
      <c r="Z175" s="3">
        <v>0.1</v>
      </c>
      <c r="AA175" s="3">
        <v>0.1</v>
      </c>
      <c r="AB175" s="3">
        <v>9.9900000000000003E-2</v>
      </c>
      <c r="AC175" s="3">
        <v>0.10009999999999999</v>
      </c>
      <c r="AD175" s="3">
        <v>9.9900000000000003E-2</v>
      </c>
      <c r="AE175" s="3">
        <v>0.1</v>
      </c>
      <c r="AF175" s="3">
        <v>0.15359999999999999</v>
      </c>
      <c r="AG175" s="3">
        <v>0.2036</v>
      </c>
      <c r="AH175" s="3">
        <v>0.2</v>
      </c>
      <c r="AI175" s="3">
        <v>0.11749999999999999</v>
      </c>
      <c r="AJ175" s="3">
        <v>0.15690000000000001</v>
      </c>
      <c r="AK175" s="3">
        <v>0.2</v>
      </c>
      <c r="AL175" s="3">
        <v>0.1915</v>
      </c>
      <c r="AM175" s="3">
        <v>9.9699999999999997E-2</v>
      </c>
      <c r="AN175" s="3">
        <v>0.16619999999999999</v>
      </c>
      <c r="AO175" s="3">
        <v>0.1211</v>
      </c>
      <c r="AP175" s="3">
        <v>8.2000000000000003E-2</v>
      </c>
      <c r="AQ175" s="3">
        <v>7.9699999999999993E-2</v>
      </c>
      <c r="AR175" s="3">
        <v>7.8399999999999997E-2</v>
      </c>
      <c r="AS175" s="3">
        <v>7.6399999999999996E-2</v>
      </c>
      <c r="AT175" s="3">
        <v>7.3099999999999998E-2</v>
      </c>
      <c r="AU175" s="3">
        <v>7.0499999999999993E-2</v>
      </c>
      <c r="AV175" s="3">
        <v>6.9699999999999998E-2</v>
      </c>
      <c r="AW175" s="3">
        <v>6.9199999999999998E-2</v>
      </c>
      <c r="AX175" s="3">
        <v>0.11700000000000001</v>
      </c>
      <c r="AY175" s="3">
        <v>9.69E-2</v>
      </c>
      <c r="AZ175" s="3">
        <v>0.1343</v>
      </c>
      <c r="BA175" s="3">
        <v>0.1356</v>
      </c>
      <c r="BB175" s="3">
        <v>0.13500000000000001</v>
      </c>
      <c r="BC175" s="3">
        <v>0.10639999999999999</v>
      </c>
      <c r="BD175" s="3">
        <v>0.1391</v>
      </c>
      <c r="BE175" s="3">
        <v>0.14330000000000001</v>
      </c>
      <c r="BF175" s="3">
        <v>0.15110000000000001</v>
      </c>
      <c r="BG175" s="3">
        <v>0.1216</v>
      </c>
      <c r="BH175" s="3">
        <v>0.1216</v>
      </c>
      <c r="BI175" s="3">
        <v>0.1216</v>
      </c>
      <c r="BJ175" s="3">
        <v>0.1216</v>
      </c>
      <c r="BK175" s="3">
        <v>0.1216</v>
      </c>
      <c r="BL175" s="3">
        <v>0.1216</v>
      </c>
      <c r="BM175" s="3">
        <v>0.1216</v>
      </c>
      <c r="BN175" s="3">
        <v>0.1216</v>
      </c>
      <c r="BO175" s="3">
        <v>0.1216</v>
      </c>
      <c r="BP175" s="3">
        <v>0.1216</v>
      </c>
      <c r="BQ175" s="3">
        <v>0.1216</v>
      </c>
    </row>
    <row r="176" spans="1:69" x14ac:dyDescent="0.25">
      <c r="A176" s="3">
        <v>175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7.1800000000000003E-2</v>
      </c>
      <c r="X176" s="3">
        <v>0.1268</v>
      </c>
      <c r="Y176" s="3">
        <v>9.3100000000000002E-2</v>
      </c>
      <c r="Z176" s="3">
        <v>0.1004</v>
      </c>
      <c r="AA176" s="3">
        <v>4.1799999999999997E-2</v>
      </c>
      <c r="AB176" s="3">
        <v>3.27E-2</v>
      </c>
      <c r="AC176" s="3">
        <v>3.9600000000000003E-2</v>
      </c>
      <c r="AD176" s="3">
        <v>4.9599999999999998E-2</v>
      </c>
      <c r="AE176" s="3">
        <v>6.3600000000000004E-2</v>
      </c>
      <c r="AF176" s="3">
        <v>5.6500000000000002E-2</v>
      </c>
      <c r="AG176" s="3">
        <v>2.7099999999999999E-2</v>
      </c>
      <c r="AH176" s="3">
        <v>3.0300000000000001E-2</v>
      </c>
      <c r="AI176" s="3">
        <v>3.7699999999999997E-2</v>
      </c>
      <c r="AJ176" s="3">
        <v>3.6600000000000001E-2</v>
      </c>
      <c r="AK176" s="3">
        <v>5.1900000000000002E-2</v>
      </c>
      <c r="AL176" s="3">
        <v>6.3299999999999995E-2</v>
      </c>
      <c r="AM176" s="3">
        <v>7.1599999999999997E-2</v>
      </c>
      <c r="AN176" s="3">
        <v>6.93E-2</v>
      </c>
      <c r="AO176" s="3">
        <v>6.5199999999999994E-2</v>
      </c>
      <c r="AP176" s="3">
        <v>5.3400000000000003E-2</v>
      </c>
      <c r="AQ176" s="3">
        <v>4.8399999999999999E-2</v>
      </c>
      <c r="AR176" s="3">
        <v>4.5600000000000002E-2</v>
      </c>
      <c r="AS176" s="3">
        <v>5.2299999999999999E-2</v>
      </c>
      <c r="AT176" s="3">
        <v>5.3699999999999998E-2</v>
      </c>
      <c r="AU176" s="3">
        <v>5.7000000000000002E-2</v>
      </c>
      <c r="AV176" s="3">
        <v>5.3499999999999999E-2</v>
      </c>
      <c r="AW176" s="3">
        <v>5.4399999999999997E-2</v>
      </c>
      <c r="AX176" s="3">
        <v>5.8500000000000003E-2</v>
      </c>
      <c r="AY176" s="3">
        <v>6.2399999999999997E-2</v>
      </c>
      <c r="AZ176" s="3">
        <v>5.1499999999999997E-2</v>
      </c>
      <c r="BA176" s="3">
        <v>5.0599999999999999E-2</v>
      </c>
      <c r="BB176" s="3">
        <v>4.9799999999999997E-2</v>
      </c>
      <c r="BC176" s="3">
        <v>5.2699999999999997E-2</v>
      </c>
      <c r="BD176" s="3">
        <v>6.3399999999999998E-2</v>
      </c>
      <c r="BE176" s="3">
        <v>0.1023</v>
      </c>
      <c r="BF176" s="3">
        <v>0.1578</v>
      </c>
      <c r="BG176" s="3">
        <v>0.2021</v>
      </c>
      <c r="BH176" s="3">
        <v>0.2021</v>
      </c>
      <c r="BI176" s="3">
        <v>0.2021</v>
      </c>
      <c r="BJ176" s="3">
        <v>0.2021</v>
      </c>
      <c r="BK176" s="3">
        <v>0.2021</v>
      </c>
      <c r="BL176" s="3">
        <v>0.2021</v>
      </c>
      <c r="BM176" s="3">
        <v>0.2021</v>
      </c>
      <c r="BN176" s="3">
        <v>0.2021</v>
      </c>
      <c r="BO176" s="3">
        <v>0.2021</v>
      </c>
      <c r="BP176" s="3">
        <v>0.2021</v>
      </c>
      <c r="BQ176" s="3">
        <v>0.2021</v>
      </c>
    </row>
    <row r="177" spans="1:69" x14ac:dyDescent="0.25">
      <c r="A177" s="3">
        <v>176</v>
      </c>
      <c r="B177" s="3">
        <v>1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>
        <v>1</v>
      </c>
      <c r="L177" s="3">
        <v>1</v>
      </c>
      <c r="M177" s="3">
        <v>1</v>
      </c>
      <c r="N177" s="3">
        <v>1</v>
      </c>
      <c r="O177" s="3">
        <v>1</v>
      </c>
      <c r="P177" s="3">
        <v>1</v>
      </c>
      <c r="Q177" s="3">
        <v>1</v>
      </c>
      <c r="R177" s="3">
        <v>1</v>
      </c>
      <c r="S177" s="3">
        <v>1</v>
      </c>
      <c r="T177" s="3">
        <v>1</v>
      </c>
      <c r="U177" s="3">
        <v>1</v>
      </c>
      <c r="V177" s="3">
        <v>1</v>
      </c>
      <c r="W177" s="3">
        <v>1</v>
      </c>
      <c r="X177" s="3">
        <v>1</v>
      </c>
      <c r="Y177" s="3">
        <v>1</v>
      </c>
      <c r="Z177" s="3">
        <v>1</v>
      </c>
      <c r="AA177" s="3">
        <v>1</v>
      </c>
      <c r="AB177" s="3">
        <v>1</v>
      </c>
      <c r="AC177" s="3">
        <v>1</v>
      </c>
      <c r="AD177" s="3">
        <v>1</v>
      </c>
      <c r="AE177" s="3">
        <v>1</v>
      </c>
      <c r="AF177" s="3">
        <v>1</v>
      </c>
      <c r="AG177" s="3">
        <v>1</v>
      </c>
      <c r="AH177" s="3">
        <v>1</v>
      </c>
      <c r="AI177" s="3">
        <v>1</v>
      </c>
      <c r="AJ177" s="3">
        <v>1</v>
      </c>
      <c r="AK177" s="3">
        <v>1</v>
      </c>
      <c r="AL177" s="3">
        <v>1</v>
      </c>
      <c r="AM177" s="3">
        <v>1</v>
      </c>
      <c r="AN177" s="3">
        <v>1</v>
      </c>
      <c r="AO177" s="3">
        <v>1</v>
      </c>
      <c r="AP177" s="3">
        <v>1</v>
      </c>
      <c r="AQ177" s="3">
        <v>1</v>
      </c>
      <c r="AR177" s="3">
        <v>1</v>
      </c>
      <c r="AS177" s="3">
        <v>1</v>
      </c>
      <c r="AT177" s="3">
        <v>1</v>
      </c>
      <c r="AU177" s="3">
        <v>1</v>
      </c>
      <c r="AV177" s="3">
        <v>1</v>
      </c>
      <c r="AW177" s="3">
        <v>1</v>
      </c>
      <c r="AX177" s="3">
        <v>1</v>
      </c>
      <c r="AY177" s="3">
        <v>1</v>
      </c>
      <c r="AZ177" s="3">
        <v>1</v>
      </c>
      <c r="BA177" s="3">
        <v>1</v>
      </c>
      <c r="BB177" s="3">
        <v>1</v>
      </c>
      <c r="BC177" s="3">
        <v>1</v>
      </c>
      <c r="BD177" s="3">
        <v>1</v>
      </c>
      <c r="BE177" s="3">
        <v>1</v>
      </c>
      <c r="BF177" s="3">
        <v>1</v>
      </c>
      <c r="BG177" s="3">
        <v>1</v>
      </c>
      <c r="BH177" s="3">
        <v>1</v>
      </c>
      <c r="BI177" s="3">
        <v>1</v>
      </c>
      <c r="BJ177" s="3">
        <v>1</v>
      </c>
      <c r="BK177" s="3">
        <v>1</v>
      </c>
      <c r="BL177" s="3">
        <v>1</v>
      </c>
      <c r="BM177" s="3">
        <v>1</v>
      </c>
      <c r="BN177" s="3">
        <v>1</v>
      </c>
      <c r="BO177" s="3">
        <v>1</v>
      </c>
      <c r="BP177" s="3">
        <v>1</v>
      </c>
      <c r="BQ177" s="3">
        <v>1</v>
      </c>
    </row>
    <row r="178" spans="1:69" x14ac:dyDescent="0.25">
      <c r="A178" s="3">
        <v>177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</row>
    <row r="179" spans="1:69" x14ac:dyDescent="0.25">
      <c r="A179" s="3">
        <v>178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</row>
    <row r="180" spans="1:69" x14ac:dyDescent="0.25">
      <c r="A180" s="3">
        <v>179</v>
      </c>
      <c r="B180" s="3">
        <v>1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>
        <v>1</v>
      </c>
      <c r="L180" s="3">
        <v>1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1</v>
      </c>
      <c r="S180" s="3">
        <v>1</v>
      </c>
      <c r="T180" s="3">
        <v>1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1</v>
      </c>
      <c r="AA180" s="3">
        <v>1</v>
      </c>
      <c r="AB180" s="3">
        <v>1</v>
      </c>
      <c r="AC180" s="3">
        <v>1</v>
      </c>
      <c r="AD180" s="3">
        <v>1</v>
      </c>
      <c r="AE180" s="3">
        <v>1</v>
      </c>
      <c r="AF180" s="3">
        <v>1</v>
      </c>
      <c r="AG180" s="3">
        <v>1</v>
      </c>
      <c r="AH180" s="3">
        <v>1</v>
      </c>
      <c r="AI180" s="3">
        <v>1</v>
      </c>
      <c r="AJ180" s="3">
        <v>1</v>
      </c>
      <c r="AK180" s="3">
        <v>1</v>
      </c>
      <c r="AL180" s="3">
        <v>1</v>
      </c>
      <c r="AM180" s="3">
        <v>1</v>
      </c>
      <c r="AN180" s="3">
        <v>1</v>
      </c>
      <c r="AO180" s="3">
        <v>1</v>
      </c>
      <c r="AP180" s="3">
        <v>1</v>
      </c>
      <c r="AQ180" s="3">
        <v>1</v>
      </c>
      <c r="AR180" s="3">
        <v>1</v>
      </c>
      <c r="AS180" s="3">
        <v>1</v>
      </c>
      <c r="AT180" s="3">
        <v>1</v>
      </c>
      <c r="AU180" s="3">
        <v>1</v>
      </c>
      <c r="AV180" s="3">
        <v>1</v>
      </c>
      <c r="AW180" s="3">
        <v>1</v>
      </c>
      <c r="AX180" s="3">
        <v>1</v>
      </c>
      <c r="AY180" s="3">
        <v>1</v>
      </c>
      <c r="AZ180" s="3">
        <v>1</v>
      </c>
      <c r="BA180" s="3">
        <v>1</v>
      </c>
      <c r="BB180" s="3">
        <v>1</v>
      </c>
      <c r="BC180" s="3">
        <v>1</v>
      </c>
      <c r="BD180" s="3">
        <v>1</v>
      </c>
      <c r="BE180" s="3">
        <v>1</v>
      </c>
      <c r="BF180" s="3">
        <v>1</v>
      </c>
      <c r="BG180" s="3">
        <v>1</v>
      </c>
      <c r="BH180" s="3">
        <v>1</v>
      </c>
      <c r="BI180" s="3">
        <v>1</v>
      </c>
      <c r="BJ180" s="3">
        <v>1</v>
      </c>
      <c r="BK180" s="3">
        <v>1</v>
      </c>
      <c r="BL180" s="3">
        <v>1</v>
      </c>
      <c r="BM180" s="3">
        <v>1</v>
      </c>
      <c r="BN180" s="3">
        <v>1</v>
      </c>
      <c r="BO180" s="3">
        <v>1</v>
      </c>
      <c r="BP180" s="3">
        <v>1</v>
      </c>
      <c r="BQ180" s="3">
        <v>1</v>
      </c>
    </row>
    <row r="181" spans="1:69" x14ac:dyDescent="0.25">
      <c r="A181" s="3">
        <v>180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</row>
    <row r="182" spans="1:69" x14ac:dyDescent="0.25">
      <c r="A182" s="3">
        <v>181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</row>
    <row r="183" spans="1:69" x14ac:dyDescent="0.25">
      <c r="A183" s="3">
        <v>182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</row>
    <row r="184" spans="1:69" x14ac:dyDescent="0.25">
      <c r="A184" s="3">
        <v>183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</row>
    <row r="185" spans="1:69" x14ac:dyDescent="0.25">
      <c r="A185" s="3">
        <v>184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</row>
    <row r="186" spans="1:69" x14ac:dyDescent="0.25">
      <c r="A186" s="3">
        <v>185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</row>
    <row r="187" spans="1:69" x14ac:dyDescent="0.25">
      <c r="A187" s="3">
        <v>186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</row>
    <row r="188" spans="1:69" x14ac:dyDescent="0.25">
      <c r="A188" s="3">
        <v>187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</row>
    <row r="189" spans="1:69" x14ac:dyDescent="0.25">
      <c r="A189" s="3">
        <v>188</v>
      </c>
      <c r="B189" s="3">
        <f>30.6465517241379/100</f>
        <v>0.30646551724137899</v>
      </c>
      <c r="C189" s="3">
        <f t="shared" ref="C189:S189" si="18">30.6465517241379/100</f>
        <v>0.30646551724137899</v>
      </c>
      <c r="D189" s="3">
        <f t="shared" si="18"/>
        <v>0.30646551724137899</v>
      </c>
      <c r="E189" s="3">
        <f t="shared" si="18"/>
        <v>0.30646551724137899</v>
      </c>
      <c r="F189" s="3">
        <f t="shared" si="18"/>
        <v>0.30646551724137899</v>
      </c>
      <c r="G189" s="3">
        <f t="shared" si="18"/>
        <v>0.30646551724137899</v>
      </c>
      <c r="H189" s="3">
        <f t="shared" si="18"/>
        <v>0.30646551724137899</v>
      </c>
      <c r="I189" s="3">
        <f t="shared" si="18"/>
        <v>0.30646551724137899</v>
      </c>
      <c r="J189" s="3">
        <f t="shared" si="18"/>
        <v>0.30646551724137899</v>
      </c>
      <c r="K189" s="3">
        <f t="shared" si="18"/>
        <v>0.30646551724137899</v>
      </c>
      <c r="L189" s="3">
        <f t="shared" si="18"/>
        <v>0.30646551724137899</v>
      </c>
      <c r="M189" s="3">
        <f t="shared" si="18"/>
        <v>0.30646551724137899</v>
      </c>
      <c r="N189" s="3">
        <f t="shared" si="18"/>
        <v>0.30646551724137899</v>
      </c>
      <c r="O189" s="3">
        <f t="shared" si="18"/>
        <v>0.30646551724137899</v>
      </c>
      <c r="P189" s="3">
        <f t="shared" si="18"/>
        <v>0.30646551724137899</v>
      </c>
      <c r="Q189" s="3">
        <f t="shared" si="18"/>
        <v>0.30646551724137899</v>
      </c>
      <c r="R189" s="3">
        <f t="shared" si="18"/>
        <v>0.30646551724137899</v>
      </c>
      <c r="S189" s="3">
        <f t="shared" si="18"/>
        <v>0.30646551724137899</v>
      </c>
      <c r="T189" s="3">
        <f>26.6760168302945/100</f>
        <v>0.26676016830294502</v>
      </c>
      <c r="U189" s="3">
        <f t="shared" ref="U189:AC189" si="19">26.6760168302945/100</f>
        <v>0.26676016830294502</v>
      </c>
      <c r="V189" s="3">
        <f t="shared" si="19"/>
        <v>0.26676016830294502</v>
      </c>
      <c r="W189" s="3">
        <f t="shared" si="19"/>
        <v>0.26676016830294502</v>
      </c>
      <c r="X189" s="3">
        <f t="shared" si="19"/>
        <v>0.26676016830294502</v>
      </c>
      <c r="Y189" s="3">
        <f t="shared" si="19"/>
        <v>0.26676016830294502</v>
      </c>
      <c r="Z189" s="3">
        <f t="shared" si="19"/>
        <v>0.26676016830294502</v>
      </c>
      <c r="AA189" s="3">
        <f t="shared" si="19"/>
        <v>0.26676016830294502</v>
      </c>
      <c r="AB189" s="3">
        <f t="shared" si="19"/>
        <v>0.26676016830294502</v>
      </c>
      <c r="AC189" s="3">
        <f t="shared" si="19"/>
        <v>0.26676016830294502</v>
      </c>
      <c r="AD189" s="3">
        <f>24.1266375545852/100</f>
        <v>0.24126637554585201</v>
      </c>
      <c r="AE189" s="3">
        <f t="shared" ref="AE189:AM189" si="20">24.1266375545852/100</f>
        <v>0.24126637554585201</v>
      </c>
      <c r="AF189" s="3">
        <f t="shared" si="20"/>
        <v>0.24126637554585201</v>
      </c>
      <c r="AG189" s="3">
        <f t="shared" si="20"/>
        <v>0.24126637554585201</v>
      </c>
      <c r="AH189" s="3">
        <f t="shared" si="20"/>
        <v>0.24126637554585201</v>
      </c>
      <c r="AI189" s="3">
        <f t="shared" si="20"/>
        <v>0.24126637554585201</v>
      </c>
      <c r="AJ189" s="3">
        <f t="shared" si="20"/>
        <v>0.24126637554585201</v>
      </c>
      <c r="AK189" s="3">
        <f t="shared" si="20"/>
        <v>0.24126637554585201</v>
      </c>
      <c r="AL189" s="3">
        <f t="shared" si="20"/>
        <v>0.24126637554585201</v>
      </c>
      <c r="AM189" s="3">
        <f t="shared" si="20"/>
        <v>0.24126637554585201</v>
      </c>
      <c r="AN189" s="3">
        <f>21.9409282700422/100</f>
        <v>0.21940928270042201</v>
      </c>
      <c r="AO189" s="3">
        <f t="shared" ref="AO189:AW189" si="21">21.9409282700422/100</f>
        <v>0.21940928270042201</v>
      </c>
      <c r="AP189" s="3">
        <f t="shared" si="21"/>
        <v>0.21940928270042201</v>
      </c>
      <c r="AQ189" s="3">
        <f t="shared" si="21"/>
        <v>0.21940928270042201</v>
      </c>
      <c r="AR189" s="3">
        <f t="shared" si="21"/>
        <v>0.21940928270042201</v>
      </c>
      <c r="AS189" s="3">
        <f t="shared" si="21"/>
        <v>0.21940928270042201</v>
      </c>
      <c r="AT189" s="3">
        <f t="shared" si="21"/>
        <v>0.21940928270042201</v>
      </c>
      <c r="AU189" s="3">
        <f t="shared" si="21"/>
        <v>0.21940928270042201</v>
      </c>
      <c r="AV189" s="3">
        <f t="shared" si="21"/>
        <v>0.21940928270042201</v>
      </c>
      <c r="AW189" s="3">
        <f t="shared" si="21"/>
        <v>0.21940928270042201</v>
      </c>
      <c r="AX189" s="3">
        <f>19.8460551635664/100</f>
        <v>0.19846055163566401</v>
      </c>
      <c r="AY189" s="3">
        <f t="shared" ref="AY189:BB189" si="22">19.8460551635664/100</f>
        <v>0.19846055163566401</v>
      </c>
      <c r="AZ189" s="3">
        <f t="shared" si="22"/>
        <v>0.19846055163566401</v>
      </c>
      <c r="BA189" s="3">
        <f t="shared" si="22"/>
        <v>0.19846055163566401</v>
      </c>
      <c r="BB189" s="3">
        <f t="shared" si="22"/>
        <v>0.19846055163566401</v>
      </c>
      <c r="BC189" s="3">
        <f>17.683407835919/100</f>
        <v>0.17683407835918999</v>
      </c>
      <c r="BD189" s="3">
        <f t="shared" ref="BD189:BG189" si="23">17.683407835919/100</f>
        <v>0.17683407835918999</v>
      </c>
      <c r="BE189" s="3">
        <f t="shared" si="23"/>
        <v>0.17683407835918999</v>
      </c>
      <c r="BF189" s="3">
        <f t="shared" si="23"/>
        <v>0.17683407835918999</v>
      </c>
      <c r="BG189" s="3">
        <f t="shared" si="23"/>
        <v>0.17683407835918999</v>
      </c>
      <c r="BH189" s="3">
        <f>15.7777068029384/100</f>
        <v>0.15777706802938402</v>
      </c>
      <c r="BI189" s="3">
        <f>14.924155928886/100</f>
        <v>0.14924155928885999</v>
      </c>
      <c r="BJ189" s="3">
        <f>13.959686823255/100</f>
        <v>0.13959686823254999</v>
      </c>
      <c r="BK189" s="3">
        <f>13.4099616858238/100</f>
        <v>0.13409961685823801</v>
      </c>
      <c r="BL189" s="3">
        <f>12.7084723148766/100</f>
        <v>0.12708472314876601</v>
      </c>
      <c r="BM189" s="3">
        <f>11.3204373423045/100</f>
        <v>0.113204373423045</v>
      </c>
      <c r="BN189" s="3">
        <f>10.608371462464/100</f>
        <v>0.10608371462464</v>
      </c>
      <c r="BO189" s="3">
        <f>9.30073516840486/100</f>
        <v>9.3007351684048598E-2</v>
      </c>
      <c r="BP189" s="3">
        <f>8.59574468085106/100</f>
        <v>8.5957446808510612E-2</v>
      </c>
      <c r="BQ189" s="3">
        <f>8.59574468085106/100</f>
        <v>8.5957446808510612E-2</v>
      </c>
    </row>
    <row r="190" spans="1:69" x14ac:dyDescent="0.25">
      <c r="A190" s="3">
        <v>189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s="3">
        <v>1</v>
      </c>
      <c r="J190" s="3">
        <v>1</v>
      </c>
      <c r="K190" s="3">
        <v>1</v>
      </c>
      <c r="L190" s="3">
        <v>1</v>
      </c>
      <c r="M190" s="3">
        <v>1</v>
      </c>
      <c r="N190" s="3">
        <v>1</v>
      </c>
      <c r="O190" s="3">
        <v>1</v>
      </c>
      <c r="P190" s="3">
        <v>1</v>
      </c>
      <c r="Q190" s="3">
        <v>1</v>
      </c>
      <c r="R190" s="3">
        <v>1</v>
      </c>
      <c r="S190" s="3">
        <v>1</v>
      </c>
      <c r="T190" s="3">
        <v>1</v>
      </c>
      <c r="U190" s="3">
        <v>1</v>
      </c>
      <c r="V190" s="3">
        <v>1</v>
      </c>
      <c r="W190" s="3">
        <v>1</v>
      </c>
      <c r="X190" s="3">
        <v>1</v>
      </c>
      <c r="Y190" s="3">
        <v>1</v>
      </c>
      <c r="Z190" s="3">
        <v>1</v>
      </c>
      <c r="AA190" s="3">
        <v>1</v>
      </c>
      <c r="AB190" s="3">
        <v>1</v>
      </c>
      <c r="AC190" s="3">
        <v>1</v>
      </c>
      <c r="AD190" s="3">
        <v>1</v>
      </c>
      <c r="AE190" s="3">
        <v>1</v>
      </c>
      <c r="AF190" s="3">
        <v>1</v>
      </c>
      <c r="AG190" s="3">
        <v>1</v>
      </c>
      <c r="AH190" s="3">
        <v>1</v>
      </c>
      <c r="AI190" s="3">
        <v>1</v>
      </c>
      <c r="AJ190" s="3">
        <v>1</v>
      </c>
      <c r="AK190" s="3">
        <v>1</v>
      </c>
      <c r="AL190" s="3">
        <v>1</v>
      </c>
      <c r="AM190" s="3">
        <v>1</v>
      </c>
      <c r="AN190" s="3">
        <v>1</v>
      </c>
      <c r="AO190" s="3">
        <v>1</v>
      </c>
      <c r="AP190" s="3">
        <v>1</v>
      </c>
      <c r="AQ190" s="3">
        <v>1</v>
      </c>
      <c r="AR190" s="3">
        <v>1</v>
      </c>
      <c r="AS190" s="3">
        <v>1</v>
      </c>
      <c r="AT190" s="3">
        <v>1</v>
      </c>
      <c r="AU190" s="3">
        <v>1</v>
      </c>
      <c r="AV190" s="3">
        <v>1</v>
      </c>
      <c r="AW190" s="3">
        <v>1</v>
      </c>
      <c r="AX190" s="3">
        <v>1</v>
      </c>
      <c r="AY190" s="3">
        <v>1</v>
      </c>
      <c r="AZ190" s="3">
        <v>1</v>
      </c>
      <c r="BA190" s="3">
        <v>1</v>
      </c>
      <c r="BB190" s="3">
        <v>1</v>
      </c>
      <c r="BC190" s="3">
        <v>1</v>
      </c>
      <c r="BD190" s="3">
        <v>1</v>
      </c>
      <c r="BE190" s="3">
        <v>1</v>
      </c>
      <c r="BF190" s="3">
        <v>1</v>
      </c>
      <c r="BG190" s="3">
        <v>1</v>
      </c>
      <c r="BH190" s="3">
        <v>1</v>
      </c>
      <c r="BI190" s="3">
        <v>1</v>
      </c>
      <c r="BJ190" s="3">
        <v>1</v>
      </c>
      <c r="BK190" s="3">
        <v>1</v>
      </c>
      <c r="BL190" s="3">
        <v>1</v>
      </c>
      <c r="BM190" s="3">
        <v>1</v>
      </c>
      <c r="BN190" s="3">
        <v>1</v>
      </c>
      <c r="BO190" s="3">
        <v>1</v>
      </c>
      <c r="BP190" s="3">
        <v>1</v>
      </c>
      <c r="BQ190" s="3">
        <v>1</v>
      </c>
    </row>
    <row r="191" spans="1:69" x14ac:dyDescent="0.25">
      <c r="A191" s="3">
        <v>190</v>
      </c>
      <c r="B191" s="3">
        <v>1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1</v>
      </c>
      <c r="T191" s="3">
        <v>1</v>
      </c>
      <c r="U191" s="3">
        <v>1</v>
      </c>
      <c r="V191" s="3">
        <v>1</v>
      </c>
      <c r="W191" s="3">
        <v>1</v>
      </c>
      <c r="X191" s="3">
        <v>1</v>
      </c>
      <c r="Y191" s="3">
        <v>1</v>
      </c>
      <c r="Z191" s="3">
        <v>1</v>
      </c>
      <c r="AA191" s="3">
        <v>1</v>
      </c>
      <c r="AB191" s="3">
        <v>1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1</v>
      </c>
      <c r="AI191" s="3">
        <v>1</v>
      </c>
      <c r="AJ191" s="3">
        <v>1</v>
      </c>
      <c r="AK191" s="3">
        <v>1</v>
      </c>
      <c r="AL191" s="3">
        <v>1</v>
      </c>
      <c r="AM191" s="3">
        <v>1</v>
      </c>
      <c r="AN191" s="3">
        <v>1</v>
      </c>
      <c r="AO191" s="3">
        <v>1</v>
      </c>
      <c r="AP191" s="3">
        <v>1</v>
      </c>
      <c r="AQ191" s="3">
        <v>1</v>
      </c>
      <c r="AR191" s="3">
        <v>1</v>
      </c>
      <c r="AS191" s="3">
        <v>1</v>
      </c>
      <c r="AT191" s="3">
        <v>1</v>
      </c>
      <c r="AU191" s="3">
        <v>1</v>
      </c>
      <c r="AV191" s="3">
        <v>1</v>
      </c>
      <c r="AW191" s="3">
        <v>1</v>
      </c>
      <c r="AX191" s="3">
        <v>1</v>
      </c>
      <c r="AY191" s="3">
        <v>1</v>
      </c>
      <c r="AZ191" s="3">
        <v>1</v>
      </c>
      <c r="BA191" s="3">
        <v>1</v>
      </c>
      <c r="BB191" s="3">
        <v>1</v>
      </c>
      <c r="BC191" s="3">
        <v>1</v>
      </c>
      <c r="BD191" s="3">
        <v>1</v>
      </c>
      <c r="BE191" s="3">
        <v>1</v>
      </c>
      <c r="BF191" s="3">
        <v>1</v>
      </c>
      <c r="BG191" s="3">
        <v>1</v>
      </c>
      <c r="BH191" s="3">
        <v>1</v>
      </c>
      <c r="BI191" s="3">
        <v>1</v>
      </c>
      <c r="BJ191" s="3">
        <v>1</v>
      </c>
      <c r="BK191" s="3">
        <v>1</v>
      </c>
      <c r="BL191" s="3">
        <v>1</v>
      </c>
      <c r="BM191" s="3">
        <v>1</v>
      </c>
      <c r="BN191" s="3">
        <v>1</v>
      </c>
      <c r="BO191" s="3">
        <v>1</v>
      </c>
      <c r="BP191" s="3">
        <v>1</v>
      </c>
      <c r="BQ191" s="3">
        <v>1</v>
      </c>
    </row>
    <row r="192" spans="1:69" x14ac:dyDescent="0.25">
      <c r="A192" s="3">
        <v>191</v>
      </c>
      <c r="B192" s="3">
        <v>1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>
        <v>1</v>
      </c>
      <c r="L192" s="3">
        <v>1</v>
      </c>
      <c r="M192" s="3">
        <v>1</v>
      </c>
      <c r="N192" s="3">
        <v>1</v>
      </c>
      <c r="O192" s="3">
        <v>1</v>
      </c>
      <c r="P192" s="3">
        <v>1</v>
      </c>
      <c r="Q192" s="3">
        <v>1</v>
      </c>
      <c r="R192" s="3">
        <v>1</v>
      </c>
      <c r="S192" s="3">
        <v>1</v>
      </c>
      <c r="T192" s="3">
        <v>1</v>
      </c>
      <c r="U192" s="3">
        <v>1</v>
      </c>
      <c r="V192" s="3">
        <v>1</v>
      </c>
      <c r="W192" s="3">
        <v>1</v>
      </c>
      <c r="X192" s="3">
        <v>1</v>
      </c>
      <c r="Y192" s="3">
        <v>1</v>
      </c>
      <c r="Z192" s="3">
        <v>1</v>
      </c>
      <c r="AA192" s="3">
        <v>1</v>
      </c>
      <c r="AB192" s="3">
        <v>1</v>
      </c>
      <c r="AC192" s="3">
        <v>1</v>
      </c>
      <c r="AD192" s="3">
        <v>1</v>
      </c>
      <c r="AE192" s="3">
        <v>1</v>
      </c>
      <c r="AF192" s="3">
        <v>1</v>
      </c>
      <c r="AG192" s="3">
        <v>1</v>
      </c>
      <c r="AH192" s="3">
        <v>1</v>
      </c>
      <c r="AI192" s="3">
        <v>1</v>
      </c>
      <c r="AJ192" s="3">
        <v>1</v>
      </c>
      <c r="AK192" s="3">
        <v>1</v>
      </c>
      <c r="AL192" s="3">
        <v>1</v>
      </c>
      <c r="AM192" s="3">
        <v>1</v>
      </c>
      <c r="AN192" s="3">
        <v>1</v>
      </c>
      <c r="AO192" s="3">
        <v>1</v>
      </c>
      <c r="AP192" s="3">
        <v>1</v>
      </c>
      <c r="AQ192" s="3">
        <v>1</v>
      </c>
      <c r="AR192" s="3">
        <v>1</v>
      </c>
      <c r="AS192" s="3">
        <v>1</v>
      </c>
      <c r="AT192" s="3">
        <v>1</v>
      </c>
      <c r="AU192" s="3">
        <v>1</v>
      </c>
      <c r="AV192" s="3">
        <v>1</v>
      </c>
      <c r="AW192" s="3">
        <v>1</v>
      </c>
      <c r="AX192" s="3">
        <v>1</v>
      </c>
      <c r="AY192" s="3">
        <v>1</v>
      </c>
      <c r="AZ192" s="3">
        <v>1</v>
      </c>
      <c r="BA192" s="3">
        <v>1</v>
      </c>
      <c r="BB192" s="3">
        <v>1</v>
      </c>
      <c r="BC192" s="3">
        <v>1</v>
      </c>
      <c r="BD192" s="3">
        <v>1</v>
      </c>
      <c r="BE192" s="3">
        <v>1</v>
      </c>
      <c r="BF192" s="3">
        <v>1</v>
      </c>
      <c r="BG192" s="3">
        <v>1</v>
      </c>
      <c r="BH192" s="3">
        <v>1</v>
      </c>
      <c r="BI192" s="3">
        <v>1</v>
      </c>
      <c r="BJ192" s="3">
        <v>1</v>
      </c>
      <c r="BK192" s="3">
        <v>1</v>
      </c>
      <c r="BL192" s="3">
        <v>1</v>
      </c>
      <c r="BM192" s="3">
        <v>1</v>
      </c>
      <c r="BN192" s="3">
        <v>1</v>
      </c>
      <c r="BO192" s="3">
        <v>1</v>
      </c>
      <c r="BP192" s="3">
        <v>1</v>
      </c>
      <c r="BQ192" s="3">
        <v>1</v>
      </c>
    </row>
    <row r="193" spans="1:69" x14ac:dyDescent="0.25">
      <c r="A193" s="3">
        <v>192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>
        <v>1</v>
      </c>
      <c r="U193" s="3">
        <v>1</v>
      </c>
      <c r="V193" s="3">
        <v>1</v>
      </c>
      <c r="W193" s="3">
        <v>1</v>
      </c>
      <c r="X193" s="3">
        <v>1</v>
      </c>
      <c r="Y193" s="3">
        <v>1</v>
      </c>
      <c r="Z193" s="3">
        <v>1</v>
      </c>
      <c r="AA193" s="3">
        <v>1</v>
      </c>
      <c r="AB193" s="3">
        <v>1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1</v>
      </c>
      <c r="AI193" s="3">
        <v>1</v>
      </c>
      <c r="AJ193" s="3">
        <v>1</v>
      </c>
      <c r="AK193" s="3">
        <v>1</v>
      </c>
      <c r="AL193" s="3">
        <v>1</v>
      </c>
      <c r="AM193" s="3">
        <v>1</v>
      </c>
      <c r="AN193" s="3">
        <v>1</v>
      </c>
      <c r="AO193" s="3">
        <v>1</v>
      </c>
      <c r="AP193" s="3">
        <v>1</v>
      </c>
      <c r="AQ193" s="3">
        <v>1</v>
      </c>
      <c r="AR193" s="3">
        <v>1</v>
      </c>
      <c r="AS193" s="3">
        <v>1</v>
      </c>
      <c r="AT193" s="3">
        <v>1</v>
      </c>
      <c r="AU193" s="3">
        <v>1</v>
      </c>
      <c r="AV193" s="3">
        <v>1</v>
      </c>
      <c r="AW193" s="3">
        <v>1</v>
      </c>
      <c r="AX193" s="3">
        <v>1</v>
      </c>
      <c r="AY193" s="3">
        <v>1</v>
      </c>
      <c r="AZ193" s="3">
        <v>1</v>
      </c>
      <c r="BA193" s="3">
        <v>1</v>
      </c>
      <c r="BB193" s="3">
        <v>1</v>
      </c>
      <c r="BC193" s="3">
        <v>1</v>
      </c>
      <c r="BD193" s="3">
        <v>1</v>
      </c>
      <c r="BE193" s="3">
        <v>1</v>
      </c>
      <c r="BF193" s="3">
        <v>1</v>
      </c>
      <c r="BG193" s="3">
        <v>1</v>
      </c>
      <c r="BH193" s="3">
        <v>1</v>
      </c>
      <c r="BI193" s="3">
        <v>1</v>
      </c>
      <c r="BJ193" s="3">
        <v>1</v>
      </c>
      <c r="BK193" s="3">
        <v>1</v>
      </c>
      <c r="BL193" s="3">
        <v>1</v>
      </c>
      <c r="BM193" s="3">
        <v>1</v>
      </c>
      <c r="BN193" s="3">
        <v>1</v>
      </c>
      <c r="BO193" s="3">
        <v>1</v>
      </c>
      <c r="BP193" s="3">
        <v>1</v>
      </c>
      <c r="BQ193" s="3">
        <v>1</v>
      </c>
    </row>
    <row r="194" spans="1:69" x14ac:dyDescent="0.25">
      <c r="A194" s="3">
        <v>193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1</v>
      </c>
      <c r="Q194" s="3">
        <v>1</v>
      </c>
      <c r="R194" s="3">
        <v>1</v>
      </c>
      <c r="S194" s="3">
        <v>1</v>
      </c>
      <c r="T194" s="3">
        <v>1</v>
      </c>
      <c r="U194" s="3">
        <v>1</v>
      </c>
      <c r="V194" s="3">
        <v>1</v>
      </c>
      <c r="W194" s="3">
        <v>1</v>
      </c>
      <c r="X194" s="3">
        <v>1</v>
      </c>
      <c r="Y194" s="3">
        <v>1</v>
      </c>
      <c r="Z194" s="3">
        <v>1</v>
      </c>
      <c r="AA194" s="3">
        <v>1</v>
      </c>
      <c r="AB194" s="3">
        <v>1</v>
      </c>
      <c r="AC194" s="3">
        <v>1</v>
      </c>
      <c r="AD194" s="3">
        <v>1</v>
      </c>
      <c r="AE194" s="3">
        <v>1</v>
      </c>
      <c r="AF194" s="3">
        <v>1</v>
      </c>
      <c r="AG194" s="3">
        <v>1</v>
      </c>
      <c r="AH194" s="3">
        <v>1</v>
      </c>
      <c r="AI194" s="3">
        <v>1</v>
      </c>
      <c r="AJ194" s="3">
        <v>1</v>
      </c>
      <c r="AK194" s="3">
        <v>1</v>
      </c>
      <c r="AL194" s="3">
        <v>1</v>
      </c>
      <c r="AM194" s="3">
        <v>1</v>
      </c>
      <c r="AN194" s="3">
        <v>1</v>
      </c>
      <c r="AO194" s="3">
        <v>1</v>
      </c>
      <c r="AP194" s="3">
        <v>1</v>
      </c>
      <c r="AQ194" s="3">
        <v>1</v>
      </c>
      <c r="AR194" s="3">
        <v>1</v>
      </c>
      <c r="AS194" s="3">
        <v>1</v>
      </c>
      <c r="AT194" s="3">
        <v>1</v>
      </c>
      <c r="AU194" s="3">
        <v>1</v>
      </c>
      <c r="AV194" s="3">
        <v>1</v>
      </c>
      <c r="AW194" s="3">
        <v>1</v>
      </c>
      <c r="AX194" s="3">
        <v>1</v>
      </c>
      <c r="AY194" s="3">
        <v>1</v>
      </c>
      <c r="AZ194" s="3">
        <v>1</v>
      </c>
      <c r="BA194" s="3">
        <v>1</v>
      </c>
      <c r="BB194" s="3">
        <v>1</v>
      </c>
      <c r="BC194" s="3">
        <v>1</v>
      </c>
      <c r="BD194" s="3">
        <v>1</v>
      </c>
      <c r="BE194" s="3">
        <v>1</v>
      </c>
      <c r="BF194" s="3">
        <v>1</v>
      </c>
      <c r="BG194" s="3">
        <v>1</v>
      </c>
      <c r="BH194" s="3">
        <v>1</v>
      </c>
      <c r="BI194" s="3">
        <v>1</v>
      </c>
      <c r="BJ194" s="3">
        <v>1</v>
      </c>
      <c r="BK194" s="3">
        <v>1</v>
      </c>
      <c r="BL194" s="3">
        <v>1</v>
      </c>
      <c r="BM194" s="3">
        <v>1</v>
      </c>
      <c r="BN194" s="3">
        <v>1</v>
      </c>
      <c r="BO194" s="3">
        <v>1</v>
      </c>
      <c r="BP194" s="3">
        <v>1</v>
      </c>
      <c r="BQ194" s="3">
        <v>1</v>
      </c>
    </row>
    <row r="195" spans="1:69" x14ac:dyDescent="0.25">
      <c r="A195" s="3">
        <v>194</v>
      </c>
      <c r="B195" s="3">
        <v>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  <c r="M195" s="3">
        <v>1</v>
      </c>
      <c r="N195" s="3">
        <v>1</v>
      </c>
      <c r="O195" s="3">
        <v>1</v>
      </c>
      <c r="P195" s="3">
        <v>1</v>
      </c>
      <c r="Q195" s="3">
        <v>1</v>
      </c>
      <c r="R195" s="3">
        <v>1</v>
      </c>
      <c r="S195" s="3">
        <v>1</v>
      </c>
      <c r="T195" s="3">
        <v>1</v>
      </c>
      <c r="U195" s="3">
        <v>1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3">
        <v>1</v>
      </c>
      <c r="AB195" s="3">
        <v>1</v>
      </c>
      <c r="AC195" s="3">
        <v>1</v>
      </c>
      <c r="AD195" s="3">
        <v>1</v>
      </c>
      <c r="AE195" s="3">
        <v>1</v>
      </c>
      <c r="AF195" s="3">
        <v>1</v>
      </c>
      <c r="AG195" s="3">
        <v>1</v>
      </c>
      <c r="AH195" s="3">
        <v>1</v>
      </c>
      <c r="AI195" s="3">
        <v>1</v>
      </c>
      <c r="AJ195" s="3">
        <v>1</v>
      </c>
      <c r="AK195" s="3">
        <v>1</v>
      </c>
      <c r="AL195" s="3">
        <v>1</v>
      </c>
      <c r="AM195" s="3">
        <v>1</v>
      </c>
      <c r="AN195" s="3">
        <v>1</v>
      </c>
      <c r="AO195" s="3">
        <v>1</v>
      </c>
      <c r="AP195" s="3">
        <v>1</v>
      </c>
      <c r="AQ195" s="3">
        <v>1</v>
      </c>
      <c r="AR195" s="3">
        <v>1</v>
      </c>
      <c r="AS195" s="3">
        <v>1</v>
      </c>
      <c r="AT195" s="3">
        <v>1</v>
      </c>
      <c r="AU195" s="3">
        <v>1</v>
      </c>
      <c r="AV195" s="3">
        <v>1</v>
      </c>
      <c r="AW195" s="3">
        <v>1</v>
      </c>
      <c r="AX195" s="3">
        <v>1</v>
      </c>
      <c r="AY195" s="3">
        <v>1</v>
      </c>
      <c r="AZ195" s="3">
        <v>1</v>
      </c>
      <c r="BA195" s="3">
        <v>1</v>
      </c>
      <c r="BB195" s="3">
        <v>1</v>
      </c>
      <c r="BC195" s="3">
        <v>1</v>
      </c>
      <c r="BD195" s="3">
        <v>1</v>
      </c>
      <c r="BE195" s="3">
        <v>1</v>
      </c>
      <c r="BF195" s="3">
        <v>1</v>
      </c>
      <c r="BG195" s="3">
        <v>1</v>
      </c>
      <c r="BH195" s="3">
        <v>1</v>
      </c>
      <c r="BI195" s="3">
        <v>1</v>
      </c>
      <c r="BJ195" s="3">
        <v>1</v>
      </c>
      <c r="BK195" s="3">
        <v>1</v>
      </c>
      <c r="BL195" s="3">
        <v>1</v>
      </c>
      <c r="BM195" s="3">
        <v>1</v>
      </c>
      <c r="BN195" s="3">
        <v>1</v>
      </c>
      <c r="BO195" s="3">
        <v>1</v>
      </c>
      <c r="BP195" s="3">
        <v>1</v>
      </c>
      <c r="BQ195" s="3">
        <v>1</v>
      </c>
    </row>
    <row r="196" spans="1:69" x14ac:dyDescent="0.25">
      <c r="A196" s="3">
        <v>195</v>
      </c>
      <c r="B196" s="3">
        <v>1</v>
      </c>
      <c r="C196" s="3">
        <v>1</v>
      </c>
      <c r="D196" s="3">
        <v>1</v>
      </c>
      <c r="E196" s="3">
        <v>1</v>
      </c>
      <c r="F196" s="3">
        <v>1</v>
      </c>
      <c r="G196" s="3">
        <v>1</v>
      </c>
      <c r="H196" s="3">
        <v>1</v>
      </c>
      <c r="I196" s="3">
        <v>1</v>
      </c>
      <c r="J196" s="3">
        <v>1</v>
      </c>
      <c r="K196" s="3">
        <v>1</v>
      </c>
      <c r="L196" s="3">
        <v>1</v>
      </c>
      <c r="M196" s="3">
        <v>1</v>
      </c>
      <c r="N196" s="3">
        <v>1</v>
      </c>
      <c r="O196" s="3">
        <v>1</v>
      </c>
      <c r="P196" s="3">
        <v>1</v>
      </c>
      <c r="Q196" s="3">
        <v>1</v>
      </c>
      <c r="R196" s="3">
        <v>1</v>
      </c>
      <c r="S196" s="3">
        <v>1</v>
      </c>
      <c r="T196" s="3">
        <v>1</v>
      </c>
      <c r="U196" s="3">
        <v>1</v>
      </c>
      <c r="V196" s="3">
        <v>1</v>
      </c>
      <c r="W196" s="3">
        <v>1</v>
      </c>
      <c r="X196" s="3">
        <v>1</v>
      </c>
      <c r="Y196" s="3">
        <v>1</v>
      </c>
      <c r="Z196" s="3">
        <v>1</v>
      </c>
      <c r="AA196" s="3">
        <v>1</v>
      </c>
      <c r="AB196" s="3">
        <v>1</v>
      </c>
      <c r="AC196" s="3">
        <v>1</v>
      </c>
      <c r="AD196" s="3">
        <v>1</v>
      </c>
      <c r="AE196" s="3">
        <v>1</v>
      </c>
      <c r="AF196" s="3">
        <v>1</v>
      </c>
      <c r="AG196" s="3">
        <v>1</v>
      </c>
      <c r="AH196" s="3">
        <v>1</v>
      </c>
      <c r="AI196" s="3">
        <v>1</v>
      </c>
      <c r="AJ196" s="3">
        <v>1</v>
      </c>
      <c r="AK196" s="3">
        <v>1</v>
      </c>
      <c r="AL196" s="3">
        <v>1</v>
      </c>
      <c r="AM196" s="3">
        <v>1</v>
      </c>
      <c r="AN196" s="3">
        <v>1</v>
      </c>
      <c r="AO196" s="3">
        <v>1</v>
      </c>
      <c r="AP196" s="3">
        <v>1</v>
      </c>
      <c r="AQ196" s="3">
        <v>1</v>
      </c>
      <c r="AR196" s="3">
        <v>1</v>
      </c>
      <c r="AS196" s="3">
        <v>1</v>
      </c>
      <c r="AT196" s="3">
        <v>1</v>
      </c>
      <c r="AU196" s="3">
        <v>1</v>
      </c>
      <c r="AV196" s="3">
        <v>1</v>
      </c>
      <c r="AW196" s="3">
        <v>1</v>
      </c>
      <c r="AX196" s="3">
        <v>1</v>
      </c>
      <c r="AY196" s="3">
        <v>1</v>
      </c>
      <c r="AZ196" s="3">
        <v>1</v>
      </c>
      <c r="BA196" s="3">
        <v>1</v>
      </c>
      <c r="BB196" s="3">
        <v>1</v>
      </c>
      <c r="BC196" s="3">
        <v>1</v>
      </c>
      <c r="BD196" s="3">
        <v>1</v>
      </c>
      <c r="BE196" s="3">
        <v>1</v>
      </c>
      <c r="BF196" s="3">
        <v>1</v>
      </c>
      <c r="BG196" s="3">
        <v>1</v>
      </c>
      <c r="BH196" s="3">
        <v>1</v>
      </c>
      <c r="BI196" s="3">
        <v>1</v>
      </c>
      <c r="BJ196" s="3">
        <v>1</v>
      </c>
      <c r="BK196" s="3">
        <v>1</v>
      </c>
      <c r="BL196" s="3">
        <v>1</v>
      </c>
      <c r="BM196" s="3">
        <v>1</v>
      </c>
      <c r="BN196" s="3">
        <v>1</v>
      </c>
      <c r="BO196" s="3">
        <v>1</v>
      </c>
      <c r="BP196" s="3">
        <v>1</v>
      </c>
      <c r="BQ196" s="3">
        <v>1</v>
      </c>
    </row>
    <row r="197" spans="1:69" x14ac:dyDescent="0.25">
      <c r="A197" s="3">
        <v>196</v>
      </c>
      <c r="B197" s="3">
        <v>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3">
        <v>1</v>
      </c>
      <c r="I197" s="3">
        <v>1</v>
      </c>
      <c r="J197" s="3">
        <v>1</v>
      </c>
      <c r="K197" s="3">
        <v>1</v>
      </c>
      <c r="L197" s="3">
        <v>1</v>
      </c>
      <c r="M197" s="3">
        <v>1</v>
      </c>
      <c r="N197" s="3">
        <v>1</v>
      </c>
      <c r="O197" s="3">
        <v>1</v>
      </c>
      <c r="P197" s="3">
        <v>1</v>
      </c>
      <c r="Q197" s="3">
        <v>1</v>
      </c>
      <c r="R197" s="3">
        <v>1</v>
      </c>
      <c r="S197" s="3">
        <v>1</v>
      </c>
      <c r="T197" s="3">
        <v>1</v>
      </c>
      <c r="U197" s="3">
        <v>1</v>
      </c>
      <c r="V197" s="3">
        <v>1</v>
      </c>
      <c r="W197" s="3">
        <v>1</v>
      </c>
      <c r="X197" s="3">
        <v>1</v>
      </c>
      <c r="Y197" s="3">
        <v>1</v>
      </c>
      <c r="Z197" s="3">
        <v>1</v>
      </c>
      <c r="AA197" s="3">
        <v>1</v>
      </c>
      <c r="AB197" s="3">
        <v>1</v>
      </c>
      <c r="AC197" s="3">
        <v>1</v>
      </c>
      <c r="AD197" s="3">
        <v>1</v>
      </c>
      <c r="AE197" s="3">
        <v>1</v>
      </c>
      <c r="AF197" s="3">
        <v>1</v>
      </c>
      <c r="AG197" s="3">
        <v>1</v>
      </c>
      <c r="AH197" s="3">
        <v>1</v>
      </c>
      <c r="AI197" s="3">
        <v>1</v>
      </c>
      <c r="AJ197" s="3">
        <v>1</v>
      </c>
      <c r="AK197" s="3">
        <v>1</v>
      </c>
      <c r="AL197" s="3">
        <v>1</v>
      </c>
      <c r="AM197" s="3">
        <v>1</v>
      </c>
      <c r="AN197" s="3">
        <v>1</v>
      </c>
      <c r="AO197" s="3">
        <v>1</v>
      </c>
      <c r="AP197" s="3">
        <v>1</v>
      </c>
      <c r="AQ197" s="3">
        <v>1</v>
      </c>
      <c r="AR197" s="3">
        <v>1</v>
      </c>
      <c r="AS197" s="3">
        <v>1</v>
      </c>
      <c r="AT197" s="3">
        <v>1</v>
      </c>
      <c r="AU197" s="3">
        <v>1</v>
      </c>
      <c r="AV197" s="3">
        <v>1</v>
      </c>
      <c r="AW197" s="3">
        <v>1</v>
      </c>
      <c r="AX197" s="3">
        <v>1</v>
      </c>
      <c r="AY197" s="3">
        <v>1</v>
      </c>
      <c r="AZ197" s="3">
        <v>1</v>
      </c>
      <c r="BA197" s="3">
        <v>1</v>
      </c>
      <c r="BB197" s="3">
        <v>1</v>
      </c>
      <c r="BC197" s="3">
        <v>1</v>
      </c>
      <c r="BD197" s="3">
        <v>1</v>
      </c>
      <c r="BE197" s="3">
        <v>1</v>
      </c>
      <c r="BF197" s="3">
        <v>1</v>
      </c>
      <c r="BG197" s="3">
        <v>1</v>
      </c>
      <c r="BH197" s="3">
        <v>1</v>
      </c>
      <c r="BI197" s="3">
        <v>1</v>
      </c>
      <c r="BJ197" s="3">
        <v>1</v>
      </c>
      <c r="BK197" s="3">
        <v>1</v>
      </c>
      <c r="BL197" s="3">
        <v>1</v>
      </c>
      <c r="BM197" s="3">
        <v>1</v>
      </c>
      <c r="BN197" s="3">
        <v>1</v>
      </c>
      <c r="BO197" s="3">
        <v>1</v>
      </c>
      <c r="BP197" s="3">
        <v>1</v>
      </c>
      <c r="BQ197" s="3">
        <v>1</v>
      </c>
    </row>
    <row r="198" spans="1:69" x14ac:dyDescent="0.25">
      <c r="A198" s="3">
        <v>197</v>
      </c>
      <c r="B198" s="3">
        <v>1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>
        <v>1</v>
      </c>
      <c r="L198" s="3">
        <v>1</v>
      </c>
      <c r="M198" s="3">
        <v>1</v>
      </c>
      <c r="N198" s="3">
        <v>1</v>
      </c>
      <c r="O198" s="3">
        <v>1</v>
      </c>
      <c r="P198" s="3">
        <v>1</v>
      </c>
      <c r="Q198" s="3">
        <v>1</v>
      </c>
      <c r="R198" s="3">
        <v>1</v>
      </c>
      <c r="S198" s="3">
        <v>1</v>
      </c>
      <c r="T198" s="3">
        <v>1</v>
      </c>
      <c r="U198" s="3">
        <v>1</v>
      </c>
      <c r="V198" s="3">
        <v>1</v>
      </c>
      <c r="W198" s="3">
        <v>1</v>
      </c>
      <c r="X198" s="3">
        <v>1</v>
      </c>
      <c r="Y198" s="3">
        <v>1</v>
      </c>
      <c r="Z198" s="3">
        <v>1</v>
      </c>
      <c r="AA198" s="3">
        <v>1</v>
      </c>
      <c r="AB198" s="3">
        <v>1</v>
      </c>
      <c r="AC198" s="3">
        <v>1</v>
      </c>
      <c r="AD198" s="3">
        <v>1</v>
      </c>
      <c r="AE198" s="3">
        <v>1</v>
      </c>
      <c r="AF198" s="3">
        <v>1</v>
      </c>
      <c r="AG198" s="3">
        <v>1</v>
      </c>
      <c r="AH198" s="3">
        <v>1</v>
      </c>
      <c r="AI198" s="3">
        <v>1</v>
      </c>
      <c r="AJ198" s="3">
        <v>1</v>
      </c>
      <c r="AK198" s="3">
        <v>1</v>
      </c>
      <c r="AL198" s="3">
        <v>1</v>
      </c>
      <c r="AM198" s="3">
        <v>1</v>
      </c>
      <c r="AN198" s="3">
        <v>1</v>
      </c>
      <c r="AO198" s="3">
        <v>1</v>
      </c>
      <c r="AP198" s="3">
        <v>1</v>
      </c>
      <c r="AQ198" s="3">
        <v>1</v>
      </c>
      <c r="AR198" s="3">
        <v>1</v>
      </c>
      <c r="AS198" s="3">
        <v>1</v>
      </c>
      <c r="AT198" s="3">
        <v>1</v>
      </c>
      <c r="AU198" s="3">
        <v>1</v>
      </c>
      <c r="AV198" s="3">
        <v>1</v>
      </c>
      <c r="AW198" s="3">
        <v>1</v>
      </c>
      <c r="AX198" s="3">
        <v>1</v>
      </c>
      <c r="AY198" s="3">
        <v>1</v>
      </c>
      <c r="AZ198" s="3">
        <v>1</v>
      </c>
      <c r="BA198" s="3">
        <v>1</v>
      </c>
      <c r="BB198" s="3">
        <v>1</v>
      </c>
      <c r="BC198" s="3">
        <v>1</v>
      </c>
      <c r="BD198" s="3">
        <v>1</v>
      </c>
      <c r="BE198" s="3">
        <v>1</v>
      </c>
      <c r="BF198" s="3">
        <v>1</v>
      </c>
      <c r="BG198" s="3">
        <v>1</v>
      </c>
      <c r="BH198" s="3">
        <v>1</v>
      </c>
      <c r="BI198" s="3">
        <v>1</v>
      </c>
      <c r="BJ198" s="3">
        <v>1</v>
      </c>
      <c r="BK198" s="3">
        <v>1</v>
      </c>
      <c r="BL198" s="3">
        <v>1</v>
      </c>
      <c r="BM198" s="3">
        <v>1</v>
      </c>
      <c r="BN198" s="3">
        <v>1</v>
      </c>
      <c r="BO198" s="3">
        <v>1</v>
      </c>
      <c r="BP198" s="3">
        <v>1</v>
      </c>
      <c r="BQ198" s="3">
        <v>1</v>
      </c>
    </row>
    <row r="199" spans="1:69" x14ac:dyDescent="0.25">
      <c r="A199" s="3">
        <v>198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  <c r="H199" s="3">
        <v>1</v>
      </c>
      <c r="I199" s="3">
        <v>1</v>
      </c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1</v>
      </c>
      <c r="Q199" s="3">
        <v>1</v>
      </c>
      <c r="R199" s="3">
        <v>1</v>
      </c>
      <c r="S199" s="3">
        <v>1</v>
      </c>
      <c r="T199" s="3">
        <v>1</v>
      </c>
      <c r="U199" s="3">
        <v>1</v>
      </c>
      <c r="V199" s="3">
        <v>1</v>
      </c>
      <c r="W199" s="3">
        <v>1</v>
      </c>
      <c r="X199" s="3">
        <v>1</v>
      </c>
      <c r="Y199" s="3">
        <v>1</v>
      </c>
      <c r="Z199" s="3">
        <v>1</v>
      </c>
      <c r="AA199" s="3">
        <v>1</v>
      </c>
      <c r="AB199" s="3">
        <v>1</v>
      </c>
      <c r="AC199" s="3">
        <v>1</v>
      </c>
      <c r="AD199" s="3">
        <v>1</v>
      </c>
      <c r="AE199" s="3">
        <v>1</v>
      </c>
      <c r="AF199" s="3">
        <v>1</v>
      </c>
      <c r="AG199" s="3">
        <v>1</v>
      </c>
      <c r="AH199" s="3">
        <v>1</v>
      </c>
      <c r="AI199" s="3">
        <v>1</v>
      </c>
      <c r="AJ199" s="3">
        <v>1</v>
      </c>
      <c r="AK199" s="3">
        <v>1</v>
      </c>
      <c r="AL199" s="3">
        <v>1</v>
      </c>
      <c r="AM199" s="3">
        <v>1</v>
      </c>
      <c r="AN199" s="3">
        <v>1</v>
      </c>
      <c r="AO199" s="3">
        <v>1</v>
      </c>
      <c r="AP199" s="3">
        <v>1</v>
      </c>
      <c r="AQ199" s="3">
        <v>1</v>
      </c>
      <c r="AR199" s="3">
        <v>1</v>
      </c>
      <c r="AS199" s="3">
        <v>1</v>
      </c>
      <c r="AT199" s="3">
        <v>1</v>
      </c>
      <c r="AU199" s="3">
        <v>1</v>
      </c>
      <c r="AV199" s="3">
        <v>1</v>
      </c>
      <c r="AW199" s="3">
        <v>1</v>
      </c>
      <c r="AX199" s="3">
        <v>1</v>
      </c>
      <c r="AY199" s="3">
        <v>1</v>
      </c>
      <c r="AZ199" s="3">
        <v>1</v>
      </c>
      <c r="BA199" s="3">
        <v>1</v>
      </c>
      <c r="BB199" s="3">
        <v>1</v>
      </c>
      <c r="BC199" s="3">
        <v>1</v>
      </c>
      <c r="BD199" s="3">
        <v>1</v>
      </c>
      <c r="BE199" s="3">
        <v>1</v>
      </c>
      <c r="BF199" s="3">
        <v>1</v>
      </c>
      <c r="BG199" s="3">
        <v>1</v>
      </c>
      <c r="BH199" s="3">
        <v>1</v>
      </c>
      <c r="BI199" s="3">
        <v>1</v>
      </c>
      <c r="BJ199" s="3">
        <v>1</v>
      </c>
      <c r="BK199" s="3">
        <v>1</v>
      </c>
      <c r="BL199" s="3">
        <v>1</v>
      </c>
      <c r="BM199" s="3">
        <v>1</v>
      </c>
      <c r="BN199" s="3">
        <v>1</v>
      </c>
      <c r="BO199" s="3">
        <v>1</v>
      </c>
      <c r="BP199" s="3">
        <v>1</v>
      </c>
      <c r="BQ199" s="3">
        <v>1</v>
      </c>
    </row>
    <row r="200" spans="1:69" x14ac:dyDescent="0.25">
      <c r="A200" s="3">
        <v>199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>
        <v>1</v>
      </c>
      <c r="L200" s="3">
        <v>1</v>
      </c>
      <c r="M200" s="3">
        <v>1</v>
      </c>
      <c r="N200" s="3">
        <v>1</v>
      </c>
      <c r="O200" s="3">
        <v>1</v>
      </c>
      <c r="P200" s="3">
        <v>1</v>
      </c>
      <c r="Q200" s="3">
        <v>1</v>
      </c>
      <c r="R200" s="3">
        <v>1</v>
      </c>
      <c r="S200" s="3">
        <v>1</v>
      </c>
      <c r="T200" s="3">
        <v>1</v>
      </c>
      <c r="U200" s="3">
        <v>1</v>
      </c>
      <c r="V200" s="3">
        <v>1</v>
      </c>
      <c r="W200" s="3">
        <v>1</v>
      </c>
      <c r="X200" s="3">
        <v>1</v>
      </c>
      <c r="Y200" s="3">
        <v>1</v>
      </c>
      <c r="Z200" s="3">
        <v>1</v>
      </c>
      <c r="AA200" s="3">
        <v>1</v>
      </c>
      <c r="AB200" s="3">
        <v>1</v>
      </c>
      <c r="AC200" s="3">
        <v>1</v>
      </c>
      <c r="AD200" s="3">
        <v>1</v>
      </c>
      <c r="AE200" s="3">
        <v>1</v>
      </c>
      <c r="AF200" s="3">
        <v>1</v>
      </c>
      <c r="AG200" s="3">
        <v>1</v>
      </c>
      <c r="AH200" s="3">
        <v>1</v>
      </c>
      <c r="AI200" s="3">
        <v>1</v>
      </c>
      <c r="AJ200" s="3">
        <v>1</v>
      </c>
      <c r="AK200" s="3">
        <v>1</v>
      </c>
      <c r="AL200" s="3">
        <v>1</v>
      </c>
      <c r="AM200" s="3">
        <v>1</v>
      </c>
      <c r="AN200" s="3">
        <v>1</v>
      </c>
      <c r="AO200" s="3">
        <v>1</v>
      </c>
      <c r="AP200" s="3">
        <v>1</v>
      </c>
      <c r="AQ200" s="3">
        <v>1</v>
      </c>
      <c r="AR200" s="3">
        <v>1</v>
      </c>
      <c r="AS200" s="3">
        <v>1</v>
      </c>
      <c r="AT200" s="3">
        <v>1</v>
      </c>
      <c r="AU200" s="3">
        <v>1</v>
      </c>
      <c r="AV200" s="3">
        <v>1</v>
      </c>
      <c r="AW200" s="3">
        <v>1</v>
      </c>
      <c r="AX200" s="3">
        <v>1</v>
      </c>
      <c r="AY200" s="3">
        <v>1</v>
      </c>
      <c r="AZ200" s="3">
        <v>1</v>
      </c>
      <c r="BA200" s="3">
        <v>1</v>
      </c>
      <c r="BB200" s="3">
        <v>1</v>
      </c>
      <c r="BC200" s="3">
        <v>1</v>
      </c>
      <c r="BD200" s="3">
        <v>1</v>
      </c>
      <c r="BE200" s="3">
        <v>1</v>
      </c>
      <c r="BF200" s="3">
        <v>1</v>
      </c>
      <c r="BG200" s="3">
        <v>1</v>
      </c>
      <c r="BH200" s="3">
        <v>1</v>
      </c>
      <c r="BI200" s="3">
        <v>1</v>
      </c>
      <c r="BJ200" s="3">
        <v>1</v>
      </c>
      <c r="BK200" s="3">
        <v>1</v>
      </c>
      <c r="BL200" s="3">
        <v>1</v>
      </c>
      <c r="BM200" s="3">
        <v>1</v>
      </c>
      <c r="BN200" s="3">
        <v>1</v>
      </c>
      <c r="BO200" s="3">
        <v>1</v>
      </c>
      <c r="BP200" s="3">
        <v>1</v>
      </c>
      <c r="BQ200" s="3">
        <v>1</v>
      </c>
    </row>
    <row r="201" spans="1:69" x14ac:dyDescent="0.25">
      <c r="A201" s="3">
        <v>200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>
        <v>1</v>
      </c>
      <c r="L201" s="3">
        <v>1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3">
        <v>1</v>
      </c>
      <c r="S201" s="3">
        <v>1</v>
      </c>
      <c r="T201" s="3">
        <v>1</v>
      </c>
      <c r="U201" s="3">
        <v>1</v>
      </c>
      <c r="V201" s="3">
        <v>1</v>
      </c>
      <c r="W201" s="3">
        <v>1</v>
      </c>
      <c r="X201" s="3">
        <v>1</v>
      </c>
      <c r="Y201" s="3">
        <v>1</v>
      </c>
      <c r="Z201" s="3">
        <v>1</v>
      </c>
      <c r="AA201" s="3">
        <v>1</v>
      </c>
      <c r="AB201" s="3">
        <v>1</v>
      </c>
      <c r="AC201" s="3">
        <v>1</v>
      </c>
      <c r="AD201" s="3">
        <v>1</v>
      </c>
      <c r="AE201" s="3">
        <v>1</v>
      </c>
      <c r="AF201" s="3">
        <v>1</v>
      </c>
      <c r="AG201" s="3">
        <v>1</v>
      </c>
      <c r="AH201" s="3">
        <v>1</v>
      </c>
      <c r="AI201" s="3">
        <v>1</v>
      </c>
      <c r="AJ201" s="3">
        <v>1</v>
      </c>
      <c r="AK201" s="3">
        <v>1</v>
      </c>
      <c r="AL201" s="3">
        <v>1</v>
      </c>
      <c r="AM201" s="3">
        <v>1</v>
      </c>
      <c r="AN201" s="3">
        <v>1</v>
      </c>
      <c r="AO201" s="3">
        <v>1</v>
      </c>
      <c r="AP201" s="3">
        <v>1</v>
      </c>
      <c r="AQ201" s="3">
        <v>1</v>
      </c>
      <c r="AR201" s="3">
        <v>1</v>
      </c>
      <c r="AS201" s="3">
        <v>1</v>
      </c>
      <c r="AT201" s="3">
        <v>1</v>
      </c>
      <c r="AU201" s="3">
        <v>1</v>
      </c>
      <c r="AV201" s="3">
        <v>1</v>
      </c>
      <c r="AW201" s="3">
        <v>1</v>
      </c>
      <c r="AX201" s="3">
        <v>1</v>
      </c>
      <c r="AY201" s="3">
        <v>1</v>
      </c>
      <c r="AZ201" s="3">
        <v>1</v>
      </c>
      <c r="BA201" s="3">
        <v>1</v>
      </c>
      <c r="BB201" s="3">
        <v>1</v>
      </c>
      <c r="BC201" s="3">
        <v>1</v>
      </c>
      <c r="BD201" s="3">
        <v>1</v>
      </c>
      <c r="BE201" s="3">
        <v>1</v>
      </c>
      <c r="BF201" s="3">
        <v>1</v>
      </c>
      <c r="BG201" s="3">
        <v>1</v>
      </c>
      <c r="BH201" s="3">
        <v>1</v>
      </c>
      <c r="BI201" s="3">
        <v>1</v>
      </c>
      <c r="BJ201" s="3">
        <v>1</v>
      </c>
      <c r="BK201" s="3">
        <v>1</v>
      </c>
      <c r="BL201" s="3">
        <v>1</v>
      </c>
      <c r="BM201" s="3">
        <v>1</v>
      </c>
      <c r="BN201" s="3">
        <v>1</v>
      </c>
      <c r="BO201" s="3">
        <v>1</v>
      </c>
      <c r="BP201" s="3">
        <v>1</v>
      </c>
      <c r="BQ201" s="3">
        <v>1</v>
      </c>
    </row>
    <row r="202" spans="1:69" x14ac:dyDescent="0.25">
      <c r="A202" s="3">
        <v>201</v>
      </c>
      <c r="B202" s="3">
        <v>1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  <c r="H202" s="3">
        <v>1</v>
      </c>
      <c r="I202" s="3">
        <v>1</v>
      </c>
      <c r="J202" s="3">
        <v>1</v>
      </c>
      <c r="K202" s="3">
        <v>1</v>
      </c>
      <c r="L202" s="3">
        <v>1</v>
      </c>
      <c r="M202" s="3">
        <v>1</v>
      </c>
      <c r="N202" s="3">
        <v>1</v>
      </c>
      <c r="O202" s="3">
        <v>1</v>
      </c>
      <c r="P202" s="3">
        <v>1</v>
      </c>
      <c r="Q202" s="3">
        <v>1</v>
      </c>
      <c r="R202" s="3">
        <v>1</v>
      </c>
      <c r="S202" s="3">
        <v>1</v>
      </c>
      <c r="T202" s="3">
        <v>1</v>
      </c>
      <c r="U202" s="3">
        <v>1</v>
      </c>
      <c r="V202" s="3">
        <v>1</v>
      </c>
      <c r="W202" s="3">
        <v>1</v>
      </c>
      <c r="X202" s="3">
        <v>1</v>
      </c>
      <c r="Y202" s="3">
        <v>1</v>
      </c>
      <c r="Z202" s="3">
        <v>1</v>
      </c>
      <c r="AA202" s="3">
        <v>1</v>
      </c>
      <c r="AB202" s="3">
        <v>1</v>
      </c>
      <c r="AC202" s="3">
        <v>1</v>
      </c>
      <c r="AD202" s="3">
        <v>1</v>
      </c>
      <c r="AE202" s="3">
        <v>1</v>
      </c>
      <c r="AF202" s="3">
        <v>1</v>
      </c>
      <c r="AG202" s="3">
        <v>1</v>
      </c>
      <c r="AH202" s="3">
        <v>1</v>
      </c>
      <c r="AI202" s="3">
        <v>1</v>
      </c>
      <c r="AJ202" s="3">
        <v>1</v>
      </c>
      <c r="AK202" s="3">
        <v>1</v>
      </c>
      <c r="AL202" s="3">
        <v>1</v>
      </c>
      <c r="AM202" s="3">
        <v>1</v>
      </c>
      <c r="AN202" s="3">
        <v>1</v>
      </c>
      <c r="AO202" s="3">
        <v>1</v>
      </c>
      <c r="AP202" s="3">
        <v>1</v>
      </c>
      <c r="AQ202" s="3">
        <v>1</v>
      </c>
      <c r="AR202" s="3">
        <v>1</v>
      </c>
      <c r="AS202" s="3">
        <v>1</v>
      </c>
      <c r="AT202" s="3">
        <v>1</v>
      </c>
      <c r="AU202" s="3">
        <v>1</v>
      </c>
      <c r="AV202" s="3">
        <v>1</v>
      </c>
      <c r="AW202" s="3">
        <v>1</v>
      </c>
      <c r="AX202" s="3">
        <v>1</v>
      </c>
      <c r="AY202" s="3">
        <v>1</v>
      </c>
      <c r="AZ202" s="3">
        <v>1</v>
      </c>
      <c r="BA202" s="3">
        <v>1</v>
      </c>
      <c r="BB202" s="3">
        <v>1</v>
      </c>
      <c r="BC202" s="3">
        <v>1</v>
      </c>
      <c r="BD202" s="3">
        <v>1</v>
      </c>
      <c r="BE202" s="3">
        <v>1</v>
      </c>
      <c r="BF202" s="3">
        <v>1</v>
      </c>
      <c r="BG202" s="3">
        <v>1</v>
      </c>
      <c r="BH202" s="3">
        <v>1</v>
      </c>
      <c r="BI202" s="3">
        <v>1</v>
      </c>
      <c r="BJ202" s="3">
        <v>1</v>
      </c>
      <c r="BK202" s="3">
        <v>1</v>
      </c>
      <c r="BL202" s="3">
        <v>1</v>
      </c>
      <c r="BM202" s="3">
        <v>1</v>
      </c>
      <c r="BN202" s="3">
        <v>1</v>
      </c>
      <c r="BO202" s="3">
        <v>1</v>
      </c>
      <c r="BP202" s="3">
        <v>1</v>
      </c>
      <c r="BQ202" s="3">
        <v>1</v>
      </c>
    </row>
    <row r="203" spans="1:69" x14ac:dyDescent="0.25">
      <c r="A203" s="3">
        <v>202</v>
      </c>
      <c r="B203" s="3">
        <v>1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  <c r="K203" s="3">
        <v>1</v>
      </c>
      <c r="L203" s="3">
        <v>1</v>
      </c>
      <c r="M203" s="3">
        <v>1</v>
      </c>
      <c r="N203" s="3">
        <v>1</v>
      </c>
      <c r="O203" s="3">
        <v>1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1</v>
      </c>
      <c r="V203" s="3">
        <v>1</v>
      </c>
      <c r="W203" s="3">
        <v>1</v>
      </c>
      <c r="X203" s="3">
        <v>1</v>
      </c>
      <c r="Y203" s="3">
        <v>1</v>
      </c>
      <c r="Z203" s="3">
        <v>1</v>
      </c>
      <c r="AA203" s="3">
        <v>1</v>
      </c>
      <c r="AB203" s="3">
        <v>1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1</v>
      </c>
      <c r="AI203" s="3">
        <v>1</v>
      </c>
      <c r="AJ203" s="3">
        <v>1</v>
      </c>
      <c r="AK203" s="3">
        <v>1</v>
      </c>
      <c r="AL203" s="3">
        <v>1</v>
      </c>
      <c r="AM203" s="3">
        <v>1</v>
      </c>
      <c r="AN203" s="3">
        <v>1</v>
      </c>
      <c r="AO203" s="3">
        <v>1</v>
      </c>
      <c r="AP203" s="3">
        <v>1</v>
      </c>
      <c r="AQ203" s="3">
        <v>1</v>
      </c>
      <c r="AR203" s="3">
        <v>1</v>
      </c>
      <c r="AS203" s="3">
        <v>1</v>
      </c>
      <c r="AT203" s="3">
        <v>1</v>
      </c>
      <c r="AU203" s="3">
        <v>1</v>
      </c>
      <c r="AV203" s="3">
        <v>1</v>
      </c>
      <c r="AW203" s="3">
        <v>1</v>
      </c>
      <c r="AX203" s="3">
        <v>1</v>
      </c>
      <c r="AY203" s="3">
        <v>1</v>
      </c>
      <c r="AZ203" s="3">
        <v>1</v>
      </c>
      <c r="BA203" s="3">
        <v>1</v>
      </c>
      <c r="BB203" s="3">
        <v>1</v>
      </c>
      <c r="BC203" s="3">
        <v>1</v>
      </c>
      <c r="BD203" s="3">
        <v>1</v>
      </c>
      <c r="BE203" s="3">
        <v>1</v>
      </c>
      <c r="BF203" s="3">
        <v>1</v>
      </c>
      <c r="BG203" s="3">
        <v>1</v>
      </c>
      <c r="BH203" s="3">
        <v>1</v>
      </c>
      <c r="BI203" s="3">
        <v>1</v>
      </c>
      <c r="BJ203" s="3">
        <v>1</v>
      </c>
      <c r="BK203" s="3">
        <v>1</v>
      </c>
      <c r="BL203" s="3">
        <v>1</v>
      </c>
      <c r="BM203" s="3">
        <v>1</v>
      </c>
      <c r="BN203" s="3">
        <v>1</v>
      </c>
      <c r="BO203" s="3">
        <v>1</v>
      </c>
      <c r="BP203" s="3">
        <v>1</v>
      </c>
      <c r="BQ203" s="3">
        <v>1</v>
      </c>
    </row>
    <row r="204" spans="1:69" x14ac:dyDescent="0.25">
      <c r="A204" s="3">
        <v>203</v>
      </c>
      <c r="B204" s="3">
        <v>1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3">
        <v>1</v>
      </c>
      <c r="Q204" s="3">
        <v>1</v>
      </c>
      <c r="R204" s="3">
        <v>1</v>
      </c>
      <c r="S204" s="3">
        <v>1</v>
      </c>
      <c r="T204" s="3">
        <v>1</v>
      </c>
      <c r="U204" s="3">
        <v>1</v>
      </c>
      <c r="V204" s="3">
        <v>1</v>
      </c>
      <c r="W204" s="3">
        <v>1</v>
      </c>
      <c r="X204" s="3">
        <v>1</v>
      </c>
      <c r="Y204" s="3">
        <v>1</v>
      </c>
      <c r="Z204" s="3">
        <v>1</v>
      </c>
      <c r="AA204" s="3">
        <v>1</v>
      </c>
      <c r="AB204" s="3">
        <v>1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1</v>
      </c>
      <c r="AI204" s="3">
        <v>1</v>
      </c>
      <c r="AJ204" s="3">
        <v>1</v>
      </c>
      <c r="AK204" s="3">
        <v>1</v>
      </c>
      <c r="AL204" s="3">
        <v>1</v>
      </c>
      <c r="AM204" s="3">
        <v>1</v>
      </c>
      <c r="AN204" s="3">
        <v>1</v>
      </c>
      <c r="AO204" s="3">
        <v>1</v>
      </c>
      <c r="AP204" s="3">
        <v>1</v>
      </c>
      <c r="AQ204" s="3">
        <v>1</v>
      </c>
      <c r="AR204" s="3">
        <v>1</v>
      </c>
      <c r="AS204" s="3">
        <v>1</v>
      </c>
      <c r="AT204" s="3">
        <v>1</v>
      </c>
      <c r="AU204" s="3">
        <v>1</v>
      </c>
      <c r="AV204" s="3">
        <v>1</v>
      </c>
      <c r="AW204" s="3">
        <v>1</v>
      </c>
      <c r="AX204" s="3">
        <v>1</v>
      </c>
      <c r="AY204" s="3">
        <v>1</v>
      </c>
      <c r="AZ204" s="3">
        <v>1</v>
      </c>
      <c r="BA204" s="3">
        <v>1</v>
      </c>
      <c r="BB204" s="3">
        <v>1</v>
      </c>
      <c r="BC204" s="3">
        <v>1</v>
      </c>
      <c r="BD204" s="3">
        <v>1</v>
      </c>
      <c r="BE204" s="3">
        <v>1</v>
      </c>
      <c r="BF204" s="3">
        <v>1</v>
      </c>
      <c r="BG204" s="3">
        <v>1</v>
      </c>
      <c r="BH204" s="3">
        <v>1</v>
      </c>
      <c r="BI204" s="3">
        <v>1</v>
      </c>
      <c r="BJ204" s="3">
        <v>1</v>
      </c>
      <c r="BK204" s="3">
        <v>1</v>
      </c>
      <c r="BL204" s="3">
        <v>1</v>
      </c>
      <c r="BM204" s="3">
        <v>1</v>
      </c>
      <c r="BN204" s="3">
        <v>1</v>
      </c>
      <c r="BO204" s="3">
        <v>1</v>
      </c>
      <c r="BP204" s="3">
        <v>1</v>
      </c>
      <c r="BQ204" s="3">
        <v>1</v>
      </c>
    </row>
    <row r="205" spans="1:69" x14ac:dyDescent="0.25">
      <c r="A205" s="3">
        <v>204</v>
      </c>
      <c r="B205" s="3">
        <v>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N205" s="3">
        <v>1</v>
      </c>
      <c r="O205" s="3">
        <v>1</v>
      </c>
      <c r="P205" s="3">
        <v>1</v>
      </c>
      <c r="Q205" s="3">
        <v>1</v>
      </c>
      <c r="R205" s="3">
        <v>1</v>
      </c>
      <c r="S205" s="3">
        <v>1</v>
      </c>
      <c r="T205" s="3">
        <v>1</v>
      </c>
      <c r="U205" s="3">
        <v>1</v>
      </c>
      <c r="V205" s="3">
        <v>1</v>
      </c>
      <c r="W205" s="3">
        <v>1</v>
      </c>
      <c r="X205" s="3">
        <v>1</v>
      </c>
      <c r="Y205" s="3">
        <v>1</v>
      </c>
      <c r="Z205" s="3">
        <v>1</v>
      </c>
      <c r="AA205" s="3">
        <v>1</v>
      </c>
      <c r="AB205" s="3">
        <v>1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1</v>
      </c>
      <c r="AI205" s="3">
        <v>1</v>
      </c>
      <c r="AJ205" s="3">
        <v>1</v>
      </c>
      <c r="AK205" s="3">
        <v>1</v>
      </c>
      <c r="AL205" s="3">
        <v>1</v>
      </c>
      <c r="AM205" s="3">
        <v>1</v>
      </c>
      <c r="AN205" s="3">
        <v>1</v>
      </c>
      <c r="AO205" s="3">
        <v>1</v>
      </c>
      <c r="AP205" s="3">
        <v>1</v>
      </c>
      <c r="AQ205" s="3">
        <v>1</v>
      </c>
      <c r="AR205" s="3">
        <v>1</v>
      </c>
      <c r="AS205" s="3">
        <v>1</v>
      </c>
      <c r="AT205" s="3">
        <v>1</v>
      </c>
      <c r="AU205" s="3">
        <v>1</v>
      </c>
      <c r="AV205" s="3">
        <v>1</v>
      </c>
      <c r="AW205" s="3">
        <v>1</v>
      </c>
      <c r="AX205" s="3">
        <v>1</v>
      </c>
      <c r="AY205" s="3">
        <v>1</v>
      </c>
      <c r="AZ205" s="3">
        <v>1</v>
      </c>
      <c r="BA205" s="3">
        <v>1</v>
      </c>
      <c r="BB205" s="3">
        <v>1</v>
      </c>
      <c r="BC205" s="3">
        <v>1</v>
      </c>
      <c r="BD205" s="3">
        <v>1</v>
      </c>
      <c r="BE205" s="3">
        <v>1</v>
      </c>
      <c r="BF205" s="3">
        <v>1</v>
      </c>
      <c r="BG205" s="3">
        <v>1</v>
      </c>
      <c r="BH205" s="3">
        <v>1</v>
      </c>
      <c r="BI205" s="3">
        <v>1</v>
      </c>
      <c r="BJ205" s="3">
        <v>1</v>
      </c>
      <c r="BK205" s="3">
        <v>1</v>
      </c>
      <c r="BL205" s="3">
        <v>1</v>
      </c>
      <c r="BM205" s="3">
        <v>1</v>
      </c>
      <c r="BN205" s="3">
        <v>1</v>
      </c>
      <c r="BO205" s="3">
        <v>1</v>
      </c>
      <c r="BP205" s="3">
        <v>1</v>
      </c>
      <c r="BQ205" s="3">
        <v>1</v>
      </c>
    </row>
    <row r="206" spans="1:69" x14ac:dyDescent="0.25">
      <c r="A206" s="3">
        <v>205</v>
      </c>
      <c r="B206" s="3">
        <v>1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s="3">
        <v>1</v>
      </c>
      <c r="J206" s="3">
        <v>1</v>
      </c>
      <c r="K206" s="3">
        <v>1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1</v>
      </c>
      <c r="R206" s="3">
        <v>1</v>
      </c>
      <c r="S206" s="3">
        <v>1</v>
      </c>
      <c r="T206" s="3">
        <v>1</v>
      </c>
      <c r="U206" s="3">
        <v>1</v>
      </c>
      <c r="V206" s="3">
        <v>1</v>
      </c>
      <c r="W206" s="3">
        <v>1</v>
      </c>
      <c r="X206" s="3">
        <v>1</v>
      </c>
      <c r="Y206" s="3">
        <v>1</v>
      </c>
      <c r="Z206" s="3">
        <v>1</v>
      </c>
      <c r="AA206" s="3">
        <v>1</v>
      </c>
      <c r="AB206" s="3">
        <v>1</v>
      </c>
      <c r="AC206" s="3">
        <v>1</v>
      </c>
      <c r="AD206" s="3">
        <v>1</v>
      </c>
      <c r="AE206" s="3">
        <v>1</v>
      </c>
      <c r="AF206" s="3">
        <v>1</v>
      </c>
      <c r="AG206" s="3">
        <v>1</v>
      </c>
      <c r="AH206" s="3">
        <v>1</v>
      </c>
      <c r="AI206" s="3">
        <v>1</v>
      </c>
      <c r="AJ206" s="3">
        <v>1</v>
      </c>
      <c r="AK206" s="3">
        <v>1</v>
      </c>
      <c r="AL206" s="3">
        <v>1</v>
      </c>
      <c r="AM206" s="3">
        <v>1</v>
      </c>
      <c r="AN206" s="3">
        <v>1</v>
      </c>
      <c r="AO206" s="3">
        <v>1</v>
      </c>
      <c r="AP206" s="3">
        <v>1</v>
      </c>
      <c r="AQ206" s="3">
        <v>1</v>
      </c>
      <c r="AR206" s="3">
        <v>1</v>
      </c>
      <c r="AS206" s="3">
        <v>1</v>
      </c>
      <c r="AT206" s="3">
        <v>1</v>
      </c>
      <c r="AU206" s="3">
        <v>1</v>
      </c>
      <c r="AV206" s="3">
        <v>1</v>
      </c>
      <c r="AW206" s="3">
        <v>1</v>
      </c>
      <c r="AX206" s="3">
        <v>1</v>
      </c>
      <c r="AY206" s="3">
        <v>1</v>
      </c>
      <c r="AZ206" s="3">
        <v>1</v>
      </c>
      <c r="BA206" s="3">
        <v>1</v>
      </c>
      <c r="BB206" s="3">
        <v>1</v>
      </c>
      <c r="BC206" s="3">
        <v>1</v>
      </c>
      <c r="BD206" s="3">
        <v>1</v>
      </c>
      <c r="BE206" s="3">
        <v>1</v>
      </c>
      <c r="BF206" s="3">
        <v>1</v>
      </c>
      <c r="BG206" s="3">
        <v>1</v>
      </c>
      <c r="BH206" s="3">
        <v>1</v>
      </c>
      <c r="BI206" s="3">
        <v>1</v>
      </c>
      <c r="BJ206" s="3">
        <v>1</v>
      </c>
      <c r="BK206" s="3">
        <v>1</v>
      </c>
      <c r="BL206" s="3">
        <v>1</v>
      </c>
      <c r="BM206" s="3">
        <v>1</v>
      </c>
      <c r="BN206" s="3">
        <v>1</v>
      </c>
      <c r="BO206" s="3">
        <v>1</v>
      </c>
      <c r="BP206" s="3">
        <v>1</v>
      </c>
      <c r="BQ206" s="3">
        <v>1</v>
      </c>
    </row>
    <row r="207" spans="1:69" x14ac:dyDescent="0.25">
      <c r="A207" s="3">
        <v>206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  <c r="M207" s="3">
        <v>1</v>
      </c>
      <c r="N207" s="3">
        <v>1</v>
      </c>
      <c r="O207" s="3">
        <v>1</v>
      </c>
      <c r="P207" s="3">
        <v>1</v>
      </c>
      <c r="Q207" s="3">
        <v>1</v>
      </c>
      <c r="R207" s="3">
        <v>1</v>
      </c>
      <c r="S207" s="3">
        <v>1</v>
      </c>
      <c r="T207" s="3">
        <v>1</v>
      </c>
      <c r="U207" s="3">
        <v>1</v>
      </c>
      <c r="V207" s="3">
        <v>1</v>
      </c>
      <c r="W207" s="3">
        <v>1</v>
      </c>
      <c r="X207" s="3">
        <v>1</v>
      </c>
      <c r="Y207" s="3">
        <v>1</v>
      </c>
      <c r="Z207" s="3">
        <v>1</v>
      </c>
      <c r="AA207" s="3">
        <v>1</v>
      </c>
      <c r="AB207" s="3">
        <v>1</v>
      </c>
      <c r="AC207" s="3">
        <v>1</v>
      </c>
      <c r="AD207" s="3">
        <v>1</v>
      </c>
      <c r="AE207" s="3">
        <v>1</v>
      </c>
      <c r="AF207" s="3">
        <v>1</v>
      </c>
      <c r="AG207" s="3">
        <v>1</v>
      </c>
      <c r="AH207" s="3">
        <v>1</v>
      </c>
      <c r="AI207" s="3">
        <v>1</v>
      </c>
      <c r="AJ207" s="3">
        <v>1</v>
      </c>
      <c r="AK207" s="3">
        <v>1</v>
      </c>
      <c r="AL207" s="3">
        <v>1</v>
      </c>
      <c r="AM207" s="3">
        <v>1</v>
      </c>
      <c r="AN207" s="3">
        <v>1</v>
      </c>
      <c r="AO207" s="3">
        <v>1</v>
      </c>
      <c r="AP207" s="3">
        <v>1</v>
      </c>
      <c r="AQ207" s="3">
        <v>1</v>
      </c>
      <c r="AR207" s="3">
        <v>1</v>
      </c>
      <c r="AS207" s="3">
        <v>1</v>
      </c>
      <c r="AT207" s="3">
        <v>1</v>
      </c>
      <c r="AU207" s="3">
        <v>1</v>
      </c>
      <c r="AV207" s="3">
        <v>1</v>
      </c>
      <c r="AW207" s="3">
        <v>1</v>
      </c>
      <c r="AX207" s="3">
        <v>1</v>
      </c>
      <c r="AY207" s="3">
        <v>1</v>
      </c>
      <c r="AZ207" s="3">
        <v>1</v>
      </c>
      <c r="BA207" s="3">
        <v>1</v>
      </c>
      <c r="BB207" s="3">
        <v>1</v>
      </c>
      <c r="BC207" s="3">
        <v>1</v>
      </c>
      <c r="BD207" s="3">
        <v>1</v>
      </c>
      <c r="BE207" s="3">
        <v>1</v>
      </c>
      <c r="BF207" s="3">
        <v>1</v>
      </c>
      <c r="BG207" s="3">
        <v>1</v>
      </c>
      <c r="BH207" s="3">
        <v>1</v>
      </c>
      <c r="BI207" s="3">
        <v>1</v>
      </c>
      <c r="BJ207" s="3">
        <v>1</v>
      </c>
      <c r="BK207" s="3">
        <v>1</v>
      </c>
      <c r="BL207" s="3">
        <v>1</v>
      </c>
      <c r="BM207" s="3">
        <v>1</v>
      </c>
      <c r="BN207" s="3">
        <v>1</v>
      </c>
      <c r="BO207" s="3">
        <v>1</v>
      </c>
      <c r="BP207" s="3">
        <v>1</v>
      </c>
      <c r="BQ207" s="3">
        <v>1</v>
      </c>
    </row>
    <row r="208" spans="1:69" x14ac:dyDescent="0.25">
      <c r="A208" s="3">
        <v>207</v>
      </c>
      <c r="B208" s="3">
        <v>1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  <c r="H208" s="3">
        <v>1</v>
      </c>
      <c r="I208" s="3">
        <v>1</v>
      </c>
      <c r="J208" s="3">
        <v>1</v>
      </c>
      <c r="K208" s="3">
        <v>1</v>
      </c>
      <c r="L208" s="3">
        <v>1</v>
      </c>
      <c r="M208" s="3">
        <v>1</v>
      </c>
      <c r="N208" s="3">
        <v>1</v>
      </c>
      <c r="O208" s="3">
        <v>1</v>
      </c>
      <c r="P208" s="3">
        <v>1</v>
      </c>
      <c r="Q208" s="3">
        <v>1</v>
      </c>
      <c r="R208" s="3">
        <v>1</v>
      </c>
      <c r="S208" s="3">
        <v>1</v>
      </c>
      <c r="T208" s="3">
        <v>1</v>
      </c>
      <c r="U208" s="3">
        <v>1</v>
      </c>
      <c r="V208" s="3">
        <v>1</v>
      </c>
      <c r="W208" s="3">
        <v>1</v>
      </c>
      <c r="X208" s="3">
        <v>1</v>
      </c>
      <c r="Y208" s="3">
        <v>1</v>
      </c>
      <c r="Z208" s="3">
        <v>1</v>
      </c>
      <c r="AA208" s="3">
        <v>1</v>
      </c>
      <c r="AB208" s="3">
        <v>1</v>
      </c>
      <c r="AC208" s="3">
        <v>1</v>
      </c>
      <c r="AD208" s="3">
        <v>1</v>
      </c>
      <c r="AE208" s="3">
        <v>1</v>
      </c>
      <c r="AF208" s="3">
        <v>1</v>
      </c>
      <c r="AG208" s="3">
        <v>1</v>
      </c>
      <c r="AH208" s="3">
        <v>1</v>
      </c>
      <c r="AI208" s="3">
        <v>1</v>
      </c>
      <c r="AJ208" s="3">
        <v>1</v>
      </c>
      <c r="AK208" s="3">
        <v>1</v>
      </c>
      <c r="AL208" s="3">
        <v>1</v>
      </c>
      <c r="AM208" s="3">
        <v>1</v>
      </c>
      <c r="AN208" s="3">
        <v>1</v>
      </c>
      <c r="AO208" s="3">
        <v>1</v>
      </c>
      <c r="AP208" s="3">
        <v>1</v>
      </c>
      <c r="AQ208" s="3">
        <v>1</v>
      </c>
      <c r="AR208" s="3">
        <v>1</v>
      </c>
      <c r="AS208" s="3">
        <v>1</v>
      </c>
      <c r="AT208" s="3">
        <v>1</v>
      </c>
      <c r="AU208" s="3">
        <v>1</v>
      </c>
      <c r="AV208" s="3">
        <v>1</v>
      </c>
      <c r="AW208" s="3">
        <v>1</v>
      </c>
      <c r="AX208" s="3">
        <v>1</v>
      </c>
      <c r="AY208" s="3">
        <v>1</v>
      </c>
      <c r="AZ208" s="3">
        <v>1</v>
      </c>
      <c r="BA208" s="3">
        <v>1</v>
      </c>
      <c r="BB208" s="3">
        <v>1</v>
      </c>
      <c r="BC208" s="3">
        <v>1</v>
      </c>
      <c r="BD208" s="3">
        <v>1</v>
      </c>
      <c r="BE208" s="3">
        <v>1</v>
      </c>
      <c r="BF208" s="3">
        <v>1</v>
      </c>
      <c r="BG208" s="3">
        <v>1</v>
      </c>
      <c r="BH208" s="3">
        <v>1</v>
      </c>
      <c r="BI208" s="3">
        <v>1</v>
      </c>
      <c r="BJ208" s="3">
        <v>1</v>
      </c>
      <c r="BK208" s="3">
        <v>1</v>
      </c>
      <c r="BL208" s="3">
        <v>1</v>
      </c>
      <c r="BM208" s="3">
        <v>1</v>
      </c>
      <c r="BN208" s="3">
        <v>1</v>
      </c>
      <c r="BO208" s="3">
        <v>1</v>
      </c>
      <c r="BP208" s="3">
        <v>1</v>
      </c>
      <c r="BQ208" s="3">
        <v>1</v>
      </c>
    </row>
    <row r="209" spans="1:69" x14ac:dyDescent="0.25">
      <c r="A209" s="3">
        <v>208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  <c r="K209" s="3">
        <v>1</v>
      </c>
      <c r="L209" s="3">
        <v>1</v>
      </c>
      <c r="M209" s="3">
        <v>1</v>
      </c>
      <c r="N209" s="3">
        <v>1</v>
      </c>
      <c r="O209" s="3">
        <v>1</v>
      </c>
      <c r="P209" s="3">
        <v>1</v>
      </c>
      <c r="Q209" s="3">
        <v>1</v>
      </c>
      <c r="R209" s="3">
        <v>1</v>
      </c>
      <c r="S209" s="3">
        <v>1</v>
      </c>
      <c r="T209" s="3">
        <v>1</v>
      </c>
      <c r="U209" s="3">
        <v>1</v>
      </c>
      <c r="V209" s="3">
        <v>1</v>
      </c>
      <c r="W209" s="3">
        <v>1</v>
      </c>
      <c r="X209" s="3">
        <v>1</v>
      </c>
      <c r="Y209" s="3">
        <v>1</v>
      </c>
      <c r="Z209" s="3">
        <v>1</v>
      </c>
      <c r="AA209" s="3">
        <v>1</v>
      </c>
      <c r="AB209" s="3">
        <v>1</v>
      </c>
      <c r="AC209" s="3">
        <v>1</v>
      </c>
      <c r="AD209" s="3">
        <v>1</v>
      </c>
      <c r="AE209" s="3">
        <v>1</v>
      </c>
      <c r="AF209" s="3">
        <v>1</v>
      </c>
      <c r="AG209" s="3">
        <v>1</v>
      </c>
      <c r="AH209" s="3">
        <v>1</v>
      </c>
      <c r="AI209" s="3">
        <v>1</v>
      </c>
      <c r="AJ209" s="3">
        <v>1</v>
      </c>
      <c r="AK209" s="3">
        <v>1</v>
      </c>
      <c r="AL209" s="3">
        <v>1</v>
      </c>
      <c r="AM209" s="3">
        <v>1</v>
      </c>
      <c r="AN209" s="3">
        <v>1</v>
      </c>
      <c r="AO209" s="3">
        <v>1</v>
      </c>
      <c r="AP209" s="3">
        <v>1</v>
      </c>
      <c r="AQ209" s="3">
        <v>1</v>
      </c>
      <c r="AR209" s="3">
        <v>1</v>
      </c>
      <c r="AS209" s="3">
        <v>1</v>
      </c>
      <c r="AT209" s="3">
        <v>1</v>
      </c>
      <c r="AU209" s="3">
        <v>1</v>
      </c>
      <c r="AV209" s="3">
        <v>1</v>
      </c>
      <c r="AW209" s="3">
        <v>1</v>
      </c>
      <c r="AX209" s="3">
        <v>1</v>
      </c>
      <c r="AY209" s="3">
        <v>1</v>
      </c>
      <c r="AZ209" s="3">
        <v>1</v>
      </c>
      <c r="BA209" s="3">
        <v>1</v>
      </c>
      <c r="BB209" s="3">
        <v>1</v>
      </c>
      <c r="BC209" s="3">
        <v>1</v>
      </c>
      <c r="BD209" s="3">
        <v>1</v>
      </c>
      <c r="BE209" s="3">
        <v>1</v>
      </c>
      <c r="BF209" s="3">
        <v>1</v>
      </c>
      <c r="BG209" s="3">
        <v>1</v>
      </c>
      <c r="BH209" s="3">
        <v>1</v>
      </c>
      <c r="BI209" s="3">
        <v>1</v>
      </c>
      <c r="BJ209" s="3">
        <v>1</v>
      </c>
      <c r="BK209" s="3">
        <v>1</v>
      </c>
      <c r="BL209" s="3">
        <v>1</v>
      </c>
      <c r="BM209" s="3">
        <v>1</v>
      </c>
      <c r="BN209" s="3">
        <v>1</v>
      </c>
      <c r="BO209" s="3">
        <v>1</v>
      </c>
      <c r="BP209" s="3">
        <v>1</v>
      </c>
      <c r="BQ209" s="3">
        <v>1</v>
      </c>
    </row>
    <row r="210" spans="1:69" x14ac:dyDescent="0.25">
      <c r="A210" s="3">
        <v>209</v>
      </c>
      <c r="B210" s="3">
        <v>1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s="3">
        <v>1</v>
      </c>
      <c r="I210" s="3">
        <v>1</v>
      </c>
      <c r="J210" s="3">
        <v>1</v>
      </c>
      <c r="K210" s="3">
        <v>1</v>
      </c>
      <c r="L210" s="3">
        <v>1</v>
      </c>
      <c r="M210" s="3">
        <v>1</v>
      </c>
      <c r="N210" s="3">
        <v>1</v>
      </c>
      <c r="O210" s="3">
        <v>1</v>
      </c>
      <c r="P210" s="3">
        <v>1</v>
      </c>
      <c r="Q210" s="3">
        <v>1</v>
      </c>
      <c r="R210" s="3">
        <v>1</v>
      </c>
      <c r="S210" s="3">
        <v>1</v>
      </c>
      <c r="T210" s="3">
        <v>1</v>
      </c>
      <c r="U210" s="3">
        <v>1</v>
      </c>
      <c r="V210" s="3">
        <v>1</v>
      </c>
      <c r="W210" s="3">
        <v>1</v>
      </c>
      <c r="X210" s="3">
        <v>1</v>
      </c>
      <c r="Y210" s="3">
        <v>1</v>
      </c>
      <c r="Z210" s="3">
        <v>1</v>
      </c>
      <c r="AA210" s="3">
        <v>1</v>
      </c>
      <c r="AB210" s="3">
        <v>1</v>
      </c>
      <c r="AC210" s="3">
        <v>1</v>
      </c>
      <c r="AD210" s="3">
        <v>1</v>
      </c>
      <c r="AE210" s="3">
        <v>1</v>
      </c>
      <c r="AF210" s="3">
        <v>1</v>
      </c>
      <c r="AG210" s="3">
        <v>1</v>
      </c>
      <c r="AH210" s="3">
        <v>1</v>
      </c>
      <c r="AI210" s="3">
        <v>1</v>
      </c>
      <c r="AJ210" s="3">
        <v>1</v>
      </c>
      <c r="AK210" s="3">
        <v>1</v>
      </c>
      <c r="AL210" s="3">
        <v>1</v>
      </c>
      <c r="AM210" s="3">
        <v>1</v>
      </c>
      <c r="AN210" s="3">
        <v>1</v>
      </c>
      <c r="AO210" s="3">
        <v>1</v>
      </c>
      <c r="AP210" s="3">
        <v>1</v>
      </c>
      <c r="AQ210" s="3">
        <v>1</v>
      </c>
      <c r="AR210" s="3">
        <v>1</v>
      </c>
      <c r="AS210" s="3">
        <v>1</v>
      </c>
      <c r="AT210" s="3">
        <v>1</v>
      </c>
      <c r="AU210" s="3">
        <v>1</v>
      </c>
      <c r="AV210" s="3">
        <v>1</v>
      </c>
      <c r="AW210" s="3">
        <v>1</v>
      </c>
      <c r="AX210" s="3">
        <v>1</v>
      </c>
      <c r="AY210" s="3">
        <v>1</v>
      </c>
      <c r="AZ210" s="3">
        <v>1</v>
      </c>
      <c r="BA210" s="3">
        <v>1</v>
      </c>
      <c r="BB210" s="3">
        <v>1</v>
      </c>
      <c r="BC210" s="3">
        <v>1</v>
      </c>
      <c r="BD210" s="3">
        <v>1</v>
      </c>
      <c r="BE210" s="3">
        <v>1</v>
      </c>
      <c r="BF210" s="3">
        <v>1</v>
      </c>
      <c r="BG210" s="3">
        <v>1</v>
      </c>
      <c r="BH210" s="3">
        <v>1</v>
      </c>
      <c r="BI210" s="3">
        <v>1</v>
      </c>
      <c r="BJ210" s="3">
        <v>1</v>
      </c>
      <c r="BK210" s="3">
        <v>1</v>
      </c>
      <c r="BL210" s="3">
        <v>1</v>
      </c>
      <c r="BM210" s="3">
        <v>1</v>
      </c>
      <c r="BN210" s="3">
        <v>1</v>
      </c>
      <c r="BO210" s="3">
        <v>1</v>
      </c>
      <c r="BP210" s="3">
        <v>1</v>
      </c>
      <c r="BQ210" s="3">
        <v>1</v>
      </c>
    </row>
    <row r="211" spans="1:69" x14ac:dyDescent="0.25">
      <c r="A211" s="3">
        <v>210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  <c r="H211" s="3">
        <v>1</v>
      </c>
      <c r="I211" s="3">
        <v>1</v>
      </c>
      <c r="J211" s="3">
        <v>1</v>
      </c>
      <c r="K211" s="3">
        <v>1</v>
      </c>
      <c r="L211" s="3">
        <v>1</v>
      </c>
      <c r="M211" s="3">
        <v>1</v>
      </c>
      <c r="N211" s="3">
        <v>1</v>
      </c>
      <c r="O211" s="3">
        <v>1</v>
      </c>
      <c r="P211" s="3">
        <v>1</v>
      </c>
      <c r="Q211" s="3">
        <v>1</v>
      </c>
      <c r="R211" s="3">
        <v>1</v>
      </c>
      <c r="S211" s="3">
        <v>1</v>
      </c>
      <c r="T211" s="3">
        <v>1</v>
      </c>
      <c r="U211" s="3">
        <v>1</v>
      </c>
      <c r="V211" s="3">
        <v>1</v>
      </c>
      <c r="W211" s="3">
        <v>1</v>
      </c>
      <c r="X211" s="3">
        <v>1</v>
      </c>
      <c r="Y211" s="3">
        <v>1</v>
      </c>
      <c r="Z211" s="3">
        <v>1</v>
      </c>
      <c r="AA211" s="3">
        <v>1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1</v>
      </c>
      <c r="AH211" s="3">
        <v>1</v>
      </c>
      <c r="AI211" s="3">
        <v>1</v>
      </c>
      <c r="AJ211" s="3">
        <v>1</v>
      </c>
      <c r="AK211" s="3">
        <v>1</v>
      </c>
      <c r="AL211" s="3">
        <v>1</v>
      </c>
      <c r="AM211" s="3">
        <v>1</v>
      </c>
      <c r="AN211" s="3">
        <v>1</v>
      </c>
      <c r="AO211" s="3">
        <v>1</v>
      </c>
      <c r="AP211" s="3">
        <v>1</v>
      </c>
      <c r="AQ211" s="3">
        <v>1</v>
      </c>
      <c r="AR211" s="3">
        <v>1</v>
      </c>
      <c r="AS211" s="3">
        <v>1</v>
      </c>
      <c r="AT211" s="3">
        <v>1</v>
      </c>
      <c r="AU211" s="3">
        <v>1</v>
      </c>
      <c r="AV211" s="3">
        <v>1</v>
      </c>
      <c r="AW211" s="3">
        <v>1</v>
      </c>
      <c r="AX211" s="3">
        <v>1</v>
      </c>
      <c r="AY211" s="3">
        <v>1</v>
      </c>
      <c r="AZ211" s="3">
        <v>1</v>
      </c>
      <c r="BA211" s="3">
        <v>1</v>
      </c>
      <c r="BB211" s="3">
        <v>1</v>
      </c>
      <c r="BC211" s="3">
        <v>1</v>
      </c>
      <c r="BD211" s="3">
        <v>1</v>
      </c>
      <c r="BE211" s="3">
        <v>1</v>
      </c>
      <c r="BF211" s="3">
        <v>1</v>
      </c>
      <c r="BG211" s="3">
        <v>1</v>
      </c>
      <c r="BH211" s="3">
        <v>1</v>
      </c>
      <c r="BI211" s="3">
        <v>1</v>
      </c>
      <c r="BJ211" s="3">
        <v>1</v>
      </c>
      <c r="BK211" s="3">
        <v>1</v>
      </c>
      <c r="BL211" s="3">
        <v>1</v>
      </c>
      <c r="BM211" s="3">
        <v>1</v>
      </c>
      <c r="BN211" s="3">
        <v>1</v>
      </c>
      <c r="BO211" s="3">
        <v>1</v>
      </c>
      <c r="BP211" s="3">
        <v>1</v>
      </c>
      <c r="BQ211" s="3">
        <v>1</v>
      </c>
    </row>
    <row r="212" spans="1:69" x14ac:dyDescent="0.25">
      <c r="A212" s="3">
        <v>211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  <c r="M212" s="3">
        <v>1</v>
      </c>
      <c r="N212" s="3">
        <v>1</v>
      </c>
      <c r="O212" s="3">
        <v>1</v>
      </c>
      <c r="P212" s="3">
        <v>1</v>
      </c>
      <c r="Q212" s="3">
        <v>1</v>
      </c>
      <c r="R212" s="3">
        <v>1</v>
      </c>
      <c r="S212" s="3">
        <v>1</v>
      </c>
      <c r="T212" s="3">
        <v>1</v>
      </c>
      <c r="U212" s="3">
        <v>1</v>
      </c>
      <c r="V212" s="3">
        <v>1</v>
      </c>
      <c r="W212" s="3">
        <v>1</v>
      </c>
      <c r="X212" s="3">
        <v>1</v>
      </c>
      <c r="Y212" s="3">
        <v>1</v>
      </c>
      <c r="Z212" s="3">
        <v>1</v>
      </c>
      <c r="AA212" s="3">
        <v>1</v>
      </c>
      <c r="AB212" s="3">
        <v>1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1</v>
      </c>
      <c r="AI212" s="3">
        <v>1</v>
      </c>
      <c r="AJ212" s="3">
        <v>1</v>
      </c>
      <c r="AK212" s="3">
        <v>1</v>
      </c>
      <c r="AL212" s="3">
        <v>1</v>
      </c>
      <c r="AM212" s="3">
        <v>1</v>
      </c>
      <c r="AN212" s="3">
        <v>1</v>
      </c>
      <c r="AO212" s="3">
        <v>1</v>
      </c>
      <c r="AP212" s="3">
        <v>1</v>
      </c>
      <c r="AQ212" s="3">
        <v>1</v>
      </c>
      <c r="AR212" s="3">
        <v>1</v>
      </c>
      <c r="AS212" s="3">
        <v>1</v>
      </c>
      <c r="AT212" s="3">
        <v>1</v>
      </c>
      <c r="AU212" s="3">
        <v>1</v>
      </c>
      <c r="AV212" s="3">
        <v>1</v>
      </c>
      <c r="AW212" s="3">
        <v>1</v>
      </c>
      <c r="AX212" s="3">
        <v>1</v>
      </c>
      <c r="AY212" s="3">
        <v>1</v>
      </c>
      <c r="AZ212" s="3">
        <v>1</v>
      </c>
      <c r="BA212" s="3">
        <v>1</v>
      </c>
      <c r="BB212" s="3">
        <v>1</v>
      </c>
      <c r="BC212" s="3">
        <v>1</v>
      </c>
      <c r="BD212" s="3">
        <v>1</v>
      </c>
      <c r="BE212" s="3">
        <v>1</v>
      </c>
      <c r="BF212" s="3">
        <v>1</v>
      </c>
      <c r="BG212" s="3">
        <v>1</v>
      </c>
      <c r="BH212" s="3">
        <v>1</v>
      </c>
      <c r="BI212" s="3">
        <v>1</v>
      </c>
      <c r="BJ212" s="3">
        <v>1</v>
      </c>
      <c r="BK212" s="3">
        <v>1</v>
      </c>
      <c r="BL212" s="3">
        <v>1</v>
      </c>
      <c r="BM212" s="3">
        <v>1</v>
      </c>
      <c r="BN212" s="3">
        <v>1</v>
      </c>
      <c r="BO212" s="3">
        <v>1</v>
      </c>
      <c r="BP212" s="3">
        <v>1</v>
      </c>
      <c r="BQ212" s="3">
        <v>1</v>
      </c>
    </row>
    <row r="213" spans="1:69" x14ac:dyDescent="0.25">
      <c r="A213" s="3">
        <v>212</v>
      </c>
      <c r="B213" s="3">
        <v>1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  <c r="H213" s="3">
        <v>1</v>
      </c>
      <c r="I213" s="3">
        <v>1</v>
      </c>
      <c r="J213" s="3">
        <v>1</v>
      </c>
      <c r="K213" s="3">
        <v>1</v>
      </c>
      <c r="L213" s="3">
        <v>1</v>
      </c>
      <c r="M213" s="3">
        <v>1</v>
      </c>
      <c r="N213" s="3">
        <v>1</v>
      </c>
      <c r="O213" s="3">
        <v>1</v>
      </c>
      <c r="P213" s="3">
        <v>1</v>
      </c>
      <c r="Q213" s="3">
        <v>1</v>
      </c>
      <c r="R213" s="3">
        <v>1</v>
      </c>
      <c r="S213" s="3">
        <v>1</v>
      </c>
      <c r="T213" s="3">
        <v>1</v>
      </c>
      <c r="U213" s="3">
        <v>1</v>
      </c>
      <c r="V213" s="3">
        <v>1</v>
      </c>
      <c r="W213" s="3">
        <v>1</v>
      </c>
      <c r="X213" s="3">
        <v>1</v>
      </c>
      <c r="Y213" s="3">
        <v>1</v>
      </c>
      <c r="Z213" s="3">
        <v>1</v>
      </c>
      <c r="AA213" s="3">
        <v>1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1</v>
      </c>
      <c r="AH213" s="3">
        <v>1</v>
      </c>
      <c r="AI213" s="3">
        <v>1</v>
      </c>
      <c r="AJ213" s="3">
        <v>1</v>
      </c>
      <c r="AK213" s="3">
        <v>1</v>
      </c>
      <c r="AL213" s="3">
        <v>1</v>
      </c>
      <c r="AM213" s="3">
        <v>1</v>
      </c>
      <c r="AN213" s="3">
        <v>1</v>
      </c>
      <c r="AO213" s="3">
        <v>1</v>
      </c>
      <c r="AP213" s="3">
        <v>1</v>
      </c>
      <c r="AQ213" s="3">
        <v>1</v>
      </c>
      <c r="AR213" s="3">
        <v>1</v>
      </c>
      <c r="AS213" s="3">
        <v>1</v>
      </c>
      <c r="AT213" s="3">
        <v>1</v>
      </c>
      <c r="AU213" s="3">
        <v>1</v>
      </c>
      <c r="AV213" s="3">
        <v>1</v>
      </c>
      <c r="AW213" s="3">
        <v>1</v>
      </c>
      <c r="AX213" s="3">
        <v>1</v>
      </c>
      <c r="AY213" s="3">
        <v>1</v>
      </c>
      <c r="AZ213" s="3">
        <v>1</v>
      </c>
      <c r="BA213" s="3">
        <v>1</v>
      </c>
      <c r="BB213" s="3">
        <v>1</v>
      </c>
      <c r="BC213" s="3">
        <v>1</v>
      </c>
      <c r="BD213" s="3">
        <v>1</v>
      </c>
      <c r="BE213" s="3">
        <v>1</v>
      </c>
      <c r="BF213" s="3">
        <v>1</v>
      </c>
      <c r="BG213" s="3">
        <v>1</v>
      </c>
      <c r="BH213" s="3">
        <v>1</v>
      </c>
      <c r="BI213" s="3">
        <v>1</v>
      </c>
      <c r="BJ213" s="3">
        <v>1</v>
      </c>
      <c r="BK213" s="3">
        <v>1</v>
      </c>
      <c r="BL213" s="3">
        <v>1</v>
      </c>
      <c r="BM213" s="3">
        <v>1</v>
      </c>
      <c r="BN213" s="3">
        <v>1</v>
      </c>
      <c r="BO213" s="3">
        <v>1</v>
      </c>
      <c r="BP213" s="3">
        <v>1</v>
      </c>
      <c r="BQ213" s="3">
        <v>1</v>
      </c>
    </row>
    <row r="214" spans="1:69" x14ac:dyDescent="0.25">
      <c r="A214" s="3">
        <v>213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  <c r="K214" s="3">
        <v>1</v>
      </c>
      <c r="L214" s="3">
        <v>1</v>
      </c>
      <c r="M214" s="3">
        <v>1</v>
      </c>
      <c r="N214" s="3">
        <v>1</v>
      </c>
      <c r="O214" s="3">
        <v>1</v>
      </c>
      <c r="P214" s="3">
        <v>1</v>
      </c>
      <c r="Q214" s="3">
        <v>1</v>
      </c>
      <c r="R214" s="3">
        <v>1</v>
      </c>
      <c r="S214" s="3">
        <v>1</v>
      </c>
      <c r="T214" s="3">
        <v>1</v>
      </c>
      <c r="U214" s="3">
        <v>1</v>
      </c>
      <c r="V214" s="3">
        <v>1</v>
      </c>
      <c r="W214" s="3">
        <v>1</v>
      </c>
      <c r="X214" s="3">
        <v>1</v>
      </c>
      <c r="Y214" s="3">
        <v>1</v>
      </c>
      <c r="Z214" s="3">
        <v>1</v>
      </c>
      <c r="AA214" s="3">
        <v>1</v>
      </c>
      <c r="AB214" s="3">
        <v>1</v>
      </c>
      <c r="AC214" s="3">
        <v>1</v>
      </c>
      <c r="AD214" s="3">
        <v>1</v>
      </c>
      <c r="AE214" s="3">
        <v>1</v>
      </c>
      <c r="AF214" s="3">
        <v>1</v>
      </c>
      <c r="AG214" s="3">
        <v>1</v>
      </c>
      <c r="AH214" s="3">
        <v>1</v>
      </c>
      <c r="AI214" s="3">
        <v>1</v>
      </c>
      <c r="AJ214" s="3">
        <v>1</v>
      </c>
      <c r="AK214" s="3">
        <v>1</v>
      </c>
      <c r="AL214" s="3">
        <v>1</v>
      </c>
      <c r="AM214" s="3">
        <v>1</v>
      </c>
      <c r="AN214" s="3">
        <v>1</v>
      </c>
      <c r="AO214" s="3">
        <v>1</v>
      </c>
      <c r="AP214" s="3">
        <v>1</v>
      </c>
      <c r="AQ214" s="3">
        <v>1</v>
      </c>
      <c r="AR214" s="3">
        <v>1</v>
      </c>
      <c r="AS214" s="3">
        <v>1</v>
      </c>
      <c r="AT214" s="3">
        <v>1</v>
      </c>
      <c r="AU214" s="3">
        <v>1</v>
      </c>
      <c r="AV214" s="3">
        <v>1</v>
      </c>
      <c r="AW214" s="3">
        <v>1</v>
      </c>
      <c r="AX214" s="3">
        <v>1</v>
      </c>
      <c r="AY214" s="3">
        <v>1</v>
      </c>
      <c r="AZ214" s="3">
        <v>1</v>
      </c>
      <c r="BA214" s="3">
        <v>1</v>
      </c>
      <c r="BB214" s="3">
        <v>1</v>
      </c>
      <c r="BC214" s="3">
        <v>1</v>
      </c>
      <c r="BD214" s="3">
        <v>1</v>
      </c>
      <c r="BE214" s="3">
        <v>1</v>
      </c>
      <c r="BF214" s="3">
        <v>1</v>
      </c>
      <c r="BG214" s="3">
        <v>1</v>
      </c>
      <c r="BH214" s="3">
        <v>1</v>
      </c>
      <c r="BI214" s="3">
        <v>1</v>
      </c>
      <c r="BJ214" s="3">
        <v>1</v>
      </c>
      <c r="BK214" s="3">
        <v>1</v>
      </c>
      <c r="BL214" s="3">
        <v>1</v>
      </c>
      <c r="BM214" s="3">
        <v>1</v>
      </c>
      <c r="BN214" s="3">
        <v>1</v>
      </c>
      <c r="BO214" s="3">
        <v>1</v>
      </c>
      <c r="BP214" s="3">
        <v>1</v>
      </c>
      <c r="BQ214" s="3">
        <v>1</v>
      </c>
    </row>
    <row r="215" spans="1:69" x14ac:dyDescent="0.25">
      <c r="A215" s="3">
        <v>214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1</v>
      </c>
      <c r="K215" s="3">
        <v>1</v>
      </c>
      <c r="L215" s="3">
        <v>1</v>
      </c>
      <c r="M215" s="3">
        <v>1</v>
      </c>
      <c r="N215" s="3">
        <v>1</v>
      </c>
      <c r="O215" s="3">
        <v>1</v>
      </c>
      <c r="P215" s="3">
        <v>1</v>
      </c>
      <c r="Q215" s="3">
        <v>1</v>
      </c>
      <c r="R215" s="3">
        <v>1</v>
      </c>
      <c r="S215" s="3">
        <v>1</v>
      </c>
      <c r="T215" s="3">
        <v>1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1</v>
      </c>
      <c r="AA215" s="3">
        <v>1</v>
      </c>
      <c r="AB215" s="3">
        <v>1</v>
      </c>
      <c r="AC215" s="3">
        <v>1</v>
      </c>
      <c r="AD215" s="3">
        <v>1</v>
      </c>
      <c r="AE215" s="3">
        <v>1</v>
      </c>
      <c r="AF215" s="3">
        <v>1</v>
      </c>
      <c r="AG215" s="3">
        <v>1</v>
      </c>
      <c r="AH215" s="3">
        <v>1</v>
      </c>
      <c r="AI215" s="3">
        <v>1</v>
      </c>
      <c r="AJ215" s="3">
        <v>1</v>
      </c>
      <c r="AK215" s="3">
        <v>1</v>
      </c>
      <c r="AL215" s="3">
        <v>1</v>
      </c>
      <c r="AM215" s="3">
        <v>1</v>
      </c>
      <c r="AN215" s="3">
        <v>1</v>
      </c>
      <c r="AO215" s="3">
        <v>1</v>
      </c>
      <c r="AP215" s="3">
        <v>1</v>
      </c>
      <c r="AQ215" s="3">
        <v>1</v>
      </c>
      <c r="AR215" s="3">
        <v>1</v>
      </c>
      <c r="AS215" s="3">
        <v>1</v>
      </c>
      <c r="AT215" s="3">
        <v>1</v>
      </c>
      <c r="AU215" s="3">
        <v>1</v>
      </c>
      <c r="AV215" s="3">
        <v>1</v>
      </c>
      <c r="AW215" s="3">
        <v>1</v>
      </c>
      <c r="AX215" s="3">
        <v>1</v>
      </c>
      <c r="AY215" s="3">
        <v>1</v>
      </c>
      <c r="AZ215" s="3">
        <v>1</v>
      </c>
      <c r="BA215" s="3">
        <v>1</v>
      </c>
      <c r="BB215" s="3">
        <v>1</v>
      </c>
      <c r="BC215" s="3">
        <v>1</v>
      </c>
      <c r="BD215" s="3">
        <v>1</v>
      </c>
      <c r="BE215" s="3">
        <v>1</v>
      </c>
      <c r="BF215" s="3">
        <v>1</v>
      </c>
      <c r="BG215" s="3">
        <v>1</v>
      </c>
      <c r="BH215" s="3">
        <v>1</v>
      </c>
      <c r="BI215" s="3">
        <v>1</v>
      </c>
      <c r="BJ215" s="3">
        <v>1</v>
      </c>
      <c r="BK215" s="3">
        <v>1</v>
      </c>
      <c r="BL215" s="3">
        <v>1</v>
      </c>
      <c r="BM215" s="3">
        <v>1</v>
      </c>
      <c r="BN215" s="3">
        <v>1</v>
      </c>
      <c r="BO215" s="3">
        <v>1</v>
      </c>
      <c r="BP215" s="3">
        <v>1</v>
      </c>
      <c r="BQ215" s="3">
        <v>1</v>
      </c>
    </row>
    <row r="216" spans="1:69" x14ac:dyDescent="0.25">
      <c r="A216" s="3">
        <v>215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>
        <v>1</v>
      </c>
      <c r="I216" s="3">
        <v>1</v>
      </c>
      <c r="J216" s="3">
        <v>1</v>
      </c>
      <c r="K216" s="3">
        <v>1</v>
      </c>
      <c r="L216" s="3">
        <v>1</v>
      </c>
      <c r="M216" s="3">
        <v>1</v>
      </c>
      <c r="N216" s="3">
        <v>1</v>
      </c>
      <c r="O216" s="3">
        <v>1</v>
      </c>
      <c r="P216" s="3">
        <v>1</v>
      </c>
      <c r="Q216" s="3">
        <v>1</v>
      </c>
      <c r="R216" s="3">
        <v>1</v>
      </c>
      <c r="S216" s="3">
        <v>1</v>
      </c>
      <c r="T216" s="3">
        <v>1</v>
      </c>
      <c r="U216" s="3">
        <v>1</v>
      </c>
      <c r="V216" s="3">
        <v>1</v>
      </c>
      <c r="W216" s="3">
        <v>1</v>
      </c>
      <c r="X216" s="3">
        <v>1</v>
      </c>
      <c r="Y216" s="3">
        <v>1</v>
      </c>
      <c r="Z216" s="3">
        <v>1</v>
      </c>
      <c r="AA216" s="3">
        <v>1</v>
      </c>
      <c r="AB216" s="3">
        <v>1</v>
      </c>
      <c r="AC216" s="3">
        <v>1</v>
      </c>
      <c r="AD216" s="3">
        <v>1</v>
      </c>
      <c r="AE216" s="3">
        <v>1</v>
      </c>
      <c r="AF216" s="3">
        <v>1</v>
      </c>
      <c r="AG216" s="3">
        <v>1</v>
      </c>
      <c r="AH216" s="3">
        <v>1</v>
      </c>
      <c r="AI216" s="3">
        <v>1</v>
      </c>
      <c r="AJ216" s="3">
        <v>1</v>
      </c>
      <c r="AK216" s="3">
        <v>1</v>
      </c>
      <c r="AL216" s="3">
        <v>1</v>
      </c>
      <c r="AM216" s="3">
        <v>1</v>
      </c>
      <c r="AN216" s="3">
        <v>1</v>
      </c>
      <c r="AO216" s="3">
        <v>1</v>
      </c>
      <c r="AP216" s="3">
        <v>1</v>
      </c>
      <c r="AQ216" s="3">
        <v>1</v>
      </c>
      <c r="AR216" s="3">
        <v>1</v>
      </c>
      <c r="AS216" s="3">
        <v>1</v>
      </c>
      <c r="AT216" s="3">
        <v>1</v>
      </c>
      <c r="AU216" s="3">
        <v>1</v>
      </c>
      <c r="AV216" s="3">
        <v>1</v>
      </c>
      <c r="AW216" s="3">
        <v>1</v>
      </c>
      <c r="AX216" s="3">
        <v>1</v>
      </c>
      <c r="AY216" s="3">
        <v>1</v>
      </c>
      <c r="AZ216" s="3">
        <v>1</v>
      </c>
      <c r="BA216" s="3">
        <v>1</v>
      </c>
      <c r="BB216" s="3">
        <v>1</v>
      </c>
      <c r="BC216" s="3">
        <v>1</v>
      </c>
      <c r="BD216" s="3">
        <v>1</v>
      </c>
      <c r="BE216" s="3">
        <v>1</v>
      </c>
      <c r="BF216" s="3">
        <v>1</v>
      </c>
      <c r="BG216" s="3">
        <v>1</v>
      </c>
      <c r="BH216" s="3">
        <v>1</v>
      </c>
      <c r="BI216" s="3">
        <v>1</v>
      </c>
      <c r="BJ216" s="3">
        <v>1</v>
      </c>
      <c r="BK216" s="3">
        <v>1</v>
      </c>
      <c r="BL216" s="3">
        <v>1</v>
      </c>
      <c r="BM216" s="3">
        <v>1</v>
      </c>
      <c r="BN216" s="3">
        <v>1</v>
      </c>
      <c r="BO216" s="3">
        <v>1</v>
      </c>
      <c r="BP216" s="3">
        <v>1</v>
      </c>
      <c r="BQ216" s="3">
        <v>1</v>
      </c>
    </row>
    <row r="217" spans="1:69" x14ac:dyDescent="0.25">
      <c r="A217" s="3">
        <v>216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 s="3">
        <v>1</v>
      </c>
      <c r="K217" s="3">
        <v>1</v>
      </c>
      <c r="L217" s="3">
        <v>1</v>
      </c>
      <c r="M217" s="3">
        <v>1</v>
      </c>
      <c r="N217" s="3">
        <v>1</v>
      </c>
      <c r="O217" s="3">
        <v>1</v>
      </c>
      <c r="P217" s="3">
        <v>1</v>
      </c>
      <c r="Q217" s="3">
        <v>1</v>
      </c>
      <c r="R217" s="3">
        <v>1</v>
      </c>
      <c r="S217" s="3">
        <v>1</v>
      </c>
      <c r="T217" s="3">
        <v>1</v>
      </c>
      <c r="U217" s="3">
        <v>1</v>
      </c>
      <c r="V217" s="3">
        <v>1</v>
      </c>
      <c r="W217" s="3">
        <v>1</v>
      </c>
      <c r="X217" s="3">
        <v>1</v>
      </c>
      <c r="Y217" s="3">
        <v>1</v>
      </c>
      <c r="Z217" s="3">
        <v>1</v>
      </c>
      <c r="AA217" s="3">
        <v>1</v>
      </c>
      <c r="AB217" s="3">
        <v>1</v>
      </c>
      <c r="AC217" s="3">
        <v>1</v>
      </c>
      <c r="AD217" s="3">
        <v>1</v>
      </c>
      <c r="AE217" s="3">
        <v>1</v>
      </c>
      <c r="AF217" s="3">
        <v>1</v>
      </c>
      <c r="AG217" s="3">
        <v>1</v>
      </c>
      <c r="AH217" s="3">
        <v>1</v>
      </c>
      <c r="AI217" s="3">
        <v>1</v>
      </c>
      <c r="AJ217" s="3">
        <v>1</v>
      </c>
      <c r="AK217" s="3">
        <v>1</v>
      </c>
      <c r="AL217" s="3">
        <v>1</v>
      </c>
      <c r="AM217" s="3">
        <v>1</v>
      </c>
      <c r="AN217" s="3">
        <v>1</v>
      </c>
      <c r="AO217" s="3">
        <v>1</v>
      </c>
      <c r="AP217" s="3">
        <v>1</v>
      </c>
      <c r="AQ217" s="3">
        <v>1</v>
      </c>
      <c r="AR217" s="3">
        <v>1</v>
      </c>
      <c r="AS217" s="3">
        <v>1</v>
      </c>
      <c r="AT217" s="3">
        <v>1</v>
      </c>
      <c r="AU217" s="3">
        <v>1</v>
      </c>
      <c r="AV217" s="3">
        <v>1</v>
      </c>
      <c r="AW217" s="3">
        <v>1</v>
      </c>
      <c r="AX217" s="3">
        <v>1</v>
      </c>
      <c r="AY217" s="3">
        <v>1</v>
      </c>
      <c r="AZ217" s="3">
        <v>1</v>
      </c>
      <c r="BA217" s="3">
        <v>1</v>
      </c>
      <c r="BB217" s="3">
        <v>1</v>
      </c>
      <c r="BC217" s="3">
        <v>1</v>
      </c>
      <c r="BD217" s="3">
        <v>1</v>
      </c>
      <c r="BE217" s="3">
        <v>1</v>
      </c>
      <c r="BF217" s="3">
        <v>1</v>
      </c>
      <c r="BG217" s="3">
        <v>1</v>
      </c>
      <c r="BH217" s="3">
        <v>1</v>
      </c>
      <c r="BI217" s="3">
        <v>1</v>
      </c>
      <c r="BJ217" s="3">
        <v>1</v>
      </c>
      <c r="BK217" s="3">
        <v>1</v>
      </c>
      <c r="BL217" s="3">
        <v>1</v>
      </c>
      <c r="BM217" s="3">
        <v>1</v>
      </c>
      <c r="BN217" s="3">
        <v>1</v>
      </c>
      <c r="BO217" s="3">
        <v>1</v>
      </c>
      <c r="BP217" s="3">
        <v>1</v>
      </c>
      <c r="BQ217" s="3">
        <v>1</v>
      </c>
    </row>
    <row r="218" spans="1:69" x14ac:dyDescent="0.25">
      <c r="A218" s="3">
        <v>217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 s="3">
        <v>1</v>
      </c>
      <c r="K218" s="3">
        <v>1</v>
      </c>
      <c r="L218" s="3">
        <v>1</v>
      </c>
      <c r="M218" s="3">
        <v>1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>
        <v>1</v>
      </c>
      <c r="T218" s="3">
        <v>1</v>
      </c>
      <c r="U218" s="3">
        <v>1</v>
      </c>
      <c r="V218" s="3">
        <v>1</v>
      </c>
      <c r="W218" s="3">
        <v>1</v>
      </c>
      <c r="X218" s="3">
        <v>1</v>
      </c>
      <c r="Y218" s="3">
        <v>1</v>
      </c>
      <c r="Z218" s="3">
        <v>1</v>
      </c>
      <c r="AA218" s="3">
        <v>1</v>
      </c>
      <c r="AB218" s="3">
        <v>1</v>
      </c>
      <c r="AC218" s="3">
        <v>1</v>
      </c>
      <c r="AD218" s="3">
        <v>1</v>
      </c>
      <c r="AE218" s="3">
        <v>1</v>
      </c>
      <c r="AF218" s="3">
        <v>1</v>
      </c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</v>
      </c>
      <c r="AM218" s="3">
        <v>1</v>
      </c>
      <c r="AN218" s="3">
        <v>1</v>
      </c>
      <c r="AO218" s="3">
        <v>1</v>
      </c>
      <c r="AP218" s="3">
        <v>1</v>
      </c>
      <c r="AQ218" s="3">
        <v>1</v>
      </c>
      <c r="AR218" s="3">
        <v>1</v>
      </c>
      <c r="AS218" s="3">
        <v>1</v>
      </c>
      <c r="AT218" s="3">
        <v>1</v>
      </c>
      <c r="AU218" s="3">
        <v>1</v>
      </c>
      <c r="AV218" s="3">
        <v>1</v>
      </c>
      <c r="AW218" s="3">
        <v>1</v>
      </c>
      <c r="AX218" s="3">
        <v>1</v>
      </c>
      <c r="AY218" s="3">
        <v>1</v>
      </c>
      <c r="AZ218" s="3">
        <v>1</v>
      </c>
      <c r="BA218" s="3">
        <v>1</v>
      </c>
      <c r="BB218" s="3">
        <v>1</v>
      </c>
      <c r="BC218" s="3">
        <v>1</v>
      </c>
      <c r="BD218" s="3">
        <v>1</v>
      </c>
      <c r="BE218" s="3">
        <v>1</v>
      </c>
      <c r="BF218" s="3">
        <v>1</v>
      </c>
      <c r="BG218" s="3">
        <v>1</v>
      </c>
      <c r="BH218" s="3">
        <v>1</v>
      </c>
      <c r="BI218" s="3">
        <v>1</v>
      </c>
      <c r="BJ218" s="3">
        <v>1</v>
      </c>
      <c r="BK218" s="3">
        <v>1</v>
      </c>
      <c r="BL218" s="3">
        <v>1</v>
      </c>
      <c r="BM218" s="3">
        <v>1</v>
      </c>
      <c r="BN218" s="3">
        <v>1</v>
      </c>
      <c r="BO218" s="3">
        <v>1</v>
      </c>
      <c r="BP218" s="3">
        <v>1</v>
      </c>
      <c r="BQ218" s="3">
        <v>1</v>
      </c>
    </row>
    <row r="219" spans="1:69" x14ac:dyDescent="0.25">
      <c r="A219" s="3">
        <v>218</v>
      </c>
      <c r="B219" s="3">
        <v>1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>
        <v>1</v>
      </c>
      <c r="K219" s="3">
        <v>1</v>
      </c>
      <c r="L219" s="3">
        <v>1</v>
      </c>
      <c r="M219" s="3">
        <v>1</v>
      </c>
      <c r="N219" s="3">
        <v>1</v>
      </c>
      <c r="O219" s="3">
        <v>1</v>
      </c>
      <c r="P219" s="3">
        <v>1</v>
      </c>
      <c r="Q219" s="3">
        <v>1</v>
      </c>
      <c r="R219" s="3">
        <v>1</v>
      </c>
      <c r="S219" s="3">
        <v>1</v>
      </c>
      <c r="T219" s="3">
        <v>1</v>
      </c>
      <c r="U219" s="3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</v>
      </c>
      <c r="AA219" s="3">
        <v>1</v>
      </c>
      <c r="AB219" s="3">
        <v>1</v>
      </c>
      <c r="AC219" s="3">
        <v>1</v>
      </c>
      <c r="AD219" s="3">
        <v>1</v>
      </c>
      <c r="AE219" s="3">
        <v>1</v>
      </c>
      <c r="AF219" s="3">
        <v>1</v>
      </c>
      <c r="AG219" s="3">
        <v>1</v>
      </c>
      <c r="AH219" s="3">
        <v>1</v>
      </c>
      <c r="AI219" s="3">
        <v>1</v>
      </c>
      <c r="AJ219" s="3">
        <v>1</v>
      </c>
      <c r="AK219" s="3">
        <v>1</v>
      </c>
      <c r="AL219" s="3">
        <v>1</v>
      </c>
      <c r="AM219" s="3">
        <v>1</v>
      </c>
      <c r="AN219" s="3">
        <v>1</v>
      </c>
      <c r="AO219" s="3">
        <v>1</v>
      </c>
      <c r="AP219" s="3">
        <v>1</v>
      </c>
      <c r="AQ219" s="3">
        <v>1</v>
      </c>
      <c r="AR219" s="3">
        <v>1</v>
      </c>
      <c r="AS219" s="3">
        <v>1</v>
      </c>
      <c r="AT219" s="3">
        <v>1</v>
      </c>
      <c r="AU219" s="3">
        <v>1</v>
      </c>
      <c r="AV219" s="3">
        <v>1</v>
      </c>
      <c r="AW219" s="3">
        <v>1</v>
      </c>
      <c r="AX219" s="3">
        <v>1</v>
      </c>
      <c r="AY219" s="3">
        <v>1</v>
      </c>
      <c r="AZ219" s="3">
        <v>1</v>
      </c>
      <c r="BA219" s="3">
        <v>1</v>
      </c>
      <c r="BB219" s="3">
        <v>1</v>
      </c>
      <c r="BC219" s="3">
        <v>1</v>
      </c>
      <c r="BD219" s="3">
        <v>1</v>
      </c>
      <c r="BE219" s="3">
        <v>1</v>
      </c>
      <c r="BF219" s="3">
        <v>1</v>
      </c>
      <c r="BG219" s="3">
        <v>1</v>
      </c>
      <c r="BH219" s="3">
        <v>1</v>
      </c>
      <c r="BI219" s="3">
        <v>1</v>
      </c>
      <c r="BJ219" s="3">
        <v>1</v>
      </c>
      <c r="BK219" s="3">
        <v>1</v>
      </c>
      <c r="BL219" s="3">
        <v>1</v>
      </c>
      <c r="BM219" s="3">
        <v>1</v>
      </c>
      <c r="BN219" s="3">
        <v>1</v>
      </c>
      <c r="BO219" s="3">
        <v>1</v>
      </c>
      <c r="BP219" s="3">
        <v>1</v>
      </c>
      <c r="BQ219" s="3">
        <v>1</v>
      </c>
    </row>
    <row r="220" spans="1:69" x14ac:dyDescent="0.25">
      <c r="A220" s="3">
        <v>219</v>
      </c>
      <c r="B220" s="3">
        <v>1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  <c r="M220" s="3">
        <v>1</v>
      </c>
      <c r="N220" s="3">
        <v>1</v>
      </c>
      <c r="O220" s="3">
        <v>1</v>
      </c>
      <c r="P220" s="3">
        <v>1</v>
      </c>
      <c r="Q220" s="3">
        <v>1</v>
      </c>
      <c r="R220" s="3">
        <v>1</v>
      </c>
      <c r="S220" s="3">
        <v>1</v>
      </c>
      <c r="T220" s="3">
        <v>1</v>
      </c>
      <c r="U220" s="3">
        <v>1</v>
      </c>
      <c r="V220" s="3">
        <v>1</v>
      </c>
      <c r="W220" s="3">
        <v>1</v>
      </c>
      <c r="X220" s="3">
        <v>1</v>
      </c>
      <c r="Y220" s="3">
        <v>1</v>
      </c>
      <c r="Z220" s="3">
        <v>1</v>
      </c>
      <c r="AA220" s="3">
        <v>1</v>
      </c>
      <c r="AB220" s="3">
        <v>1</v>
      </c>
      <c r="AC220" s="3">
        <v>1</v>
      </c>
      <c r="AD220" s="3">
        <v>1</v>
      </c>
      <c r="AE220" s="3">
        <v>1</v>
      </c>
      <c r="AF220" s="3">
        <v>1</v>
      </c>
      <c r="AG220" s="3">
        <v>1</v>
      </c>
      <c r="AH220" s="3">
        <v>1</v>
      </c>
      <c r="AI220" s="3">
        <v>1</v>
      </c>
      <c r="AJ220" s="3">
        <v>1</v>
      </c>
      <c r="AK220" s="3">
        <v>1</v>
      </c>
      <c r="AL220" s="3">
        <v>1</v>
      </c>
      <c r="AM220" s="3">
        <v>1</v>
      </c>
      <c r="AN220" s="3">
        <v>1</v>
      </c>
      <c r="AO220" s="3">
        <v>1</v>
      </c>
      <c r="AP220" s="3">
        <v>1</v>
      </c>
      <c r="AQ220" s="3">
        <v>1</v>
      </c>
      <c r="AR220" s="3">
        <v>1</v>
      </c>
      <c r="AS220" s="3">
        <v>1</v>
      </c>
      <c r="AT220" s="3">
        <v>1</v>
      </c>
      <c r="AU220" s="3">
        <v>1</v>
      </c>
      <c r="AV220" s="3">
        <v>1</v>
      </c>
      <c r="AW220" s="3">
        <v>1</v>
      </c>
      <c r="AX220" s="3">
        <v>1</v>
      </c>
      <c r="AY220" s="3">
        <v>1</v>
      </c>
      <c r="AZ220" s="3">
        <v>1</v>
      </c>
      <c r="BA220" s="3">
        <v>1</v>
      </c>
      <c r="BB220" s="3">
        <v>1</v>
      </c>
      <c r="BC220" s="3">
        <v>1</v>
      </c>
      <c r="BD220" s="3">
        <v>1</v>
      </c>
      <c r="BE220" s="3">
        <v>1</v>
      </c>
      <c r="BF220" s="3">
        <v>1</v>
      </c>
      <c r="BG220" s="3">
        <v>1</v>
      </c>
      <c r="BH220" s="3">
        <v>1</v>
      </c>
      <c r="BI220" s="3">
        <v>1</v>
      </c>
      <c r="BJ220" s="3">
        <v>1</v>
      </c>
      <c r="BK220" s="3">
        <v>1</v>
      </c>
      <c r="BL220" s="3">
        <v>1</v>
      </c>
      <c r="BM220" s="3">
        <v>1</v>
      </c>
      <c r="BN220" s="3">
        <v>1</v>
      </c>
      <c r="BO220" s="3">
        <v>1</v>
      </c>
      <c r="BP220" s="3">
        <v>1</v>
      </c>
      <c r="BQ220" s="3">
        <v>1</v>
      </c>
    </row>
    <row r="221" spans="1:69" x14ac:dyDescent="0.25">
      <c r="A221" s="3">
        <v>220</v>
      </c>
      <c r="B221" s="3">
        <v>1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1</v>
      </c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3">
        <v>1</v>
      </c>
      <c r="Q221" s="3">
        <v>1</v>
      </c>
      <c r="R221" s="3">
        <v>1</v>
      </c>
      <c r="S221" s="3">
        <v>1</v>
      </c>
      <c r="T221" s="3">
        <v>1</v>
      </c>
      <c r="U221" s="3">
        <v>1</v>
      </c>
      <c r="V221" s="3">
        <v>1</v>
      </c>
      <c r="W221" s="3">
        <v>1</v>
      </c>
      <c r="X221" s="3">
        <v>1</v>
      </c>
      <c r="Y221" s="3">
        <v>1</v>
      </c>
      <c r="Z221" s="3">
        <v>1</v>
      </c>
      <c r="AA221" s="3">
        <v>1</v>
      </c>
      <c r="AB221" s="3">
        <v>1</v>
      </c>
      <c r="AC221" s="3">
        <v>1</v>
      </c>
      <c r="AD221" s="3">
        <v>1</v>
      </c>
      <c r="AE221" s="3">
        <v>1</v>
      </c>
      <c r="AF221" s="3">
        <v>1</v>
      </c>
      <c r="AG221" s="3">
        <v>1</v>
      </c>
      <c r="AH221" s="3">
        <v>1</v>
      </c>
      <c r="AI221" s="3">
        <v>1</v>
      </c>
      <c r="AJ221" s="3">
        <v>1</v>
      </c>
      <c r="AK221" s="3">
        <v>1</v>
      </c>
      <c r="AL221" s="3">
        <v>1</v>
      </c>
      <c r="AM221" s="3">
        <v>1</v>
      </c>
      <c r="AN221" s="3">
        <v>1</v>
      </c>
      <c r="AO221" s="3">
        <v>1</v>
      </c>
      <c r="AP221" s="3">
        <v>1</v>
      </c>
      <c r="AQ221" s="3">
        <v>1</v>
      </c>
      <c r="AR221" s="3">
        <v>1</v>
      </c>
      <c r="AS221" s="3">
        <v>1</v>
      </c>
      <c r="AT221" s="3">
        <v>1</v>
      </c>
      <c r="AU221" s="3">
        <v>1</v>
      </c>
      <c r="AV221" s="3">
        <v>1</v>
      </c>
      <c r="AW221" s="3">
        <v>1</v>
      </c>
      <c r="AX221" s="3">
        <v>1</v>
      </c>
      <c r="AY221" s="3">
        <v>1</v>
      </c>
      <c r="AZ221" s="3">
        <v>1</v>
      </c>
      <c r="BA221" s="3">
        <v>1</v>
      </c>
      <c r="BB221" s="3">
        <v>1</v>
      </c>
      <c r="BC221" s="3">
        <v>1</v>
      </c>
      <c r="BD221" s="3">
        <v>1</v>
      </c>
      <c r="BE221" s="3">
        <v>1</v>
      </c>
      <c r="BF221" s="3">
        <v>1</v>
      </c>
      <c r="BG221" s="3">
        <v>1</v>
      </c>
      <c r="BH221" s="3">
        <v>1</v>
      </c>
      <c r="BI221" s="3">
        <v>1</v>
      </c>
      <c r="BJ221" s="3">
        <v>1</v>
      </c>
      <c r="BK221" s="3">
        <v>1</v>
      </c>
      <c r="BL221" s="3">
        <v>1</v>
      </c>
      <c r="BM221" s="3">
        <v>1</v>
      </c>
      <c r="BN221" s="3">
        <v>1</v>
      </c>
      <c r="BO221" s="3">
        <v>1</v>
      </c>
      <c r="BP221" s="3">
        <v>1</v>
      </c>
      <c r="BQ221" s="3">
        <v>1</v>
      </c>
    </row>
    <row r="222" spans="1:69" x14ac:dyDescent="0.25">
      <c r="A222" s="3">
        <v>221</v>
      </c>
      <c r="B222" s="3">
        <v>1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>
        <v>1</v>
      </c>
      <c r="I222" s="3">
        <v>1</v>
      </c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1</v>
      </c>
      <c r="P222" s="3">
        <v>1</v>
      </c>
      <c r="Q222" s="3">
        <v>1</v>
      </c>
      <c r="R222" s="3">
        <v>1</v>
      </c>
      <c r="S222" s="3">
        <v>1</v>
      </c>
      <c r="T222" s="3">
        <v>1</v>
      </c>
      <c r="U222" s="3">
        <v>1</v>
      </c>
      <c r="V222" s="3">
        <v>1</v>
      </c>
      <c r="W222" s="3">
        <v>1</v>
      </c>
      <c r="X222" s="3">
        <v>1</v>
      </c>
      <c r="Y222" s="3">
        <v>1</v>
      </c>
      <c r="Z222" s="3">
        <v>1</v>
      </c>
      <c r="AA222" s="3">
        <v>1</v>
      </c>
      <c r="AB222" s="3">
        <v>1</v>
      </c>
      <c r="AC222" s="3">
        <v>1</v>
      </c>
      <c r="AD222" s="3">
        <v>1</v>
      </c>
      <c r="AE222" s="3">
        <v>1</v>
      </c>
      <c r="AF222" s="3">
        <v>1</v>
      </c>
      <c r="AG222" s="3">
        <v>1</v>
      </c>
      <c r="AH222" s="3">
        <v>1</v>
      </c>
      <c r="AI222" s="3">
        <v>1</v>
      </c>
      <c r="AJ222" s="3">
        <v>1</v>
      </c>
      <c r="AK222" s="3">
        <v>1</v>
      </c>
      <c r="AL222" s="3">
        <v>1</v>
      </c>
      <c r="AM222" s="3">
        <v>1</v>
      </c>
      <c r="AN222" s="3">
        <v>1</v>
      </c>
      <c r="AO222" s="3">
        <v>1</v>
      </c>
      <c r="AP222" s="3">
        <v>1</v>
      </c>
      <c r="AQ222" s="3">
        <v>1</v>
      </c>
      <c r="AR222" s="3">
        <v>1</v>
      </c>
      <c r="AS222" s="3">
        <v>1</v>
      </c>
      <c r="AT222" s="3">
        <v>1</v>
      </c>
      <c r="AU222" s="3">
        <v>1</v>
      </c>
      <c r="AV222" s="3">
        <v>1</v>
      </c>
      <c r="AW222" s="3">
        <v>1</v>
      </c>
      <c r="AX222" s="3">
        <v>1</v>
      </c>
      <c r="AY222" s="3">
        <v>1</v>
      </c>
      <c r="AZ222" s="3">
        <v>1</v>
      </c>
      <c r="BA222" s="3">
        <v>1</v>
      </c>
      <c r="BB222" s="3">
        <v>1</v>
      </c>
      <c r="BC222" s="3">
        <v>1</v>
      </c>
      <c r="BD222" s="3">
        <v>1</v>
      </c>
      <c r="BE222" s="3">
        <v>1</v>
      </c>
      <c r="BF222" s="3">
        <v>1</v>
      </c>
      <c r="BG222" s="3">
        <v>1</v>
      </c>
      <c r="BH222" s="3">
        <v>1</v>
      </c>
      <c r="BI222" s="3">
        <v>1</v>
      </c>
      <c r="BJ222" s="3">
        <v>1</v>
      </c>
      <c r="BK222" s="3">
        <v>1</v>
      </c>
      <c r="BL222" s="3">
        <v>1</v>
      </c>
      <c r="BM222" s="3">
        <v>1</v>
      </c>
      <c r="BN222" s="3">
        <v>1</v>
      </c>
      <c r="BO222" s="3">
        <v>1</v>
      </c>
      <c r="BP222" s="3">
        <v>1</v>
      </c>
      <c r="BQ222" s="3">
        <v>1</v>
      </c>
    </row>
    <row r="223" spans="1:69" x14ac:dyDescent="0.25">
      <c r="A223" s="3">
        <v>222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  <c r="M223" s="3">
        <v>1</v>
      </c>
      <c r="N223" s="3">
        <v>1</v>
      </c>
      <c r="O223" s="3">
        <v>1</v>
      </c>
      <c r="P223" s="3">
        <v>1</v>
      </c>
      <c r="Q223" s="3">
        <v>1</v>
      </c>
      <c r="R223" s="3">
        <v>1</v>
      </c>
      <c r="S223" s="3">
        <v>1</v>
      </c>
      <c r="T223" s="3">
        <v>1</v>
      </c>
      <c r="U223" s="3">
        <v>1</v>
      </c>
      <c r="V223" s="3">
        <v>1</v>
      </c>
      <c r="W223" s="3">
        <v>1</v>
      </c>
      <c r="X223" s="3">
        <v>1</v>
      </c>
      <c r="Y223" s="3">
        <v>1</v>
      </c>
      <c r="Z223" s="3">
        <v>1</v>
      </c>
      <c r="AA223" s="3">
        <v>1</v>
      </c>
      <c r="AB223" s="3">
        <v>1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1</v>
      </c>
      <c r="AI223" s="3">
        <v>1</v>
      </c>
      <c r="AJ223" s="3">
        <v>1</v>
      </c>
      <c r="AK223" s="3">
        <v>1</v>
      </c>
      <c r="AL223" s="3">
        <v>1</v>
      </c>
      <c r="AM223" s="3">
        <v>1</v>
      </c>
      <c r="AN223" s="3">
        <v>1</v>
      </c>
      <c r="AO223" s="3">
        <v>1</v>
      </c>
      <c r="AP223" s="3">
        <v>1</v>
      </c>
      <c r="AQ223" s="3">
        <v>1</v>
      </c>
      <c r="AR223" s="3">
        <v>1</v>
      </c>
      <c r="AS223" s="3">
        <v>1</v>
      </c>
      <c r="AT223" s="3">
        <v>1</v>
      </c>
      <c r="AU223" s="3">
        <v>1</v>
      </c>
      <c r="AV223" s="3">
        <v>1</v>
      </c>
      <c r="AW223" s="3">
        <v>1</v>
      </c>
      <c r="AX223" s="3">
        <v>1</v>
      </c>
      <c r="AY223" s="3">
        <v>1</v>
      </c>
      <c r="AZ223" s="3">
        <v>1</v>
      </c>
      <c r="BA223" s="3">
        <v>1</v>
      </c>
      <c r="BB223" s="3">
        <v>1</v>
      </c>
      <c r="BC223" s="3">
        <v>1</v>
      </c>
      <c r="BD223" s="3">
        <v>1</v>
      </c>
      <c r="BE223" s="3">
        <v>1</v>
      </c>
      <c r="BF223" s="3">
        <v>1</v>
      </c>
      <c r="BG223" s="3">
        <v>1</v>
      </c>
      <c r="BH223" s="3">
        <v>1</v>
      </c>
      <c r="BI223" s="3">
        <v>1</v>
      </c>
      <c r="BJ223" s="3">
        <v>1</v>
      </c>
      <c r="BK223" s="3">
        <v>1</v>
      </c>
      <c r="BL223" s="3">
        <v>1</v>
      </c>
      <c r="BM223" s="3">
        <v>1</v>
      </c>
      <c r="BN223" s="3">
        <v>1</v>
      </c>
      <c r="BO223" s="3">
        <v>1</v>
      </c>
      <c r="BP223" s="3">
        <v>1</v>
      </c>
      <c r="BQ223" s="3">
        <v>1</v>
      </c>
    </row>
    <row r="224" spans="1:69" x14ac:dyDescent="0.25">
      <c r="A224" s="3">
        <v>223</v>
      </c>
      <c r="B224" s="3">
        <v>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1</v>
      </c>
      <c r="I224" s="3">
        <v>1</v>
      </c>
      <c r="J224" s="3">
        <v>1</v>
      </c>
      <c r="K224" s="3">
        <v>1</v>
      </c>
      <c r="L224" s="3">
        <v>1</v>
      </c>
      <c r="M224" s="3">
        <v>1</v>
      </c>
      <c r="N224" s="3">
        <v>1</v>
      </c>
      <c r="O224" s="3">
        <v>1</v>
      </c>
      <c r="P224" s="3">
        <v>1</v>
      </c>
      <c r="Q224" s="3">
        <v>1</v>
      </c>
      <c r="R224" s="3">
        <v>1</v>
      </c>
      <c r="S224" s="3">
        <v>1</v>
      </c>
      <c r="T224" s="3">
        <v>1</v>
      </c>
      <c r="U224" s="3">
        <v>1</v>
      </c>
      <c r="V224" s="3">
        <v>1</v>
      </c>
      <c r="W224" s="3">
        <v>1</v>
      </c>
      <c r="X224" s="3">
        <v>1</v>
      </c>
      <c r="Y224" s="3">
        <v>1</v>
      </c>
      <c r="Z224" s="3">
        <v>1</v>
      </c>
      <c r="AA224" s="3">
        <v>1</v>
      </c>
      <c r="AB224" s="3">
        <v>1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1</v>
      </c>
      <c r="AI224" s="3">
        <v>1</v>
      </c>
      <c r="AJ224" s="3">
        <v>1</v>
      </c>
      <c r="AK224" s="3">
        <v>1</v>
      </c>
      <c r="AL224" s="3">
        <v>1</v>
      </c>
      <c r="AM224" s="3">
        <v>1</v>
      </c>
      <c r="AN224" s="3">
        <v>1</v>
      </c>
      <c r="AO224" s="3">
        <v>1</v>
      </c>
      <c r="AP224" s="3">
        <v>1</v>
      </c>
      <c r="AQ224" s="3">
        <v>1</v>
      </c>
      <c r="AR224" s="3">
        <v>1</v>
      </c>
      <c r="AS224" s="3">
        <v>1</v>
      </c>
      <c r="AT224" s="3">
        <v>1</v>
      </c>
      <c r="AU224" s="3">
        <v>1</v>
      </c>
      <c r="AV224" s="3">
        <v>1</v>
      </c>
      <c r="AW224" s="3">
        <v>1</v>
      </c>
      <c r="AX224" s="3">
        <v>1</v>
      </c>
      <c r="AY224" s="3">
        <v>1</v>
      </c>
      <c r="AZ224" s="3">
        <v>1</v>
      </c>
      <c r="BA224" s="3">
        <v>1</v>
      </c>
      <c r="BB224" s="3">
        <v>1</v>
      </c>
      <c r="BC224" s="3">
        <v>1</v>
      </c>
      <c r="BD224" s="3">
        <v>1</v>
      </c>
      <c r="BE224" s="3">
        <v>1</v>
      </c>
      <c r="BF224" s="3">
        <v>1</v>
      </c>
      <c r="BG224" s="3">
        <v>1</v>
      </c>
      <c r="BH224" s="3">
        <v>1</v>
      </c>
      <c r="BI224" s="3">
        <v>1</v>
      </c>
      <c r="BJ224" s="3">
        <v>1</v>
      </c>
      <c r="BK224" s="3">
        <v>1</v>
      </c>
      <c r="BL224" s="3">
        <v>1</v>
      </c>
      <c r="BM224" s="3">
        <v>1</v>
      </c>
      <c r="BN224" s="3">
        <v>1</v>
      </c>
      <c r="BO224" s="3">
        <v>1</v>
      </c>
      <c r="BP224" s="3">
        <v>1</v>
      </c>
      <c r="BQ224" s="3">
        <v>1</v>
      </c>
    </row>
    <row r="225" spans="1:69" x14ac:dyDescent="0.25">
      <c r="A225" s="3">
        <v>224</v>
      </c>
      <c r="B225" s="3">
        <v>1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  <c r="H225" s="3">
        <v>1</v>
      </c>
      <c r="I225" s="3">
        <v>1</v>
      </c>
      <c r="J225" s="3">
        <v>1</v>
      </c>
      <c r="K225" s="3">
        <v>1</v>
      </c>
      <c r="L225" s="3">
        <v>1</v>
      </c>
      <c r="M225" s="3">
        <v>1</v>
      </c>
      <c r="N225" s="3">
        <v>1</v>
      </c>
      <c r="O225" s="3">
        <v>1</v>
      </c>
      <c r="P225" s="3">
        <v>1</v>
      </c>
      <c r="Q225" s="3">
        <v>1</v>
      </c>
      <c r="R225" s="3">
        <v>1</v>
      </c>
      <c r="S225" s="3">
        <v>1</v>
      </c>
      <c r="T225" s="3">
        <v>1</v>
      </c>
      <c r="U225" s="3">
        <v>1</v>
      </c>
      <c r="V225" s="3">
        <v>1</v>
      </c>
      <c r="W225" s="3">
        <v>1</v>
      </c>
      <c r="X225" s="3">
        <v>1</v>
      </c>
      <c r="Y225" s="3">
        <v>1</v>
      </c>
      <c r="Z225" s="3">
        <v>1</v>
      </c>
      <c r="AA225" s="3">
        <v>1</v>
      </c>
      <c r="AB225" s="3">
        <v>1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1</v>
      </c>
      <c r="AI225" s="3">
        <v>1</v>
      </c>
      <c r="AJ225" s="3">
        <v>1</v>
      </c>
      <c r="AK225" s="3">
        <v>1</v>
      </c>
      <c r="AL225" s="3">
        <v>1</v>
      </c>
      <c r="AM225" s="3">
        <v>1</v>
      </c>
      <c r="AN225" s="3">
        <v>1</v>
      </c>
      <c r="AO225" s="3">
        <v>1</v>
      </c>
      <c r="AP225" s="3">
        <v>1</v>
      </c>
      <c r="AQ225" s="3">
        <v>1</v>
      </c>
      <c r="AR225" s="3">
        <v>1</v>
      </c>
      <c r="AS225" s="3">
        <v>1</v>
      </c>
      <c r="AT225" s="3">
        <v>1</v>
      </c>
      <c r="AU225" s="3">
        <v>1</v>
      </c>
      <c r="AV225" s="3">
        <v>1</v>
      </c>
      <c r="AW225" s="3">
        <v>1</v>
      </c>
      <c r="AX225" s="3">
        <v>1</v>
      </c>
      <c r="AY225" s="3">
        <v>1</v>
      </c>
      <c r="AZ225" s="3">
        <v>1</v>
      </c>
      <c r="BA225" s="3">
        <v>1</v>
      </c>
      <c r="BB225" s="3">
        <v>1</v>
      </c>
      <c r="BC225" s="3">
        <v>1</v>
      </c>
      <c r="BD225" s="3">
        <v>1</v>
      </c>
      <c r="BE225" s="3">
        <v>1</v>
      </c>
      <c r="BF225" s="3">
        <v>1</v>
      </c>
      <c r="BG225" s="3">
        <v>1</v>
      </c>
      <c r="BH225" s="3">
        <v>1</v>
      </c>
      <c r="BI225" s="3">
        <v>1</v>
      </c>
      <c r="BJ225" s="3">
        <v>1</v>
      </c>
      <c r="BK225" s="3">
        <v>1</v>
      </c>
      <c r="BL225" s="3">
        <v>1</v>
      </c>
      <c r="BM225" s="3">
        <v>1</v>
      </c>
      <c r="BN225" s="3">
        <v>1</v>
      </c>
      <c r="BO225" s="3">
        <v>1</v>
      </c>
      <c r="BP225" s="3">
        <v>1</v>
      </c>
      <c r="BQ225" s="3">
        <v>1</v>
      </c>
    </row>
    <row r="226" spans="1:69" x14ac:dyDescent="0.25">
      <c r="A226" s="3">
        <v>225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f>4.42256602594155/100</f>
        <v>4.4225660259415503E-2</v>
      </c>
      <c r="AO226" s="3">
        <f t="shared" ref="AO226:AW226" si="24">4.42256602594155/100</f>
        <v>4.4225660259415503E-2</v>
      </c>
      <c r="AP226" s="3">
        <f t="shared" si="24"/>
        <v>4.4225660259415503E-2</v>
      </c>
      <c r="AQ226" s="3">
        <f t="shared" si="24"/>
        <v>4.4225660259415503E-2</v>
      </c>
      <c r="AR226" s="3">
        <f t="shared" si="24"/>
        <v>4.4225660259415503E-2</v>
      </c>
      <c r="AS226" s="3">
        <f t="shared" si="24"/>
        <v>4.4225660259415503E-2</v>
      </c>
      <c r="AT226" s="3">
        <f t="shared" si="24"/>
        <v>4.4225660259415503E-2</v>
      </c>
      <c r="AU226" s="3">
        <f t="shared" si="24"/>
        <v>4.4225660259415503E-2</v>
      </c>
      <c r="AV226" s="3">
        <f t="shared" si="24"/>
        <v>4.4225660259415503E-2</v>
      </c>
      <c r="AW226" s="3">
        <f t="shared" si="24"/>
        <v>4.4225660259415503E-2</v>
      </c>
      <c r="AX226" s="3">
        <f>2.86080821039128/100</f>
        <v>2.8608082103912798E-2</v>
      </c>
      <c r="AY226" s="3">
        <f t="shared" ref="AY226:BB226" si="25">2.86080821039128/100</f>
        <v>2.8608082103912798E-2</v>
      </c>
      <c r="AZ226" s="3">
        <f t="shared" si="25"/>
        <v>2.8608082103912798E-2</v>
      </c>
      <c r="BA226" s="3">
        <f t="shared" si="25"/>
        <v>2.8608082103912798E-2</v>
      </c>
      <c r="BB226" s="3">
        <f t="shared" si="25"/>
        <v>2.8608082103912798E-2</v>
      </c>
      <c r="BC226" s="3">
        <f>3.39205890086774/100</f>
        <v>3.39205890086774E-2</v>
      </c>
      <c r="BD226" s="3">
        <f t="shared" ref="BD226:BG226" si="26">3.39205890086774/100</f>
        <v>3.39205890086774E-2</v>
      </c>
      <c r="BE226" s="3">
        <f t="shared" si="26"/>
        <v>3.39205890086774E-2</v>
      </c>
      <c r="BF226" s="3">
        <f t="shared" si="26"/>
        <v>3.39205890086774E-2</v>
      </c>
      <c r="BG226" s="3">
        <f t="shared" si="26"/>
        <v>3.39205890086774E-2</v>
      </c>
      <c r="BH226" s="3">
        <f>2.53912488022996/100</f>
        <v>2.5391248802299603E-2</v>
      </c>
      <c r="BI226" s="3">
        <f>2.46289349208938/100</f>
        <v>2.46289349208938E-2</v>
      </c>
      <c r="BJ226" s="3">
        <f>2.4487756121939/100</f>
        <v>2.4487756121939E-2</v>
      </c>
      <c r="BK226" s="3">
        <f>2.3488255872064/100</f>
        <v>2.3488255872064E-2</v>
      </c>
      <c r="BL226" s="3">
        <f>2.10140093395597/100</f>
        <v>2.10140093395597E-2</v>
      </c>
      <c r="BM226" s="3">
        <f>2.00168208578638/100</f>
        <v>2.0016820857863798E-2</v>
      </c>
      <c r="BN226" s="3">
        <f>1.89798339264531/100</f>
        <v>1.89798339264531E-2</v>
      </c>
      <c r="BO226" s="3">
        <f>1.74388784407591/100</f>
        <v>1.7438878440759101E-2</v>
      </c>
      <c r="BP226" s="3">
        <f>1.66808510638298/100</f>
        <v>1.6680851063829799E-2</v>
      </c>
      <c r="BQ226" s="3">
        <f>1.66808510638298/100</f>
        <v>1.6680851063829799E-2</v>
      </c>
    </row>
    <row r="227" spans="1:69" x14ac:dyDescent="0.25">
      <c r="A227" s="3">
        <v>226</v>
      </c>
      <c r="B227" s="3">
        <f>31.5948275862069/100</f>
        <v>0.31594827586206903</v>
      </c>
      <c r="C227" s="3">
        <f t="shared" ref="C227:S227" si="27">31.5948275862069/100</f>
        <v>0.31594827586206903</v>
      </c>
      <c r="D227" s="3">
        <f t="shared" si="27"/>
        <v>0.31594827586206903</v>
      </c>
      <c r="E227" s="3">
        <f t="shared" si="27"/>
        <v>0.31594827586206903</v>
      </c>
      <c r="F227" s="3">
        <f t="shared" si="27"/>
        <v>0.31594827586206903</v>
      </c>
      <c r="G227" s="3">
        <f t="shared" si="27"/>
        <v>0.31594827586206903</v>
      </c>
      <c r="H227" s="3">
        <f t="shared" si="27"/>
        <v>0.31594827586206903</v>
      </c>
      <c r="I227" s="3">
        <f t="shared" si="27"/>
        <v>0.31594827586206903</v>
      </c>
      <c r="J227" s="3">
        <f t="shared" si="27"/>
        <v>0.31594827586206903</v>
      </c>
      <c r="K227" s="3">
        <f t="shared" si="27"/>
        <v>0.31594827586206903</v>
      </c>
      <c r="L227" s="3">
        <f t="shared" si="27"/>
        <v>0.31594827586206903</v>
      </c>
      <c r="M227" s="3">
        <f t="shared" si="27"/>
        <v>0.31594827586206903</v>
      </c>
      <c r="N227" s="3">
        <f t="shared" si="27"/>
        <v>0.31594827586206903</v>
      </c>
      <c r="O227" s="3">
        <f t="shared" si="27"/>
        <v>0.31594827586206903</v>
      </c>
      <c r="P227" s="3">
        <f t="shared" si="27"/>
        <v>0.31594827586206903</v>
      </c>
      <c r="Q227" s="3">
        <f t="shared" si="27"/>
        <v>0.31594827586206903</v>
      </c>
      <c r="R227" s="3">
        <f t="shared" si="27"/>
        <v>0.31594827586206903</v>
      </c>
      <c r="S227" s="3">
        <f t="shared" si="27"/>
        <v>0.31594827586206903</v>
      </c>
      <c r="T227" s="3">
        <f>35.7924263674614/100</f>
        <v>0.35792426367461405</v>
      </c>
      <c r="U227" s="3">
        <f t="shared" ref="U227:AC227" si="28">35.7924263674614/100</f>
        <v>0.35792426367461405</v>
      </c>
      <c r="V227" s="3">
        <f t="shared" si="28"/>
        <v>0.35792426367461405</v>
      </c>
      <c r="W227" s="3">
        <f t="shared" si="28"/>
        <v>0.35792426367461405</v>
      </c>
      <c r="X227" s="3">
        <f t="shared" si="28"/>
        <v>0.35792426367461405</v>
      </c>
      <c r="Y227" s="3">
        <f t="shared" si="28"/>
        <v>0.35792426367461405</v>
      </c>
      <c r="Z227" s="3">
        <f t="shared" si="28"/>
        <v>0.35792426367461405</v>
      </c>
      <c r="AA227" s="3">
        <f t="shared" si="28"/>
        <v>0.35792426367461405</v>
      </c>
      <c r="AB227" s="3">
        <f t="shared" si="28"/>
        <v>0.35792426367461405</v>
      </c>
      <c r="AC227" s="3">
        <f t="shared" si="28"/>
        <v>0.35792426367461405</v>
      </c>
      <c r="AD227" s="3">
        <f>37.292576419214/100</f>
        <v>0.37292576419214002</v>
      </c>
      <c r="AE227" s="3">
        <f t="shared" ref="AE227:AM227" si="29">37.292576419214/100</f>
        <v>0.37292576419214002</v>
      </c>
      <c r="AF227" s="3">
        <f t="shared" si="29"/>
        <v>0.37292576419214002</v>
      </c>
      <c r="AG227" s="3">
        <f t="shared" si="29"/>
        <v>0.37292576419214002</v>
      </c>
      <c r="AH227" s="3">
        <f t="shared" si="29"/>
        <v>0.37292576419214002</v>
      </c>
      <c r="AI227" s="3">
        <f t="shared" si="29"/>
        <v>0.37292576419214002</v>
      </c>
      <c r="AJ227" s="3">
        <f t="shared" si="29"/>
        <v>0.37292576419214002</v>
      </c>
      <c r="AK227" s="3">
        <f t="shared" si="29"/>
        <v>0.37292576419214002</v>
      </c>
      <c r="AL227" s="3">
        <f t="shared" si="29"/>
        <v>0.37292576419214002</v>
      </c>
      <c r="AM227" s="3">
        <f t="shared" si="29"/>
        <v>0.37292576419214002</v>
      </c>
      <c r="AN227" s="3">
        <f>37.5214877324582/100</f>
        <v>0.37521487732458197</v>
      </c>
      <c r="AO227" s="3">
        <f t="shared" ref="AO227:AW227" si="30">37.5214877324582/100</f>
        <v>0.37521487732458197</v>
      </c>
      <c r="AP227" s="3">
        <f t="shared" si="30"/>
        <v>0.37521487732458197</v>
      </c>
      <c r="AQ227" s="3">
        <f t="shared" si="30"/>
        <v>0.37521487732458197</v>
      </c>
      <c r="AR227" s="3">
        <f t="shared" si="30"/>
        <v>0.37521487732458197</v>
      </c>
      <c r="AS227" s="3">
        <f t="shared" si="30"/>
        <v>0.37521487732458197</v>
      </c>
      <c r="AT227" s="3">
        <f t="shared" si="30"/>
        <v>0.37521487732458197</v>
      </c>
      <c r="AU227" s="3">
        <f t="shared" si="30"/>
        <v>0.37521487732458197</v>
      </c>
      <c r="AV227" s="3">
        <f t="shared" si="30"/>
        <v>0.37521487732458197</v>
      </c>
      <c r="AW227" s="3">
        <f t="shared" si="30"/>
        <v>0.37521487732458197</v>
      </c>
      <c r="AX227" s="3">
        <f>38.7556125721616/100</f>
        <v>0.38755612572161602</v>
      </c>
      <c r="AY227" s="3">
        <f t="shared" ref="AY227:BB227" si="31">38.7556125721616/100</f>
        <v>0.38755612572161602</v>
      </c>
      <c r="AZ227" s="3">
        <f t="shared" si="31"/>
        <v>0.38755612572161602</v>
      </c>
      <c r="BA227" s="3">
        <f t="shared" si="31"/>
        <v>0.38755612572161602</v>
      </c>
      <c r="BB227" s="3">
        <f t="shared" si="31"/>
        <v>0.38755612572161602</v>
      </c>
      <c r="BC227" s="3">
        <f>40.6652642650539/100</f>
        <v>0.40665264265053902</v>
      </c>
      <c r="BD227" s="3">
        <f t="shared" ref="BD227:BG227" si="32">40.6652642650539/100</f>
        <v>0.40665264265053902</v>
      </c>
      <c r="BE227" s="3">
        <f t="shared" si="32"/>
        <v>0.40665264265053902</v>
      </c>
      <c r="BF227" s="3">
        <f t="shared" si="32"/>
        <v>0.40665264265053902</v>
      </c>
      <c r="BG227" s="3">
        <f t="shared" si="32"/>
        <v>0.40665264265053902</v>
      </c>
      <c r="BH227" s="3">
        <f>46.3909294155222/100</f>
        <v>0.46390929415522203</v>
      </c>
      <c r="BI227" s="3">
        <f>48.0182678192791/100</f>
        <v>0.48018267819279103</v>
      </c>
      <c r="BJ227" s="3">
        <f>49.1087789438614/100</f>
        <v>0.49108778943861403</v>
      </c>
      <c r="BK227" s="3">
        <f>50.0583041812427/100</f>
        <v>0.50058304181242697</v>
      </c>
      <c r="BL227" s="3">
        <f>50.8505670446965/100</f>
        <v>0.50850567044696493</v>
      </c>
      <c r="BM227" s="3">
        <f>52.699747687132/100</f>
        <v>0.52699747687132004</v>
      </c>
      <c r="BN227" s="3">
        <f>53.4146754787324/100</f>
        <v>0.53414675478732399</v>
      </c>
      <c r="BO227" s="3">
        <f>55.6334416139511/100</f>
        <v>0.55633441613951096</v>
      </c>
      <c r="BP227" s="3">
        <f>56.6127659574468/100</f>
        <v>0.56612765957446798</v>
      </c>
      <c r="BQ227" s="3">
        <f>56.6127659574468/100</f>
        <v>0.56612765957446798</v>
      </c>
    </row>
    <row r="228" spans="1:69" x14ac:dyDescent="0.25">
      <c r="A228" s="3">
        <v>227</v>
      </c>
      <c r="B228" s="3">
        <f>22.9310344827586/100</f>
        <v>0.22931034482758603</v>
      </c>
      <c r="C228" s="3">
        <f t="shared" ref="C228:S228" si="33">22.9310344827586/100</f>
        <v>0.22931034482758603</v>
      </c>
      <c r="D228" s="3">
        <f t="shared" si="33"/>
        <v>0.22931034482758603</v>
      </c>
      <c r="E228" s="3">
        <f t="shared" si="33"/>
        <v>0.22931034482758603</v>
      </c>
      <c r="F228" s="3">
        <f t="shared" si="33"/>
        <v>0.22931034482758603</v>
      </c>
      <c r="G228" s="3">
        <f t="shared" si="33"/>
        <v>0.22931034482758603</v>
      </c>
      <c r="H228" s="3">
        <f t="shared" si="33"/>
        <v>0.22931034482758603</v>
      </c>
      <c r="I228" s="3">
        <f t="shared" si="33"/>
        <v>0.22931034482758603</v>
      </c>
      <c r="J228" s="3">
        <f t="shared" si="33"/>
        <v>0.22931034482758603</v>
      </c>
      <c r="K228" s="3">
        <f t="shared" si="33"/>
        <v>0.22931034482758603</v>
      </c>
      <c r="L228" s="3">
        <f t="shared" si="33"/>
        <v>0.22931034482758603</v>
      </c>
      <c r="M228" s="3">
        <f t="shared" si="33"/>
        <v>0.22931034482758603</v>
      </c>
      <c r="N228" s="3">
        <f t="shared" si="33"/>
        <v>0.22931034482758603</v>
      </c>
      <c r="O228" s="3">
        <f t="shared" si="33"/>
        <v>0.22931034482758603</v>
      </c>
      <c r="P228" s="3">
        <f t="shared" si="33"/>
        <v>0.22931034482758603</v>
      </c>
      <c r="Q228" s="3">
        <f t="shared" si="33"/>
        <v>0.22931034482758603</v>
      </c>
      <c r="R228" s="3">
        <f t="shared" si="33"/>
        <v>0.22931034482758603</v>
      </c>
      <c r="S228" s="3">
        <f t="shared" si="33"/>
        <v>0.22931034482758603</v>
      </c>
      <c r="T228" s="3">
        <f>23.1697054698457/100</f>
        <v>0.231697054698457</v>
      </c>
      <c r="U228" s="3">
        <f t="shared" ref="U228:AC228" si="34">23.1697054698457/100</f>
        <v>0.231697054698457</v>
      </c>
      <c r="V228" s="3">
        <f t="shared" si="34"/>
        <v>0.231697054698457</v>
      </c>
      <c r="W228" s="3">
        <f t="shared" si="34"/>
        <v>0.231697054698457</v>
      </c>
      <c r="X228" s="3">
        <f t="shared" si="34"/>
        <v>0.231697054698457</v>
      </c>
      <c r="Y228" s="3">
        <f t="shared" si="34"/>
        <v>0.231697054698457</v>
      </c>
      <c r="Z228" s="3">
        <f t="shared" si="34"/>
        <v>0.231697054698457</v>
      </c>
      <c r="AA228" s="3">
        <f t="shared" si="34"/>
        <v>0.231697054698457</v>
      </c>
      <c r="AB228" s="3">
        <f t="shared" si="34"/>
        <v>0.231697054698457</v>
      </c>
      <c r="AC228" s="3">
        <f t="shared" si="34"/>
        <v>0.231697054698457</v>
      </c>
      <c r="AD228" s="3">
        <f>22.4454148471616/100</f>
        <v>0.22445414847161602</v>
      </c>
      <c r="AE228" s="3">
        <f t="shared" ref="AE228:AM228" si="35">22.4454148471616/100</f>
        <v>0.22445414847161602</v>
      </c>
      <c r="AF228" s="3">
        <f t="shared" si="35"/>
        <v>0.22445414847161602</v>
      </c>
      <c r="AG228" s="3">
        <f t="shared" si="35"/>
        <v>0.22445414847161602</v>
      </c>
      <c r="AH228" s="3">
        <f t="shared" si="35"/>
        <v>0.22445414847161602</v>
      </c>
      <c r="AI228" s="3">
        <f t="shared" si="35"/>
        <v>0.22445414847161602</v>
      </c>
      <c r="AJ228" s="3">
        <f t="shared" si="35"/>
        <v>0.22445414847161602</v>
      </c>
      <c r="AK228" s="3">
        <f t="shared" si="35"/>
        <v>0.22445414847161602</v>
      </c>
      <c r="AL228" s="3">
        <f t="shared" si="35"/>
        <v>0.22445414847161602</v>
      </c>
      <c r="AM228" s="3">
        <f t="shared" si="35"/>
        <v>0.22445414847161602</v>
      </c>
      <c r="AN228" s="3">
        <f>18.6122831692452/100</f>
        <v>0.186122831692452</v>
      </c>
      <c r="AO228" s="3">
        <f t="shared" ref="AO228:AW228" si="36">18.6122831692452/100</f>
        <v>0.186122831692452</v>
      </c>
      <c r="AP228" s="3">
        <f t="shared" si="36"/>
        <v>0.186122831692452</v>
      </c>
      <c r="AQ228" s="3">
        <f t="shared" si="36"/>
        <v>0.186122831692452</v>
      </c>
      <c r="AR228" s="3">
        <f t="shared" si="36"/>
        <v>0.186122831692452</v>
      </c>
      <c r="AS228" s="3">
        <f t="shared" si="36"/>
        <v>0.186122831692452</v>
      </c>
      <c r="AT228" s="3">
        <f t="shared" si="36"/>
        <v>0.186122831692452</v>
      </c>
      <c r="AU228" s="3">
        <f t="shared" si="36"/>
        <v>0.186122831692452</v>
      </c>
      <c r="AV228" s="3">
        <f t="shared" si="36"/>
        <v>0.186122831692452</v>
      </c>
      <c r="AW228" s="3">
        <f t="shared" si="36"/>
        <v>0.186122831692452</v>
      </c>
      <c r="AX228" s="3">
        <f>20.2822322001283/100</f>
        <v>0.20282232200128297</v>
      </c>
      <c r="AY228" s="3">
        <f t="shared" ref="AY228:BB228" si="37">20.2822322001283/100</f>
        <v>0.20282232200128297</v>
      </c>
      <c r="AZ228" s="3">
        <f t="shared" si="37"/>
        <v>0.20282232200128297</v>
      </c>
      <c r="BA228" s="3">
        <f t="shared" si="37"/>
        <v>0.20282232200128297</v>
      </c>
      <c r="BB228" s="3">
        <f t="shared" si="37"/>
        <v>0.20282232200128297</v>
      </c>
      <c r="BC228" s="3">
        <f>20.4443860110439/100</f>
        <v>0.204443860110439</v>
      </c>
      <c r="BD228" s="3">
        <f t="shared" ref="BD228:BG228" si="38">20.4443860110439/100</f>
        <v>0.204443860110439</v>
      </c>
      <c r="BE228" s="3">
        <f t="shared" si="38"/>
        <v>0.204443860110439</v>
      </c>
      <c r="BF228" s="3">
        <f t="shared" si="38"/>
        <v>0.204443860110439</v>
      </c>
      <c r="BG228" s="3">
        <f t="shared" si="38"/>
        <v>0.204443860110439</v>
      </c>
      <c r="BH228" s="3">
        <f>18.3807090386458/100</f>
        <v>0.18380709038645801</v>
      </c>
      <c r="BI228" s="3">
        <f>17.6153971619638/100</f>
        <v>0.17615397161963797</v>
      </c>
      <c r="BJ228" s="3">
        <f>18.224221222722/100</f>
        <v>0.18224221222722001</v>
      </c>
      <c r="BK228" s="3">
        <f>17.9077128102615/100</f>
        <v>0.179077128102615</v>
      </c>
      <c r="BL228" s="3">
        <f>18.6457638425617/100</f>
        <v>0.18645763842561699</v>
      </c>
      <c r="BM228" s="3">
        <f>18.2001682085786/100</f>
        <v>0.18200168208578599</v>
      </c>
      <c r="BN228" s="3">
        <f>18.8103711235384/100</f>
        <v>0.188103711235384</v>
      </c>
      <c r="BO228" s="3">
        <f>18.8579244315268/100</f>
        <v>0.18857924431526801</v>
      </c>
      <c r="BP228" s="3">
        <f>18.9446808510638/100</f>
        <v>0.189446808510638</v>
      </c>
      <c r="BQ228" s="3">
        <f>18.9446808510638/100</f>
        <v>0.189446808510638</v>
      </c>
    </row>
    <row r="229" spans="1:69" x14ac:dyDescent="0.25">
      <c r="A229" s="3">
        <v>228</v>
      </c>
      <c r="B229" s="3">
        <f>14.8275862068966/100</f>
        <v>0.14827586206896601</v>
      </c>
      <c r="C229" s="3">
        <f t="shared" ref="C229:S229" si="39">14.8275862068966/100</f>
        <v>0.14827586206896601</v>
      </c>
      <c r="D229" s="3">
        <f t="shared" si="39"/>
        <v>0.14827586206896601</v>
      </c>
      <c r="E229" s="3">
        <f t="shared" si="39"/>
        <v>0.14827586206896601</v>
      </c>
      <c r="F229" s="3">
        <f t="shared" si="39"/>
        <v>0.14827586206896601</v>
      </c>
      <c r="G229" s="3">
        <f t="shared" si="39"/>
        <v>0.14827586206896601</v>
      </c>
      <c r="H229" s="3">
        <f t="shared" si="39"/>
        <v>0.14827586206896601</v>
      </c>
      <c r="I229" s="3">
        <f t="shared" si="39"/>
        <v>0.14827586206896601</v>
      </c>
      <c r="J229" s="3">
        <f t="shared" si="39"/>
        <v>0.14827586206896601</v>
      </c>
      <c r="K229" s="3">
        <f t="shared" si="39"/>
        <v>0.14827586206896601</v>
      </c>
      <c r="L229" s="3">
        <f t="shared" si="39"/>
        <v>0.14827586206896601</v>
      </c>
      <c r="M229" s="3">
        <f t="shared" si="39"/>
        <v>0.14827586206896601</v>
      </c>
      <c r="N229" s="3">
        <f t="shared" si="39"/>
        <v>0.14827586206896601</v>
      </c>
      <c r="O229" s="3">
        <f t="shared" si="39"/>
        <v>0.14827586206896601</v>
      </c>
      <c r="P229" s="3">
        <f t="shared" si="39"/>
        <v>0.14827586206896601</v>
      </c>
      <c r="Q229" s="3">
        <f t="shared" si="39"/>
        <v>0.14827586206896601</v>
      </c>
      <c r="R229" s="3">
        <f t="shared" si="39"/>
        <v>0.14827586206896601</v>
      </c>
      <c r="S229" s="3">
        <f t="shared" si="39"/>
        <v>0.14827586206896601</v>
      </c>
      <c r="T229" s="3">
        <f>14.3618513323983/100</f>
        <v>0.14361851332398301</v>
      </c>
      <c r="U229" s="3">
        <f t="shared" ref="U229:AC229" si="40">14.3618513323983/100</f>
        <v>0.14361851332398301</v>
      </c>
      <c r="V229" s="3">
        <f t="shared" si="40"/>
        <v>0.14361851332398301</v>
      </c>
      <c r="W229" s="3">
        <f t="shared" si="40"/>
        <v>0.14361851332398301</v>
      </c>
      <c r="X229" s="3">
        <f t="shared" si="40"/>
        <v>0.14361851332398301</v>
      </c>
      <c r="Y229" s="3">
        <f t="shared" si="40"/>
        <v>0.14361851332398301</v>
      </c>
      <c r="Z229" s="3">
        <f t="shared" si="40"/>
        <v>0.14361851332398301</v>
      </c>
      <c r="AA229" s="3">
        <f t="shared" si="40"/>
        <v>0.14361851332398301</v>
      </c>
      <c r="AB229" s="3">
        <f t="shared" si="40"/>
        <v>0.14361851332398301</v>
      </c>
      <c r="AC229" s="3">
        <f t="shared" si="40"/>
        <v>0.14361851332398301</v>
      </c>
      <c r="AD229" s="3">
        <f>16.1353711790393/100</f>
        <v>0.16135371179039301</v>
      </c>
      <c r="AE229" s="3">
        <f t="shared" ref="AE229:AM229" si="41">16.1353711790393/100</f>
        <v>0.16135371179039301</v>
      </c>
      <c r="AF229" s="3">
        <f t="shared" si="41"/>
        <v>0.16135371179039301</v>
      </c>
      <c r="AG229" s="3">
        <f t="shared" si="41"/>
        <v>0.16135371179039301</v>
      </c>
      <c r="AH229" s="3">
        <f t="shared" si="41"/>
        <v>0.16135371179039301</v>
      </c>
      <c r="AI229" s="3">
        <f t="shared" si="41"/>
        <v>0.16135371179039301</v>
      </c>
      <c r="AJ229" s="3">
        <f t="shared" si="41"/>
        <v>0.16135371179039301</v>
      </c>
      <c r="AK229" s="3">
        <f t="shared" si="41"/>
        <v>0.16135371179039301</v>
      </c>
      <c r="AL229" s="3">
        <f t="shared" si="41"/>
        <v>0.16135371179039301</v>
      </c>
      <c r="AM229" s="3">
        <f t="shared" si="41"/>
        <v>0.16135371179039301</v>
      </c>
      <c r="AN229" s="3">
        <f>17.5027348023129/100</f>
        <v>0.175027348023129</v>
      </c>
      <c r="AO229" s="3">
        <f t="shared" ref="AO229:AW229" si="42">17.5027348023129/100</f>
        <v>0.175027348023129</v>
      </c>
      <c r="AP229" s="3">
        <f t="shared" si="42"/>
        <v>0.175027348023129</v>
      </c>
      <c r="AQ229" s="3">
        <f t="shared" si="42"/>
        <v>0.175027348023129</v>
      </c>
      <c r="AR229" s="3">
        <f t="shared" si="42"/>
        <v>0.175027348023129</v>
      </c>
      <c r="AS229" s="3">
        <f t="shared" si="42"/>
        <v>0.175027348023129</v>
      </c>
      <c r="AT229" s="3">
        <f t="shared" si="42"/>
        <v>0.175027348023129</v>
      </c>
      <c r="AU229" s="3">
        <f t="shared" si="42"/>
        <v>0.175027348023129</v>
      </c>
      <c r="AV229" s="3">
        <f t="shared" si="42"/>
        <v>0.175027348023129</v>
      </c>
      <c r="AW229" s="3">
        <f t="shared" si="42"/>
        <v>0.175027348023129</v>
      </c>
      <c r="AX229" s="3">
        <f>18.2552918537524/100</f>
        <v>0.18255291853752401</v>
      </c>
      <c r="AY229" s="3">
        <f t="shared" ref="AY229:BB229" si="43">18.2552918537524/100</f>
        <v>0.18255291853752401</v>
      </c>
      <c r="AZ229" s="3">
        <f t="shared" si="43"/>
        <v>0.18255291853752401</v>
      </c>
      <c r="BA229" s="3">
        <f t="shared" si="43"/>
        <v>0.18255291853752401</v>
      </c>
      <c r="BB229" s="3">
        <f t="shared" si="43"/>
        <v>0.18255291853752401</v>
      </c>
      <c r="BC229" s="3">
        <f>17.8148829871154/100</f>
        <v>0.17814882987115399</v>
      </c>
      <c r="BD229" s="3">
        <f t="shared" ref="BD229:BG229" si="44">17.8148829871154/100</f>
        <v>0.17814882987115399</v>
      </c>
      <c r="BE229" s="3">
        <f t="shared" si="44"/>
        <v>0.17814882987115399</v>
      </c>
      <c r="BF229" s="3">
        <f t="shared" si="44"/>
        <v>0.17814882987115399</v>
      </c>
      <c r="BG229" s="3">
        <f t="shared" si="44"/>
        <v>0.17814882987115399</v>
      </c>
      <c r="BH229" s="3">
        <f>16.9115298626637/100</f>
        <v>0.16911529862663699</v>
      </c>
      <c r="BI229" s="3">
        <f>16.9792855977818/100</f>
        <v>0.16979285597781801</v>
      </c>
      <c r="BJ229" s="3">
        <f>16.2585373979677/100</f>
        <v>0.16258537397967701</v>
      </c>
      <c r="BK229" s="3">
        <f>16.2751957354656/100</f>
        <v>0.162751957354656</v>
      </c>
      <c r="BL229" s="3">
        <f>15.6937958639093/100</f>
        <v>0.15693795863909299</v>
      </c>
      <c r="BM229" s="3">
        <f>15.7779646761985/100</f>
        <v>0.157779646761985</v>
      </c>
      <c r="BN229" s="3">
        <f>15.2685985426199/100</f>
        <v>0.15268598542619899</v>
      </c>
      <c r="BO229" s="3">
        <f>14.4640109420414/100</f>
        <v>0.144640109420414</v>
      </c>
      <c r="BP229" s="3">
        <f>14.1787234042553/100</f>
        <v>0.141787234042553</v>
      </c>
      <c r="BQ229" s="3">
        <f>14.1787234042553/100</f>
        <v>0.141787234042553</v>
      </c>
    </row>
    <row r="230" spans="1:69" x14ac:dyDescent="0.25">
      <c r="A230" s="3">
        <v>229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f>4.42256602594155/100</f>
        <v>4.4225660259415503E-2</v>
      </c>
      <c r="AO230" s="3">
        <f t="shared" ref="AO230:AW230" si="45">4.42256602594155/100</f>
        <v>4.4225660259415503E-2</v>
      </c>
      <c r="AP230" s="3">
        <f t="shared" si="45"/>
        <v>4.4225660259415503E-2</v>
      </c>
      <c r="AQ230" s="3">
        <f t="shared" si="45"/>
        <v>4.4225660259415503E-2</v>
      </c>
      <c r="AR230" s="3">
        <f t="shared" si="45"/>
        <v>4.4225660259415503E-2</v>
      </c>
      <c r="AS230" s="3">
        <f t="shared" si="45"/>
        <v>4.4225660259415503E-2</v>
      </c>
      <c r="AT230" s="3">
        <f t="shared" si="45"/>
        <v>4.4225660259415503E-2</v>
      </c>
      <c r="AU230" s="3">
        <f t="shared" si="45"/>
        <v>4.4225660259415503E-2</v>
      </c>
      <c r="AV230" s="3">
        <f t="shared" si="45"/>
        <v>4.4225660259415503E-2</v>
      </c>
      <c r="AW230" s="3">
        <f t="shared" si="45"/>
        <v>4.4225660259415503E-2</v>
      </c>
      <c r="AX230" s="3">
        <f>2.86080821039128/100</f>
        <v>2.8608082103912798E-2</v>
      </c>
      <c r="AY230" s="3">
        <f t="shared" ref="AY230:BB230" si="46">2.86080821039128/100</f>
        <v>2.8608082103912798E-2</v>
      </c>
      <c r="AZ230" s="3">
        <f t="shared" si="46"/>
        <v>2.8608082103912798E-2</v>
      </c>
      <c r="BA230" s="3">
        <f t="shared" si="46"/>
        <v>2.8608082103912798E-2</v>
      </c>
      <c r="BB230" s="3">
        <f t="shared" si="46"/>
        <v>2.8608082103912798E-2</v>
      </c>
      <c r="BC230" s="3">
        <f>3.39205890086774/100</f>
        <v>3.39205890086774E-2</v>
      </c>
      <c r="BD230" s="3">
        <f t="shared" ref="BD230:BG230" si="47">3.39205890086774/100</f>
        <v>3.39205890086774E-2</v>
      </c>
      <c r="BE230" s="3">
        <f t="shared" si="47"/>
        <v>3.39205890086774E-2</v>
      </c>
      <c r="BF230" s="3">
        <f t="shared" si="47"/>
        <v>3.39205890086774E-2</v>
      </c>
      <c r="BG230" s="3">
        <f t="shared" si="47"/>
        <v>3.39205890086774E-2</v>
      </c>
      <c r="BH230" s="3">
        <f>2.53912488022996/100</f>
        <v>2.5391248802299603E-2</v>
      </c>
      <c r="BI230" s="3">
        <f>2.46289349208938/100</f>
        <v>2.46289349208938E-2</v>
      </c>
      <c r="BJ230" s="3">
        <f>2.4487756121939/100</f>
        <v>2.4487756121939E-2</v>
      </c>
      <c r="BK230" s="3">
        <f>2.3488255872064/100</f>
        <v>2.3488255872064E-2</v>
      </c>
      <c r="BL230" s="3">
        <f>2.10140093395597/100</f>
        <v>2.10140093395597E-2</v>
      </c>
      <c r="BM230" s="3">
        <f>2.00168208578638/100</f>
        <v>2.0016820857863798E-2</v>
      </c>
      <c r="BN230" s="3">
        <f>1.89798339264531/100</f>
        <v>1.89798339264531E-2</v>
      </c>
      <c r="BO230" s="3">
        <f>1.74388784407591/100</f>
        <v>1.7438878440759101E-2</v>
      </c>
      <c r="BP230" s="3">
        <f>1.66808510638298/100</f>
        <v>1.6680851063829799E-2</v>
      </c>
      <c r="BQ230" s="3">
        <f>1.66808510638298/100</f>
        <v>1.6680851063829799E-2</v>
      </c>
    </row>
    <row r="231" spans="1:69" x14ac:dyDescent="0.25">
      <c r="A231" s="3">
        <v>230</v>
      </c>
      <c r="B231" s="3">
        <f>31.5948275862069/100</f>
        <v>0.31594827586206903</v>
      </c>
      <c r="C231" s="3">
        <f t="shared" ref="C231:S231" si="48">31.5948275862069/100</f>
        <v>0.31594827586206903</v>
      </c>
      <c r="D231" s="3">
        <f t="shared" si="48"/>
        <v>0.31594827586206903</v>
      </c>
      <c r="E231" s="3">
        <f t="shared" si="48"/>
        <v>0.31594827586206903</v>
      </c>
      <c r="F231" s="3">
        <f t="shared" si="48"/>
        <v>0.31594827586206903</v>
      </c>
      <c r="G231" s="3">
        <f t="shared" si="48"/>
        <v>0.31594827586206903</v>
      </c>
      <c r="H231" s="3">
        <f t="shared" si="48"/>
        <v>0.31594827586206903</v>
      </c>
      <c r="I231" s="3">
        <f t="shared" si="48"/>
        <v>0.31594827586206903</v>
      </c>
      <c r="J231" s="3">
        <f t="shared" si="48"/>
        <v>0.31594827586206903</v>
      </c>
      <c r="K231" s="3">
        <f t="shared" si="48"/>
        <v>0.31594827586206903</v>
      </c>
      <c r="L231" s="3">
        <f t="shared" si="48"/>
        <v>0.31594827586206903</v>
      </c>
      <c r="M231" s="3">
        <f t="shared" si="48"/>
        <v>0.31594827586206903</v>
      </c>
      <c r="N231" s="3">
        <f t="shared" si="48"/>
        <v>0.31594827586206903</v>
      </c>
      <c r="O231" s="3">
        <f t="shared" si="48"/>
        <v>0.31594827586206903</v>
      </c>
      <c r="P231" s="3">
        <f t="shared" si="48"/>
        <v>0.31594827586206903</v>
      </c>
      <c r="Q231" s="3">
        <f t="shared" si="48"/>
        <v>0.31594827586206903</v>
      </c>
      <c r="R231" s="3">
        <f t="shared" si="48"/>
        <v>0.31594827586206903</v>
      </c>
      <c r="S231" s="3">
        <f t="shared" si="48"/>
        <v>0.31594827586206903</v>
      </c>
      <c r="T231" s="3">
        <f>35.7924263674614/100</f>
        <v>0.35792426367461405</v>
      </c>
      <c r="U231" s="3">
        <f t="shared" ref="U231:AC231" si="49">35.7924263674614/100</f>
        <v>0.35792426367461405</v>
      </c>
      <c r="V231" s="3">
        <f t="shared" si="49"/>
        <v>0.35792426367461405</v>
      </c>
      <c r="W231" s="3">
        <f t="shared" si="49"/>
        <v>0.35792426367461405</v>
      </c>
      <c r="X231" s="3">
        <f t="shared" si="49"/>
        <v>0.35792426367461405</v>
      </c>
      <c r="Y231" s="3">
        <f t="shared" si="49"/>
        <v>0.35792426367461405</v>
      </c>
      <c r="Z231" s="3">
        <f t="shared" si="49"/>
        <v>0.35792426367461405</v>
      </c>
      <c r="AA231" s="3">
        <f t="shared" si="49"/>
        <v>0.35792426367461405</v>
      </c>
      <c r="AB231" s="3">
        <f t="shared" si="49"/>
        <v>0.35792426367461405</v>
      </c>
      <c r="AC231" s="3">
        <f t="shared" si="49"/>
        <v>0.35792426367461405</v>
      </c>
      <c r="AD231" s="3">
        <f>37.292576419214/100</f>
        <v>0.37292576419214002</v>
      </c>
      <c r="AE231" s="3">
        <f t="shared" ref="AE231:AM231" si="50">37.292576419214/100</f>
        <v>0.37292576419214002</v>
      </c>
      <c r="AF231" s="3">
        <f t="shared" si="50"/>
        <v>0.37292576419214002</v>
      </c>
      <c r="AG231" s="3">
        <f t="shared" si="50"/>
        <v>0.37292576419214002</v>
      </c>
      <c r="AH231" s="3">
        <f t="shared" si="50"/>
        <v>0.37292576419214002</v>
      </c>
      <c r="AI231" s="3">
        <f t="shared" si="50"/>
        <v>0.37292576419214002</v>
      </c>
      <c r="AJ231" s="3">
        <f t="shared" si="50"/>
        <v>0.37292576419214002</v>
      </c>
      <c r="AK231" s="3">
        <f t="shared" si="50"/>
        <v>0.37292576419214002</v>
      </c>
      <c r="AL231" s="3">
        <f t="shared" si="50"/>
        <v>0.37292576419214002</v>
      </c>
      <c r="AM231" s="3">
        <f t="shared" si="50"/>
        <v>0.37292576419214002</v>
      </c>
      <c r="AN231" s="3">
        <f>37.5214877324582/100</f>
        <v>0.37521487732458197</v>
      </c>
      <c r="AO231" s="3">
        <f t="shared" ref="AO231:AW231" si="51">37.5214877324582/100</f>
        <v>0.37521487732458197</v>
      </c>
      <c r="AP231" s="3">
        <f t="shared" si="51"/>
        <v>0.37521487732458197</v>
      </c>
      <c r="AQ231" s="3">
        <f t="shared" si="51"/>
        <v>0.37521487732458197</v>
      </c>
      <c r="AR231" s="3">
        <f t="shared" si="51"/>
        <v>0.37521487732458197</v>
      </c>
      <c r="AS231" s="3">
        <f t="shared" si="51"/>
        <v>0.37521487732458197</v>
      </c>
      <c r="AT231" s="3">
        <f t="shared" si="51"/>
        <v>0.37521487732458197</v>
      </c>
      <c r="AU231" s="3">
        <f t="shared" si="51"/>
        <v>0.37521487732458197</v>
      </c>
      <c r="AV231" s="3">
        <f t="shared" si="51"/>
        <v>0.37521487732458197</v>
      </c>
      <c r="AW231" s="3">
        <f t="shared" si="51"/>
        <v>0.37521487732458197</v>
      </c>
      <c r="AX231" s="3">
        <f>38.7556125721616/100</f>
        <v>0.38755612572161602</v>
      </c>
      <c r="AY231" s="3">
        <f t="shared" ref="AY231:BB231" si="52">38.7556125721616/100</f>
        <v>0.38755612572161602</v>
      </c>
      <c r="AZ231" s="3">
        <f t="shared" si="52"/>
        <v>0.38755612572161602</v>
      </c>
      <c r="BA231" s="3">
        <f t="shared" si="52"/>
        <v>0.38755612572161602</v>
      </c>
      <c r="BB231" s="3">
        <f t="shared" si="52"/>
        <v>0.38755612572161602</v>
      </c>
      <c r="BC231" s="3">
        <f>40.6652642650539/100</f>
        <v>0.40665264265053902</v>
      </c>
      <c r="BD231" s="3">
        <f t="shared" ref="BD231:BG231" si="53">40.6652642650539/100</f>
        <v>0.40665264265053902</v>
      </c>
      <c r="BE231" s="3">
        <f t="shared" si="53"/>
        <v>0.40665264265053902</v>
      </c>
      <c r="BF231" s="3">
        <f t="shared" si="53"/>
        <v>0.40665264265053902</v>
      </c>
      <c r="BG231" s="3">
        <f t="shared" si="53"/>
        <v>0.40665264265053902</v>
      </c>
      <c r="BH231" s="3">
        <f>46.3909294155222/100</f>
        <v>0.46390929415522203</v>
      </c>
      <c r="BI231" s="3">
        <f>48.0182678192791/100</f>
        <v>0.48018267819279103</v>
      </c>
      <c r="BJ231" s="3">
        <f>49.1087789438614/100</f>
        <v>0.49108778943861403</v>
      </c>
      <c r="BK231" s="3">
        <f>50.0583041812427/100</f>
        <v>0.50058304181242697</v>
      </c>
      <c r="BL231" s="3">
        <f>50.8505670446965/100</f>
        <v>0.50850567044696493</v>
      </c>
      <c r="BM231" s="3">
        <f>52.699747687132/100</f>
        <v>0.52699747687132004</v>
      </c>
      <c r="BN231" s="3">
        <f>53.4146754787324/100</f>
        <v>0.53414675478732399</v>
      </c>
      <c r="BO231" s="3">
        <f>55.6334416139511/100</f>
        <v>0.55633441613951096</v>
      </c>
      <c r="BP231" s="3">
        <f>56.6127659574468/100</f>
        <v>0.56612765957446798</v>
      </c>
      <c r="BQ231" s="3">
        <f>56.6127659574468/100</f>
        <v>0.56612765957446798</v>
      </c>
    </row>
    <row r="232" spans="1:69" x14ac:dyDescent="0.25">
      <c r="A232" s="3">
        <v>231</v>
      </c>
      <c r="B232" s="3">
        <f>22.9310344827586/100</f>
        <v>0.22931034482758603</v>
      </c>
      <c r="C232" s="3">
        <f t="shared" ref="C232:S232" si="54">22.9310344827586/100</f>
        <v>0.22931034482758603</v>
      </c>
      <c r="D232" s="3">
        <f t="shared" si="54"/>
        <v>0.22931034482758603</v>
      </c>
      <c r="E232" s="3">
        <f t="shared" si="54"/>
        <v>0.22931034482758603</v>
      </c>
      <c r="F232" s="3">
        <f t="shared" si="54"/>
        <v>0.22931034482758603</v>
      </c>
      <c r="G232" s="3">
        <f t="shared" si="54"/>
        <v>0.22931034482758603</v>
      </c>
      <c r="H232" s="3">
        <f t="shared" si="54"/>
        <v>0.22931034482758603</v>
      </c>
      <c r="I232" s="3">
        <f t="shared" si="54"/>
        <v>0.22931034482758603</v>
      </c>
      <c r="J232" s="3">
        <f t="shared" si="54"/>
        <v>0.22931034482758603</v>
      </c>
      <c r="K232" s="3">
        <f t="shared" si="54"/>
        <v>0.22931034482758603</v>
      </c>
      <c r="L232" s="3">
        <f t="shared" si="54"/>
        <v>0.22931034482758603</v>
      </c>
      <c r="M232" s="3">
        <f t="shared" si="54"/>
        <v>0.22931034482758603</v>
      </c>
      <c r="N232" s="3">
        <f t="shared" si="54"/>
        <v>0.22931034482758603</v>
      </c>
      <c r="O232" s="3">
        <f t="shared" si="54"/>
        <v>0.22931034482758603</v>
      </c>
      <c r="P232" s="3">
        <f t="shared" si="54"/>
        <v>0.22931034482758603</v>
      </c>
      <c r="Q232" s="3">
        <f t="shared" si="54"/>
        <v>0.22931034482758603</v>
      </c>
      <c r="R232" s="3">
        <f t="shared" si="54"/>
        <v>0.22931034482758603</v>
      </c>
      <c r="S232" s="3">
        <f t="shared" si="54"/>
        <v>0.22931034482758603</v>
      </c>
      <c r="T232" s="3">
        <f>23.1697054698457/100</f>
        <v>0.231697054698457</v>
      </c>
      <c r="U232" s="3">
        <f t="shared" ref="U232:AC232" si="55">23.1697054698457/100</f>
        <v>0.231697054698457</v>
      </c>
      <c r="V232" s="3">
        <f t="shared" si="55"/>
        <v>0.231697054698457</v>
      </c>
      <c r="W232" s="3">
        <f t="shared" si="55"/>
        <v>0.231697054698457</v>
      </c>
      <c r="X232" s="3">
        <f t="shared" si="55"/>
        <v>0.231697054698457</v>
      </c>
      <c r="Y232" s="3">
        <f t="shared" si="55"/>
        <v>0.231697054698457</v>
      </c>
      <c r="Z232" s="3">
        <f t="shared" si="55"/>
        <v>0.231697054698457</v>
      </c>
      <c r="AA232" s="3">
        <f t="shared" si="55"/>
        <v>0.231697054698457</v>
      </c>
      <c r="AB232" s="3">
        <f t="shared" si="55"/>
        <v>0.231697054698457</v>
      </c>
      <c r="AC232" s="3">
        <f t="shared" si="55"/>
        <v>0.231697054698457</v>
      </c>
      <c r="AD232" s="3">
        <f>22.4454148471616/100</f>
        <v>0.22445414847161602</v>
      </c>
      <c r="AE232" s="3">
        <f t="shared" ref="AE232:AM232" si="56">22.4454148471616/100</f>
        <v>0.22445414847161602</v>
      </c>
      <c r="AF232" s="3">
        <f t="shared" si="56"/>
        <v>0.22445414847161602</v>
      </c>
      <c r="AG232" s="3">
        <f t="shared" si="56"/>
        <v>0.22445414847161602</v>
      </c>
      <c r="AH232" s="3">
        <f t="shared" si="56"/>
        <v>0.22445414847161602</v>
      </c>
      <c r="AI232" s="3">
        <f t="shared" si="56"/>
        <v>0.22445414847161602</v>
      </c>
      <c r="AJ232" s="3">
        <f t="shared" si="56"/>
        <v>0.22445414847161602</v>
      </c>
      <c r="AK232" s="3">
        <f t="shared" si="56"/>
        <v>0.22445414847161602</v>
      </c>
      <c r="AL232" s="3">
        <f t="shared" si="56"/>
        <v>0.22445414847161602</v>
      </c>
      <c r="AM232" s="3">
        <f t="shared" si="56"/>
        <v>0.22445414847161602</v>
      </c>
      <c r="AN232" s="3">
        <f>18.6122831692452/100</f>
        <v>0.186122831692452</v>
      </c>
      <c r="AO232" s="3">
        <f t="shared" ref="AO232:AW232" si="57">18.6122831692452/100</f>
        <v>0.186122831692452</v>
      </c>
      <c r="AP232" s="3">
        <f t="shared" si="57"/>
        <v>0.186122831692452</v>
      </c>
      <c r="AQ232" s="3">
        <f t="shared" si="57"/>
        <v>0.186122831692452</v>
      </c>
      <c r="AR232" s="3">
        <f t="shared" si="57"/>
        <v>0.186122831692452</v>
      </c>
      <c r="AS232" s="3">
        <f t="shared" si="57"/>
        <v>0.186122831692452</v>
      </c>
      <c r="AT232" s="3">
        <f t="shared" si="57"/>
        <v>0.186122831692452</v>
      </c>
      <c r="AU232" s="3">
        <f t="shared" si="57"/>
        <v>0.186122831692452</v>
      </c>
      <c r="AV232" s="3">
        <f t="shared" si="57"/>
        <v>0.186122831692452</v>
      </c>
      <c r="AW232" s="3">
        <f t="shared" si="57"/>
        <v>0.186122831692452</v>
      </c>
      <c r="AX232" s="3">
        <f>20.2822322001283/100</f>
        <v>0.20282232200128297</v>
      </c>
      <c r="AY232" s="3">
        <f t="shared" ref="AY232:BB232" si="58">20.2822322001283/100</f>
        <v>0.20282232200128297</v>
      </c>
      <c r="AZ232" s="3">
        <f t="shared" si="58"/>
        <v>0.20282232200128297</v>
      </c>
      <c r="BA232" s="3">
        <f t="shared" si="58"/>
        <v>0.20282232200128297</v>
      </c>
      <c r="BB232" s="3">
        <f t="shared" si="58"/>
        <v>0.20282232200128297</v>
      </c>
      <c r="BC232" s="3">
        <f>20.4443860110439/100</f>
        <v>0.204443860110439</v>
      </c>
      <c r="BD232" s="3">
        <f t="shared" ref="BD232:BG232" si="59">20.4443860110439/100</f>
        <v>0.204443860110439</v>
      </c>
      <c r="BE232" s="3">
        <f t="shared" si="59"/>
        <v>0.204443860110439</v>
      </c>
      <c r="BF232" s="3">
        <f t="shared" si="59"/>
        <v>0.204443860110439</v>
      </c>
      <c r="BG232" s="3">
        <f t="shared" si="59"/>
        <v>0.204443860110439</v>
      </c>
      <c r="BH232" s="3">
        <f>18.3807090386458/100</f>
        <v>0.18380709038645801</v>
      </c>
      <c r="BI232" s="3">
        <f>17.6153971619638/100</f>
        <v>0.17615397161963797</v>
      </c>
      <c r="BJ232" s="3">
        <f>18.224221222722/100</f>
        <v>0.18224221222722001</v>
      </c>
      <c r="BK232" s="3">
        <f>17.9077128102615/100</f>
        <v>0.179077128102615</v>
      </c>
      <c r="BL232" s="3">
        <f>18.6457638425617/100</f>
        <v>0.18645763842561699</v>
      </c>
      <c r="BM232" s="3">
        <f>18.2001682085786/100</f>
        <v>0.18200168208578599</v>
      </c>
      <c r="BN232" s="3">
        <f>18.8103711235384/100</f>
        <v>0.188103711235384</v>
      </c>
      <c r="BO232" s="3">
        <f>18.8579244315268/100</f>
        <v>0.18857924431526801</v>
      </c>
      <c r="BP232" s="3">
        <f>18.9446808510638/100</f>
        <v>0.189446808510638</v>
      </c>
      <c r="BQ232" s="3">
        <f>18.9446808510638/100</f>
        <v>0.189446808510638</v>
      </c>
    </row>
    <row r="233" spans="1:69" x14ac:dyDescent="0.25">
      <c r="A233" s="3">
        <v>232</v>
      </c>
      <c r="B233" s="3">
        <f>14.8275862068966/100</f>
        <v>0.14827586206896601</v>
      </c>
      <c r="C233" s="3">
        <f t="shared" ref="C233:S233" si="60">14.8275862068966/100</f>
        <v>0.14827586206896601</v>
      </c>
      <c r="D233" s="3">
        <f t="shared" si="60"/>
        <v>0.14827586206896601</v>
      </c>
      <c r="E233" s="3">
        <f t="shared" si="60"/>
        <v>0.14827586206896601</v>
      </c>
      <c r="F233" s="3">
        <f t="shared" si="60"/>
        <v>0.14827586206896601</v>
      </c>
      <c r="G233" s="3">
        <f t="shared" si="60"/>
        <v>0.14827586206896601</v>
      </c>
      <c r="H233" s="3">
        <f t="shared" si="60"/>
        <v>0.14827586206896601</v>
      </c>
      <c r="I233" s="3">
        <f t="shared" si="60"/>
        <v>0.14827586206896601</v>
      </c>
      <c r="J233" s="3">
        <f t="shared" si="60"/>
        <v>0.14827586206896601</v>
      </c>
      <c r="K233" s="3">
        <f t="shared" si="60"/>
        <v>0.14827586206896601</v>
      </c>
      <c r="L233" s="3">
        <f t="shared" si="60"/>
        <v>0.14827586206896601</v>
      </c>
      <c r="M233" s="3">
        <f t="shared" si="60"/>
        <v>0.14827586206896601</v>
      </c>
      <c r="N233" s="3">
        <f t="shared" si="60"/>
        <v>0.14827586206896601</v>
      </c>
      <c r="O233" s="3">
        <f t="shared" si="60"/>
        <v>0.14827586206896601</v>
      </c>
      <c r="P233" s="3">
        <f t="shared" si="60"/>
        <v>0.14827586206896601</v>
      </c>
      <c r="Q233" s="3">
        <f t="shared" si="60"/>
        <v>0.14827586206896601</v>
      </c>
      <c r="R233" s="3">
        <f t="shared" si="60"/>
        <v>0.14827586206896601</v>
      </c>
      <c r="S233" s="3">
        <f t="shared" si="60"/>
        <v>0.14827586206896601</v>
      </c>
      <c r="T233" s="3">
        <f>14.3618513323983/100</f>
        <v>0.14361851332398301</v>
      </c>
      <c r="U233" s="3">
        <f t="shared" ref="U233:AC233" si="61">14.3618513323983/100</f>
        <v>0.14361851332398301</v>
      </c>
      <c r="V233" s="3">
        <f t="shared" si="61"/>
        <v>0.14361851332398301</v>
      </c>
      <c r="W233" s="3">
        <f t="shared" si="61"/>
        <v>0.14361851332398301</v>
      </c>
      <c r="X233" s="3">
        <f t="shared" si="61"/>
        <v>0.14361851332398301</v>
      </c>
      <c r="Y233" s="3">
        <f t="shared" si="61"/>
        <v>0.14361851332398301</v>
      </c>
      <c r="Z233" s="3">
        <f t="shared" si="61"/>
        <v>0.14361851332398301</v>
      </c>
      <c r="AA233" s="3">
        <f t="shared" si="61"/>
        <v>0.14361851332398301</v>
      </c>
      <c r="AB233" s="3">
        <f t="shared" si="61"/>
        <v>0.14361851332398301</v>
      </c>
      <c r="AC233" s="3">
        <f t="shared" si="61"/>
        <v>0.14361851332398301</v>
      </c>
      <c r="AD233" s="3">
        <f>16.1353711790393/100</f>
        <v>0.16135371179039301</v>
      </c>
      <c r="AE233" s="3">
        <f t="shared" ref="AE233:AM233" si="62">16.1353711790393/100</f>
        <v>0.16135371179039301</v>
      </c>
      <c r="AF233" s="3">
        <f t="shared" si="62"/>
        <v>0.16135371179039301</v>
      </c>
      <c r="AG233" s="3">
        <f t="shared" si="62"/>
        <v>0.16135371179039301</v>
      </c>
      <c r="AH233" s="3">
        <f t="shared" si="62"/>
        <v>0.16135371179039301</v>
      </c>
      <c r="AI233" s="3">
        <f t="shared" si="62"/>
        <v>0.16135371179039301</v>
      </c>
      <c r="AJ233" s="3">
        <f t="shared" si="62"/>
        <v>0.16135371179039301</v>
      </c>
      <c r="AK233" s="3">
        <f t="shared" si="62"/>
        <v>0.16135371179039301</v>
      </c>
      <c r="AL233" s="3">
        <f t="shared" si="62"/>
        <v>0.16135371179039301</v>
      </c>
      <c r="AM233" s="3">
        <f t="shared" si="62"/>
        <v>0.16135371179039301</v>
      </c>
      <c r="AN233" s="3">
        <f>17.5027348023129/100</f>
        <v>0.175027348023129</v>
      </c>
      <c r="AO233" s="3">
        <f t="shared" ref="AO233:AW233" si="63">17.5027348023129/100</f>
        <v>0.175027348023129</v>
      </c>
      <c r="AP233" s="3">
        <f t="shared" si="63"/>
        <v>0.175027348023129</v>
      </c>
      <c r="AQ233" s="3">
        <f t="shared" si="63"/>
        <v>0.175027348023129</v>
      </c>
      <c r="AR233" s="3">
        <f t="shared" si="63"/>
        <v>0.175027348023129</v>
      </c>
      <c r="AS233" s="3">
        <f t="shared" si="63"/>
        <v>0.175027348023129</v>
      </c>
      <c r="AT233" s="3">
        <f t="shared" si="63"/>
        <v>0.175027348023129</v>
      </c>
      <c r="AU233" s="3">
        <f t="shared" si="63"/>
        <v>0.175027348023129</v>
      </c>
      <c r="AV233" s="3">
        <f t="shared" si="63"/>
        <v>0.175027348023129</v>
      </c>
      <c r="AW233" s="3">
        <f t="shared" si="63"/>
        <v>0.175027348023129</v>
      </c>
      <c r="AX233" s="3">
        <f>18.2552918537524/100</f>
        <v>0.18255291853752401</v>
      </c>
      <c r="AY233" s="3">
        <f t="shared" ref="AY233:BB233" si="64">18.2552918537524/100</f>
        <v>0.18255291853752401</v>
      </c>
      <c r="AZ233" s="3">
        <f t="shared" si="64"/>
        <v>0.18255291853752401</v>
      </c>
      <c r="BA233" s="3">
        <f t="shared" si="64"/>
        <v>0.18255291853752401</v>
      </c>
      <c r="BB233" s="3">
        <f t="shared" si="64"/>
        <v>0.18255291853752401</v>
      </c>
      <c r="BC233" s="3">
        <f>17.8148829871154/100</f>
        <v>0.17814882987115399</v>
      </c>
      <c r="BD233" s="3">
        <f t="shared" ref="BD233:BG233" si="65">17.8148829871154/100</f>
        <v>0.17814882987115399</v>
      </c>
      <c r="BE233" s="3">
        <f t="shared" si="65"/>
        <v>0.17814882987115399</v>
      </c>
      <c r="BF233" s="3">
        <f t="shared" si="65"/>
        <v>0.17814882987115399</v>
      </c>
      <c r="BG233" s="3">
        <f t="shared" si="65"/>
        <v>0.17814882987115399</v>
      </c>
      <c r="BH233" s="3">
        <f>16.9115298626637/100</f>
        <v>0.16911529862663699</v>
      </c>
      <c r="BI233" s="3">
        <f>16.9792855977818/100</f>
        <v>0.16979285597781801</v>
      </c>
      <c r="BJ233" s="3">
        <f>16.2585373979677/100</f>
        <v>0.16258537397967701</v>
      </c>
      <c r="BK233" s="3">
        <f>16.2751957354656/100</f>
        <v>0.162751957354656</v>
      </c>
      <c r="BL233" s="3">
        <f>15.6937958639093/100</f>
        <v>0.15693795863909299</v>
      </c>
      <c r="BM233" s="3">
        <f>15.7779646761985/100</f>
        <v>0.157779646761985</v>
      </c>
      <c r="BN233" s="3">
        <f>15.2685985426199/100</f>
        <v>0.15268598542619899</v>
      </c>
      <c r="BO233" s="3">
        <f>14.4640109420414/100</f>
        <v>0.144640109420414</v>
      </c>
      <c r="BP233" s="3">
        <f>14.1787234042553/100</f>
        <v>0.141787234042553</v>
      </c>
      <c r="BQ233" s="3">
        <f>14.1787234042553/100</f>
        <v>0.141787234042553</v>
      </c>
    </row>
    <row r="234" spans="1:69" x14ac:dyDescent="0.25">
      <c r="A234" s="3">
        <v>233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f>4.42256602594155/100</f>
        <v>4.4225660259415503E-2</v>
      </c>
      <c r="AO234" s="3">
        <f t="shared" ref="AO234:AW234" si="66">4.42256602594155/100</f>
        <v>4.4225660259415503E-2</v>
      </c>
      <c r="AP234" s="3">
        <f t="shared" si="66"/>
        <v>4.4225660259415503E-2</v>
      </c>
      <c r="AQ234" s="3">
        <f t="shared" si="66"/>
        <v>4.4225660259415503E-2</v>
      </c>
      <c r="AR234" s="3">
        <f t="shared" si="66"/>
        <v>4.4225660259415503E-2</v>
      </c>
      <c r="AS234" s="3">
        <f t="shared" si="66"/>
        <v>4.4225660259415503E-2</v>
      </c>
      <c r="AT234" s="3">
        <f t="shared" si="66"/>
        <v>4.4225660259415503E-2</v>
      </c>
      <c r="AU234" s="3">
        <f t="shared" si="66"/>
        <v>4.4225660259415503E-2</v>
      </c>
      <c r="AV234" s="3">
        <f t="shared" si="66"/>
        <v>4.4225660259415503E-2</v>
      </c>
      <c r="AW234" s="3">
        <f t="shared" si="66"/>
        <v>4.4225660259415503E-2</v>
      </c>
      <c r="AX234" s="3">
        <f>2.86080821039128/100</f>
        <v>2.8608082103912798E-2</v>
      </c>
      <c r="AY234" s="3">
        <f t="shared" ref="AY234:BB234" si="67">2.86080821039128/100</f>
        <v>2.8608082103912798E-2</v>
      </c>
      <c r="AZ234" s="3">
        <f t="shared" si="67"/>
        <v>2.8608082103912798E-2</v>
      </c>
      <c r="BA234" s="3">
        <f t="shared" si="67"/>
        <v>2.8608082103912798E-2</v>
      </c>
      <c r="BB234" s="3">
        <f t="shared" si="67"/>
        <v>2.8608082103912798E-2</v>
      </c>
      <c r="BC234" s="3">
        <f>3.39205890086774/100</f>
        <v>3.39205890086774E-2</v>
      </c>
      <c r="BD234" s="3">
        <f t="shared" ref="BD234:BG234" si="68">3.39205890086774/100</f>
        <v>3.39205890086774E-2</v>
      </c>
      <c r="BE234" s="3">
        <f t="shared" si="68"/>
        <v>3.39205890086774E-2</v>
      </c>
      <c r="BF234" s="3">
        <f t="shared" si="68"/>
        <v>3.39205890086774E-2</v>
      </c>
      <c r="BG234" s="3">
        <f t="shared" si="68"/>
        <v>3.39205890086774E-2</v>
      </c>
      <c r="BH234" s="3">
        <f>2.53912488022996/100</f>
        <v>2.5391248802299603E-2</v>
      </c>
      <c r="BI234" s="3">
        <f>2.46289349208938/100</f>
        <v>2.46289349208938E-2</v>
      </c>
      <c r="BJ234" s="3">
        <f>2.4487756121939/100</f>
        <v>2.4487756121939E-2</v>
      </c>
      <c r="BK234" s="3">
        <f>2.3488255872064/100</f>
        <v>2.3488255872064E-2</v>
      </c>
      <c r="BL234" s="3">
        <f>2.10140093395597/100</f>
        <v>2.10140093395597E-2</v>
      </c>
      <c r="BM234" s="3">
        <f>2.00168208578638/100</f>
        <v>2.0016820857863798E-2</v>
      </c>
      <c r="BN234" s="3">
        <f>1.89798339264531/100</f>
        <v>1.89798339264531E-2</v>
      </c>
      <c r="BO234" s="3">
        <f>1.74388784407591/100</f>
        <v>1.7438878440759101E-2</v>
      </c>
      <c r="BP234" s="3">
        <f>1.66808510638298/100</f>
        <v>1.6680851063829799E-2</v>
      </c>
      <c r="BQ234" s="3">
        <f>1.66808510638298/100</f>
        <v>1.6680851063829799E-2</v>
      </c>
    </row>
    <row r="235" spans="1:69" x14ac:dyDescent="0.25">
      <c r="A235" s="3">
        <v>234</v>
      </c>
      <c r="B235" s="3">
        <f>31.5948275862069/100</f>
        <v>0.31594827586206903</v>
      </c>
      <c r="C235" s="3">
        <f t="shared" ref="C235:S235" si="69">31.5948275862069/100</f>
        <v>0.31594827586206903</v>
      </c>
      <c r="D235" s="3">
        <f t="shared" si="69"/>
        <v>0.31594827586206903</v>
      </c>
      <c r="E235" s="3">
        <f t="shared" si="69"/>
        <v>0.31594827586206903</v>
      </c>
      <c r="F235" s="3">
        <f t="shared" si="69"/>
        <v>0.31594827586206903</v>
      </c>
      <c r="G235" s="3">
        <f t="shared" si="69"/>
        <v>0.31594827586206903</v>
      </c>
      <c r="H235" s="3">
        <f t="shared" si="69"/>
        <v>0.31594827586206903</v>
      </c>
      <c r="I235" s="3">
        <f t="shared" si="69"/>
        <v>0.31594827586206903</v>
      </c>
      <c r="J235" s="3">
        <f t="shared" si="69"/>
        <v>0.31594827586206903</v>
      </c>
      <c r="K235" s="3">
        <f t="shared" si="69"/>
        <v>0.31594827586206903</v>
      </c>
      <c r="L235" s="3">
        <f t="shared" si="69"/>
        <v>0.31594827586206903</v>
      </c>
      <c r="M235" s="3">
        <f t="shared" si="69"/>
        <v>0.31594827586206903</v>
      </c>
      <c r="N235" s="3">
        <f t="shared" si="69"/>
        <v>0.31594827586206903</v>
      </c>
      <c r="O235" s="3">
        <f t="shared" si="69"/>
        <v>0.31594827586206903</v>
      </c>
      <c r="P235" s="3">
        <f t="shared" si="69"/>
        <v>0.31594827586206903</v>
      </c>
      <c r="Q235" s="3">
        <f t="shared" si="69"/>
        <v>0.31594827586206903</v>
      </c>
      <c r="R235" s="3">
        <f t="shared" si="69"/>
        <v>0.31594827586206903</v>
      </c>
      <c r="S235" s="3">
        <f t="shared" si="69"/>
        <v>0.31594827586206903</v>
      </c>
      <c r="T235" s="3">
        <f>35.7924263674614/100</f>
        <v>0.35792426367461405</v>
      </c>
      <c r="U235" s="3">
        <f t="shared" ref="U235:AC235" si="70">35.7924263674614/100</f>
        <v>0.35792426367461405</v>
      </c>
      <c r="V235" s="3">
        <f t="shared" si="70"/>
        <v>0.35792426367461405</v>
      </c>
      <c r="W235" s="3">
        <f t="shared" si="70"/>
        <v>0.35792426367461405</v>
      </c>
      <c r="X235" s="3">
        <f t="shared" si="70"/>
        <v>0.35792426367461405</v>
      </c>
      <c r="Y235" s="3">
        <f t="shared" si="70"/>
        <v>0.35792426367461405</v>
      </c>
      <c r="Z235" s="3">
        <f t="shared" si="70"/>
        <v>0.35792426367461405</v>
      </c>
      <c r="AA235" s="3">
        <f t="shared" si="70"/>
        <v>0.35792426367461405</v>
      </c>
      <c r="AB235" s="3">
        <f t="shared" si="70"/>
        <v>0.35792426367461405</v>
      </c>
      <c r="AC235" s="3">
        <f t="shared" si="70"/>
        <v>0.35792426367461405</v>
      </c>
      <c r="AD235" s="3">
        <f>37.292576419214/100</f>
        <v>0.37292576419214002</v>
      </c>
      <c r="AE235" s="3">
        <f t="shared" ref="AE235:AM235" si="71">37.292576419214/100</f>
        <v>0.37292576419214002</v>
      </c>
      <c r="AF235" s="3">
        <f t="shared" si="71"/>
        <v>0.37292576419214002</v>
      </c>
      <c r="AG235" s="3">
        <f t="shared" si="71"/>
        <v>0.37292576419214002</v>
      </c>
      <c r="AH235" s="3">
        <f t="shared" si="71"/>
        <v>0.37292576419214002</v>
      </c>
      <c r="AI235" s="3">
        <f t="shared" si="71"/>
        <v>0.37292576419214002</v>
      </c>
      <c r="AJ235" s="3">
        <f t="shared" si="71"/>
        <v>0.37292576419214002</v>
      </c>
      <c r="AK235" s="3">
        <f t="shared" si="71"/>
        <v>0.37292576419214002</v>
      </c>
      <c r="AL235" s="3">
        <f t="shared" si="71"/>
        <v>0.37292576419214002</v>
      </c>
      <c r="AM235" s="3">
        <f t="shared" si="71"/>
        <v>0.37292576419214002</v>
      </c>
      <c r="AN235" s="3">
        <f>37.5214877324582/100</f>
        <v>0.37521487732458197</v>
      </c>
      <c r="AO235" s="3">
        <f t="shared" ref="AO235:AW235" si="72">37.5214877324582/100</f>
        <v>0.37521487732458197</v>
      </c>
      <c r="AP235" s="3">
        <f t="shared" si="72"/>
        <v>0.37521487732458197</v>
      </c>
      <c r="AQ235" s="3">
        <f t="shared" si="72"/>
        <v>0.37521487732458197</v>
      </c>
      <c r="AR235" s="3">
        <f t="shared" si="72"/>
        <v>0.37521487732458197</v>
      </c>
      <c r="AS235" s="3">
        <f t="shared" si="72"/>
        <v>0.37521487732458197</v>
      </c>
      <c r="AT235" s="3">
        <f t="shared" si="72"/>
        <v>0.37521487732458197</v>
      </c>
      <c r="AU235" s="3">
        <f t="shared" si="72"/>
        <v>0.37521487732458197</v>
      </c>
      <c r="AV235" s="3">
        <f t="shared" si="72"/>
        <v>0.37521487732458197</v>
      </c>
      <c r="AW235" s="3">
        <f t="shared" si="72"/>
        <v>0.37521487732458197</v>
      </c>
      <c r="AX235" s="3">
        <f>38.7556125721616/100</f>
        <v>0.38755612572161602</v>
      </c>
      <c r="AY235" s="3">
        <f t="shared" ref="AY235:BB235" si="73">38.7556125721616/100</f>
        <v>0.38755612572161602</v>
      </c>
      <c r="AZ235" s="3">
        <f t="shared" si="73"/>
        <v>0.38755612572161602</v>
      </c>
      <c r="BA235" s="3">
        <f t="shared" si="73"/>
        <v>0.38755612572161602</v>
      </c>
      <c r="BB235" s="3">
        <f t="shared" si="73"/>
        <v>0.38755612572161602</v>
      </c>
      <c r="BC235" s="3">
        <f>40.6652642650539/100</f>
        <v>0.40665264265053902</v>
      </c>
      <c r="BD235" s="3">
        <f t="shared" ref="BD235:BG235" si="74">40.6652642650539/100</f>
        <v>0.40665264265053902</v>
      </c>
      <c r="BE235" s="3">
        <f t="shared" si="74"/>
        <v>0.40665264265053902</v>
      </c>
      <c r="BF235" s="3">
        <f t="shared" si="74"/>
        <v>0.40665264265053902</v>
      </c>
      <c r="BG235" s="3">
        <f t="shared" si="74"/>
        <v>0.40665264265053902</v>
      </c>
      <c r="BH235" s="3">
        <f>46.3909294155222/100</f>
        <v>0.46390929415522203</v>
      </c>
      <c r="BI235" s="3">
        <f>48.0182678192791/100</f>
        <v>0.48018267819279103</v>
      </c>
      <c r="BJ235" s="3">
        <f>49.1087789438614/100</f>
        <v>0.49108778943861403</v>
      </c>
      <c r="BK235" s="3">
        <f>50.0583041812427/100</f>
        <v>0.50058304181242697</v>
      </c>
      <c r="BL235" s="3">
        <f>50.8505670446965/100</f>
        <v>0.50850567044696493</v>
      </c>
      <c r="BM235" s="3">
        <f>52.699747687132/100</f>
        <v>0.52699747687132004</v>
      </c>
      <c r="BN235" s="3">
        <f>53.4146754787324/100</f>
        <v>0.53414675478732399</v>
      </c>
      <c r="BO235" s="3">
        <f>55.6334416139511/100</f>
        <v>0.55633441613951096</v>
      </c>
      <c r="BP235" s="3">
        <f>56.6127659574468/100</f>
        <v>0.56612765957446798</v>
      </c>
      <c r="BQ235" s="3">
        <f>56.6127659574468/100</f>
        <v>0.56612765957446798</v>
      </c>
    </row>
    <row r="236" spans="1:69" x14ac:dyDescent="0.25">
      <c r="A236" s="3">
        <v>235</v>
      </c>
      <c r="B236" s="3">
        <f>22.9310344827586/100</f>
        <v>0.22931034482758603</v>
      </c>
      <c r="C236" s="3">
        <f t="shared" ref="C236:S236" si="75">22.9310344827586/100</f>
        <v>0.22931034482758603</v>
      </c>
      <c r="D236" s="3">
        <f t="shared" si="75"/>
        <v>0.22931034482758603</v>
      </c>
      <c r="E236" s="3">
        <f t="shared" si="75"/>
        <v>0.22931034482758603</v>
      </c>
      <c r="F236" s="3">
        <f t="shared" si="75"/>
        <v>0.22931034482758603</v>
      </c>
      <c r="G236" s="3">
        <f t="shared" si="75"/>
        <v>0.22931034482758603</v>
      </c>
      <c r="H236" s="3">
        <f t="shared" si="75"/>
        <v>0.22931034482758603</v>
      </c>
      <c r="I236" s="3">
        <f t="shared" si="75"/>
        <v>0.22931034482758603</v>
      </c>
      <c r="J236" s="3">
        <f t="shared" si="75"/>
        <v>0.22931034482758603</v>
      </c>
      <c r="K236" s="3">
        <f t="shared" si="75"/>
        <v>0.22931034482758603</v>
      </c>
      <c r="L236" s="3">
        <f t="shared" si="75"/>
        <v>0.22931034482758603</v>
      </c>
      <c r="M236" s="3">
        <f t="shared" si="75"/>
        <v>0.22931034482758603</v>
      </c>
      <c r="N236" s="3">
        <f t="shared" si="75"/>
        <v>0.22931034482758603</v>
      </c>
      <c r="O236" s="3">
        <f t="shared" si="75"/>
        <v>0.22931034482758603</v>
      </c>
      <c r="P236" s="3">
        <f t="shared" si="75"/>
        <v>0.22931034482758603</v>
      </c>
      <c r="Q236" s="3">
        <f t="shared" si="75"/>
        <v>0.22931034482758603</v>
      </c>
      <c r="R236" s="3">
        <f t="shared" si="75"/>
        <v>0.22931034482758603</v>
      </c>
      <c r="S236" s="3">
        <f t="shared" si="75"/>
        <v>0.22931034482758603</v>
      </c>
      <c r="T236" s="3">
        <f>23.1697054698457/100</f>
        <v>0.231697054698457</v>
      </c>
      <c r="U236" s="3">
        <f t="shared" ref="U236:AC236" si="76">23.1697054698457/100</f>
        <v>0.231697054698457</v>
      </c>
      <c r="V236" s="3">
        <f t="shared" si="76"/>
        <v>0.231697054698457</v>
      </c>
      <c r="W236" s="3">
        <f t="shared" si="76"/>
        <v>0.231697054698457</v>
      </c>
      <c r="X236" s="3">
        <f t="shared" si="76"/>
        <v>0.231697054698457</v>
      </c>
      <c r="Y236" s="3">
        <f t="shared" si="76"/>
        <v>0.231697054698457</v>
      </c>
      <c r="Z236" s="3">
        <f t="shared" si="76"/>
        <v>0.231697054698457</v>
      </c>
      <c r="AA236" s="3">
        <f t="shared" si="76"/>
        <v>0.231697054698457</v>
      </c>
      <c r="AB236" s="3">
        <f t="shared" si="76"/>
        <v>0.231697054698457</v>
      </c>
      <c r="AC236" s="3">
        <f t="shared" si="76"/>
        <v>0.231697054698457</v>
      </c>
      <c r="AD236" s="3">
        <f>22.4454148471616/100</f>
        <v>0.22445414847161602</v>
      </c>
      <c r="AE236" s="3">
        <f t="shared" ref="AE236:AM236" si="77">22.4454148471616/100</f>
        <v>0.22445414847161602</v>
      </c>
      <c r="AF236" s="3">
        <f t="shared" si="77"/>
        <v>0.22445414847161602</v>
      </c>
      <c r="AG236" s="3">
        <f t="shared" si="77"/>
        <v>0.22445414847161602</v>
      </c>
      <c r="AH236" s="3">
        <f t="shared" si="77"/>
        <v>0.22445414847161602</v>
      </c>
      <c r="AI236" s="3">
        <f t="shared" si="77"/>
        <v>0.22445414847161602</v>
      </c>
      <c r="AJ236" s="3">
        <f t="shared" si="77"/>
        <v>0.22445414847161602</v>
      </c>
      <c r="AK236" s="3">
        <f t="shared" si="77"/>
        <v>0.22445414847161602</v>
      </c>
      <c r="AL236" s="3">
        <f t="shared" si="77"/>
        <v>0.22445414847161602</v>
      </c>
      <c r="AM236" s="3">
        <f t="shared" si="77"/>
        <v>0.22445414847161602</v>
      </c>
      <c r="AN236" s="3">
        <f>18.6122831692452/100</f>
        <v>0.186122831692452</v>
      </c>
      <c r="AO236" s="3">
        <f t="shared" ref="AO236:AW236" si="78">18.6122831692452/100</f>
        <v>0.186122831692452</v>
      </c>
      <c r="AP236" s="3">
        <f t="shared" si="78"/>
        <v>0.186122831692452</v>
      </c>
      <c r="AQ236" s="3">
        <f t="shared" si="78"/>
        <v>0.186122831692452</v>
      </c>
      <c r="AR236" s="3">
        <f t="shared" si="78"/>
        <v>0.186122831692452</v>
      </c>
      <c r="AS236" s="3">
        <f t="shared" si="78"/>
        <v>0.186122831692452</v>
      </c>
      <c r="AT236" s="3">
        <f t="shared" si="78"/>
        <v>0.186122831692452</v>
      </c>
      <c r="AU236" s="3">
        <f t="shared" si="78"/>
        <v>0.186122831692452</v>
      </c>
      <c r="AV236" s="3">
        <f t="shared" si="78"/>
        <v>0.186122831692452</v>
      </c>
      <c r="AW236" s="3">
        <f t="shared" si="78"/>
        <v>0.186122831692452</v>
      </c>
      <c r="AX236" s="3">
        <f>20.2822322001283/100</f>
        <v>0.20282232200128297</v>
      </c>
      <c r="AY236" s="3">
        <f t="shared" ref="AY236:BB236" si="79">20.2822322001283/100</f>
        <v>0.20282232200128297</v>
      </c>
      <c r="AZ236" s="3">
        <f t="shared" si="79"/>
        <v>0.20282232200128297</v>
      </c>
      <c r="BA236" s="3">
        <f t="shared" si="79"/>
        <v>0.20282232200128297</v>
      </c>
      <c r="BB236" s="3">
        <f t="shared" si="79"/>
        <v>0.20282232200128297</v>
      </c>
      <c r="BC236" s="3">
        <f>20.4443860110439/100</f>
        <v>0.204443860110439</v>
      </c>
      <c r="BD236" s="3">
        <f t="shared" ref="BD236:BG236" si="80">20.4443860110439/100</f>
        <v>0.204443860110439</v>
      </c>
      <c r="BE236" s="3">
        <f t="shared" si="80"/>
        <v>0.204443860110439</v>
      </c>
      <c r="BF236" s="3">
        <f t="shared" si="80"/>
        <v>0.204443860110439</v>
      </c>
      <c r="BG236" s="3">
        <f t="shared" si="80"/>
        <v>0.204443860110439</v>
      </c>
      <c r="BH236" s="3">
        <f>18.3807090386458/100</f>
        <v>0.18380709038645801</v>
      </c>
      <c r="BI236" s="3">
        <f>17.6153971619638/100</f>
        <v>0.17615397161963797</v>
      </c>
      <c r="BJ236" s="3">
        <f>18.224221222722/100</f>
        <v>0.18224221222722001</v>
      </c>
      <c r="BK236" s="3">
        <f>17.9077128102615/100</f>
        <v>0.179077128102615</v>
      </c>
      <c r="BL236" s="3">
        <f>18.6457638425617/100</f>
        <v>0.18645763842561699</v>
      </c>
      <c r="BM236" s="3">
        <f>18.2001682085786/100</f>
        <v>0.18200168208578599</v>
      </c>
      <c r="BN236" s="3">
        <f>18.8103711235384/100</f>
        <v>0.188103711235384</v>
      </c>
      <c r="BO236" s="3">
        <f>18.8579244315268/100</f>
        <v>0.18857924431526801</v>
      </c>
      <c r="BP236" s="3">
        <f>18.9446808510638/100</f>
        <v>0.189446808510638</v>
      </c>
      <c r="BQ236" s="3">
        <f>18.9446808510638/100</f>
        <v>0.189446808510638</v>
      </c>
    </row>
    <row r="237" spans="1:69" x14ac:dyDescent="0.25">
      <c r="A237" s="3">
        <v>236</v>
      </c>
      <c r="B237" s="3">
        <f>14.8275862068966/100</f>
        <v>0.14827586206896601</v>
      </c>
      <c r="C237" s="3">
        <f t="shared" ref="C237:S237" si="81">14.8275862068966/100</f>
        <v>0.14827586206896601</v>
      </c>
      <c r="D237" s="3">
        <f t="shared" si="81"/>
        <v>0.14827586206896601</v>
      </c>
      <c r="E237" s="3">
        <f t="shared" si="81"/>
        <v>0.14827586206896601</v>
      </c>
      <c r="F237" s="3">
        <f t="shared" si="81"/>
        <v>0.14827586206896601</v>
      </c>
      <c r="G237" s="3">
        <f t="shared" si="81"/>
        <v>0.14827586206896601</v>
      </c>
      <c r="H237" s="3">
        <f t="shared" si="81"/>
        <v>0.14827586206896601</v>
      </c>
      <c r="I237" s="3">
        <f t="shared" si="81"/>
        <v>0.14827586206896601</v>
      </c>
      <c r="J237" s="3">
        <f t="shared" si="81"/>
        <v>0.14827586206896601</v>
      </c>
      <c r="K237" s="3">
        <f t="shared" si="81"/>
        <v>0.14827586206896601</v>
      </c>
      <c r="L237" s="3">
        <f t="shared" si="81"/>
        <v>0.14827586206896601</v>
      </c>
      <c r="M237" s="3">
        <f t="shared" si="81"/>
        <v>0.14827586206896601</v>
      </c>
      <c r="N237" s="3">
        <f t="shared" si="81"/>
        <v>0.14827586206896601</v>
      </c>
      <c r="O237" s="3">
        <f t="shared" si="81"/>
        <v>0.14827586206896601</v>
      </c>
      <c r="P237" s="3">
        <f t="shared" si="81"/>
        <v>0.14827586206896601</v>
      </c>
      <c r="Q237" s="3">
        <f t="shared" si="81"/>
        <v>0.14827586206896601</v>
      </c>
      <c r="R237" s="3">
        <f t="shared" si="81"/>
        <v>0.14827586206896601</v>
      </c>
      <c r="S237" s="3">
        <f t="shared" si="81"/>
        <v>0.14827586206896601</v>
      </c>
      <c r="T237" s="3">
        <f>14.3618513323983/100</f>
        <v>0.14361851332398301</v>
      </c>
      <c r="U237" s="3">
        <f t="shared" ref="U237:AC237" si="82">14.3618513323983/100</f>
        <v>0.14361851332398301</v>
      </c>
      <c r="V237" s="3">
        <f t="shared" si="82"/>
        <v>0.14361851332398301</v>
      </c>
      <c r="W237" s="3">
        <f t="shared" si="82"/>
        <v>0.14361851332398301</v>
      </c>
      <c r="X237" s="3">
        <f t="shared" si="82"/>
        <v>0.14361851332398301</v>
      </c>
      <c r="Y237" s="3">
        <f t="shared" si="82"/>
        <v>0.14361851332398301</v>
      </c>
      <c r="Z237" s="3">
        <f t="shared" si="82"/>
        <v>0.14361851332398301</v>
      </c>
      <c r="AA237" s="3">
        <f t="shared" si="82"/>
        <v>0.14361851332398301</v>
      </c>
      <c r="AB237" s="3">
        <f t="shared" si="82"/>
        <v>0.14361851332398301</v>
      </c>
      <c r="AC237" s="3">
        <f t="shared" si="82"/>
        <v>0.14361851332398301</v>
      </c>
      <c r="AD237" s="3">
        <f>16.1353711790393/100</f>
        <v>0.16135371179039301</v>
      </c>
      <c r="AE237" s="3">
        <f t="shared" ref="AE237:AM237" si="83">16.1353711790393/100</f>
        <v>0.16135371179039301</v>
      </c>
      <c r="AF237" s="3">
        <f t="shared" si="83"/>
        <v>0.16135371179039301</v>
      </c>
      <c r="AG237" s="3">
        <f t="shared" si="83"/>
        <v>0.16135371179039301</v>
      </c>
      <c r="AH237" s="3">
        <f t="shared" si="83"/>
        <v>0.16135371179039301</v>
      </c>
      <c r="AI237" s="3">
        <f t="shared" si="83"/>
        <v>0.16135371179039301</v>
      </c>
      <c r="AJ237" s="3">
        <f t="shared" si="83"/>
        <v>0.16135371179039301</v>
      </c>
      <c r="AK237" s="3">
        <f t="shared" si="83"/>
        <v>0.16135371179039301</v>
      </c>
      <c r="AL237" s="3">
        <f t="shared" si="83"/>
        <v>0.16135371179039301</v>
      </c>
      <c r="AM237" s="3">
        <f t="shared" si="83"/>
        <v>0.16135371179039301</v>
      </c>
      <c r="AN237" s="3">
        <f>17.5027348023129/100</f>
        <v>0.175027348023129</v>
      </c>
      <c r="AO237" s="3">
        <f t="shared" ref="AO237:AW237" si="84">17.5027348023129/100</f>
        <v>0.175027348023129</v>
      </c>
      <c r="AP237" s="3">
        <f t="shared" si="84"/>
        <v>0.175027348023129</v>
      </c>
      <c r="AQ237" s="3">
        <f t="shared" si="84"/>
        <v>0.175027348023129</v>
      </c>
      <c r="AR237" s="3">
        <f t="shared" si="84"/>
        <v>0.175027348023129</v>
      </c>
      <c r="AS237" s="3">
        <f t="shared" si="84"/>
        <v>0.175027348023129</v>
      </c>
      <c r="AT237" s="3">
        <f t="shared" si="84"/>
        <v>0.175027348023129</v>
      </c>
      <c r="AU237" s="3">
        <f t="shared" si="84"/>
        <v>0.175027348023129</v>
      </c>
      <c r="AV237" s="3">
        <f t="shared" si="84"/>
        <v>0.175027348023129</v>
      </c>
      <c r="AW237" s="3">
        <f t="shared" si="84"/>
        <v>0.175027348023129</v>
      </c>
      <c r="AX237" s="3">
        <f>18.2552918537524/100</f>
        <v>0.18255291853752401</v>
      </c>
      <c r="AY237" s="3">
        <f t="shared" ref="AY237:BB237" si="85">18.2552918537524/100</f>
        <v>0.18255291853752401</v>
      </c>
      <c r="AZ237" s="3">
        <f t="shared" si="85"/>
        <v>0.18255291853752401</v>
      </c>
      <c r="BA237" s="3">
        <f t="shared" si="85"/>
        <v>0.18255291853752401</v>
      </c>
      <c r="BB237" s="3">
        <f t="shared" si="85"/>
        <v>0.18255291853752401</v>
      </c>
      <c r="BC237" s="3">
        <f>17.8148829871154/100</f>
        <v>0.17814882987115399</v>
      </c>
      <c r="BD237" s="3">
        <f t="shared" ref="BD237:BG237" si="86">17.8148829871154/100</f>
        <v>0.17814882987115399</v>
      </c>
      <c r="BE237" s="3">
        <f t="shared" si="86"/>
        <v>0.17814882987115399</v>
      </c>
      <c r="BF237" s="3">
        <f t="shared" si="86"/>
        <v>0.17814882987115399</v>
      </c>
      <c r="BG237" s="3">
        <f t="shared" si="86"/>
        <v>0.17814882987115399</v>
      </c>
      <c r="BH237" s="3">
        <f>16.9115298626637/100</f>
        <v>0.16911529862663699</v>
      </c>
      <c r="BI237" s="3">
        <f>16.9792855977818/100</f>
        <v>0.16979285597781801</v>
      </c>
      <c r="BJ237" s="3">
        <f>16.2585373979677/100</f>
        <v>0.16258537397967701</v>
      </c>
      <c r="BK237" s="3">
        <f>16.2751957354656/100</f>
        <v>0.162751957354656</v>
      </c>
      <c r="BL237" s="3">
        <f>15.6937958639093/100</f>
        <v>0.15693795863909299</v>
      </c>
      <c r="BM237" s="3">
        <f>15.7779646761985/100</f>
        <v>0.157779646761985</v>
      </c>
      <c r="BN237" s="3">
        <f>15.2685985426199/100</f>
        <v>0.15268598542619899</v>
      </c>
      <c r="BO237" s="3">
        <f>14.4640109420414/100</f>
        <v>0.144640109420414</v>
      </c>
      <c r="BP237" s="3">
        <f>14.1787234042553/100</f>
        <v>0.141787234042553</v>
      </c>
      <c r="BQ237" s="3">
        <f>14.1787234042553/100</f>
        <v>0.141787234042553</v>
      </c>
    </row>
    <row r="238" spans="1:69" x14ac:dyDescent="0.25">
      <c r="A238" s="3">
        <v>237</v>
      </c>
      <c r="B238" s="3">
        <f>30.6465517241379/100</f>
        <v>0.30646551724137899</v>
      </c>
      <c r="C238" s="3">
        <f t="shared" ref="C238:S238" si="87">30.6465517241379/100</f>
        <v>0.30646551724137899</v>
      </c>
      <c r="D238" s="3">
        <f t="shared" si="87"/>
        <v>0.30646551724137899</v>
      </c>
      <c r="E238" s="3">
        <f t="shared" si="87"/>
        <v>0.30646551724137899</v>
      </c>
      <c r="F238" s="3">
        <f t="shared" si="87"/>
        <v>0.30646551724137899</v>
      </c>
      <c r="G238" s="3">
        <f t="shared" si="87"/>
        <v>0.30646551724137899</v>
      </c>
      <c r="H238" s="3">
        <f t="shared" si="87"/>
        <v>0.30646551724137899</v>
      </c>
      <c r="I238" s="3">
        <f t="shared" si="87"/>
        <v>0.30646551724137899</v>
      </c>
      <c r="J238" s="3">
        <f t="shared" si="87"/>
        <v>0.30646551724137899</v>
      </c>
      <c r="K238" s="3">
        <f t="shared" si="87"/>
        <v>0.30646551724137899</v>
      </c>
      <c r="L238" s="3">
        <f t="shared" si="87"/>
        <v>0.30646551724137899</v>
      </c>
      <c r="M238" s="3">
        <f t="shared" si="87"/>
        <v>0.30646551724137899</v>
      </c>
      <c r="N238" s="3">
        <f t="shared" si="87"/>
        <v>0.30646551724137899</v>
      </c>
      <c r="O238" s="3">
        <f t="shared" si="87"/>
        <v>0.30646551724137899</v>
      </c>
      <c r="P238" s="3">
        <f t="shared" si="87"/>
        <v>0.30646551724137899</v>
      </c>
      <c r="Q238" s="3">
        <f t="shared" si="87"/>
        <v>0.30646551724137899</v>
      </c>
      <c r="R238" s="3">
        <f t="shared" si="87"/>
        <v>0.30646551724137899</v>
      </c>
      <c r="S238" s="3">
        <f t="shared" si="87"/>
        <v>0.30646551724137899</v>
      </c>
      <c r="T238" s="3">
        <f>26.6760168302945/100</f>
        <v>0.26676016830294502</v>
      </c>
      <c r="U238" s="3">
        <f t="shared" ref="U238:AC238" si="88">26.6760168302945/100</f>
        <v>0.26676016830294502</v>
      </c>
      <c r="V238" s="3">
        <f t="shared" si="88"/>
        <v>0.26676016830294502</v>
      </c>
      <c r="W238" s="3">
        <f t="shared" si="88"/>
        <v>0.26676016830294502</v>
      </c>
      <c r="X238" s="3">
        <f t="shared" si="88"/>
        <v>0.26676016830294502</v>
      </c>
      <c r="Y238" s="3">
        <f t="shared" si="88"/>
        <v>0.26676016830294502</v>
      </c>
      <c r="Z238" s="3">
        <f t="shared" si="88"/>
        <v>0.26676016830294502</v>
      </c>
      <c r="AA238" s="3">
        <f t="shared" si="88"/>
        <v>0.26676016830294502</v>
      </c>
      <c r="AB238" s="3">
        <f t="shared" si="88"/>
        <v>0.26676016830294502</v>
      </c>
      <c r="AC238" s="3">
        <f t="shared" si="88"/>
        <v>0.26676016830294502</v>
      </c>
      <c r="AD238" s="3">
        <f>24.1266375545852/100</f>
        <v>0.24126637554585201</v>
      </c>
      <c r="AE238" s="3">
        <f t="shared" ref="AE238:AM238" si="89">24.1266375545852/100</f>
        <v>0.24126637554585201</v>
      </c>
      <c r="AF238" s="3">
        <f t="shared" si="89"/>
        <v>0.24126637554585201</v>
      </c>
      <c r="AG238" s="3">
        <f t="shared" si="89"/>
        <v>0.24126637554585201</v>
      </c>
      <c r="AH238" s="3">
        <f t="shared" si="89"/>
        <v>0.24126637554585201</v>
      </c>
      <c r="AI238" s="3">
        <f t="shared" si="89"/>
        <v>0.24126637554585201</v>
      </c>
      <c r="AJ238" s="3">
        <f t="shared" si="89"/>
        <v>0.24126637554585201</v>
      </c>
      <c r="AK238" s="3">
        <f t="shared" si="89"/>
        <v>0.24126637554585201</v>
      </c>
      <c r="AL238" s="3">
        <f t="shared" si="89"/>
        <v>0.24126637554585201</v>
      </c>
      <c r="AM238" s="3">
        <f t="shared" si="89"/>
        <v>0.24126637554585201</v>
      </c>
      <c r="AN238" s="3">
        <f>21.9409282700422/100</f>
        <v>0.21940928270042201</v>
      </c>
      <c r="AO238" s="3">
        <f t="shared" ref="AO238:AW238" si="90">21.9409282700422/100</f>
        <v>0.21940928270042201</v>
      </c>
      <c r="AP238" s="3">
        <f t="shared" si="90"/>
        <v>0.21940928270042201</v>
      </c>
      <c r="AQ238" s="3">
        <f t="shared" si="90"/>
        <v>0.21940928270042201</v>
      </c>
      <c r="AR238" s="3">
        <f t="shared" si="90"/>
        <v>0.21940928270042201</v>
      </c>
      <c r="AS238" s="3">
        <f t="shared" si="90"/>
        <v>0.21940928270042201</v>
      </c>
      <c r="AT238" s="3">
        <f t="shared" si="90"/>
        <v>0.21940928270042201</v>
      </c>
      <c r="AU238" s="3">
        <f t="shared" si="90"/>
        <v>0.21940928270042201</v>
      </c>
      <c r="AV238" s="3">
        <f t="shared" si="90"/>
        <v>0.21940928270042201</v>
      </c>
      <c r="AW238" s="3">
        <f t="shared" si="90"/>
        <v>0.21940928270042201</v>
      </c>
      <c r="AX238" s="3">
        <f>19.8460551635664/100</f>
        <v>0.19846055163566401</v>
      </c>
      <c r="AY238" s="3">
        <f t="shared" ref="AY238:BB238" si="91">19.8460551635664/100</f>
        <v>0.19846055163566401</v>
      </c>
      <c r="AZ238" s="3">
        <f t="shared" si="91"/>
        <v>0.19846055163566401</v>
      </c>
      <c r="BA238" s="3">
        <f t="shared" si="91"/>
        <v>0.19846055163566401</v>
      </c>
      <c r="BB238" s="3">
        <f t="shared" si="91"/>
        <v>0.19846055163566401</v>
      </c>
      <c r="BC238" s="3">
        <f>17.683407835919/100</f>
        <v>0.17683407835918999</v>
      </c>
      <c r="BD238" s="3">
        <f t="shared" ref="BD238:BG238" si="92">17.683407835919/100</f>
        <v>0.17683407835918999</v>
      </c>
      <c r="BE238" s="3">
        <f t="shared" si="92"/>
        <v>0.17683407835918999</v>
      </c>
      <c r="BF238" s="3">
        <f t="shared" si="92"/>
        <v>0.17683407835918999</v>
      </c>
      <c r="BG238" s="3">
        <f t="shared" si="92"/>
        <v>0.17683407835918999</v>
      </c>
      <c r="BH238" s="3">
        <f>15.7777068029384/100</f>
        <v>0.15777706802938402</v>
      </c>
      <c r="BI238" s="3">
        <f>14.924155928886/100</f>
        <v>0.14924155928885999</v>
      </c>
      <c r="BJ238" s="3">
        <f>13.959686823255/100</f>
        <v>0.13959686823254999</v>
      </c>
      <c r="BK238" s="3">
        <f>13.4099616858238/100</f>
        <v>0.13409961685823801</v>
      </c>
      <c r="BL238" s="3">
        <f>12.7084723148766/100</f>
        <v>0.12708472314876601</v>
      </c>
      <c r="BM238" s="3">
        <f>11.3204373423045/100</f>
        <v>0.113204373423045</v>
      </c>
      <c r="BN238" s="3">
        <f>10.608371462464/100</f>
        <v>0.10608371462464</v>
      </c>
      <c r="BO238" s="3">
        <f>9.30073516840486/100</f>
        <v>9.3007351684048598E-2</v>
      </c>
      <c r="BP238" s="3">
        <f>8.59574468085106/100</f>
        <v>8.5957446808510612E-2</v>
      </c>
      <c r="BQ238" s="3">
        <f>8.59574468085106/100</f>
        <v>8.5957446808510612E-2</v>
      </c>
    </row>
    <row r="239" spans="1:69" x14ac:dyDescent="0.25">
      <c r="A239" s="3">
        <v>238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f>4.42256602594155/100</f>
        <v>4.4225660259415503E-2</v>
      </c>
      <c r="AO239" s="3">
        <f t="shared" ref="AO239:AW239" si="93">4.42256602594155/100</f>
        <v>4.4225660259415503E-2</v>
      </c>
      <c r="AP239" s="3">
        <f t="shared" si="93"/>
        <v>4.4225660259415503E-2</v>
      </c>
      <c r="AQ239" s="3">
        <f t="shared" si="93"/>
        <v>4.4225660259415503E-2</v>
      </c>
      <c r="AR239" s="3">
        <f t="shared" si="93"/>
        <v>4.4225660259415503E-2</v>
      </c>
      <c r="AS239" s="3">
        <f t="shared" si="93"/>
        <v>4.4225660259415503E-2</v>
      </c>
      <c r="AT239" s="3">
        <f t="shared" si="93"/>
        <v>4.4225660259415503E-2</v>
      </c>
      <c r="AU239" s="3">
        <f t="shared" si="93"/>
        <v>4.4225660259415503E-2</v>
      </c>
      <c r="AV239" s="3">
        <f t="shared" si="93"/>
        <v>4.4225660259415503E-2</v>
      </c>
      <c r="AW239" s="3">
        <f t="shared" si="93"/>
        <v>4.4225660259415503E-2</v>
      </c>
      <c r="AX239" s="3">
        <f>2.86080821039128/100</f>
        <v>2.8608082103912798E-2</v>
      </c>
      <c r="AY239" s="3">
        <f t="shared" ref="AY239:BB239" si="94">2.86080821039128/100</f>
        <v>2.8608082103912798E-2</v>
      </c>
      <c r="AZ239" s="3">
        <f t="shared" si="94"/>
        <v>2.8608082103912798E-2</v>
      </c>
      <c r="BA239" s="3">
        <f t="shared" si="94"/>
        <v>2.8608082103912798E-2</v>
      </c>
      <c r="BB239" s="3">
        <f t="shared" si="94"/>
        <v>2.8608082103912798E-2</v>
      </c>
      <c r="BC239" s="3">
        <f>3.39205890086774/100</f>
        <v>3.39205890086774E-2</v>
      </c>
      <c r="BD239" s="3">
        <f t="shared" ref="BD239:BG239" si="95">3.39205890086774/100</f>
        <v>3.39205890086774E-2</v>
      </c>
      <c r="BE239" s="3">
        <f t="shared" si="95"/>
        <v>3.39205890086774E-2</v>
      </c>
      <c r="BF239" s="3">
        <f t="shared" si="95"/>
        <v>3.39205890086774E-2</v>
      </c>
      <c r="BG239" s="3">
        <f t="shared" si="95"/>
        <v>3.39205890086774E-2</v>
      </c>
      <c r="BH239" s="3">
        <f>2.53912488022996/100</f>
        <v>2.5391248802299603E-2</v>
      </c>
      <c r="BI239" s="3">
        <f>2.46289349208938/100</f>
        <v>2.46289349208938E-2</v>
      </c>
      <c r="BJ239" s="3">
        <f>2.4487756121939/100</f>
        <v>2.4487756121939E-2</v>
      </c>
      <c r="BK239" s="3">
        <f>2.3488255872064/100</f>
        <v>2.3488255872064E-2</v>
      </c>
      <c r="BL239" s="3">
        <f>2.10140093395597/100</f>
        <v>2.10140093395597E-2</v>
      </c>
      <c r="BM239" s="3">
        <f>2.00168208578638/100</f>
        <v>2.0016820857863798E-2</v>
      </c>
      <c r="BN239" s="3">
        <f>1.89798339264531/100</f>
        <v>1.89798339264531E-2</v>
      </c>
      <c r="BO239" s="3">
        <f>1.74388784407591/100</f>
        <v>1.7438878440759101E-2</v>
      </c>
      <c r="BP239" s="3">
        <f>1.66808510638298/100</f>
        <v>1.6680851063829799E-2</v>
      </c>
      <c r="BQ239" s="3">
        <f>1.66808510638298/100</f>
        <v>1.6680851063829799E-2</v>
      </c>
    </row>
    <row r="240" spans="1:69" x14ac:dyDescent="0.25">
      <c r="A240" s="3">
        <v>239</v>
      </c>
      <c r="B240" s="3">
        <f>31.5948275862069/100</f>
        <v>0.31594827586206903</v>
      </c>
      <c r="C240" s="3">
        <f t="shared" ref="C240:S240" si="96">31.5948275862069/100</f>
        <v>0.31594827586206903</v>
      </c>
      <c r="D240" s="3">
        <f t="shared" si="96"/>
        <v>0.31594827586206903</v>
      </c>
      <c r="E240" s="3">
        <f t="shared" si="96"/>
        <v>0.31594827586206903</v>
      </c>
      <c r="F240" s="3">
        <f t="shared" si="96"/>
        <v>0.31594827586206903</v>
      </c>
      <c r="G240" s="3">
        <f t="shared" si="96"/>
        <v>0.31594827586206903</v>
      </c>
      <c r="H240" s="3">
        <f t="shared" si="96"/>
        <v>0.31594827586206903</v>
      </c>
      <c r="I240" s="3">
        <f t="shared" si="96"/>
        <v>0.31594827586206903</v>
      </c>
      <c r="J240" s="3">
        <f t="shared" si="96"/>
        <v>0.31594827586206903</v>
      </c>
      <c r="K240" s="3">
        <f t="shared" si="96"/>
        <v>0.31594827586206903</v>
      </c>
      <c r="L240" s="3">
        <f t="shared" si="96"/>
        <v>0.31594827586206903</v>
      </c>
      <c r="M240" s="3">
        <f t="shared" si="96"/>
        <v>0.31594827586206903</v>
      </c>
      <c r="N240" s="3">
        <f t="shared" si="96"/>
        <v>0.31594827586206903</v>
      </c>
      <c r="O240" s="3">
        <f t="shared" si="96"/>
        <v>0.31594827586206903</v>
      </c>
      <c r="P240" s="3">
        <f t="shared" si="96"/>
        <v>0.31594827586206903</v>
      </c>
      <c r="Q240" s="3">
        <f t="shared" si="96"/>
        <v>0.31594827586206903</v>
      </c>
      <c r="R240" s="3">
        <f t="shared" si="96"/>
        <v>0.31594827586206903</v>
      </c>
      <c r="S240" s="3">
        <f t="shared" si="96"/>
        <v>0.31594827586206903</v>
      </c>
      <c r="T240" s="3">
        <f>35.7924263674614/100</f>
        <v>0.35792426367461405</v>
      </c>
      <c r="U240" s="3">
        <f t="shared" ref="U240:AC240" si="97">35.7924263674614/100</f>
        <v>0.35792426367461405</v>
      </c>
      <c r="V240" s="3">
        <f t="shared" si="97"/>
        <v>0.35792426367461405</v>
      </c>
      <c r="W240" s="3">
        <f t="shared" si="97"/>
        <v>0.35792426367461405</v>
      </c>
      <c r="X240" s="3">
        <f t="shared" si="97"/>
        <v>0.35792426367461405</v>
      </c>
      <c r="Y240" s="3">
        <f t="shared" si="97"/>
        <v>0.35792426367461405</v>
      </c>
      <c r="Z240" s="3">
        <f t="shared" si="97"/>
        <v>0.35792426367461405</v>
      </c>
      <c r="AA240" s="3">
        <f t="shared" si="97"/>
        <v>0.35792426367461405</v>
      </c>
      <c r="AB240" s="3">
        <f t="shared" si="97"/>
        <v>0.35792426367461405</v>
      </c>
      <c r="AC240" s="3">
        <f t="shared" si="97"/>
        <v>0.35792426367461405</v>
      </c>
      <c r="AD240" s="3">
        <f>37.292576419214/100</f>
        <v>0.37292576419214002</v>
      </c>
      <c r="AE240" s="3">
        <f t="shared" ref="AE240:AM240" si="98">37.292576419214/100</f>
        <v>0.37292576419214002</v>
      </c>
      <c r="AF240" s="3">
        <f t="shared" si="98"/>
        <v>0.37292576419214002</v>
      </c>
      <c r="AG240" s="3">
        <f t="shared" si="98"/>
        <v>0.37292576419214002</v>
      </c>
      <c r="AH240" s="3">
        <f t="shared" si="98"/>
        <v>0.37292576419214002</v>
      </c>
      <c r="AI240" s="3">
        <f t="shared" si="98"/>
        <v>0.37292576419214002</v>
      </c>
      <c r="AJ240" s="3">
        <f t="shared" si="98"/>
        <v>0.37292576419214002</v>
      </c>
      <c r="AK240" s="3">
        <f t="shared" si="98"/>
        <v>0.37292576419214002</v>
      </c>
      <c r="AL240" s="3">
        <f t="shared" si="98"/>
        <v>0.37292576419214002</v>
      </c>
      <c r="AM240" s="3">
        <f t="shared" si="98"/>
        <v>0.37292576419214002</v>
      </c>
      <c r="AN240" s="3">
        <f>37.5214877324582/100</f>
        <v>0.37521487732458197</v>
      </c>
      <c r="AO240" s="3">
        <f t="shared" ref="AO240:AW240" si="99">37.5214877324582/100</f>
        <v>0.37521487732458197</v>
      </c>
      <c r="AP240" s="3">
        <f t="shared" si="99"/>
        <v>0.37521487732458197</v>
      </c>
      <c r="AQ240" s="3">
        <f t="shared" si="99"/>
        <v>0.37521487732458197</v>
      </c>
      <c r="AR240" s="3">
        <f t="shared" si="99"/>
        <v>0.37521487732458197</v>
      </c>
      <c r="AS240" s="3">
        <f t="shared" si="99"/>
        <v>0.37521487732458197</v>
      </c>
      <c r="AT240" s="3">
        <f t="shared" si="99"/>
        <v>0.37521487732458197</v>
      </c>
      <c r="AU240" s="3">
        <f t="shared" si="99"/>
        <v>0.37521487732458197</v>
      </c>
      <c r="AV240" s="3">
        <f t="shared" si="99"/>
        <v>0.37521487732458197</v>
      </c>
      <c r="AW240" s="3">
        <f t="shared" si="99"/>
        <v>0.37521487732458197</v>
      </c>
      <c r="AX240" s="3">
        <f>38.7556125721616/100</f>
        <v>0.38755612572161602</v>
      </c>
      <c r="AY240" s="3">
        <f t="shared" ref="AY240:BB240" si="100">38.7556125721616/100</f>
        <v>0.38755612572161602</v>
      </c>
      <c r="AZ240" s="3">
        <f t="shared" si="100"/>
        <v>0.38755612572161602</v>
      </c>
      <c r="BA240" s="3">
        <f t="shared" si="100"/>
        <v>0.38755612572161602</v>
      </c>
      <c r="BB240" s="3">
        <f t="shared" si="100"/>
        <v>0.38755612572161602</v>
      </c>
      <c r="BC240" s="3">
        <f>40.6652642650539/100</f>
        <v>0.40665264265053902</v>
      </c>
      <c r="BD240" s="3">
        <f t="shared" ref="BD240:BG240" si="101">40.6652642650539/100</f>
        <v>0.40665264265053902</v>
      </c>
      <c r="BE240" s="3">
        <f t="shared" si="101"/>
        <v>0.40665264265053902</v>
      </c>
      <c r="BF240" s="3">
        <f t="shared" si="101"/>
        <v>0.40665264265053902</v>
      </c>
      <c r="BG240" s="3">
        <f t="shared" si="101"/>
        <v>0.40665264265053902</v>
      </c>
      <c r="BH240" s="3">
        <f>46.3909294155222/100</f>
        <v>0.46390929415522203</v>
      </c>
      <c r="BI240" s="3">
        <f>48.0182678192791/100</f>
        <v>0.48018267819279103</v>
      </c>
      <c r="BJ240" s="3">
        <f>49.1087789438614/100</f>
        <v>0.49108778943861403</v>
      </c>
      <c r="BK240" s="3">
        <f>50.0583041812427/100</f>
        <v>0.50058304181242697</v>
      </c>
      <c r="BL240" s="3">
        <f>50.8505670446965/100</f>
        <v>0.50850567044696493</v>
      </c>
      <c r="BM240" s="3">
        <f>52.699747687132/100</f>
        <v>0.52699747687132004</v>
      </c>
      <c r="BN240" s="3">
        <f>53.4146754787324/100</f>
        <v>0.53414675478732399</v>
      </c>
      <c r="BO240" s="3">
        <f>55.6334416139511/100</f>
        <v>0.55633441613951096</v>
      </c>
      <c r="BP240" s="3">
        <f>56.6127659574468/100</f>
        <v>0.56612765957446798</v>
      </c>
      <c r="BQ240" s="3">
        <f>56.6127659574468/100</f>
        <v>0.56612765957446798</v>
      </c>
    </row>
    <row r="241" spans="1:69" x14ac:dyDescent="0.25">
      <c r="A241" s="3">
        <v>240</v>
      </c>
      <c r="B241" s="3">
        <f>22.9310344827586/100</f>
        <v>0.22931034482758603</v>
      </c>
      <c r="C241" s="3">
        <f t="shared" ref="C241:S241" si="102">22.9310344827586/100</f>
        <v>0.22931034482758603</v>
      </c>
      <c r="D241" s="3">
        <f t="shared" si="102"/>
        <v>0.22931034482758603</v>
      </c>
      <c r="E241" s="3">
        <f t="shared" si="102"/>
        <v>0.22931034482758603</v>
      </c>
      <c r="F241" s="3">
        <f t="shared" si="102"/>
        <v>0.22931034482758603</v>
      </c>
      <c r="G241" s="3">
        <f t="shared" si="102"/>
        <v>0.22931034482758603</v>
      </c>
      <c r="H241" s="3">
        <f t="shared" si="102"/>
        <v>0.22931034482758603</v>
      </c>
      <c r="I241" s="3">
        <f t="shared" si="102"/>
        <v>0.22931034482758603</v>
      </c>
      <c r="J241" s="3">
        <f t="shared" si="102"/>
        <v>0.22931034482758603</v>
      </c>
      <c r="K241" s="3">
        <f t="shared" si="102"/>
        <v>0.22931034482758603</v>
      </c>
      <c r="L241" s="3">
        <f t="shared" si="102"/>
        <v>0.22931034482758603</v>
      </c>
      <c r="M241" s="3">
        <f t="shared" si="102"/>
        <v>0.22931034482758603</v>
      </c>
      <c r="N241" s="3">
        <f t="shared" si="102"/>
        <v>0.22931034482758603</v>
      </c>
      <c r="O241" s="3">
        <f t="shared" si="102"/>
        <v>0.22931034482758603</v>
      </c>
      <c r="P241" s="3">
        <f t="shared" si="102"/>
        <v>0.22931034482758603</v>
      </c>
      <c r="Q241" s="3">
        <f t="shared" si="102"/>
        <v>0.22931034482758603</v>
      </c>
      <c r="R241" s="3">
        <f t="shared" si="102"/>
        <v>0.22931034482758603</v>
      </c>
      <c r="S241" s="3">
        <f t="shared" si="102"/>
        <v>0.22931034482758603</v>
      </c>
      <c r="T241" s="3">
        <f>23.1697054698457/100</f>
        <v>0.231697054698457</v>
      </c>
      <c r="U241" s="3">
        <f t="shared" ref="U241:AC241" si="103">23.1697054698457/100</f>
        <v>0.231697054698457</v>
      </c>
      <c r="V241" s="3">
        <f t="shared" si="103"/>
        <v>0.231697054698457</v>
      </c>
      <c r="W241" s="3">
        <f t="shared" si="103"/>
        <v>0.231697054698457</v>
      </c>
      <c r="X241" s="3">
        <f t="shared" si="103"/>
        <v>0.231697054698457</v>
      </c>
      <c r="Y241" s="3">
        <f t="shared" si="103"/>
        <v>0.231697054698457</v>
      </c>
      <c r="Z241" s="3">
        <f t="shared" si="103"/>
        <v>0.231697054698457</v>
      </c>
      <c r="AA241" s="3">
        <f t="shared" si="103"/>
        <v>0.231697054698457</v>
      </c>
      <c r="AB241" s="3">
        <f t="shared" si="103"/>
        <v>0.231697054698457</v>
      </c>
      <c r="AC241" s="3">
        <f t="shared" si="103"/>
        <v>0.231697054698457</v>
      </c>
      <c r="AD241" s="3">
        <f>22.4454148471616/100</f>
        <v>0.22445414847161602</v>
      </c>
      <c r="AE241" s="3">
        <f t="shared" ref="AE241:AM241" si="104">22.4454148471616/100</f>
        <v>0.22445414847161602</v>
      </c>
      <c r="AF241" s="3">
        <f t="shared" si="104"/>
        <v>0.22445414847161602</v>
      </c>
      <c r="AG241" s="3">
        <f t="shared" si="104"/>
        <v>0.22445414847161602</v>
      </c>
      <c r="AH241" s="3">
        <f t="shared" si="104"/>
        <v>0.22445414847161602</v>
      </c>
      <c r="AI241" s="3">
        <f t="shared" si="104"/>
        <v>0.22445414847161602</v>
      </c>
      <c r="AJ241" s="3">
        <f t="shared" si="104"/>
        <v>0.22445414847161602</v>
      </c>
      <c r="AK241" s="3">
        <f t="shared" si="104"/>
        <v>0.22445414847161602</v>
      </c>
      <c r="AL241" s="3">
        <f t="shared" si="104"/>
        <v>0.22445414847161602</v>
      </c>
      <c r="AM241" s="3">
        <f t="shared" si="104"/>
        <v>0.22445414847161602</v>
      </c>
      <c r="AN241" s="3">
        <f>18.6122831692452/100</f>
        <v>0.186122831692452</v>
      </c>
      <c r="AO241" s="3">
        <f t="shared" ref="AO241:AW241" si="105">18.6122831692452/100</f>
        <v>0.186122831692452</v>
      </c>
      <c r="AP241" s="3">
        <f t="shared" si="105"/>
        <v>0.186122831692452</v>
      </c>
      <c r="AQ241" s="3">
        <f t="shared" si="105"/>
        <v>0.186122831692452</v>
      </c>
      <c r="AR241" s="3">
        <f t="shared" si="105"/>
        <v>0.186122831692452</v>
      </c>
      <c r="AS241" s="3">
        <f t="shared" si="105"/>
        <v>0.186122831692452</v>
      </c>
      <c r="AT241" s="3">
        <f t="shared" si="105"/>
        <v>0.186122831692452</v>
      </c>
      <c r="AU241" s="3">
        <f t="shared" si="105"/>
        <v>0.186122831692452</v>
      </c>
      <c r="AV241" s="3">
        <f t="shared" si="105"/>
        <v>0.186122831692452</v>
      </c>
      <c r="AW241" s="3">
        <f t="shared" si="105"/>
        <v>0.186122831692452</v>
      </c>
      <c r="AX241" s="3">
        <f>20.2822322001283/100</f>
        <v>0.20282232200128297</v>
      </c>
      <c r="AY241" s="3">
        <f t="shared" ref="AY241:BB241" si="106">20.2822322001283/100</f>
        <v>0.20282232200128297</v>
      </c>
      <c r="AZ241" s="3">
        <f t="shared" si="106"/>
        <v>0.20282232200128297</v>
      </c>
      <c r="BA241" s="3">
        <f t="shared" si="106"/>
        <v>0.20282232200128297</v>
      </c>
      <c r="BB241" s="3">
        <f t="shared" si="106"/>
        <v>0.20282232200128297</v>
      </c>
      <c r="BC241" s="3">
        <f>20.4443860110439/100</f>
        <v>0.204443860110439</v>
      </c>
      <c r="BD241" s="3">
        <f t="shared" ref="BD241:BG241" si="107">20.4443860110439/100</f>
        <v>0.204443860110439</v>
      </c>
      <c r="BE241" s="3">
        <f t="shared" si="107"/>
        <v>0.204443860110439</v>
      </c>
      <c r="BF241" s="3">
        <f t="shared" si="107"/>
        <v>0.204443860110439</v>
      </c>
      <c r="BG241" s="3">
        <f t="shared" si="107"/>
        <v>0.204443860110439</v>
      </c>
      <c r="BH241" s="3">
        <f>18.3807090386458/100</f>
        <v>0.18380709038645801</v>
      </c>
      <c r="BI241" s="3">
        <f>17.6153971619638/100</f>
        <v>0.17615397161963797</v>
      </c>
      <c r="BJ241" s="3">
        <f>18.224221222722/100</f>
        <v>0.18224221222722001</v>
      </c>
      <c r="BK241" s="3">
        <f>17.9077128102615/100</f>
        <v>0.179077128102615</v>
      </c>
      <c r="BL241" s="3">
        <f>18.6457638425617/100</f>
        <v>0.18645763842561699</v>
      </c>
      <c r="BM241" s="3">
        <f>18.2001682085786/100</f>
        <v>0.18200168208578599</v>
      </c>
      <c r="BN241" s="3">
        <f>18.8103711235384/100</f>
        <v>0.188103711235384</v>
      </c>
      <c r="BO241" s="3">
        <f>18.8579244315268/100</f>
        <v>0.18857924431526801</v>
      </c>
      <c r="BP241" s="3">
        <f>18.9446808510638/100</f>
        <v>0.189446808510638</v>
      </c>
      <c r="BQ241" s="3">
        <f>18.9446808510638/100</f>
        <v>0.189446808510638</v>
      </c>
    </row>
    <row r="242" spans="1:69" x14ac:dyDescent="0.25">
      <c r="A242" s="3">
        <v>241</v>
      </c>
      <c r="B242" s="3">
        <f>14.8275862068966/100</f>
        <v>0.14827586206896601</v>
      </c>
      <c r="C242" s="3">
        <f t="shared" ref="C242:S242" si="108">14.8275862068966/100</f>
        <v>0.14827586206896601</v>
      </c>
      <c r="D242" s="3">
        <f t="shared" si="108"/>
        <v>0.14827586206896601</v>
      </c>
      <c r="E242" s="3">
        <f t="shared" si="108"/>
        <v>0.14827586206896601</v>
      </c>
      <c r="F242" s="3">
        <f t="shared" si="108"/>
        <v>0.14827586206896601</v>
      </c>
      <c r="G242" s="3">
        <f t="shared" si="108"/>
        <v>0.14827586206896601</v>
      </c>
      <c r="H242" s="3">
        <f t="shared" si="108"/>
        <v>0.14827586206896601</v>
      </c>
      <c r="I242" s="3">
        <f t="shared" si="108"/>
        <v>0.14827586206896601</v>
      </c>
      <c r="J242" s="3">
        <f t="shared" si="108"/>
        <v>0.14827586206896601</v>
      </c>
      <c r="K242" s="3">
        <f t="shared" si="108"/>
        <v>0.14827586206896601</v>
      </c>
      <c r="L242" s="3">
        <f t="shared" si="108"/>
        <v>0.14827586206896601</v>
      </c>
      <c r="M242" s="3">
        <f t="shared" si="108"/>
        <v>0.14827586206896601</v>
      </c>
      <c r="N242" s="3">
        <f t="shared" si="108"/>
        <v>0.14827586206896601</v>
      </c>
      <c r="O242" s="3">
        <f t="shared" si="108"/>
        <v>0.14827586206896601</v>
      </c>
      <c r="P242" s="3">
        <f t="shared" si="108"/>
        <v>0.14827586206896601</v>
      </c>
      <c r="Q242" s="3">
        <f t="shared" si="108"/>
        <v>0.14827586206896601</v>
      </c>
      <c r="R242" s="3">
        <f t="shared" si="108"/>
        <v>0.14827586206896601</v>
      </c>
      <c r="S242" s="3">
        <f t="shared" si="108"/>
        <v>0.14827586206896601</v>
      </c>
      <c r="T242" s="3">
        <f>14.3618513323983/100</f>
        <v>0.14361851332398301</v>
      </c>
      <c r="U242" s="3">
        <f t="shared" ref="U242:AC242" si="109">14.3618513323983/100</f>
        <v>0.14361851332398301</v>
      </c>
      <c r="V242" s="3">
        <f t="shared" si="109"/>
        <v>0.14361851332398301</v>
      </c>
      <c r="W242" s="3">
        <f t="shared" si="109"/>
        <v>0.14361851332398301</v>
      </c>
      <c r="X242" s="3">
        <f t="shared" si="109"/>
        <v>0.14361851332398301</v>
      </c>
      <c r="Y242" s="3">
        <f t="shared" si="109"/>
        <v>0.14361851332398301</v>
      </c>
      <c r="Z242" s="3">
        <f t="shared" si="109"/>
        <v>0.14361851332398301</v>
      </c>
      <c r="AA242" s="3">
        <f t="shared" si="109"/>
        <v>0.14361851332398301</v>
      </c>
      <c r="AB242" s="3">
        <f t="shared" si="109"/>
        <v>0.14361851332398301</v>
      </c>
      <c r="AC242" s="3">
        <f t="shared" si="109"/>
        <v>0.14361851332398301</v>
      </c>
      <c r="AD242" s="3">
        <f>16.1353711790393/100</f>
        <v>0.16135371179039301</v>
      </c>
      <c r="AE242" s="3">
        <f t="shared" ref="AE242:AM242" si="110">16.1353711790393/100</f>
        <v>0.16135371179039301</v>
      </c>
      <c r="AF242" s="3">
        <f t="shared" si="110"/>
        <v>0.16135371179039301</v>
      </c>
      <c r="AG242" s="3">
        <f t="shared" si="110"/>
        <v>0.16135371179039301</v>
      </c>
      <c r="AH242" s="3">
        <f t="shared" si="110"/>
        <v>0.16135371179039301</v>
      </c>
      <c r="AI242" s="3">
        <f t="shared" si="110"/>
        <v>0.16135371179039301</v>
      </c>
      <c r="AJ242" s="3">
        <f t="shared" si="110"/>
        <v>0.16135371179039301</v>
      </c>
      <c r="AK242" s="3">
        <f t="shared" si="110"/>
        <v>0.16135371179039301</v>
      </c>
      <c r="AL242" s="3">
        <f t="shared" si="110"/>
        <v>0.16135371179039301</v>
      </c>
      <c r="AM242" s="3">
        <f t="shared" si="110"/>
        <v>0.16135371179039301</v>
      </c>
      <c r="AN242" s="3">
        <f>17.5027348023129/100</f>
        <v>0.175027348023129</v>
      </c>
      <c r="AO242" s="3">
        <f t="shared" ref="AO242:AW242" si="111">17.5027348023129/100</f>
        <v>0.175027348023129</v>
      </c>
      <c r="AP242" s="3">
        <f t="shared" si="111"/>
        <v>0.175027348023129</v>
      </c>
      <c r="AQ242" s="3">
        <f t="shared" si="111"/>
        <v>0.175027348023129</v>
      </c>
      <c r="AR242" s="3">
        <f t="shared" si="111"/>
        <v>0.175027348023129</v>
      </c>
      <c r="AS242" s="3">
        <f t="shared" si="111"/>
        <v>0.175027348023129</v>
      </c>
      <c r="AT242" s="3">
        <f t="shared" si="111"/>
        <v>0.175027348023129</v>
      </c>
      <c r="AU242" s="3">
        <f t="shared" si="111"/>
        <v>0.175027348023129</v>
      </c>
      <c r="AV242" s="3">
        <f t="shared" si="111"/>
        <v>0.175027348023129</v>
      </c>
      <c r="AW242" s="3">
        <f t="shared" si="111"/>
        <v>0.175027348023129</v>
      </c>
      <c r="AX242" s="3">
        <f>18.2552918537524/100</f>
        <v>0.18255291853752401</v>
      </c>
      <c r="AY242" s="3">
        <f t="shared" ref="AY242:BB242" si="112">18.2552918537524/100</f>
        <v>0.18255291853752401</v>
      </c>
      <c r="AZ242" s="3">
        <f t="shared" si="112"/>
        <v>0.18255291853752401</v>
      </c>
      <c r="BA242" s="3">
        <f t="shared" si="112"/>
        <v>0.18255291853752401</v>
      </c>
      <c r="BB242" s="3">
        <f t="shared" si="112"/>
        <v>0.18255291853752401</v>
      </c>
      <c r="BC242" s="3">
        <f>17.8148829871154/100</f>
        <v>0.17814882987115399</v>
      </c>
      <c r="BD242" s="3">
        <f t="shared" ref="BD242:BG242" si="113">17.8148829871154/100</f>
        <v>0.17814882987115399</v>
      </c>
      <c r="BE242" s="3">
        <f t="shared" si="113"/>
        <v>0.17814882987115399</v>
      </c>
      <c r="BF242" s="3">
        <f t="shared" si="113"/>
        <v>0.17814882987115399</v>
      </c>
      <c r="BG242" s="3">
        <f t="shared" si="113"/>
        <v>0.17814882987115399</v>
      </c>
      <c r="BH242" s="3">
        <f>16.9115298626637/100</f>
        <v>0.16911529862663699</v>
      </c>
      <c r="BI242" s="3">
        <f>16.9792855977818/100</f>
        <v>0.16979285597781801</v>
      </c>
      <c r="BJ242" s="3">
        <f>16.2585373979677/100</f>
        <v>0.16258537397967701</v>
      </c>
      <c r="BK242" s="3">
        <f>16.2751957354656/100</f>
        <v>0.162751957354656</v>
      </c>
      <c r="BL242" s="3">
        <f>15.6937958639093/100</f>
        <v>0.15693795863909299</v>
      </c>
      <c r="BM242" s="3">
        <f>15.7779646761985/100</f>
        <v>0.157779646761985</v>
      </c>
      <c r="BN242" s="3">
        <f>15.2685985426199/100</f>
        <v>0.15268598542619899</v>
      </c>
      <c r="BO242" s="3">
        <f>14.4640109420414/100</f>
        <v>0.144640109420414</v>
      </c>
      <c r="BP242" s="3">
        <f>14.1787234042553/100</f>
        <v>0.141787234042553</v>
      </c>
      <c r="BQ242" s="3">
        <f>14.1787234042553/100</f>
        <v>0.141787234042553</v>
      </c>
    </row>
    <row r="243" spans="1:69" x14ac:dyDescent="0.25">
      <c r="A243" s="3">
        <v>242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f>4.42256602594155/100</f>
        <v>4.4225660259415503E-2</v>
      </c>
      <c r="AO243" s="3">
        <f t="shared" ref="AO243:AW243" si="114">4.42256602594155/100</f>
        <v>4.4225660259415503E-2</v>
      </c>
      <c r="AP243" s="3">
        <f t="shared" si="114"/>
        <v>4.4225660259415503E-2</v>
      </c>
      <c r="AQ243" s="3">
        <f t="shared" si="114"/>
        <v>4.4225660259415503E-2</v>
      </c>
      <c r="AR243" s="3">
        <f t="shared" si="114"/>
        <v>4.4225660259415503E-2</v>
      </c>
      <c r="AS243" s="3">
        <f t="shared" si="114"/>
        <v>4.4225660259415503E-2</v>
      </c>
      <c r="AT243" s="3">
        <f t="shared" si="114"/>
        <v>4.4225660259415503E-2</v>
      </c>
      <c r="AU243" s="3">
        <f t="shared" si="114"/>
        <v>4.4225660259415503E-2</v>
      </c>
      <c r="AV243" s="3">
        <f t="shared" si="114"/>
        <v>4.4225660259415503E-2</v>
      </c>
      <c r="AW243" s="3">
        <f t="shared" si="114"/>
        <v>4.4225660259415503E-2</v>
      </c>
      <c r="AX243" s="3">
        <f>2.86080821039128/100</f>
        <v>2.8608082103912798E-2</v>
      </c>
      <c r="AY243" s="3">
        <f t="shared" ref="AY243:BB243" si="115">2.86080821039128/100</f>
        <v>2.8608082103912798E-2</v>
      </c>
      <c r="AZ243" s="3">
        <f t="shared" si="115"/>
        <v>2.8608082103912798E-2</v>
      </c>
      <c r="BA243" s="3">
        <f t="shared" si="115"/>
        <v>2.8608082103912798E-2</v>
      </c>
      <c r="BB243" s="3">
        <f t="shared" si="115"/>
        <v>2.8608082103912798E-2</v>
      </c>
      <c r="BC243" s="3">
        <f>3.39205890086774/100</f>
        <v>3.39205890086774E-2</v>
      </c>
      <c r="BD243" s="3">
        <f t="shared" ref="BD243:BG243" si="116">3.39205890086774/100</f>
        <v>3.39205890086774E-2</v>
      </c>
      <c r="BE243" s="3">
        <f t="shared" si="116"/>
        <v>3.39205890086774E-2</v>
      </c>
      <c r="BF243" s="3">
        <f t="shared" si="116"/>
        <v>3.39205890086774E-2</v>
      </c>
      <c r="BG243" s="3">
        <f t="shared" si="116"/>
        <v>3.39205890086774E-2</v>
      </c>
      <c r="BH243" s="3">
        <f>2.53912488022996/100</f>
        <v>2.5391248802299603E-2</v>
      </c>
      <c r="BI243" s="3">
        <f>2.46289349208938/100</f>
        <v>2.46289349208938E-2</v>
      </c>
      <c r="BJ243" s="3">
        <f>2.4487756121939/100</f>
        <v>2.4487756121939E-2</v>
      </c>
      <c r="BK243" s="3">
        <f>2.3488255872064/100</f>
        <v>2.3488255872064E-2</v>
      </c>
      <c r="BL243" s="3">
        <f>2.10140093395597/100</f>
        <v>2.10140093395597E-2</v>
      </c>
      <c r="BM243" s="3">
        <f>2.00168208578638/100</f>
        <v>2.0016820857863798E-2</v>
      </c>
      <c r="BN243" s="3">
        <f>1.89798339264531/100</f>
        <v>1.89798339264531E-2</v>
      </c>
      <c r="BO243" s="3">
        <f>1.74388784407591/100</f>
        <v>1.7438878440759101E-2</v>
      </c>
      <c r="BP243" s="3">
        <f>1.66808510638298/100</f>
        <v>1.6680851063829799E-2</v>
      </c>
      <c r="BQ243" s="3">
        <f>1.66808510638298/100</f>
        <v>1.6680851063829799E-2</v>
      </c>
    </row>
    <row r="244" spans="1:69" x14ac:dyDescent="0.25">
      <c r="A244" s="3">
        <v>243</v>
      </c>
      <c r="B244" s="3">
        <f>31.5948275862069/100</f>
        <v>0.31594827586206903</v>
      </c>
      <c r="C244" s="3">
        <f t="shared" ref="C244:S244" si="117">31.5948275862069/100</f>
        <v>0.31594827586206903</v>
      </c>
      <c r="D244" s="3">
        <f t="shared" si="117"/>
        <v>0.31594827586206903</v>
      </c>
      <c r="E244" s="3">
        <f t="shared" si="117"/>
        <v>0.31594827586206903</v>
      </c>
      <c r="F244" s="3">
        <f t="shared" si="117"/>
        <v>0.31594827586206903</v>
      </c>
      <c r="G244" s="3">
        <f t="shared" si="117"/>
        <v>0.31594827586206903</v>
      </c>
      <c r="H244" s="3">
        <f t="shared" si="117"/>
        <v>0.31594827586206903</v>
      </c>
      <c r="I244" s="3">
        <f t="shared" si="117"/>
        <v>0.31594827586206903</v>
      </c>
      <c r="J244" s="3">
        <f t="shared" si="117"/>
        <v>0.31594827586206903</v>
      </c>
      <c r="K244" s="3">
        <f t="shared" si="117"/>
        <v>0.31594827586206903</v>
      </c>
      <c r="L244" s="3">
        <f t="shared" si="117"/>
        <v>0.31594827586206903</v>
      </c>
      <c r="M244" s="3">
        <f t="shared" si="117"/>
        <v>0.31594827586206903</v>
      </c>
      <c r="N244" s="3">
        <f t="shared" si="117"/>
        <v>0.31594827586206903</v>
      </c>
      <c r="O244" s="3">
        <f t="shared" si="117"/>
        <v>0.31594827586206903</v>
      </c>
      <c r="P244" s="3">
        <f t="shared" si="117"/>
        <v>0.31594827586206903</v>
      </c>
      <c r="Q244" s="3">
        <f t="shared" si="117"/>
        <v>0.31594827586206903</v>
      </c>
      <c r="R244" s="3">
        <f t="shared" si="117"/>
        <v>0.31594827586206903</v>
      </c>
      <c r="S244" s="3">
        <f t="shared" si="117"/>
        <v>0.31594827586206903</v>
      </c>
      <c r="T244" s="3">
        <f>35.7924263674614/100</f>
        <v>0.35792426367461405</v>
      </c>
      <c r="U244" s="3">
        <f t="shared" ref="U244:AC244" si="118">35.7924263674614/100</f>
        <v>0.35792426367461405</v>
      </c>
      <c r="V244" s="3">
        <f t="shared" si="118"/>
        <v>0.35792426367461405</v>
      </c>
      <c r="W244" s="3">
        <f t="shared" si="118"/>
        <v>0.35792426367461405</v>
      </c>
      <c r="X244" s="3">
        <f t="shared" si="118"/>
        <v>0.35792426367461405</v>
      </c>
      <c r="Y244" s="3">
        <f t="shared" si="118"/>
        <v>0.35792426367461405</v>
      </c>
      <c r="Z244" s="3">
        <f t="shared" si="118"/>
        <v>0.35792426367461405</v>
      </c>
      <c r="AA244" s="3">
        <f t="shared" si="118"/>
        <v>0.35792426367461405</v>
      </c>
      <c r="AB244" s="3">
        <f t="shared" si="118"/>
        <v>0.35792426367461405</v>
      </c>
      <c r="AC244" s="3">
        <f t="shared" si="118"/>
        <v>0.35792426367461405</v>
      </c>
      <c r="AD244" s="3">
        <f>37.292576419214/100</f>
        <v>0.37292576419214002</v>
      </c>
      <c r="AE244" s="3">
        <f t="shared" ref="AE244:AM244" si="119">37.292576419214/100</f>
        <v>0.37292576419214002</v>
      </c>
      <c r="AF244" s="3">
        <f t="shared" si="119"/>
        <v>0.37292576419214002</v>
      </c>
      <c r="AG244" s="3">
        <f t="shared" si="119"/>
        <v>0.37292576419214002</v>
      </c>
      <c r="AH244" s="3">
        <f t="shared" si="119"/>
        <v>0.37292576419214002</v>
      </c>
      <c r="AI244" s="3">
        <f t="shared" si="119"/>
        <v>0.37292576419214002</v>
      </c>
      <c r="AJ244" s="3">
        <f t="shared" si="119"/>
        <v>0.37292576419214002</v>
      </c>
      <c r="AK244" s="3">
        <f t="shared" si="119"/>
        <v>0.37292576419214002</v>
      </c>
      <c r="AL244" s="3">
        <f t="shared" si="119"/>
        <v>0.37292576419214002</v>
      </c>
      <c r="AM244" s="3">
        <f t="shared" si="119"/>
        <v>0.37292576419214002</v>
      </c>
      <c r="AN244" s="3">
        <f>37.5214877324582/100</f>
        <v>0.37521487732458197</v>
      </c>
      <c r="AO244" s="3">
        <f t="shared" ref="AO244:AW244" si="120">37.5214877324582/100</f>
        <v>0.37521487732458197</v>
      </c>
      <c r="AP244" s="3">
        <f t="shared" si="120"/>
        <v>0.37521487732458197</v>
      </c>
      <c r="AQ244" s="3">
        <f t="shared" si="120"/>
        <v>0.37521487732458197</v>
      </c>
      <c r="AR244" s="3">
        <f t="shared" si="120"/>
        <v>0.37521487732458197</v>
      </c>
      <c r="AS244" s="3">
        <f t="shared" si="120"/>
        <v>0.37521487732458197</v>
      </c>
      <c r="AT244" s="3">
        <f t="shared" si="120"/>
        <v>0.37521487732458197</v>
      </c>
      <c r="AU244" s="3">
        <f t="shared" si="120"/>
        <v>0.37521487732458197</v>
      </c>
      <c r="AV244" s="3">
        <f t="shared" si="120"/>
        <v>0.37521487732458197</v>
      </c>
      <c r="AW244" s="3">
        <f t="shared" si="120"/>
        <v>0.37521487732458197</v>
      </c>
      <c r="AX244" s="3">
        <f>38.7556125721616/100</f>
        <v>0.38755612572161602</v>
      </c>
      <c r="AY244" s="3">
        <f t="shared" ref="AY244:BB244" si="121">38.7556125721616/100</f>
        <v>0.38755612572161602</v>
      </c>
      <c r="AZ244" s="3">
        <f t="shared" si="121"/>
        <v>0.38755612572161602</v>
      </c>
      <c r="BA244" s="3">
        <f t="shared" si="121"/>
        <v>0.38755612572161602</v>
      </c>
      <c r="BB244" s="3">
        <f t="shared" si="121"/>
        <v>0.38755612572161602</v>
      </c>
      <c r="BC244" s="3">
        <f>40.6652642650539/100</f>
        <v>0.40665264265053902</v>
      </c>
      <c r="BD244" s="3">
        <f t="shared" ref="BD244:BG244" si="122">40.6652642650539/100</f>
        <v>0.40665264265053902</v>
      </c>
      <c r="BE244" s="3">
        <f t="shared" si="122"/>
        <v>0.40665264265053902</v>
      </c>
      <c r="BF244" s="3">
        <f t="shared" si="122"/>
        <v>0.40665264265053902</v>
      </c>
      <c r="BG244" s="3">
        <f t="shared" si="122"/>
        <v>0.40665264265053902</v>
      </c>
      <c r="BH244" s="3">
        <f>46.3909294155222/100</f>
        <v>0.46390929415522203</v>
      </c>
      <c r="BI244" s="3">
        <f>48.0182678192791/100</f>
        <v>0.48018267819279103</v>
      </c>
      <c r="BJ244" s="3">
        <f>49.1087789438614/100</f>
        <v>0.49108778943861403</v>
      </c>
      <c r="BK244" s="3">
        <f>50.0583041812427/100</f>
        <v>0.50058304181242697</v>
      </c>
      <c r="BL244" s="3">
        <f>50.8505670446965/100</f>
        <v>0.50850567044696493</v>
      </c>
      <c r="BM244" s="3">
        <f>52.699747687132/100</f>
        <v>0.52699747687132004</v>
      </c>
      <c r="BN244" s="3">
        <f>53.4146754787324/100</f>
        <v>0.53414675478732399</v>
      </c>
      <c r="BO244" s="3">
        <f>55.6334416139511/100</f>
        <v>0.55633441613951096</v>
      </c>
      <c r="BP244" s="3">
        <f>56.6127659574468/100</f>
        <v>0.56612765957446798</v>
      </c>
      <c r="BQ244" s="3">
        <f>56.6127659574468/100</f>
        <v>0.56612765957446798</v>
      </c>
    </row>
    <row r="245" spans="1:69" x14ac:dyDescent="0.25">
      <c r="A245" s="3">
        <v>244</v>
      </c>
      <c r="B245" s="3">
        <f>22.9310344827586/100</f>
        <v>0.22931034482758603</v>
      </c>
      <c r="C245" s="3">
        <f t="shared" ref="C245:S245" si="123">22.9310344827586/100</f>
        <v>0.22931034482758603</v>
      </c>
      <c r="D245" s="3">
        <f t="shared" si="123"/>
        <v>0.22931034482758603</v>
      </c>
      <c r="E245" s="3">
        <f t="shared" si="123"/>
        <v>0.22931034482758603</v>
      </c>
      <c r="F245" s="3">
        <f t="shared" si="123"/>
        <v>0.22931034482758603</v>
      </c>
      <c r="G245" s="3">
        <f t="shared" si="123"/>
        <v>0.22931034482758603</v>
      </c>
      <c r="H245" s="3">
        <f t="shared" si="123"/>
        <v>0.22931034482758603</v>
      </c>
      <c r="I245" s="3">
        <f t="shared" si="123"/>
        <v>0.22931034482758603</v>
      </c>
      <c r="J245" s="3">
        <f t="shared" si="123"/>
        <v>0.22931034482758603</v>
      </c>
      <c r="K245" s="3">
        <f t="shared" si="123"/>
        <v>0.22931034482758603</v>
      </c>
      <c r="L245" s="3">
        <f t="shared" si="123"/>
        <v>0.22931034482758603</v>
      </c>
      <c r="M245" s="3">
        <f t="shared" si="123"/>
        <v>0.22931034482758603</v>
      </c>
      <c r="N245" s="3">
        <f t="shared" si="123"/>
        <v>0.22931034482758603</v>
      </c>
      <c r="O245" s="3">
        <f t="shared" si="123"/>
        <v>0.22931034482758603</v>
      </c>
      <c r="P245" s="3">
        <f t="shared" si="123"/>
        <v>0.22931034482758603</v>
      </c>
      <c r="Q245" s="3">
        <f t="shared" si="123"/>
        <v>0.22931034482758603</v>
      </c>
      <c r="R245" s="3">
        <f t="shared" si="123"/>
        <v>0.22931034482758603</v>
      </c>
      <c r="S245" s="3">
        <f t="shared" si="123"/>
        <v>0.22931034482758603</v>
      </c>
      <c r="T245" s="3">
        <f>23.1697054698457/100</f>
        <v>0.231697054698457</v>
      </c>
      <c r="U245" s="3">
        <f t="shared" ref="U245:AC245" si="124">23.1697054698457/100</f>
        <v>0.231697054698457</v>
      </c>
      <c r="V245" s="3">
        <f t="shared" si="124"/>
        <v>0.231697054698457</v>
      </c>
      <c r="W245" s="3">
        <f t="shared" si="124"/>
        <v>0.231697054698457</v>
      </c>
      <c r="X245" s="3">
        <f t="shared" si="124"/>
        <v>0.231697054698457</v>
      </c>
      <c r="Y245" s="3">
        <f t="shared" si="124"/>
        <v>0.231697054698457</v>
      </c>
      <c r="Z245" s="3">
        <f t="shared" si="124"/>
        <v>0.231697054698457</v>
      </c>
      <c r="AA245" s="3">
        <f t="shared" si="124"/>
        <v>0.231697054698457</v>
      </c>
      <c r="AB245" s="3">
        <f t="shared" si="124"/>
        <v>0.231697054698457</v>
      </c>
      <c r="AC245" s="3">
        <f t="shared" si="124"/>
        <v>0.231697054698457</v>
      </c>
      <c r="AD245" s="3">
        <f>22.4454148471616/100</f>
        <v>0.22445414847161602</v>
      </c>
      <c r="AE245" s="3">
        <f t="shared" ref="AE245:AM245" si="125">22.4454148471616/100</f>
        <v>0.22445414847161602</v>
      </c>
      <c r="AF245" s="3">
        <f t="shared" si="125"/>
        <v>0.22445414847161602</v>
      </c>
      <c r="AG245" s="3">
        <f t="shared" si="125"/>
        <v>0.22445414847161602</v>
      </c>
      <c r="AH245" s="3">
        <f t="shared" si="125"/>
        <v>0.22445414847161602</v>
      </c>
      <c r="AI245" s="3">
        <f t="shared" si="125"/>
        <v>0.22445414847161602</v>
      </c>
      <c r="AJ245" s="3">
        <f t="shared" si="125"/>
        <v>0.22445414847161602</v>
      </c>
      <c r="AK245" s="3">
        <f t="shared" si="125"/>
        <v>0.22445414847161602</v>
      </c>
      <c r="AL245" s="3">
        <f t="shared" si="125"/>
        <v>0.22445414847161602</v>
      </c>
      <c r="AM245" s="3">
        <f t="shared" si="125"/>
        <v>0.22445414847161602</v>
      </c>
      <c r="AN245" s="3">
        <f>18.6122831692452/100</f>
        <v>0.186122831692452</v>
      </c>
      <c r="AO245" s="3">
        <f t="shared" ref="AO245:AW245" si="126">18.6122831692452/100</f>
        <v>0.186122831692452</v>
      </c>
      <c r="AP245" s="3">
        <f t="shared" si="126"/>
        <v>0.186122831692452</v>
      </c>
      <c r="AQ245" s="3">
        <f t="shared" si="126"/>
        <v>0.186122831692452</v>
      </c>
      <c r="AR245" s="3">
        <f t="shared" si="126"/>
        <v>0.186122831692452</v>
      </c>
      <c r="AS245" s="3">
        <f t="shared" si="126"/>
        <v>0.186122831692452</v>
      </c>
      <c r="AT245" s="3">
        <f t="shared" si="126"/>
        <v>0.186122831692452</v>
      </c>
      <c r="AU245" s="3">
        <f t="shared" si="126"/>
        <v>0.186122831692452</v>
      </c>
      <c r="AV245" s="3">
        <f t="shared" si="126"/>
        <v>0.186122831692452</v>
      </c>
      <c r="AW245" s="3">
        <f t="shared" si="126"/>
        <v>0.186122831692452</v>
      </c>
      <c r="AX245" s="3">
        <f>20.2822322001283/100</f>
        <v>0.20282232200128297</v>
      </c>
      <c r="AY245" s="3">
        <f t="shared" ref="AY245:BB245" si="127">20.2822322001283/100</f>
        <v>0.20282232200128297</v>
      </c>
      <c r="AZ245" s="3">
        <f t="shared" si="127"/>
        <v>0.20282232200128297</v>
      </c>
      <c r="BA245" s="3">
        <f t="shared" si="127"/>
        <v>0.20282232200128297</v>
      </c>
      <c r="BB245" s="3">
        <f t="shared" si="127"/>
        <v>0.20282232200128297</v>
      </c>
      <c r="BC245" s="3">
        <f>20.4443860110439/100</f>
        <v>0.204443860110439</v>
      </c>
      <c r="BD245" s="3">
        <f t="shared" ref="BD245:BG245" si="128">20.4443860110439/100</f>
        <v>0.204443860110439</v>
      </c>
      <c r="BE245" s="3">
        <f t="shared" si="128"/>
        <v>0.204443860110439</v>
      </c>
      <c r="BF245" s="3">
        <f t="shared" si="128"/>
        <v>0.204443860110439</v>
      </c>
      <c r="BG245" s="3">
        <f t="shared" si="128"/>
        <v>0.204443860110439</v>
      </c>
      <c r="BH245" s="3">
        <f>18.3807090386458/100</f>
        <v>0.18380709038645801</v>
      </c>
      <c r="BI245" s="3">
        <f>17.6153971619638/100</f>
        <v>0.17615397161963797</v>
      </c>
      <c r="BJ245" s="3">
        <f>18.224221222722/100</f>
        <v>0.18224221222722001</v>
      </c>
      <c r="BK245" s="3">
        <f>17.9077128102615/100</f>
        <v>0.179077128102615</v>
      </c>
      <c r="BL245" s="3">
        <f>18.6457638425617/100</f>
        <v>0.18645763842561699</v>
      </c>
      <c r="BM245" s="3">
        <f>18.2001682085786/100</f>
        <v>0.18200168208578599</v>
      </c>
      <c r="BN245" s="3">
        <f>18.8103711235384/100</f>
        <v>0.188103711235384</v>
      </c>
      <c r="BO245" s="3">
        <f>18.8579244315268/100</f>
        <v>0.18857924431526801</v>
      </c>
      <c r="BP245" s="3">
        <f>18.9446808510638/100</f>
        <v>0.189446808510638</v>
      </c>
      <c r="BQ245" s="3">
        <f>18.9446808510638/100</f>
        <v>0.189446808510638</v>
      </c>
    </row>
    <row r="246" spans="1:69" x14ac:dyDescent="0.25">
      <c r="A246" s="3">
        <v>245</v>
      </c>
      <c r="B246" s="3">
        <f>14.8275862068966/100</f>
        <v>0.14827586206896601</v>
      </c>
      <c r="C246" s="3">
        <f t="shared" ref="C246:S246" si="129">14.8275862068966/100</f>
        <v>0.14827586206896601</v>
      </c>
      <c r="D246" s="3">
        <f t="shared" si="129"/>
        <v>0.14827586206896601</v>
      </c>
      <c r="E246" s="3">
        <f t="shared" si="129"/>
        <v>0.14827586206896601</v>
      </c>
      <c r="F246" s="3">
        <f t="shared" si="129"/>
        <v>0.14827586206896601</v>
      </c>
      <c r="G246" s="3">
        <f t="shared" si="129"/>
        <v>0.14827586206896601</v>
      </c>
      <c r="H246" s="3">
        <f t="shared" si="129"/>
        <v>0.14827586206896601</v>
      </c>
      <c r="I246" s="3">
        <f t="shared" si="129"/>
        <v>0.14827586206896601</v>
      </c>
      <c r="J246" s="3">
        <f t="shared" si="129"/>
        <v>0.14827586206896601</v>
      </c>
      <c r="K246" s="3">
        <f t="shared" si="129"/>
        <v>0.14827586206896601</v>
      </c>
      <c r="L246" s="3">
        <f t="shared" si="129"/>
        <v>0.14827586206896601</v>
      </c>
      <c r="M246" s="3">
        <f t="shared" si="129"/>
        <v>0.14827586206896601</v>
      </c>
      <c r="N246" s="3">
        <f t="shared" si="129"/>
        <v>0.14827586206896601</v>
      </c>
      <c r="O246" s="3">
        <f t="shared" si="129"/>
        <v>0.14827586206896601</v>
      </c>
      <c r="P246" s="3">
        <f t="shared" si="129"/>
        <v>0.14827586206896601</v>
      </c>
      <c r="Q246" s="3">
        <f t="shared" si="129"/>
        <v>0.14827586206896601</v>
      </c>
      <c r="R246" s="3">
        <f t="shared" si="129"/>
        <v>0.14827586206896601</v>
      </c>
      <c r="S246" s="3">
        <f t="shared" si="129"/>
        <v>0.14827586206896601</v>
      </c>
      <c r="T246" s="3">
        <f>14.3618513323983/100</f>
        <v>0.14361851332398301</v>
      </c>
      <c r="U246" s="3">
        <f t="shared" ref="U246:AC246" si="130">14.3618513323983/100</f>
        <v>0.14361851332398301</v>
      </c>
      <c r="V246" s="3">
        <f t="shared" si="130"/>
        <v>0.14361851332398301</v>
      </c>
      <c r="W246" s="3">
        <f t="shared" si="130"/>
        <v>0.14361851332398301</v>
      </c>
      <c r="X246" s="3">
        <f t="shared" si="130"/>
        <v>0.14361851332398301</v>
      </c>
      <c r="Y246" s="3">
        <f t="shared" si="130"/>
        <v>0.14361851332398301</v>
      </c>
      <c r="Z246" s="3">
        <f t="shared" si="130"/>
        <v>0.14361851332398301</v>
      </c>
      <c r="AA246" s="3">
        <f t="shared" si="130"/>
        <v>0.14361851332398301</v>
      </c>
      <c r="AB246" s="3">
        <f t="shared" si="130"/>
        <v>0.14361851332398301</v>
      </c>
      <c r="AC246" s="3">
        <f t="shared" si="130"/>
        <v>0.14361851332398301</v>
      </c>
      <c r="AD246" s="3">
        <f>16.1353711790393/100</f>
        <v>0.16135371179039301</v>
      </c>
      <c r="AE246" s="3">
        <f t="shared" ref="AE246:AM246" si="131">16.1353711790393/100</f>
        <v>0.16135371179039301</v>
      </c>
      <c r="AF246" s="3">
        <f t="shared" si="131"/>
        <v>0.16135371179039301</v>
      </c>
      <c r="AG246" s="3">
        <f t="shared" si="131"/>
        <v>0.16135371179039301</v>
      </c>
      <c r="AH246" s="3">
        <f t="shared" si="131"/>
        <v>0.16135371179039301</v>
      </c>
      <c r="AI246" s="3">
        <f t="shared" si="131"/>
        <v>0.16135371179039301</v>
      </c>
      <c r="AJ246" s="3">
        <f t="shared" si="131"/>
        <v>0.16135371179039301</v>
      </c>
      <c r="AK246" s="3">
        <f t="shared" si="131"/>
        <v>0.16135371179039301</v>
      </c>
      <c r="AL246" s="3">
        <f t="shared" si="131"/>
        <v>0.16135371179039301</v>
      </c>
      <c r="AM246" s="3">
        <f t="shared" si="131"/>
        <v>0.16135371179039301</v>
      </c>
      <c r="AN246" s="3">
        <f>17.5027348023129/100</f>
        <v>0.175027348023129</v>
      </c>
      <c r="AO246" s="3">
        <f t="shared" ref="AO246:AW246" si="132">17.5027348023129/100</f>
        <v>0.175027348023129</v>
      </c>
      <c r="AP246" s="3">
        <f t="shared" si="132"/>
        <v>0.175027348023129</v>
      </c>
      <c r="AQ246" s="3">
        <f t="shared" si="132"/>
        <v>0.175027348023129</v>
      </c>
      <c r="AR246" s="3">
        <f t="shared" si="132"/>
        <v>0.175027348023129</v>
      </c>
      <c r="AS246" s="3">
        <f t="shared" si="132"/>
        <v>0.175027348023129</v>
      </c>
      <c r="AT246" s="3">
        <f t="shared" si="132"/>
        <v>0.175027348023129</v>
      </c>
      <c r="AU246" s="3">
        <f t="shared" si="132"/>
        <v>0.175027348023129</v>
      </c>
      <c r="AV246" s="3">
        <f t="shared" si="132"/>
        <v>0.175027348023129</v>
      </c>
      <c r="AW246" s="3">
        <f t="shared" si="132"/>
        <v>0.175027348023129</v>
      </c>
      <c r="AX246" s="3">
        <f>18.2552918537524/100</f>
        <v>0.18255291853752401</v>
      </c>
      <c r="AY246" s="3">
        <f t="shared" ref="AY246:BB246" si="133">18.2552918537524/100</f>
        <v>0.18255291853752401</v>
      </c>
      <c r="AZ246" s="3">
        <f t="shared" si="133"/>
        <v>0.18255291853752401</v>
      </c>
      <c r="BA246" s="3">
        <f t="shared" si="133"/>
        <v>0.18255291853752401</v>
      </c>
      <c r="BB246" s="3">
        <f t="shared" si="133"/>
        <v>0.18255291853752401</v>
      </c>
      <c r="BC246" s="3">
        <f>17.8148829871154/100</f>
        <v>0.17814882987115399</v>
      </c>
      <c r="BD246" s="3">
        <f t="shared" ref="BD246:BG246" si="134">17.8148829871154/100</f>
        <v>0.17814882987115399</v>
      </c>
      <c r="BE246" s="3">
        <f t="shared" si="134"/>
        <v>0.17814882987115399</v>
      </c>
      <c r="BF246" s="3">
        <f t="shared" si="134"/>
        <v>0.17814882987115399</v>
      </c>
      <c r="BG246" s="3">
        <f t="shared" si="134"/>
        <v>0.17814882987115399</v>
      </c>
      <c r="BH246" s="3">
        <f>16.9115298626637/100</f>
        <v>0.16911529862663699</v>
      </c>
      <c r="BI246" s="3">
        <f>16.9792855977818/100</f>
        <v>0.16979285597781801</v>
      </c>
      <c r="BJ246" s="3">
        <f>16.2585373979677/100</f>
        <v>0.16258537397967701</v>
      </c>
      <c r="BK246" s="3">
        <f>16.2751957354656/100</f>
        <v>0.162751957354656</v>
      </c>
      <c r="BL246" s="3">
        <f>15.6937958639093/100</f>
        <v>0.15693795863909299</v>
      </c>
      <c r="BM246" s="3">
        <f>15.7779646761985/100</f>
        <v>0.157779646761985</v>
      </c>
      <c r="BN246" s="3">
        <f>15.2685985426199/100</f>
        <v>0.15268598542619899</v>
      </c>
      <c r="BO246" s="3">
        <f>14.4640109420414/100</f>
        <v>0.144640109420414</v>
      </c>
      <c r="BP246" s="3">
        <f>14.1787234042553/100</f>
        <v>0.141787234042553</v>
      </c>
      <c r="BQ246" s="3">
        <f>14.1787234042553/100</f>
        <v>0.141787234042553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49" workbookViewId="0">
      <selection activeCell="I21" sqref="I21"/>
    </sheetView>
  </sheetViews>
  <sheetFormatPr defaultRowHeight="15" x14ac:dyDescent="0.25"/>
  <sheetData>
    <row r="1" spans="1:2" x14ac:dyDescent="0.25">
      <c r="A1" t="s">
        <v>23</v>
      </c>
      <c r="B1" t="s">
        <v>86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46"/>
  <sheetViews>
    <sheetView topLeftCell="A243" workbookViewId="0">
      <selection activeCell="E250" sqref="E250"/>
    </sheetView>
  </sheetViews>
  <sheetFormatPr defaultRowHeight="15" x14ac:dyDescent="0.25"/>
  <sheetData>
    <row r="1" spans="1:2" x14ac:dyDescent="0.25">
      <c r="A1" t="s">
        <v>24</v>
      </c>
      <c r="B1" t="s">
        <v>87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 s="1">
        <v>47</v>
      </c>
      <c r="B48" s="1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 s="1">
        <v>94</v>
      </c>
      <c r="B95" s="1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 s="1">
        <v>141</v>
      </c>
      <c r="B142" s="1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 s="1">
        <v>188</v>
      </c>
      <c r="B189" s="1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  <row r="226" spans="1:2" x14ac:dyDescent="0.25">
      <c r="A226">
        <v>225</v>
      </c>
      <c r="B226">
        <v>2.6</v>
      </c>
    </row>
    <row r="227" spans="1:2" x14ac:dyDescent="0.25">
      <c r="A227">
        <v>226</v>
      </c>
      <c r="B227">
        <v>2.6</v>
      </c>
    </row>
    <row r="228" spans="1:2" x14ac:dyDescent="0.25">
      <c r="A228">
        <v>227</v>
      </c>
      <c r="B228">
        <v>2.6</v>
      </c>
    </row>
    <row r="229" spans="1:2" x14ac:dyDescent="0.25">
      <c r="A229">
        <v>228</v>
      </c>
      <c r="B229">
        <v>2.6</v>
      </c>
    </row>
    <row r="230" spans="1:2" x14ac:dyDescent="0.25">
      <c r="A230">
        <v>229</v>
      </c>
      <c r="B230">
        <v>2.6</v>
      </c>
    </row>
    <row r="231" spans="1:2" x14ac:dyDescent="0.25">
      <c r="A231">
        <v>230</v>
      </c>
      <c r="B231">
        <v>2.6</v>
      </c>
    </row>
    <row r="232" spans="1:2" x14ac:dyDescent="0.25">
      <c r="A232">
        <v>231</v>
      </c>
      <c r="B232">
        <v>2.6</v>
      </c>
    </row>
    <row r="233" spans="1:2" x14ac:dyDescent="0.25">
      <c r="A233">
        <v>232</v>
      </c>
      <c r="B233">
        <v>2.6</v>
      </c>
    </row>
    <row r="234" spans="1:2" x14ac:dyDescent="0.25">
      <c r="A234">
        <v>233</v>
      </c>
      <c r="B234">
        <v>2.6</v>
      </c>
    </row>
    <row r="235" spans="1:2" x14ac:dyDescent="0.25">
      <c r="A235">
        <v>234</v>
      </c>
      <c r="B235">
        <v>2.6</v>
      </c>
    </row>
    <row r="236" spans="1:2" x14ac:dyDescent="0.25">
      <c r="A236">
        <v>235</v>
      </c>
      <c r="B236">
        <v>2.6</v>
      </c>
    </row>
    <row r="237" spans="1:2" x14ac:dyDescent="0.25">
      <c r="A237">
        <v>236</v>
      </c>
      <c r="B237">
        <v>2.6</v>
      </c>
    </row>
    <row r="238" spans="1:2" x14ac:dyDescent="0.25">
      <c r="A238">
        <v>237</v>
      </c>
      <c r="B238">
        <v>2.6</v>
      </c>
    </row>
    <row r="239" spans="1:2" x14ac:dyDescent="0.25">
      <c r="A239">
        <v>238</v>
      </c>
      <c r="B239">
        <v>2.6</v>
      </c>
    </row>
    <row r="240" spans="1:2" x14ac:dyDescent="0.25">
      <c r="A240">
        <v>239</v>
      </c>
      <c r="B240">
        <v>2.6</v>
      </c>
    </row>
    <row r="241" spans="1:2" x14ac:dyDescent="0.25">
      <c r="A241">
        <v>240</v>
      </c>
      <c r="B241">
        <v>2.6</v>
      </c>
    </row>
    <row r="242" spans="1:2" x14ac:dyDescent="0.25">
      <c r="A242">
        <v>241</v>
      </c>
      <c r="B242">
        <v>2.6</v>
      </c>
    </row>
    <row r="243" spans="1:2" x14ac:dyDescent="0.25">
      <c r="A243">
        <v>242</v>
      </c>
      <c r="B243">
        <v>2.6</v>
      </c>
    </row>
    <row r="244" spans="1:2" x14ac:dyDescent="0.25">
      <c r="A244">
        <v>243</v>
      </c>
      <c r="B244">
        <v>2.6</v>
      </c>
    </row>
    <row r="245" spans="1:2" x14ac:dyDescent="0.25">
      <c r="A245">
        <v>244</v>
      </c>
      <c r="B245">
        <v>2.6</v>
      </c>
    </row>
    <row r="246" spans="1:2" x14ac:dyDescent="0.25">
      <c r="A246">
        <v>245</v>
      </c>
      <c r="B246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RatioCategories</vt:lpstr>
      <vt:lpstr>EndUseRatios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Lucey</dc:creator>
  <cp:lastModifiedBy>Taylor Lucey</cp:lastModifiedBy>
  <dcterms:created xsi:type="dcterms:W3CDTF">2021-07-21T00:12:26Z</dcterms:created>
  <dcterms:modified xsi:type="dcterms:W3CDTF">2025-09-05T14:00:30Z</dcterms:modified>
</cp:coreProperties>
</file>