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OJECTS\XML_app\XML_app\FACTURES\"/>
    </mc:Choice>
  </mc:AlternateContent>
  <xr:revisionPtr revIDLastSave="0" documentId="13_ncr:1_{6AF547B1-D75A-42DA-9D2A-672032A1562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K 15%" sheetId="12" r:id="rId1"/>
    <sheet name="EK 21%" sheetId="14" r:id="rId2"/>
    <sheet name="EK RCH" sheetId="16" r:id="rId3"/>
    <sheet name="EK IGE" sheetId="4" r:id="rId4"/>
    <sheet name="intrastat" sheetId="19" r:id="rId5"/>
    <sheet name="VK 0%" sheetId="18" r:id="rId6"/>
    <sheet name="VK 15%" sheetId="13" r:id="rId7"/>
    <sheet name="VK 21%" sheetId="15" r:id="rId8"/>
    <sheet name="VK RCH" sheetId="17" r:id="rId9"/>
    <sheet name="VK IGL" sheetId="8" r:id="rId10"/>
    <sheet name="Consolidation" sheetId="11" r:id="rId11"/>
    <sheet name="Zsf" sheetId="9" r:id="rId12"/>
  </sheets>
  <definedNames>
    <definedName name="_xlnm._FilterDatabase" localSheetId="1" hidden="1">'EK 21%'!#REF!</definedName>
    <definedName name="_xlnm._FilterDatabase" localSheetId="3" hidden="1">'EK IGE'!$A$1:$N$1</definedName>
    <definedName name="_xlnm._FilterDatabase" localSheetId="2" hidden="1">'EK RCH'!$A$2:$O$69</definedName>
    <definedName name="_xlnm._FilterDatabase" localSheetId="7" hidden="1">'VK 21%'!$A$1:$M$1</definedName>
    <definedName name="_xlnm._FilterDatabase" localSheetId="8" hidden="1">'VK RCH'!$A$1:$U$1</definedName>
  </definedNames>
  <calcPr calcId="181029"/>
</workbook>
</file>

<file path=xl/calcChain.xml><?xml version="1.0" encoding="utf-8"?>
<calcChain xmlns="http://schemas.openxmlformats.org/spreadsheetml/2006/main">
  <c r="R34" i="19" l="1"/>
  <c r="R31" i="19"/>
  <c r="R29" i="19"/>
  <c r="R25" i="19"/>
  <c r="R23" i="19"/>
  <c r="I34" i="19"/>
  <c r="N33" i="19"/>
  <c r="N32" i="19"/>
  <c r="N34" i="19" s="1"/>
  <c r="N30" i="19"/>
  <c r="N28" i="19"/>
  <c r="N27" i="19"/>
  <c r="N26" i="19"/>
  <c r="N22" i="19"/>
  <c r="N21" i="19"/>
  <c r="N23" i="19" s="1"/>
  <c r="R13" i="19"/>
  <c r="R5" i="19"/>
  <c r="I13" i="19"/>
  <c r="N12" i="19"/>
  <c r="N4" i="19"/>
  <c r="N11" i="19"/>
  <c r="N10" i="19"/>
  <c r="N9" i="19"/>
  <c r="N8" i="19"/>
  <c r="N3" i="19"/>
  <c r="N7" i="19"/>
  <c r="N6" i="19"/>
  <c r="N2" i="19"/>
  <c r="G70" i="16"/>
  <c r="N29" i="19" l="1"/>
  <c r="N13" i="19"/>
  <c r="N5" i="19"/>
  <c r="I48" i="17" l="1"/>
  <c r="G48" i="17"/>
  <c r="I11" i="8"/>
  <c r="N5" i="8"/>
  <c r="N3" i="8"/>
  <c r="N6" i="8"/>
  <c r="N7" i="8"/>
  <c r="N8" i="8"/>
  <c r="N9" i="8"/>
  <c r="N10" i="8"/>
  <c r="N2" i="8"/>
  <c r="I12" i="4"/>
  <c r="N3" i="4"/>
  <c r="N4" i="4"/>
  <c r="N5" i="4"/>
  <c r="N6" i="4"/>
  <c r="N7" i="4"/>
  <c r="N8" i="4"/>
  <c r="N9" i="4"/>
  <c r="N10" i="4"/>
  <c r="N11" i="4"/>
  <c r="N2" i="4"/>
  <c r="G2" i="11"/>
  <c r="N12" i="4" l="1"/>
  <c r="N11" i="8"/>
  <c r="G3" i="11"/>
  <c r="G4" i="11" l="1"/>
  <c r="B19" i="9" l="1"/>
  <c r="E19" i="9"/>
  <c r="H19" i="9"/>
  <c r="K19" i="9"/>
  <c r="G9" i="11" l="1"/>
  <c r="H9" i="9" l="1"/>
  <c r="B9" i="9"/>
  <c r="G8" i="11" l="1"/>
  <c r="G10" i="11"/>
  <c r="G11" i="11" l="1"/>
  <c r="K9" i="9"/>
  <c r="I12" i="9" l="1"/>
  <c r="E9" i="9"/>
  <c r="C12" i="9" l="1"/>
</calcChain>
</file>

<file path=xl/sharedStrings.xml><?xml version="1.0" encoding="utf-8"?>
<sst xmlns="http://schemas.openxmlformats.org/spreadsheetml/2006/main" count="1138" uniqueCount="154">
  <si>
    <t>CZK</t>
  </si>
  <si>
    <t>Verkauf</t>
  </si>
  <si>
    <t>IGE</t>
  </si>
  <si>
    <t>Einkauf</t>
  </si>
  <si>
    <t>IGL</t>
  </si>
  <si>
    <t>consolidation</t>
  </si>
  <si>
    <t>inv</t>
  </si>
  <si>
    <t>from ID</t>
  </si>
  <si>
    <t>to ID</t>
  </si>
  <si>
    <t>Amount</t>
  </si>
  <si>
    <t>Currency</t>
  </si>
  <si>
    <t>IN CZK</t>
  </si>
  <si>
    <t>IN EUR</t>
  </si>
  <si>
    <t>exchange rate</t>
  </si>
  <si>
    <t>CZ 682 134 908</t>
  </si>
  <si>
    <t>Reverse Charge</t>
  </si>
  <si>
    <t>GK GmbH CZ ID (CZ682 134 908)</t>
  </si>
  <si>
    <t>EUR</t>
  </si>
  <si>
    <t>nothing</t>
  </si>
  <si>
    <t>Datum</t>
  </si>
  <si>
    <t>Belegnr</t>
  </si>
  <si>
    <t>Referenz</t>
  </si>
  <si>
    <t>Text</t>
  </si>
  <si>
    <t>Gegenkto</t>
  </si>
  <si>
    <t>Fremdwährung</t>
  </si>
  <si>
    <t>Betrag</t>
  </si>
  <si>
    <t>Stsatz</t>
  </si>
  <si>
    <t>Konto</t>
  </si>
  <si>
    <t>Jahr</t>
  </si>
  <si>
    <t>Periode</t>
  </si>
  <si>
    <t>ER</t>
  </si>
  <si>
    <t>Futterweizen</t>
  </si>
  <si>
    <t>Rapssaat 00</t>
  </si>
  <si>
    <t>Mais</t>
  </si>
  <si>
    <t>PLN</t>
  </si>
  <si>
    <t>AR</t>
  </si>
  <si>
    <t>RA</t>
  </si>
  <si>
    <t>PL 526 281 4953</t>
  </si>
  <si>
    <t>HU 303 78 706</t>
  </si>
  <si>
    <t>07/12/2017</t>
  </si>
  <si>
    <t>SK 4020 332 756</t>
  </si>
  <si>
    <t>tax amount</t>
  </si>
  <si>
    <t>Thrid country</t>
  </si>
  <si>
    <t>Mahlweizen</t>
  </si>
  <si>
    <t>02/06/2019</t>
  </si>
  <si>
    <t>DE 134 888 668</t>
  </si>
  <si>
    <t>02/08/2020</t>
  </si>
  <si>
    <t>Gerste</t>
  </si>
  <si>
    <t>02/11/2020</t>
  </si>
  <si>
    <t>RZ</t>
  </si>
  <si>
    <t>Tax amount</t>
  </si>
  <si>
    <t>to pay to authority</t>
  </si>
  <si>
    <t>Zahlung ans  FA</t>
  </si>
  <si>
    <t>Corn (25,445 CZK/EUR)</t>
  </si>
  <si>
    <t>amount CZK</t>
  </si>
  <si>
    <t>01.06.2021</t>
  </si>
  <si>
    <t>Mahlweizen (1.591.262,79 CZK)</t>
  </si>
  <si>
    <t>03.06.2021</t>
  </si>
  <si>
    <t>04.06.2021</t>
  </si>
  <si>
    <t>Roggen (721.069,76 CZK)</t>
  </si>
  <si>
    <t>Mais (3.724.812,13 CZK)</t>
  </si>
  <si>
    <t>07.06.2021</t>
  </si>
  <si>
    <t>FV221400396</t>
  </si>
  <si>
    <t>08.06.2021</t>
  </si>
  <si>
    <t>FV221200520</t>
  </si>
  <si>
    <t>FV221400421</t>
  </si>
  <si>
    <t>09.06.2021</t>
  </si>
  <si>
    <t>10.06.2021</t>
  </si>
  <si>
    <t>FV221400432</t>
  </si>
  <si>
    <t>11.06.2021</t>
  </si>
  <si>
    <t>2021-210-0616</t>
  </si>
  <si>
    <t>14.06.2021</t>
  </si>
  <si>
    <t>15.06.2021</t>
  </si>
  <si>
    <t>FV221400444</t>
  </si>
  <si>
    <t>FV221400443</t>
  </si>
  <si>
    <t>16.06.2021</t>
  </si>
  <si>
    <t>Sonnenblumenkerne</t>
  </si>
  <si>
    <t>17.06.2021</t>
  </si>
  <si>
    <t>18.06.2021</t>
  </si>
  <si>
    <t>21.06.2021</t>
  </si>
  <si>
    <t>22.06.2021</t>
  </si>
  <si>
    <t>23.06.2021</t>
  </si>
  <si>
    <t>FV221400464</t>
  </si>
  <si>
    <t>24.06.2021</t>
  </si>
  <si>
    <t>25.06.2021</t>
  </si>
  <si>
    <t>FV221400472</t>
  </si>
  <si>
    <t>2021-210-0667</t>
  </si>
  <si>
    <t>29.06.2021</t>
  </si>
  <si>
    <t>FV221400481</t>
  </si>
  <si>
    <t>30.06.2021</t>
  </si>
  <si>
    <t>FV221400489</t>
  </si>
  <si>
    <t>Roggen</t>
  </si>
  <si>
    <t>KSZ-2021-015246</t>
  </si>
  <si>
    <t>Rapssaat 00 (25,450 CZK/EUR)</t>
  </si>
  <si>
    <t>KSZ-2021-015877</t>
  </si>
  <si>
    <t>Corn (25,520 CZK/EUR)</t>
  </si>
  <si>
    <t>Rapssaat 00 (25,520 CZK/EUR)</t>
  </si>
  <si>
    <t>28.06.2021</t>
  </si>
  <si>
    <t>T4/EAU8K</t>
  </si>
  <si>
    <t>Corn (25,500 CZK/EUR)</t>
  </si>
  <si>
    <t>Rapssaat 00 (25,500 CZK/EUR)</t>
  </si>
  <si>
    <t>Gerste (6.733.195,10 CZK)</t>
  </si>
  <si>
    <t>Corn (11.219.644,06 CZK)</t>
  </si>
  <si>
    <t>Roggen ( - 15.589,46 CZK)</t>
  </si>
  <si>
    <t>Futterweizen (849.108,36 CZK)</t>
  </si>
  <si>
    <t>Mais (191.214,33 CZK)</t>
  </si>
  <si>
    <t>PH9-2021018907</t>
  </si>
  <si>
    <t>Rapssaat 00 (333.390,57 CZK)</t>
  </si>
  <si>
    <t>PH9-2021018909</t>
  </si>
  <si>
    <t>Sonnenblumenkerne (4.194.768,23 CZK)</t>
  </si>
  <si>
    <t>PH9-2021018910</t>
  </si>
  <si>
    <t>Rapssaat 00 (26.057,81 CZK)</t>
  </si>
  <si>
    <t>PH9-2021018988</t>
  </si>
  <si>
    <t>Sonnenblumenkerne (140.397,71 CZK)</t>
  </si>
  <si>
    <t>Mais (1.433.192,62 CZK)</t>
  </si>
  <si>
    <t>Mais (3.793.831,13 CZK)</t>
  </si>
  <si>
    <t>PH9-2021020197</t>
  </si>
  <si>
    <t>Sonnenblumenkerne (1.873.941,64 CZK)</t>
  </si>
  <si>
    <t>PH9-2021020198</t>
  </si>
  <si>
    <t>Sonnenblumenkerne (67.240,92 CZK)</t>
  </si>
  <si>
    <t>Corn (13.142.887,68 CZK)</t>
  </si>
  <si>
    <t>PH9-2021020812</t>
  </si>
  <si>
    <t>Sonnenblumenkerne (672.331,06 CZK)</t>
  </si>
  <si>
    <t>PH9-2021020816</t>
  </si>
  <si>
    <t>Sonnenblumenkerne (20.690,51 CZK)</t>
  </si>
  <si>
    <t>Futterweizen (10.400.177,48 CZK)</t>
  </si>
  <si>
    <t>Corn (12.929.694,46 CZK)</t>
  </si>
  <si>
    <t>Gerste ( - 6.733.195,10 CZK)</t>
  </si>
  <si>
    <t>Futterweizen (25,445 CZK/EUR)</t>
  </si>
  <si>
    <t>Gerste (25,420 CZK/EUR)</t>
  </si>
  <si>
    <t>Gerste (25,485 CZK/EUR)</t>
  </si>
  <si>
    <t>02/06/2021</t>
  </si>
  <si>
    <t>váha</t>
  </si>
  <si>
    <t>kód</t>
  </si>
  <si>
    <t>druh dopravy</t>
  </si>
  <si>
    <t>plátce dopravy</t>
  </si>
  <si>
    <t>země</t>
  </si>
  <si>
    <t>železniční</t>
  </si>
  <si>
    <t>GK</t>
  </si>
  <si>
    <t>HU</t>
  </si>
  <si>
    <t>silniční</t>
  </si>
  <si>
    <t>dodavatel</t>
  </si>
  <si>
    <t>DE</t>
  </si>
  <si>
    <t>zákazník</t>
  </si>
  <si>
    <t>NL</t>
  </si>
  <si>
    <t>CH</t>
  </si>
  <si>
    <t>POZN. *</t>
  </si>
  <si>
    <t>*</t>
  </si>
  <si>
    <t>storno k původní chybně vystavené faktuře v dubnovém hlášení!</t>
  </si>
  <si>
    <t>IT</t>
  </si>
  <si>
    <t>AT</t>
  </si>
  <si>
    <t>Prodej</t>
  </si>
  <si>
    <t>Ico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</si>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</sst>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"/>
    <numFmt numFmtId="165" formatCode="[$-F800]dddd\,\ mmmm\ dd\,\ yyyy"/>
    <numFmt numFmtId="166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charset val="238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8">
    <xf numFmtId="0" fontId="0" fillId="0" borderId="0" xfId="0"/>
    <xf numFmtId="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" fontId="1" fillId="0" borderId="0" xfId="0" applyNumberFormat="1" applyFont="1"/>
    <xf numFmtId="0" fontId="0" fillId="0" borderId="0" xfId="0" applyFont="1" applyFill="1" applyAlignment="1">
      <alignment horizontal="left"/>
    </xf>
    <xf numFmtId="4" fontId="0" fillId="0" borderId="0" xfId="0" applyNumberFormat="1" applyFont="1" applyFill="1"/>
    <xf numFmtId="0" fontId="0" fillId="0" borderId="0" xfId="0" applyFont="1" applyFill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Fill="1"/>
    <xf numFmtId="4" fontId="1" fillId="0" borderId="0" xfId="0" applyNumberFormat="1" applyFont="1" applyFill="1"/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/>
    <xf numFmtId="4" fontId="0" fillId="0" borderId="1" xfId="0" applyNumberFormat="1" applyFont="1" applyFill="1" applyBorder="1" applyAlignment="1">
      <alignment horizontal="right"/>
    </xf>
    <xf numFmtId="4" fontId="0" fillId="0" borderId="1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/>
    <xf numFmtId="4" fontId="0" fillId="0" borderId="5" xfId="0" applyNumberFormat="1" applyFont="1" applyFill="1" applyBorder="1" applyAlignment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4" fontId="0" fillId="0" borderId="6" xfId="0" applyNumberFormat="1" applyFont="1" applyFill="1" applyBorder="1" applyAlignment="1">
      <alignment horizontal="right"/>
    </xf>
    <xf numFmtId="4" fontId="0" fillId="0" borderId="7" xfId="0" applyNumberFormat="1" applyFont="1" applyFill="1" applyBorder="1" applyAlignment="1">
      <alignment horizontal="right"/>
    </xf>
    <xf numFmtId="17" fontId="0" fillId="0" borderId="8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right"/>
    </xf>
    <xf numFmtId="17" fontId="0" fillId="0" borderId="2" xfId="0" applyNumberFormat="1" applyFont="1" applyFill="1" applyBorder="1" applyAlignment="1">
      <alignment horizontal="left"/>
    </xf>
    <xf numFmtId="4" fontId="0" fillId="0" borderId="9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/>
    <xf numFmtId="4" fontId="2" fillId="0" borderId="0" xfId="0" applyNumberFormat="1" applyFont="1" applyFill="1" applyBorder="1" applyAlignment="1"/>
    <xf numFmtId="4" fontId="2" fillId="0" borderId="3" xfId="0" applyNumberFormat="1" applyFont="1" applyFill="1" applyBorder="1" applyAlignment="1">
      <alignment horizontal="right"/>
    </xf>
    <xf numFmtId="4" fontId="2" fillId="0" borderId="9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center"/>
    </xf>
    <xf numFmtId="4" fontId="2" fillId="0" borderId="13" xfId="0" applyNumberFormat="1" applyFont="1" applyFill="1" applyBorder="1" applyAlignment="1"/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4" fontId="2" fillId="0" borderId="14" xfId="0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center"/>
    </xf>
    <xf numFmtId="4" fontId="2" fillId="0" borderId="16" xfId="0" applyNumberFormat="1" applyFont="1" applyFill="1" applyBorder="1" applyAlignment="1">
      <alignment horizontal="right"/>
    </xf>
    <xf numFmtId="4" fontId="0" fillId="0" borderId="0" xfId="0" applyNumberFormat="1" applyFont="1" applyFill="1" applyAlignment="1"/>
    <xf numFmtId="4" fontId="0" fillId="0" borderId="0" xfId="0" applyNumberFormat="1" applyFont="1" applyFill="1" applyAlignment="1">
      <alignment horizontal="right"/>
    </xf>
    <xf numFmtId="49" fontId="0" fillId="0" borderId="0" xfId="0" applyNumberFormat="1"/>
    <xf numFmtId="49" fontId="0" fillId="0" borderId="0" xfId="0" applyNumberFormat="1" applyFill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7" fontId="0" fillId="0" borderId="2" xfId="0" applyNumberFormat="1" applyFill="1" applyBorder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 applyFont="1" applyFill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/>
    <xf numFmtId="4" fontId="0" fillId="0" borderId="0" xfId="0" applyNumberFormat="1" applyFont="1" applyFill="1" applyBorder="1"/>
    <xf numFmtId="4" fontId="0" fillId="0" borderId="0" xfId="0" applyNumberFormat="1"/>
    <xf numFmtId="16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1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4" fontId="0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" fontId="0" fillId="0" borderId="11" xfId="0" applyNumberFormat="1" applyFont="1" applyFill="1" applyBorder="1"/>
    <xf numFmtId="0" fontId="0" fillId="0" borderId="17" xfId="0" applyFill="1" applyBorder="1" applyAlignment="1">
      <alignment horizontal="left"/>
    </xf>
    <xf numFmtId="0" fontId="0" fillId="0" borderId="0" xfId="0"/>
    <xf numFmtId="4" fontId="0" fillId="0" borderId="0" xfId="0" applyNumberFormat="1"/>
    <xf numFmtId="4" fontId="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2" borderId="0" xfId="0" applyNumberFormat="1" applyFont="1" applyFill="1" applyBorder="1"/>
    <xf numFmtId="4" fontId="0" fillId="2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6" fontId="7" fillId="0" borderId="0" xfId="0" applyNumberFormat="1" applyFont="1" applyFill="1" applyBorder="1"/>
    <xf numFmtId="0" fontId="0" fillId="3" borderId="0" xfId="0" applyFill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3" borderId="0" xfId="0" applyFont="1" applyFill="1" applyBorder="1"/>
    <xf numFmtId="4" fontId="0" fillId="3" borderId="0" xfId="0" applyNumberFormat="1" applyFill="1"/>
    <xf numFmtId="0" fontId="0" fillId="3" borderId="0" xfId="0" applyFill="1"/>
    <xf numFmtId="43" fontId="0" fillId="0" borderId="0" xfId="1" applyFont="1" applyFill="1" applyBorder="1" applyAlignment="1">
      <alignment horizontal="center"/>
    </xf>
    <xf numFmtId="4" fontId="0" fillId="3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Čárka" xfId="1" builtinId="3"/>
    <cellStyle name="Normální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workbookViewId="0">
      <selection activeCell="M22" sqref="M22"/>
    </sheetView>
  </sheetViews>
  <sheetFormatPr defaultColWidth="10.6640625" defaultRowHeight="14.4" x14ac:dyDescent="0.3"/>
  <cols>
    <col min="1" max="1" width="10.109375" style="7" bestFit="1" customWidth="1"/>
    <col min="2" max="2" width="3.109375" style="7" bestFit="1" customWidth="1"/>
    <col min="3" max="3" width="9" style="5" bestFit="1" customWidth="1"/>
    <col min="4" max="4" width="13.44140625" style="74" bestFit="1" customWidth="1"/>
    <col min="5" max="5" width="6.88671875" style="74" bestFit="1" customWidth="1"/>
    <col min="6" max="6" width="9.5546875" style="7" bestFit="1" customWidth="1"/>
    <col min="7" max="7" width="14.44140625" style="6" bestFit="1" customWidth="1"/>
    <col min="8" max="8" width="4.33203125" style="7" bestFit="1" customWidth="1"/>
    <col min="9" max="9" width="8" style="6" bestFit="1" customWidth="1"/>
    <col min="10" max="10" width="4.44140625" style="6" bestFit="1" customWidth="1"/>
    <col min="11" max="11" width="6.109375" style="7" bestFit="1" customWidth="1"/>
    <col min="12" max="12" width="3" style="7" bestFit="1" customWidth="1"/>
    <col min="13" max="13" width="9.109375" style="6" bestFit="1" customWidth="1"/>
    <col min="14" max="14" width="6.33203125" style="7" bestFit="1" customWidth="1"/>
    <col min="15" max="15" width="5" style="7" bestFit="1" customWidth="1"/>
    <col min="16" max="16" width="8" style="7" bestFit="1" customWidth="1"/>
    <col min="17" max="16384" width="10.6640625" style="7"/>
  </cols>
  <sheetData>
    <row r="1" spans="1:16" x14ac:dyDescent="0.3">
      <c r="A1" s="101" t="s">
        <v>19</v>
      </c>
      <c r="B1" s="101"/>
      <c r="C1" s="101" t="s">
        <v>20</v>
      </c>
      <c r="D1" s="101" t="s">
        <v>21</v>
      </c>
      <c r="E1" s="101" t="s">
        <v>22</v>
      </c>
      <c r="F1" s="101" t="s">
        <v>23</v>
      </c>
      <c r="G1" s="104" t="s">
        <v>24</v>
      </c>
      <c r="H1" s="101"/>
      <c r="I1" s="104" t="s">
        <v>25</v>
      </c>
      <c r="J1" s="101"/>
      <c r="K1" s="101" t="s">
        <v>26</v>
      </c>
      <c r="L1" s="101"/>
      <c r="M1" s="104" t="s">
        <v>41</v>
      </c>
      <c r="N1" s="101" t="s">
        <v>27</v>
      </c>
      <c r="O1" s="101" t="s">
        <v>28</v>
      </c>
      <c r="P1" s="101" t="s">
        <v>29</v>
      </c>
    </row>
    <row r="2" spans="1:16" x14ac:dyDescent="0.3">
      <c r="A2" s="102"/>
      <c r="B2" s="101"/>
      <c r="C2" s="101"/>
      <c r="D2" s="101"/>
      <c r="E2" s="101"/>
      <c r="F2" s="101"/>
      <c r="G2" s="104"/>
      <c r="H2" s="101"/>
      <c r="I2" s="104"/>
      <c r="J2" s="101"/>
      <c r="K2" s="102"/>
      <c r="L2" s="101"/>
      <c r="M2" s="104"/>
      <c r="N2" s="101"/>
      <c r="O2" s="101"/>
      <c r="P2" s="101"/>
    </row>
    <row r="3" spans="1:16" x14ac:dyDescent="0.3">
      <c r="A3" s="102"/>
      <c r="B3" s="101"/>
      <c r="C3" s="101"/>
      <c r="D3" s="101"/>
      <c r="E3" s="101"/>
      <c r="F3" s="101"/>
      <c r="G3" s="104"/>
      <c r="H3" s="101"/>
      <c r="I3" s="104"/>
      <c r="J3" s="101"/>
      <c r="K3" s="102"/>
      <c r="L3" s="101"/>
      <c r="M3" s="104"/>
      <c r="N3" s="101"/>
      <c r="O3" s="101"/>
      <c r="P3" s="101"/>
    </row>
    <row r="4" spans="1:16" x14ac:dyDescent="0.3">
      <c r="M4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W12"/>
  <sheetViews>
    <sheetView workbookViewId="0">
      <selection activeCell="N15" sqref="N15"/>
    </sheetView>
  </sheetViews>
  <sheetFormatPr defaultColWidth="10.33203125" defaultRowHeight="14.4" x14ac:dyDescent="0.3"/>
  <cols>
    <col min="1" max="1" width="10.109375" style="36" bestFit="1" customWidth="1"/>
    <col min="2" max="2" width="3.44140625" style="64" bestFit="1" customWidth="1"/>
    <col min="3" max="3" width="9" style="51" bestFit="1" customWidth="1"/>
    <col min="4" max="4" width="9" style="63" bestFit="1" customWidth="1"/>
    <col min="5" max="5" width="28.6640625" style="63" bestFit="1" customWidth="1"/>
    <col min="6" max="6" width="9.5546875" style="64" bestFit="1" customWidth="1"/>
    <col min="7" max="7" width="14.44140625" style="99" bestFit="1" customWidth="1"/>
    <col min="8" max="8" width="4.44140625" style="64" bestFit="1" customWidth="1"/>
    <col min="9" max="9" width="12.44140625" style="99" bestFit="1" customWidth="1"/>
    <col min="10" max="10" width="4.44140625" style="64" bestFit="1" customWidth="1"/>
    <col min="11" max="11" width="6.109375" style="65" bestFit="1" customWidth="1"/>
    <col min="12" max="12" width="2" style="65" bestFit="1" customWidth="1"/>
    <col min="13" max="13" width="13.44140625" style="65" bestFit="1" customWidth="1"/>
    <col min="14" max="14" width="13.4414062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9" width="10.33203125" style="36"/>
    <col min="20" max="20" width="14.33203125" style="36" customWidth="1"/>
    <col min="21" max="21" width="14.109375" style="36" customWidth="1"/>
    <col min="22" max="16384" width="10.33203125" style="36"/>
  </cols>
  <sheetData>
    <row r="1" spans="1:23" x14ac:dyDescent="0.3">
      <c r="A1" s="113" t="s">
        <v>19</v>
      </c>
      <c r="B1" s="113"/>
      <c r="C1" s="113" t="s">
        <v>20</v>
      </c>
      <c r="D1" s="113" t="s">
        <v>21</v>
      </c>
      <c r="E1" s="113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  <c r="W1" s="124"/>
    </row>
    <row r="2" spans="1:23" x14ac:dyDescent="0.3">
      <c r="A2" s="114" t="s">
        <v>58</v>
      </c>
      <c r="B2" s="113" t="s">
        <v>35</v>
      </c>
      <c r="C2" s="113">
        <v>11100562</v>
      </c>
      <c r="D2" s="113"/>
      <c r="E2" s="113" t="s">
        <v>128</v>
      </c>
      <c r="F2" s="113">
        <v>14127</v>
      </c>
      <c r="G2" s="114">
        <v>-402631.5</v>
      </c>
      <c r="H2" s="113" t="s">
        <v>17</v>
      </c>
      <c r="I2" s="114">
        <v>-402631.5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-10244958.5175</v>
      </c>
      <c r="O2" s="113">
        <v>8229</v>
      </c>
      <c r="P2" s="113">
        <v>2021</v>
      </c>
      <c r="Q2" s="113">
        <v>12</v>
      </c>
      <c r="R2" s="36">
        <v>1838.5</v>
      </c>
      <c r="S2" s="125">
        <v>10019900</v>
      </c>
      <c r="T2" s="36" t="s">
        <v>137</v>
      </c>
      <c r="U2" s="36" t="s">
        <v>138</v>
      </c>
      <c r="V2" s="36" t="s">
        <v>144</v>
      </c>
    </row>
    <row r="3" spans="1:23" x14ac:dyDescent="0.3">
      <c r="A3" s="114" t="s">
        <v>79</v>
      </c>
      <c r="B3" s="113" t="s">
        <v>35</v>
      </c>
      <c r="C3" s="113">
        <v>11100587</v>
      </c>
      <c r="D3" s="113"/>
      <c r="E3" s="113" t="s">
        <v>128</v>
      </c>
      <c r="F3" s="113">
        <v>14127</v>
      </c>
      <c r="G3" s="114">
        <v>687.66</v>
      </c>
      <c r="H3" s="113" t="s">
        <v>17</v>
      </c>
      <c r="I3" s="114">
        <v>687.66</v>
      </c>
      <c r="J3" s="113" t="s">
        <v>17</v>
      </c>
      <c r="K3" s="114">
        <v>0</v>
      </c>
      <c r="L3" s="113">
        <v>1</v>
      </c>
      <c r="M3" s="81">
        <v>25.445</v>
      </c>
      <c r="N3" s="114">
        <f>SUM(G3*M3)</f>
        <v>17497.508699999998</v>
      </c>
      <c r="O3" s="113">
        <v>8229</v>
      </c>
      <c r="P3" s="113">
        <v>2021</v>
      </c>
      <c r="Q3" s="113">
        <v>12</v>
      </c>
      <c r="R3" s="36">
        <v>3.14</v>
      </c>
      <c r="S3" s="125">
        <v>10019900</v>
      </c>
      <c r="T3" s="36" t="s">
        <v>137</v>
      </c>
      <c r="U3" s="36" t="s">
        <v>138</v>
      </c>
      <c r="V3" s="36" t="s">
        <v>144</v>
      </c>
    </row>
    <row r="4" spans="1:23" x14ac:dyDescent="0.3">
      <c r="A4" s="4" t="s">
        <v>55</v>
      </c>
      <c r="B4" s="126" t="s">
        <v>35</v>
      </c>
      <c r="C4" s="126">
        <v>11100474</v>
      </c>
      <c r="D4" s="126" t="s">
        <v>146</v>
      </c>
      <c r="E4" s="126" t="s">
        <v>127</v>
      </c>
      <c r="F4" s="126">
        <v>14950</v>
      </c>
      <c r="G4" s="4">
        <v>260371.04</v>
      </c>
      <c r="H4" s="126" t="s">
        <v>17</v>
      </c>
      <c r="I4" s="4">
        <v>260371.04</v>
      </c>
      <c r="J4" s="126" t="s">
        <v>17</v>
      </c>
      <c r="K4" s="4">
        <v>0</v>
      </c>
      <c r="L4" s="126">
        <v>1</v>
      </c>
      <c r="M4" s="127">
        <v>25.86</v>
      </c>
      <c r="N4" s="4">
        <v>6733195.0999999996</v>
      </c>
      <c r="O4" s="126">
        <v>8229</v>
      </c>
      <c r="P4" s="126">
        <v>2021</v>
      </c>
      <c r="Q4" s="113">
        <v>12</v>
      </c>
      <c r="R4" s="36">
        <v>1415.06</v>
      </c>
      <c r="S4" s="123">
        <v>10039000</v>
      </c>
      <c r="T4" s="36" t="s">
        <v>137</v>
      </c>
      <c r="U4" s="36" t="s">
        <v>143</v>
      </c>
      <c r="V4" s="36" t="s">
        <v>145</v>
      </c>
    </row>
    <row r="5" spans="1:23" x14ac:dyDescent="0.3">
      <c r="A5" s="114" t="s">
        <v>71</v>
      </c>
      <c r="B5" s="113" t="s">
        <v>35</v>
      </c>
      <c r="C5" s="113">
        <v>11100581</v>
      </c>
      <c r="D5" s="113"/>
      <c r="E5" s="113" t="s">
        <v>129</v>
      </c>
      <c r="F5" s="113">
        <v>10039</v>
      </c>
      <c r="G5" s="114">
        <v>-378142.8</v>
      </c>
      <c r="H5" s="113" t="s">
        <v>17</v>
      </c>
      <c r="I5" s="114">
        <v>-378142.8</v>
      </c>
      <c r="J5" s="113" t="s">
        <v>17</v>
      </c>
      <c r="K5" s="114">
        <v>0</v>
      </c>
      <c r="L5" s="113">
        <v>1</v>
      </c>
      <c r="M5" s="81">
        <v>25.42</v>
      </c>
      <c r="N5" s="114">
        <f t="shared" ref="N5:N10" si="0">SUM(G5*M5)</f>
        <v>-9612389.9759999998</v>
      </c>
      <c r="O5" s="113">
        <v>8229</v>
      </c>
      <c r="P5" s="113">
        <v>2021</v>
      </c>
      <c r="Q5" s="113">
        <v>12</v>
      </c>
      <c r="R5" s="36">
        <v>1800.68</v>
      </c>
      <c r="S5" s="123">
        <v>10039000</v>
      </c>
      <c r="T5" s="36" t="s">
        <v>137</v>
      </c>
      <c r="U5" s="36" t="s">
        <v>138</v>
      </c>
      <c r="V5" s="36" t="s">
        <v>144</v>
      </c>
    </row>
    <row r="6" spans="1:23" x14ac:dyDescent="0.3">
      <c r="A6" s="114" t="s">
        <v>84</v>
      </c>
      <c r="B6" s="113" t="s">
        <v>35</v>
      </c>
      <c r="C6" s="113">
        <v>11100599</v>
      </c>
      <c r="D6" s="113"/>
      <c r="E6" s="113" t="s">
        <v>130</v>
      </c>
      <c r="F6" s="113">
        <v>12104</v>
      </c>
      <c r="G6" s="114">
        <v>-450786.28</v>
      </c>
      <c r="H6" s="113" t="s">
        <v>17</v>
      </c>
      <c r="I6" s="114">
        <v>-450786.28</v>
      </c>
      <c r="J6" s="113" t="s">
        <v>17</v>
      </c>
      <c r="K6" s="114">
        <v>0</v>
      </c>
      <c r="L6" s="113">
        <v>1</v>
      </c>
      <c r="M6" s="81">
        <v>25.484999999999999</v>
      </c>
      <c r="N6" s="114">
        <f t="shared" si="0"/>
        <v>-11488288.345800001</v>
      </c>
      <c r="O6" s="113">
        <v>8229</v>
      </c>
      <c r="P6" s="113">
        <v>2021</v>
      </c>
      <c r="Q6" s="113">
        <v>12</v>
      </c>
      <c r="R6" s="36">
        <v>1894.06</v>
      </c>
      <c r="S6" s="123">
        <v>10039000</v>
      </c>
      <c r="T6" s="36" t="s">
        <v>137</v>
      </c>
      <c r="U6" s="36" t="s">
        <v>138</v>
      </c>
      <c r="V6" s="36" t="s">
        <v>144</v>
      </c>
    </row>
    <row r="7" spans="1:23" x14ac:dyDescent="0.3">
      <c r="A7" s="114" t="s">
        <v>89</v>
      </c>
      <c r="B7" s="113" t="s">
        <v>35</v>
      </c>
      <c r="C7" s="113">
        <v>11100605</v>
      </c>
      <c r="D7" s="113"/>
      <c r="E7" s="113" t="s">
        <v>129</v>
      </c>
      <c r="F7" s="113">
        <v>10039</v>
      </c>
      <c r="G7" s="114">
        <v>554.4</v>
      </c>
      <c r="H7" s="113" t="s">
        <v>17</v>
      </c>
      <c r="I7" s="114">
        <v>554.4</v>
      </c>
      <c r="J7" s="113" t="s">
        <v>17</v>
      </c>
      <c r="K7" s="114">
        <v>0</v>
      </c>
      <c r="L7" s="113">
        <v>1</v>
      </c>
      <c r="M7" s="81">
        <v>25.42</v>
      </c>
      <c r="N7" s="114">
        <f t="shared" si="0"/>
        <v>14092.848</v>
      </c>
      <c r="O7" s="113">
        <v>8229</v>
      </c>
      <c r="P7" s="113">
        <v>2021</v>
      </c>
      <c r="Q7" s="113">
        <v>12</v>
      </c>
      <c r="R7" s="36">
        <v>2.64</v>
      </c>
      <c r="S7" s="123">
        <v>10039000</v>
      </c>
      <c r="T7" s="36" t="s">
        <v>137</v>
      </c>
      <c r="U7" s="36" t="s">
        <v>138</v>
      </c>
      <c r="V7" s="36" t="s">
        <v>144</v>
      </c>
    </row>
    <row r="8" spans="1:23" x14ac:dyDescent="0.3">
      <c r="A8" s="114" t="s">
        <v>89</v>
      </c>
      <c r="B8" s="113" t="s">
        <v>35</v>
      </c>
      <c r="C8" s="113">
        <v>11100606</v>
      </c>
      <c r="D8" s="113"/>
      <c r="E8" s="113" t="s">
        <v>130</v>
      </c>
      <c r="F8" s="113">
        <v>12014</v>
      </c>
      <c r="G8" s="114">
        <v>-11622</v>
      </c>
      <c r="H8" s="113" t="s">
        <v>17</v>
      </c>
      <c r="I8" s="114">
        <v>-11622</v>
      </c>
      <c r="J8" s="113" t="s">
        <v>17</v>
      </c>
      <c r="K8" s="114">
        <v>0</v>
      </c>
      <c r="L8" s="113">
        <v>1</v>
      </c>
      <c r="M8" s="81">
        <v>25.484999999999999</v>
      </c>
      <c r="N8" s="114">
        <f t="shared" si="0"/>
        <v>-296186.67</v>
      </c>
      <c r="O8" s="113">
        <v>8229</v>
      </c>
      <c r="P8" s="113">
        <v>2021</v>
      </c>
      <c r="Q8" s="113">
        <v>12</v>
      </c>
      <c r="R8" s="36">
        <v>59.6</v>
      </c>
      <c r="S8" s="123">
        <v>10039000</v>
      </c>
      <c r="T8" s="36" t="s">
        <v>140</v>
      </c>
      <c r="U8" s="36" t="s">
        <v>143</v>
      </c>
      <c r="V8" s="36" t="s">
        <v>149</v>
      </c>
    </row>
    <row r="9" spans="1:23" x14ac:dyDescent="0.3">
      <c r="A9" s="114" t="s">
        <v>89</v>
      </c>
      <c r="B9" s="113" t="s">
        <v>35</v>
      </c>
      <c r="C9" s="113">
        <v>11100607</v>
      </c>
      <c r="D9" s="113"/>
      <c r="E9" s="113" t="s">
        <v>130</v>
      </c>
      <c r="F9" s="113">
        <v>12014</v>
      </c>
      <c r="G9" s="114">
        <v>-14894.1</v>
      </c>
      <c r="H9" s="113" t="s">
        <v>17</v>
      </c>
      <c r="I9" s="114">
        <v>-14894.1</v>
      </c>
      <c r="J9" s="113" t="s">
        <v>17</v>
      </c>
      <c r="K9" s="114">
        <v>0</v>
      </c>
      <c r="L9" s="113">
        <v>1</v>
      </c>
      <c r="M9" s="81">
        <v>25.484999999999999</v>
      </c>
      <c r="N9" s="114">
        <f t="shared" si="0"/>
        <v>-379576.1385</v>
      </c>
      <c r="O9" s="113">
        <v>8229</v>
      </c>
      <c r="P9" s="113">
        <v>2021</v>
      </c>
      <c r="Q9" s="113">
        <v>12</v>
      </c>
      <c r="R9" s="36">
        <v>76.38</v>
      </c>
      <c r="S9" s="123">
        <v>10039000</v>
      </c>
      <c r="T9" s="36" t="s">
        <v>140</v>
      </c>
      <c r="U9" s="36" t="s">
        <v>143</v>
      </c>
      <c r="V9" s="36" t="s">
        <v>150</v>
      </c>
    </row>
    <row r="10" spans="1:23" x14ac:dyDescent="0.3">
      <c r="A10" s="114" t="s">
        <v>89</v>
      </c>
      <c r="B10" s="113" t="s">
        <v>35</v>
      </c>
      <c r="C10" s="113">
        <v>11100612</v>
      </c>
      <c r="D10" s="113"/>
      <c r="E10" s="113" t="s">
        <v>130</v>
      </c>
      <c r="F10" s="113">
        <v>12014</v>
      </c>
      <c r="G10" s="114">
        <v>-15133.56</v>
      </c>
      <c r="H10" s="113" t="s">
        <v>17</v>
      </c>
      <c r="I10" s="114">
        <v>-15133.56</v>
      </c>
      <c r="J10" s="113" t="s">
        <v>17</v>
      </c>
      <c r="K10" s="114">
        <v>0</v>
      </c>
      <c r="L10" s="113">
        <v>1</v>
      </c>
      <c r="M10" s="81">
        <v>25.484999999999999</v>
      </c>
      <c r="N10" s="114">
        <f t="shared" si="0"/>
        <v>-385678.77659999998</v>
      </c>
      <c r="O10" s="113">
        <v>8229</v>
      </c>
      <c r="P10" s="113">
        <v>2021</v>
      </c>
      <c r="Q10" s="113">
        <v>12</v>
      </c>
      <c r="R10" s="36">
        <v>77.88</v>
      </c>
      <c r="S10" s="123">
        <v>10039000</v>
      </c>
      <c r="T10" s="36" t="s">
        <v>140</v>
      </c>
      <c r="U10" s="36" t="s">
        <v>143</v>
      </c>
      <c r="V10" s="36" t="s">
        <v>150</v>
      </c>
    </row>
    <row r="11" spans="1:23" x14ac:dyDescent="0.3">
      <c r="I11" s="99">
        <f>SUM(I2:I10)</f>
        <v>-1011597.14</v>
      </c>
      <c r="N11" s="116">
        <f>SUM(N2:N10)</f>
        <v>-25642292.967700001</v>
      </c>
    </row>
    <row r="12" spans="1:23" x14ac:dyDescent="0.3">
      <c r="A12" s="128" t="s">
        <v>147</v>
      </c>
      <c r="C12" s="51" t="s">
        <v>148</v>
      </c>
    </row>
  </sheetData>
  <sortState xmlns:xlrd2="http://schemas.microsoft.com/office/spreadsheetml/2017/richdata2" ref="A2:V10">
    <sortCondition ref="S2:S10"/>
  </sortState>
  <pageMargins left="0.70866141732283472" right="0.70866141732283472" top="0.78740157480314965" bottom="0.78740157480314965" header="0.31496062992125984" footer="0.31496062992125984"/>
  <pageSetup paperSize="9"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M11"/>
  <sheetViews>
    <sheetView workbookViewId="0">
      <selection activeCell="I3" sqref="I3"/>
    </sheetView>
  </sheetViews>
  <sheetFormatPr defaultColWidth="11.6640625" defaultRowHeight="14.4" x14ac:dyDescent="0.3"/>
  <cols>
    <col min="1" max="1" width="10.6640625" style="21" bestFit="1" customWidth="1"/>
    <col min="2" max="2" width="14.33203125" style="21" bestFit="1" customWidth="1"/>
    <col min="3" max="3" width="14.88671875" style="21" customWidth="1"/>
    <col min="4" max="4" width="12.6640625" style="16" bestFit="1" customWidth="1"/>
    <col min="5" max="5" width="8.88671875" style="21" bestFit="1" customWidth="1"/>
    <col min="6" max="6" width="13.44140625" style="24" bestFit="1" customWidth="1"/>
    <col min="7" max="7" width="12.6640625" style="16" bestFit="1" customWidth="1"/>
    <col min="8" max="8" width="8.88671875" style="15" bestFit="1" customWidth="1"/>
    <col min="9" max="16384" width="11.6640625" style="15"/>
  </cols>
  <sheetData>
    <row r="1" spans="1:13" s="17" customFormat="1" x14ac:dyDescent="0.3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20" t="s">
        <v>13</v>
      </c>
      <c r="G1" s="19" t="s">
        <v>9</v>
      </c>
      <c r="H1" s="17" t="s">
        <v>10</v>
      </c>
      <c r="I1" s="123" t="s">
        <v>132</v>
      </c>
      <c r="J1" s="123" t="s">
        <v>133</v>
      </c>
      <c r="K1" s="123" t="s">
        <v>134</v>
      </c>
      <c r="L1" s="123" t="s">
        <v>135</v>
      </c>
      <c r="M1" s="123" t="s">
        <v>136</v>
      </c>
    </row>
    <row r="2" spans="1:13" s="17" customFormat="1" x14ac:dyDescent="0.3">
      <c r="A2" s="61" t="s">
        <v>131</v>
      </c>
      <c r="B2" s="93" t="s">
        <v>14</v>
      </c>
      <c r="C2" s="91" t="s">
        <v>45</v>
      </c>
      <c r="D2" s="6">
        <v>287640</v>
      </c>
      <c r="E2" s="62" t="s">
        <v>0</v>
      </c>
      <c r="F2" s="23">
        <v>1</v>
      </c>
      <c r="G2" s="6">
        <f>SUM(D2*F2)</f>
        <v>287640</v>
      </c>
      <c r="H2" s="62" t="s">
        <v>0</v>
      </c>
      <c r="I2" s="17">
        <v>63.92</v>
      </c>
      <c r="J2" s="123">
        <v>10039000</v>
      </c>
      <c r="K2" s="17" t="s">
        <v>140</v>
      </c>
      <c r="L2" s="17" t="s">
        <v>138</v>
      </c>
      <c r="M2" s="17" t="s">
        <v>142</v>
      </c>
    </row>
    <row r="3" spans="1:13" x14ac:dyDescent="0.3">
      <c r="A3" s="21" t="s">
        <v>46</v>
      </c>
      <c r="B3" s="94" t="s">
        <v>14</v>
      </c>
      <c r="C3" s="3" t="s">
        <v>37</v>
      </c>
      <c r="D3" s="16">
        <v>0</v>
      </c>
      <c r="E3" s="18" t="s">
        <v>0</v>
      </c>
      <c r="F3" s="20">
        <v>1</v>
      </c>
      <c r="G3" s="6">
        <f>SUM(D3/F3)</f>
        <v>0</v>
      </c>
      <c r="H3" s="17" t="s">
        <v>0</v>
      </c>
    </row>
    <row r="4" spans="1:13" s="17" customFormat="1" x14ac:dyDescent="0.3">
      <c r="A4" s="21"/>
      <c r="B4" s="21"/>
      <c r="C4" s="21"/>
      <c r="D4" s="6"/>
      <c r="E4" s="22"/>
      <c r="F4" s="23"/>
      <c r="G4" s="92">
        <f>SUM(G2:G3)</f>
        <v>287640</v>
      </c>
      <c r="H4" s="22"/>
    </row>
    <row r="5" spans="1:13" s="17" customFormat="1" x14ac:dyDescent="0.3">
      <c r="A5" s="21"/>
      <c r="B5" s="21"/>
      <c r="C5" s="21"/>
      <c r="D5" s="6"/>
      <c r="E5" s="22"/>
      <c r="F5" s="23"/>
      <c r="G5" s="6"/>
      <c r="H5" s="22"/>
    </row>
    <row r="6" spans="1:13" s="17" customFormat="1" x14ac:dyDescent="0.3">
      <c r="A6" s="21"/>
      <c r="B6" s="21"/>
      <c r="C6" s="21"/>
      <c r="D6" s="6"/>
      <c r="E6" s="22"/>
      <c r="F6" s="23"/>
      <c r="G6" s="6"/>
      <c r="H6" s="22"/>
    </row>
    <row r="7" spans="1:13" s="17" customFormat="1" x14ac:dyDescent="0.3">
      <c r="A7" s="21"/>
      <c r="B7" s="21"/>
      <c r="C7" s="21"/>
      <c r="D7" s="6"/>
      <c r="E7" s="22"/>
      <c r="F7" s="23"/>
      <c r="G7" s="6"/>
      <c r="H7" s="22"/>
    </row>
    <row r="8" spans="1:13" s="2" customFormat="1" x14ac:dyDescent="0.3">
      <c r="A8" s="76" t="s">
        <v>48</v>
      </c>
      <c r="B8" s="77" t="s">
        <v>37</v>
      </c>
      <c r="C8" s="78" t="s">
        <v>14</v>
      </c>
      <c r="D8" s="6">
        <v>0</v>
      </c>
      <c r="E8" s="62" t="s">
        <v>34</v>
      </c>
      <c r="F8" s="23">
        <v>5.9290000000000003</v>
      </c>
      <c r="G8" s="6">
        <f>SUM(D8*F8)</f>
        <v>0</v>
      </c>
      <c r="H8" s="62" t="s">
        <v>0</v>
      </c>
    </row>
    <row r="9" spans="1:13" s="17" customFormat="1" x14ac:dyDescent="0.3">
      <c r="A9" s="61" t="s">
        <v>44</v>
      </c>
      <c r="B9" s="61" t="s">
        <v>38</v>
      </c>
      <c r="C9" s="61" t="s">
        <v>14</v>
      </c>
      <c r="D9" s="6">
        <v>0</v>
      </c>
      <c r="E9" s="62" t="s">
        <v>17</v>
      </c>
      <c r="F9" s="23">
        <v>25.445</v>
      </c>
      <c r="G9" s="6">
        <f>SUM(D9*F9)</f>
        <v>0</v>
      </c>
      <c r="H9" s="62" t="s">
        <v>0</v>
      </c>
    </row>
    <row r="10" spans="1:13" s="17" customFormat="1" x14ac:dyDescent="0.3">
      <c r="A10" s="61" t="s">
        <v>39</v>
      </c>
      <c r="B10" s="61" t="s">
        <v>40</v>
      </c>
      <c r="C10" s="61" t="s">
        <v>14</v>
      </c>
      <c r="D10" s="6">
        <v>0</v>
      </c>
      <c r="E10" s="62" t="s">
        <v>17</v>
      </c>
      <c r="F10" s="23">
        <v>25.54</v>
      </c>
      <c r="G10" s="6">
        <f>SUM(D10*F10)</f>
        <v>0</v>
      </c>
      <c r="H10" s="62" t="s">
        <v>0</v>
      </c>
    </row>
    <row r="11" spans="1:13" x14ac:dyDescent="0.3">
      <c r="G11" s="92">
        <f>SUM(G8:G10)</f>
        <v>0</v>
      </c>
    </row>
  </sheetData>
  <pageMargins left="0.25" right="0.25" top="0.75" bottom="0.75" header="0.3" footer="0.3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20"/>
  <sheetViews>
    <sheetView workbookViewId="0">
      <selection activeCell="D34" sqref="D34"/>
    </sheetView>
  </sheetViews>
  <sheetFormatPr defaultColWidth="15.109375" defaultRowHeight="14.4" x14ac:dyDescent="0.3"/>
  <cols>
    <col min="1" max="1" width="14.6640625" style="2" bestFit="1" customWidth="1"/>
    <col min="2" max="2" width="13.6640625" style="59" bestFit="1" customWidth="1"/>
    <col min="3" max="3" width="12.6640625" style="7" bestFit="1" customWidth="1"/>
    <col min="4" max="4" width="14.6640625" style="2" customWidth="1"/>
    <col min="5" max="5" width="13.6640625" style="60" bestFit="1" customWidth="1"/>
    <col min="6" max="6" width="3.5546875" style="7" customWidth="1"/>
    <col min="7" max="7" width="14.6640625" style="7" bestFit="1" customWidth="1"/>
    <col min="8" max="8" width="11.6640625" style="7" bestFit="1" customWidth="1"/>
    <col min="9" max="9" width="9.88671875" style="7" bestFit="1" customWidth="1"/>
    <col min="10" max="10" width="14.6640625" style="7" customWidth="1"/>
    <col min="11" max="11" width="12" style="7" customWidth="1"/>
    <col min="12" max="16384" width="15.109375" style="7"/>
  </cols>
  <sheetData>
    <row r="1" spans="1:11" x14ac:dyDescent="0.3">
      <c r="A1" s="67" t="s">
        <v>16</v>
      </c>
      <c r="B1" s="28"/>
      <c r="C1" s="29"/>
      <c r="D1" s="30"/>
      <c r="E1" s="31"/>
      <c r="F1" s="29"/>
      <c r="G1" s="96" t="s">
        <v>16</v>
      </c>
      <c r="H1" s="28"/>
      <c r="I1" s="29"/>
      <c r="J1" s="30"/>
      <c r="K1" s="32"/>
    </row>
    <row r="2" spans="1:11" x14ac:dyDescent="0.3">
      <c r="A2" s="33">
        <v>44348</v>
      </c>
      <c r="B2" s="34"/>
      <c r="C2" s="35"/>
      <c r="D2" s="36"/>
      <c r="E2" s="37"/>
      <c r="F2" s="35"/>
      <c r="G2" s="68">
        <v>44348</v>
      </c>
      <c r="H2" s="34"/>
      <c r="I2" s="35"/>
      <c r="J2" s="36"/>
      <c r="K2" s="39"/>
    </row>
    <row r="3" spans="1:11" x14ac:dyDescent="0.3">
      <c r="A3" s="33" t="s">
        <v>11</v>
      </c>
      <c r="B3" s="34"/>
      <c r="C3" s="35"/>
      <c r="D3" s="36"/>
      <c r="E3" s="37"/>
      <c r="F3" s="35"/>
      <c r="G3" s="38" t="s">
        <v>12</v>
      </c>
      <c r="H3" s="34"/>
      <c r="I3" s="35"/>
      <c r="J3" s="36"/>
      <c r="K3" s="39"/>
    </row>
    <row r="4" spans="1:11" x14ac:dyDescent="0.3">
      <c r="A4" s="40"/>
      <c r="B4" s="34"/>
      <c r="C4" s="35"/>
      <c r="D4" s="36"/>
      <c r="E4" s="37"/>
      <c r="F4" s="35"/>
      <c r="G4" s="41"/>
      <c r="H4" s="34"/>
      <c r="I4" s="35"/>
      <c r="J4" s="36"/>
      <c r="K4" s="39"/>
    </row>
    <row r="5" spans="1:11" x14ac:dyDescent="0.3">
      <c r="A5" s="42" t="s">
        <v>3</v>
      </c>
      <c r="B5" s="27"/>
      <c r="C5" s="35"/>
      <c r="D5" s="43" t="s">
        <v>1</v>
      </c>
      <c r="E5" s="25"/>
      <c r="F5" s="35"/>
      <c r="G5" s="43" t="s">
        <v>3</v>
      </c>
      <c r="H5" s="27"/>
      <c r="I5" s="35"/>
      <c r="J5" s="43" t="s">
        <v>1</v>
      </c>
      <c r="K5" s="26"/>
    </row>
    <row r="6" spans="1:11" x14ac:dyDescent="0.3">
      <c r="A6" s="44">
        <v>0</v>
      </c>
      <c r="B6" s="27">
        <v>0</v>
      </c>
      <c r="C6" s="35"/>
      <c r="D6" s="45">
        <v>0</v>
      </c>
      <c r="E6" s="25">
        <v>0</v>
      </c>
      <c r="F6" s="35"/>
      <c r="G6" s="45">
        <v>0</v>
      </c>
      <c r="H6" s="27">
        <v>0</v>
      </c>
      <c r="I6" s="35"/>
      <c r="J6" s="45">
        <v>0</v>
      </c>
      <c r="K6" s="26">
        <v>0</v>
      </c>
    </row>
    <row r="7" spans="1:11" x14ac:dyDescent="0.3">
      <c r="A7" s="44">
        <v>0.15</v>
      </c>
      <c r="B7" s="27">
        <v>0</v>
      </c>
      <c r="C7" s="35"/>
      <c r="D7" s="45">
        <v>0.15</v>
      </c>
      <c r="E7" s="25">
        <v>0</v>
      </c>
      <c r="F7" s="35"/>
      <c r="G7" s="45">
        <v>0.15</v>
      </c>
      <c r="H7" s="27">
        <v>0</v>
      </c>
      <c r="I7" s="35"/>
      <c r="J7" s="45">
        <v>0.15</v>
      </c>
      <c r="K7" s="26">
        <v>0</v>
      </c>
    </row>
    <row r="8" spans="1:11" x14ac:dyDescent="0.3">
      <c r="A8" s="44">
        <v>0.21</v>
      </c>
      <c r="B8" s="46">
        <v>0</v>
      </c>
      <c r="C8" s="35"/>
      <c r="D8" s="45">
        <v>0.21</v>
      </c>
      <c r="E8" s="25">
        <v>0</v>
      </c>
      <c r="F8" s="35"/>
      <c r="G8" s="45">
        <v>0.21</v>
      </c>
      <c r="H8" s="27">
        <v>0</v>
      </c>
      <c r="I8" s="35"/>
      <c r="J8" s="45">
        <v>0.21</v>
      </c>
      <c r="K8" s="26">
        <v>0</v>
      </c>
    </row>
    <row r="9" spans="1:11" x14ac:dyDescent="0.3">
      <c r="A9" s="40"/>
      <c r="B9" s="47">
        <f>SUM(B7:B8)</f>
        <v>0</v>
      </c>
      <c r="C9" s="35"/>
      <c r="D9" s="36"/>
      <c r="E9" s="48">
        <f>SUM(E6:E8)</f>
        <v>0</v>
      </c>
      <c r="F9" s="35"/>
      <c r="G9" s="41"/>
      <c r="H9" s="47">
        <f>SUM(H7:H8)</f>
        <v>0</v>
      </c>
      <c r="I9" s="35"/>
      <c r="J9" s="36"/>
      <c r="K9" s="49">
        <f>SUM(K6:K8)</f>
        <v>0</v>
      </c>
    </row>
    <row r="10" spans="1:11" x14ac:dyDescent="0.3">
      <c r="A10" s="40"/>
      <c r="B10" s="34"/>
      <c r="C10" s="35"/>
      <c r="D10" s="36"/>
      <c r="E10" s="37"/>
      <c r="F10" s="35"/>
      <c r="G10" s="41"/>
      <c r="H10" s="34"/>
      <c r="I10" s="35"/>
      <c r="J10" s="36"/>
      <c r="K10" s="39"/>
    </row>
    <row r="11" spans="1:11" x14ac:dyDescent="0.3">
      <c r="A11" s="40"/>
      <c r="B11" s="34"/>
      <c r="C11" s="35"/>
      <c r="D11" s="36"/>
      <c r="E11" s="37"/>
      <c r="F11" s="35"/>
      <c r="G11" s="41"/>
      <c r="H11" s="34"/>
      <c r="I11" s="35"/>
      <c r="J11" s="36"/>
      <c r="K11" s="39"/>
    </row>
    <row r="12" spans="1:11" x14ac:dyDescent="0.3">
      <c r="A12" s="40"/>
      <c r="B12" s="34"/>
      <c r="C12" s="50">
        <f>SUM(B9-E9)</f>
        <v>0</v>
      </c>
      <c r="D12" s="66" t="s">
        <v>51</v>
      </c>
      <c r="E12" s="37"/>
      <c r="F12" s="35"/>
      <c r="G12" s="41"/>
      <c r="H12" s="34"/>
      <c r="I12" s="50">
        <f>SUM(H9-K9)</f>
        <v>0</v>
      </c>
      <c r="J12" s="66" t="s">
        <v>52</v>
      </c>
      <c r="K12" s="39"/>
    </row>
    <row r="13" spans="1:11" x14ac:dyDescent="0.3">
      <c r="A13" s="40"/>
      <c r="B13" s="34"/>
      <c r="C13" s="35"/>
      <c r="D13" s="36"/>
      <c r="E13" s="37"/>
      <c r="F13" s="35"/>
      <c r="G13" s="41"/>
      <c r="H13" s="34"/>
      <c r="I13" s="35"/>
      <c r="J13" s="36"/>
      <c r="K13" s="39"/>
    </row>
    <row r="14" spans="1:11" x14ac:dyDescent="0.3">
      <c r="A14" s="40"/>
      <c r="B14" s="34"/>
      <c r="C14" s="35"/>
      <c r="D14" s="36"/>
      <c r="E14" s="37"/>
      <c r="F14" s="35"/>
      <c r="G14" s="41"/>
      <c r="H14" s="34"/>
      <c r="I14" s="35"/>
      <c r="J14" s="36"/>
      <c r="K14" s="39"/>
    </row>
    <row r="15" spans="1:11" x14ac:dyDescent="0.3">
      <c r="A15" s="42" t="s">
        <v>2</v>
      </c>
      <c r="B15" s="27">
        <v>32220494.648900002</v>
      </c>
      <c r="C15" s="35"/>
      <c r="D15" s="43" t="s">
        <v>4</v>
      </c>
      <c r="E15" s="25">
        <v>25642292.967700001</v>
      </c>
      <c r="F15" s="35"/>
      <c r="G15" s="43" t="s">
        <v>2</v>
      </c>
      <c r="H15" s="27">
        <v>1263840.33</v>
      </c>
      <c r="I15" s="35"/>
      <c r="J15" s="43" t="s">
        <v>4</v>
      </c>
      <c r="K15" s="26">
        <v>1011597.14</v>
      </c>
    </row>
    <row r="16" spans="1:11" x14ac:dyDescent="0.3">
      <c r="A16" s="42" t="s">
        <v>15</v>
      </c>
      <c r="B16" s="27">
        <v>58521687.130000003</v>
      </c>
      <c r="C16" s="35"/>
      <c r="D16" s="43" t="s">
        <v>15</v>
      </c>
      <c r="E16" s="25">
        <v>82967225.109999999</v>
      </c>
      <c r="F16" s="35"/>
      <c r="G16" s="43" t="s">
        <v>15</v>
      </c>
      <c r="H16" s="27">
        <v>2298741.3699999996</v>
      </c>
      <c r="I16" s="35"/>
      <c r="J16" s="43" t="s">
        <v>15</v>
      </c>
      <c r="K16" s="26">
        <v>3259367.39</v>
      </c>
    </row>
    <row r="17" spans="1:11" x14ac:dyDescent="0.3">
      <c r="A17" s="42" t="s">
        <v>42</v>
      </c>
      <c r="B17" s="27">
        <v>0</v>
      </c>
      <c r="C17" s="35"/>
      <c r="D17" s="43" t="s">
        <v>42</v>
      </c>
      <c r="E17" s="25">
        <v>6733195.0999999996</v>
      </c>
      <c r="F17" s="35"/>
      <c r="G17" s="43" t="s">
        <v>42</v>
      </c>
      <c r="H17" s="27">
        <v>0</v>
      </c>
      <c r="I17" s="35"/>
      <c r="J17" s="43" t="s">
        <v>42</v>
      </c>
      <c r="K17" s="26">
        <v>260371.04</v>
      </c>
    </row>
    <row r="18" spans="1:11" x14ac:dyDescent="0.3">
      <c r="A18" s="42" t="s">
        <v>5</v>
      </c>
      <c r="B18" s="27">
        <v>0</v>
      </c>
      <c r="C18" s="35"/>
      <c r="D18" s="43" t="s">
        <v>5</v>
      </c>
      <c r="E18" s="46">
        <v>287640</v>
      </c>
      <c r="F18" s="35"/>
      <c r="G18" s="43" t="s">
        <v>5</v>
      </c>
      <c r="H18" s="27">
        <v>0</v>
      </c>
      <c r="I18" s="35"/>
      <c r="J18" s="43" t="s">
        <v>5</v>
      </c>
      <c r="K18" s="95">
        <v>11285.31</v>
      </c>
    </row>
    <row r="19" spans="1:11" ht="15" thickBot="1" x14ac:dyDescent="0.35">
      <c r="A19" s="52"/>
      <c r="B19" s="53">
        <f>SUM(B15:B18)</f>
        <v>90742181.778899997</v>
      </c>
      <c r="C19" s="54"/>
      <c r="D19" s="55"/>
      <c r="E19" s="56">
        <f>SUM(E15:E18)</f>
        <v>115630353.1777</v>
      </c>
      <c r="F19" s="54"/>
      <c r="G19" s="57"/>
      <c r="H19" s="53">
        <f>SUM(H15:H18)</f>
        <v>3562581.6999999997</v>
      </c>
      <c r="I19" s="54"/>
      <c r="J19" s="55"/>
      <c r="K19" s="58">
        <f>SUM(K15:K18)</f>
        <v>4542620.88</v>
      </c>
    </row>
    <row r="20" spans="1:11" x14ac:dyDescent="0.3">
      <c r="A20" s="74"/>
    </row>
  </sheetData>
  <pageMargins left="0.51181102362204722" right="0.51181102362204722" top="0.78740157480314965" bottom="0.78740157480314965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workbookViewId="0">
      <selection activeCell="G5" sqref="G5"/>
    </sheetView>
  </sheetViews>
  <sheetFormatPr defaultColWidth="11.5546875" defaultRowHeight="14.4" x14ac:dyDescent="0.3"/>
  <cols>
    <col min="1" max="1" width="10.109375" style="11" bestFit="1" customWidth="1"/>
    <col min="2" max="2" width="3.109375" style="11" bestFit="1" customWidth="1"/>
    <col min="3" max="3" width="9" style="3" bestFit="1" customWidth="1"/>
    <col min="4" max="4" width="11" style="3" bestFit="1" customWidth="1"/>
    <col min="5" max="5" width="9.5546875" style="3" bestFit="1" customWidth="1"/>
    <col min="6" max="6" width="9.5546875" style="11" bestFit="1" customWidth="1"/>
    <col min="7" max="7" width="14.44140625" style="1" bestFit="1" customWidth="1"/>
    <col min="8" max="8" width="4.33203125" style="11" bestFit="1" customWidth="1"/>
    <col min="9" max="9" width="6.6640625" style="1" bestFit="1" customWidth="1"/>
    <col min="10" max="10" width="4.44140625" style="1" bestFit="1" customWidth="1"/>
    <col min="11" max="11" width="6.109375" style="11" bestFit="1" customWidth="1"/>
    <col min="12" max="12" width="3" style="11" bestFit="1" customWidth="1"/>
    <col min="13" max="13" width="11" style="6" bestFit="1" customWidth="1"/>
    <col min="14" max="14" width="6.33203125" style="11" bestFit="1" customWidth="1"/>
    <col min="15" max="15" width="5" style="11" bestFit="1" customWidth="1"/>
    <col min="16" max="16" width="8" style="11" bestFit="1" customWidth="1"/>
    <col min="17" max="16384" width="11.5546875" style="11"/>
  </cols>
  <sheetData>
    <row r="1" spans="1:16" x14ac:dyDescent="0.3">
      <c r="A1" s="82" t="s">
        <v>19</v>
      </c>
      <c r="B1" s="82"/>
      <c r="C1" s="82" t="s">
        <v>20</v>
      </c>
      <c r="D1" s="82" t="s">
        <v>21</v>
      </c>
      <c r="E1" s="82" t="s">
        <v>22</v>
      </c>
      <c r="F1" s="82" t="s">
        <v>23</v>
      </c>
      <c r="G1" s="86" t="s">
        <v>24</v>
      </c>
      <c r="H1" s="82"/>
      <c r="I1" s="86" t="s">
        <v>25</v>
      </c>
      <c r="J1" s="82"/>
      <c r="K1" s="82" t="s">
        <v>26</v>
      </c>
      <c r="L1" s="82"/>
      <c r="M1" s="86" t="s">
        <v>41</v>
      </c>
      <c r="N1" s="82" t="s">
        <v>27</v>
      </c>
      <c r="O1" s="82" t="s">
        <v>28</v>
      </c>
      <c r="P1" s="82" t="s">
        <v>29</v>
      </c>
    </row>
    <row r="2" spans="1:16" x14ac:dyDescent="0.3">
      <c r="A2" s="83"/>
      <c r="B2" s="82"/>
      <c r="C2" s="82"/>
      <c r="D2" s="82"/>
      <c r="E2" s="82"/>
      <c r="F2" s="82"/>
      <c r="G2" s="86"/>
      <c r="H2" s="82"/>
      <c r="I2" s="86"/>
      <c r="J2" s="82"/>
      <c r="K2" s="83"/>
      <c r="L2" s="82"/>
      <c r="M2" s="86"/>
      <c r="N2" s="82"/>
      <c r="O2" s="82"/>
      <c r="P2" s="82"/>
    </row>
    <row r="3" spans="1:16" x14ac:dyDescent="0.3">
      <c r="A3" s="1"/>
      <c r="C3" s="11"/>
      <c r="E3" s="11"/>
      <c r="J3" s="11"/>
      <c r="K3" s="1"/>
      <c r="M3" s="12"/>
    </row>
    <row r="4" spans="1:16" x14ac:dyDescent="0.3">
      <c r="A4" s="1"/>
      <c r="C4" s="11"/>
      <c r="E4" s="11"/>
      <c r="J4" s="11"/>
      <c r="K4" s="1"/>
      <c r="M4" s="1"/>
    </row>
    <row r="5" spans="1:16" x14ac:dyDescent="0.3">
      <c r="A5" s="1"/>
      <c r="C5" s="11"/>
      <c r="E5" s="11"/>
      <c r="G5" s="87" t="s">
        <v>18</v>
      </c>
      <c r="J5" s="11"/>
      <c r="K5" s="1"/>
      <c r="M5" s="1"/>
    </row>
    <row r="6" spans="1:16" x14ac:dyDescent="0.3">
      <c r="A6" s="1"/>
      <c r="C6" s="11"/>
      <c r="E6" s="11"/>
      <c r="J6" s="11"/>
      <c r="K6" s="1"/>
      <c r="M6" s="1"/>
    </row>
    <row r="7" spans="1:16" x14ac:dyDescent="0.3">
      <c r="A7" s="1"/>
      <c r="C7" s="11"/>
      <c r="E7" s="11"/>
      <c r="J7" s="11"/>
      <c r="K7" s="1"/>
      <c r="M7" s="1"/>
    </row>
    <row r="8" spans="1:16" x14ac:dyDescent="0.3">
      <c r="A8" s="1"/>
      <c r="C8" s="11"/>
      <c r="E8" s="11"/>
      <c r="J8" s="11"/>
      <c r="K8" s="1"/>
      <c r="M8" s="1"/>
    </row>
    <row r="9" spans="1:16" x14ac:dyDescent="0.3">
      <c r="A9" s="1"/>
      <c r="C9" s="11"/>
      <c r="E9" s="11"/>
      <c r="J9" s="11"/>
      <c r="K9" s="1"/>
      <c r="M9" s="1"/>
    </row>
    <row r="10" spans="1:16" x14ac:dyDescent="0.3">
      <c r="A10" s="1"/>
      <c r="C10" s="11"/>
      <c r="E10" s="11"/>
      <c r="J10" s="11"/>
      <c r="K10" s="1"/>
      <c r="M10" s="1"/>
    </row>
    <row r="11" spans="1:16" x14ac:dyDescent="0.3">
      <c r="A11" s="1"/>
      <c r="C11" s="11"/>
      <c r="E11" s="11"/>
      <c r="J11" s="11"/>
      <c r="K11" s="1"/>
      <c r="M11" s="1"/>
    </row>
    <row r="12" spans="1:16" x14ac:dyDescent="0.3">
      <c r="A12" s="1"/>
      <c r="C12" s="11"/>
      <c r="E12" s="11"/>
      <c r="J12" s="11"/>
      <c r="K12" s="1"/>
      <c r="M12" s="1"/>
    </row>
    <row r="13" spans="1:16" x14ac:dyDescent="0.3">
      <c r="A13" s="1"/>
      <c r="C13" s="11"/>
      <c r="E13" s="11"/>
      <c r="J13" s="11"/>
      <c r="K13" s="1"/>
      <c r="M13" s="1"/>
    </row>
    <row r="14" spans="1:16" x14ac:dyDescent="0.3">
      <c r="A14" s="1"/>
      <c r="C14" s="11"/>
      <c r="E14" s="11"/>
      <c r="J14" s="11"/>
      <c r="K14" s="1"/>
      <c r="M14" s="1"/>
    </row>
    <row r="15" spans="1:16" x14ac:dyDescent="0.3">
      <c r="A15" s="1"/>
      <c r="C15" s="11"/>
      <c r="E15" s="11"/>
      <c r="J15" s="11"/>
      <c r="K15" s="1"/>
      <c r="M15" s="1"/>
    </row>
    <row r="16" spans="1:16" x14ac:dyDescent="0.3">
      <c r="A16" s="1"/>
      <c r="C16" s="11"/>
      <c r="E16" s="11"/>
      <c r="J16" s="11"/>
      <c r="K16" s="1"/>
      <c r="M16" s="1"/>
    </row>
    <row r="17" spans="1:13" x14ac:dyDescent="0.3">
      <c r="A17" s="1"/>
      <c r="C17" s="11"/>
      <c r="E17" s="11"/>
      <c r="J17" s="11"/>
      <c r="K17" s="1"/>
      <c r="M17" s="1"/>
    </row>
    <row r="18" spans="1:13" x14ac:dyDescent="0.3">
      <c r="A18" s="1"/>
      <c r="C18" s="11"/>
      <c r="E18" s="11"/>
      <c r="J18" s="11"/>
      <c r="K18" s="1"/>
      <c r="M18" s="1"/>
    </row>
    <row r="19" spans="1:13" x14ac:dyDescent="0.3">
      <c r="A19" s="1"/>
      <c r="C19" s="11"/>
      <c r="E19" s="11"/>
      <c r="J19" s="11"/>
      <c r="K19" s="1"/>
      <c r="M19" s="1"/>
    </row>
    <row r="20" spans="1:13" x14ac:dyDescent="0.3">
      <c r="A20" s="1"/>
      <c r="C20" s="11"/>
      <c r="E20" s="11"/>
      <c r="J20" s="11"/>
      <c r="K20" s="1"/>
      <c r="M20" s="1"/>
    </row>
    <row r="21" spans="1:13" x14ac:dyDescent="0.3">
      <c r="A21" s="1"/>
      <c r="C21" s="11"/>
      <c r="E21" s="11"/>
      <c r="J21" s="11"/>
      <c r="K21" s="1"/>
      <c r="M21" s="1"/>
    </row>
    <row r="22" spans="1:13" x14ac:dyDescent="0.3">
      <c r="A22" s="1"/>
      <c r="C22" s="11"/>
      <c r="E22" s="11"/>
      <c r="J22" s="11"/>
      <c r="K22" s="1"/>
      <c r="M22" s="1"/>
    </row>
    <row r="23" spans="1:13" x14ac:dyDescent="0.3">
      <c r="A23" s="1"/>
      <c r="C23" s="11"/>
      <c r="E23" s="11"/>
      <c r="J23" s="11"/>
      <c r="K23" s="1"/>
      <c r="M23" s="1"/>
    </row>
    <row r="24" spans="1:13" x14ac:dyDescent="0.3">
      <c r="A24" s="1"/>
      <c r="C24" s="11"/>
      <c r="E24" s="11"/>
      <c r="J24" s="11"/>
      <c r="K24" s="1"/>
      <c r="M24" s="1"/>
    </row>
    <row r="25" spans="1:13" x14ac:dyDescent="0.3">
      <c r="A25" s="1"/>
      <c r="C25" s="11"/>
      <c r="E25" s="11"/>
      <c r="J25" s="11"/>
      <c r="K25" s="1"/>
      <c r="M25" s="1"/>
    </row>
    <row r="26" spans="1:13" x14ac:dyDescent="0.3">
      <c r="A26" s="1"/>
      <c r="C26" s="11"/>
      <c r="E26" s="11"/>
      <c r="J26" s="11"/>
      <c r="K26" s="1"/>
      <c r="M26" s="1"/>
    </row>
    <row r="27" spans="1:13" x14ac:dyDescent="0.3">
      <c r="A27" s="1"/>
      <c r="C27" s="11"/>
      <c r="E27" s="11"/>
      <c r="J27" s="11"/>
      <c r="K27" s="1"/>
      <c r="M27" s="1"/>
    </row>
    <row r="28" spans="1:13" x14ac:dyDescent="0.3">
      <c r="A28" s="1"/>
      <c r="C28" s="11"/>
      <c r="E28" s="11"/>
      <c r="J28" s="11"/>
      <c r="K28" s="1"/>
      <c r="M28" s="1"/>
    </row>
    <row r="29" spans="1:13" x14ac:dyDescent="0.3">
      <c r="A29" s="1"/>
      <c r="C29" s="11"/>
      <c r="E29" s="11"/>
      <c r="J29" s="11"/>
      <c r="K29" s="1"/>
      <c r="M29" s="1"/>
    </row>
    <row r="30" spans="1:13" x14ac:dyDescent="0.3">
      <c r="A30" s="1"/>
      <c r="C30" s="11"/>
      <c r="E30" s="11"/>
      <c r="J30" s="11"/>
      <c r="K30" s="1"/>
      <c r="M30" s="1"/>
    </row>
    <row r="31" spans="1:13" x14ac:dyDescent="0.3">
      <c r="A31" s="1"/>
      <c r="C31" s="11"/>
      <c r="E31" s="11"/>
      <c r="J31" s="11"/>
      <c r="K31" s="1"/>
      <c r="M31" s="1"/>
    </row>
    <row r="32" spans="1:13" x14ac:dyDescent="0.3">
      <c r="A32" s="1"/>
      <c r="C32" s="11"/>
      <c r="E32" s="11"/>
      <c r="J32" s="11"/>
      <c r="K32" s="1"/>
      <c r="M32" s="1"/>
    </row>
    <row r="33" spans="1:13" x14ac:dyDescent="0.3">
      <c r="A33" s="1"/>
      <c r="C33" s="11"/>
      <c r="E33" s="11"/>
      <c r="J33" s="11"/>
      <c r="K33" s="1"/>
      <c r="M33" s="1"/>
    </row>
    <row r="34" spans="1:13" x14ac:dyDescent="0.3">
      <c r="A34" s="1"/>
      <c r="C34" s="11"/>
      <c r="E34" s="11"/>
      <c r="J34" s="11"/>
      <c r="K34" s="1"/>
      <c r="M34" s="1"/>
    </row>
    <row r="35" spans="1:13" x14ac:dyDescent="0.3">
      <c r="A35" s="1"/>
      <c r="C35" s="11"/>
      <c r="E35" s="11"/>
      <c r="J35" s="11"/>
      <c r="K35" s="1"/>
      <c r="M35" s="1"/>
    </row>
    <row r="36" spans="1:13" x14ac:dyDescent="0.3">
      <c r="A36" s="1"/>
      <c r="C36" s="11"/>
      <c r="E36" s="11"/>
      <c r="J36" s="11"/>
      <c r="K36" s="1"/>
      <c r="M36" s="1"/>
    </row>
    <row r="37" spans="1:13" x14ac:dyDescent="0.3">
      <c r="A37" s="1"/>
      <c r="C37" s="11"/>
      <c r="E37" s="11"/>
      <c r="J37" s="11"/>
      <c r="K37" s="1"/>
      <c r="M37" s="1"/>
    </row>
    <row r="38" spans="1:13" x14ac:dyDescent="0.3">
      <c r="A38" s="1"/>
      <c r="C38" s="11"/>
      <c r="E38" s="11"/>
      <c r="J38" s="11"/>
      <c r="K38" s="1"/>
      <c r="M38" s="1"/>
    </row>
    <row r="39" spans="1:13" x14ac:dyDescent="0.3">
      <c r="A39" s="1"/>
      <c r="C39" s="11"/>
      <c r="E39" s="11"/>
      <c r="J39" s="11"/>
      <c r="K39" s="1"/>
      <c r="M39" s="1"/>
    </row>
    <row r="40" spans="1:13" x14ac:dyDescent="0.3">
      <c r="A40" s="1"/>
      <c r="C40" s="11"/>
      <c r="E40" s="11"/>
      <c r="J40" s="11"/>
      <c r="K40" s="1"/>
      <c r="M40" s="1"/>
    </row>
    <row r="41" spans="1:13" x14ac:dyDescent="0.3">
      <c r="A41" s="1"/>
      <c r="C41" s="11"/>
      <c r="E41" s="11"/>
      <c r="J41" s="11"/>
      <c r="K41" s="1"/>
      <c r="M41" s="1"/>
    </row>
    <row r="42" spans="1:13" x14ac:dyDescent="0.3">
      <c r="A42" s="1"/>
      <c r="C42" s="11"/>
      <c r="E42" s="11"/>
      <c r="J42" s="11"/>
      <c r="K42" s="1"/>
      <c r="M42" s="1"/>
    </row>
    <row r="43" spans="1:13" x14ac:dyDescent="0.3">
      <c r="A43" s="1"/>
      <c r="C43" s="11"/>
      <c r="E43" s="11"/>
      <c r="J43" s="11"/>
      <c r="K43" s="1"/>
      <c r="M43" s="1"/>
    </row>
    <row r="44" spans="1:13" x14ac:dyDescent="0.3">
      <c r="A44" s="1"/>
      <c r="C44" s="11"/>
      <c r="E44" s="11"/>
      <c r="J44" s="11"/>
      <c r="K44" s="1"/>
      <c r="M44" s="1"/>
    </row>
    <row r="45" spans="1:13" x14ac:dyDescent="0.3">
      <c r="A45" s="1"/>
      <c r="C45" s="11"/>
      <c r="E45" s="11"/>
      <c r="J45" s="11"/>
      <c r="K45" s="1"/>
      <c r="M45" s="1"/>
    </row>
    <row r="46" spans="1:13" x14ac:dyDescent="0.3">
      <c r="A46" s="1"/>
      <c r="C46" s="11"/>
      <c r="E46" s="11"/>
      <c r="J46" s="11"/>
      <c r="K46" s="1"/>
      <c r="M46" s="1"/>
    </row>
    <row r="47" spans="1:13" x14ac:dyDescent="0.3">
      <c r="A47" s="1"/>
      <c r="C47" s="11"/>
      <c r="E47" s="11"/>
      <c r="J47" s="11"/>
      <c r="K47" s="1"/>
      <c r="M47" s="1"/>
    </row>
    <row r="48" spans="1:13" x14ac:dyDescent="0.3">
      <c r="A48" s="1"/>
      <c r="C48" s="11"/>
      <c r="E48" s="11"/>
      <c r="J48" s="11"/>
      <c r="K48" s="1"/>
      <c r="M48" s="1"/>
    </row>
    <row r="49" spans="1:13" x14ac:dyDescent="0.3">
      <c r="A49" s="1"/>
      <c r="C49" s="11"/>
      <c r="E49" s="11"/>
      <c r="J49" s="11"/>
      <c r="K49" s="1"/>
      <c r="M49" s="1"/>
    </row>
    <row r="50" spans="1:13" x14ac:dyDescent="0.3">
      <c r="A50" s="1"/>
      <c r="C50" s="11"/>
      <c r="E50" s="11"/>
      <c r="J50" s="11"/>
      <c r="K50" s="1"/>
      <c r="M50" s="1"/>
    </row>
    <row r="51" spans="1:13" x14ac:dyDescent="0.3">
      <c r="A51" s="1"/>
      <c r="C51" s="11"/>
      <c r="E51" s="11"/>
      <c r="J51" s="11"/>
      <c r="K51" s="1"/>
      <c r="M51" s="1"/>
    </row>
    <row r="52" spans="1:13" x14ac:dyDescent="0.3">
      <c r="A52" s="1"/>
      <c r="C52" s="11"/>
      <c r="E52" s="11"/>
      <c r="J52" s="11"/>
      <c r="K52" s="1"/>
      <c r="M52" s="1"/>
    </row>
    <row r="53" spans="1:13" x14ac:dyDescent="0.3">
      <c r="A53" s="1"/>
      <c r="C53" s="11"/>
      <c r="E53" s="11"/>
      <c r="J53" s="11"/>
      <c r="K53" s="1"/>
      <c r="M53" s="1"/>
    </row>
    <row r="54" spans="1:13" x14ac:dyDescent="0.3">
      <c r="A54" s="1"/>
      <c r="C54" s="11"/>
      <c r="E54" s="11"/>
      <c r="J54" s="11"/>
      <c r="K54" s="1"/>
      <c r="M54" s="1"/>
    </row>
    <row r="55" spans="1:13" x14ac:dyDescent="0.3">
      <c r="A55" s="1"/>
      <c r="C55" s="11"/>
      <c r="E55" s="11"/>
      <c r="J55" s="11"/>
      <c r="K55" s="1"/>
      <c r="M55" s="1"/>
    </row>
    <row r="56" spans="1:13" x14ac:dyDescent="0.3">
      <c r="A56" s="1"/>
      <c r="C56" s="11"/>
      <c r="E56" s="11"/>
      <c r="J56" s="11"/>
      <c r="K56" s="1"/>
      <c r="M56" s="1"/>
    </row>
    <row r="57" spans="1:13" x14ac:dyDescent="0.3">
      <c r="A57" s="1"/>
      <c r="C57" s="11"/>
      <c r="E57" s="11"/>
      <c r="J57" s="11"/>
      <c r="K57" s="1"/>
      <c r="M57" s="1"/>
    </row>
    <row r="58" spans="1:13" x14ac:dyDescent="0.3">
      <c r="A58" s="1"/>
      <c r="C58" s="11"/>
      <c r="E58" s="11"/>
      <c r="J58" s="11"/>
      <c r="K58" s="1"/>
      <c r="M58" s="1"/>
    </row>
    <row r="59" spans="1:13" x14ac:dyDescent="0.3">
      <c r="A59" s="1"/>
      <c r="C59" s="11"/>
      <c r="E59" s="11"/>
      <c r="J59" s="11"/>
      <c r="K59" s="1"/>
      <c r="M59" s="1"/>
    </row>
    <row r="60" spans="1:13" x14ac:dyDescent="0.3">
      <c r="A60" s="1"/>
      <c r="C60" s="11"/>
      <c r="E60" s="11"/>
      <c r="J60" s="11"/>
      <c r="K60" s="1"/>
      <c r="M60" s="1"/>
    </row>
    <row r="61" spans="1:13" x14ac:dyDescent="0.3">
      <c r="A61" s="1"/>
      <c r="C61" s="11"/>
      <c r="E61" s="11"/>
      <c r="J61" s="11"/>
      <c r="K61" s="1"/>
      <c r="M61" s="1"/>
    </row>
    <row r="62" spans="1:13" x14ac:dyDescent="0.3">
      <c r="A62" s="1"/>
      <c r="C62" s="11"/>
      <c r="E62" s="11"/>
      <c r="J62" s="11"/>
      <c r="K62" s="1"/>
      <c r="M62" s="1"/>
    </row>
    <row r="63" spans="1:13" x14ac:dyDescent="0.3">
      <c r="A63" s="1"/>
      <c r="C63" s="11"/>
      <c r="E63" s="11"/>
      <c r="J63" s="11"/>
      <c r="K63" s="1"/>
      <c r="M63" s="1"/>
    </row>
    <row r="64" spans="1:13" x14ac:dyDescent="0.3">
      <c r="A64" s="1"/>
      <c r="C64" s="11"/>
      <c r="E64" s="11"/>
      <c r="J64" s="11"/>
      <c r="K64" s="1"/>
      <c r="M64" s="1"/>
    </row>
    <row r="65" spans="1:13" x14ac:dyDescent="0.3">
      <c r="A65" s="1"/>
      <c r="C65" s="11"/>
      <c r="E65" s="11"/>
      <c r="J65" s="11"/>
      <c r="K65" s="1"/>
      <c r="M65" s="1"/>
    </row>
    <row r="66" spans="1:13" x14ac:dyDescent="0.3">
      <c r="A66" s="1"/>
      <c r="C66" s="11"/>
      <c r="E66" s="11"/>
      <c r="J66" s="11"/>
      <c r="K66" s="1"/>
      <c r="M66" s="1"/>
    </row>
    <row r="67" spans="1:13" x14ac:dyDescent="0.3">
      <c r="A67" s="1"/>
      <c r="C67" s="11"/>
      <c r="E67" s="11"/>
      <c r="J67" s="11"/>
      <c r="K67" s="1"/>
      <c r="M67" s="1"/>
    </row>
    <row r="68" spans="1:13" x14ac:dyDescent="0.3">
      <c r="A68" s="1"/>
      <c r="C68" s="11"/>
      <c r="E68" s="11"/>
      <c r="J68" s="11"/>
      <c r="K68" s="1"/>
      <c r="M68" s="1"/>
    </row>
    <row r="69" spans="1:13" x14ac:dyDescent="0.3">
      <c r="A69" s="1"/>
      <c r="C69" s="11"/>
      <c r="E69" s="11"/>
      <c r="J69" s="11"/>
      <c r="K69" s="1"/>
      <c r="M69" s="1"/>
    </row>
    <row r="70" spans="1:13" x14ac:dyDescent="0.3">
      <c r="A70" s="1"/>
      <c r="C70" s="11"/>
      <c r="E70" s="11"/>
      <c r="J70" s="11"/>
      <c r="K70" s="1"/>
      <c r="M70" s="1"/>
    </row>
    <row r="71" spans="1:13" x14ac:dyDescent="0.3">
      <c r="A71" s="1"/>
      <c r="C71" s="11"/>
      <c r="E71" s="11"/>
      <c r="J71" s="11"/>
      <c r="K71" s="1"/>
      <c r="M71" s="1"/>
    </row>
    <row r="72" spans="1:13" x14ac:dyDescent="0.3">
      <c r="A72" s="1"/>
      <c r="C72" s="11"/>
      <c r="E72" s="11"/>
      <c r="J72" s="11"/>
      <c r="K72" s="1"/>
      <c r="M72" s="1"/>
    </row>
    <row r="73" spans="1:13" x14ac:dyDescent="0.3">
      <c r="A73" s="1"/>
      <c r="C73" s="11"/>
      <c r="E73" s="11"/>
      <c r="J73" s="11"/>
      <c r="K73" s="1"/>
      <c r="M73" s="1"/>
    </row>
    <row r="74" spans="1:13" x14ac:dyDescent="0.3">
      <c r="A74" s="1"/>
      <c r="C74" s="11"/>
      <c r="E74" s="11"/>
      <c r="J74" s="11"/>
      <c r="K74" s="1"/>
      <c r="M74" s="1"/>
    </row>
    <row r="75" spans="1:13" x14ac:dyDescent="0.3">
      <c r="A75" s="1"/>
      <c r="C75" s="11"/>
      <c r="E75" s="11"/>
      <c r="J75" s="11"/>
      <c r="K75" s="1"/>
      <c r="M75" s="1"/>
    </row>
    <row r="76" spans="1:13" x14ac:dyDescent="0.3">
      <c r="A76" s="1"/>
      <c r="C76" s="11"/>
      <c r="E76" s="11"/>
      <c r="J76" s="11"/>
      <c r="K76" s="1"/>
      <c r="M76" s="1"/>
    </row>
    <row r="77" spans="1:13" x14ac:dyDescent="0.3">
      <c r="A77" s="1"/>
      <c r="C77" s="11"/>
      <c r="E77" s="11"/>
      <c r="J77" s="11"/>
      <c r="K77" s="1"/>
      <c r="M77" s="1"/>
    </row>
    <row r="78" spans="1:13" x14ac:dyDescent="0.3">
      <c r="A78" s="1"/>
      <c r="C78" s="11"/>
      <c r="E78" s="11"/>
      <c r="J78" s="11"/>
      <c r="K78" s="1"/>
      <c r="M78" s="1"/>
    </row>
    <row r="79" spans="1:13" x14ac:dyDescent="0.3">
      <c r="A79" s="1"/>
      <c r="C79" s="11"/>
      <c r="E79" s="11"/>
      <c r="J79" s="11"/>
      <c r="K79" s="1"/>
      <c r="M79" s="1"/>
    </row>
    <row r="80" spans="1:13" x14ac:dyDescent="0.3">
      <c r="A80" s="1"/>
      <c r="C80" s="11"/>
      <c r="E80" s="11"/>
      <c r="J80" s="11"/>
      <c r="K80" s="1"/>
      <c r="M80" s="1"/>
    </row>
    <row r="81" spans="1:13" x14ac:dyDescent="0.3">
      <c r="A81" s="1"/>
      <c r="C81" s="11"/>
      <c r="E81" s="11"/>
      <c r="J81" s="11"/>
      <c r="K81" s="1"/>
      <c r="M81" s="1"/>
    </row>
    <row r="82" spans="1:13" x14ac:dyDescent="0.3">
      <c r="A82" s="1"/>
      <c r="C82" s="11"/>
      <c r="E82" s="11"/>
      <c r="J82" s="11"/>
      <c r="K82" s="1"/>
      <c r="M82" s="1"/>
    </row>
    <row r="83" spans="1:13" x14ac:dyDescent="0.3">
      <c r="A83" s="1"/>
      <c r="C83" s="11"/>
      <c r="E83" s="11"/>
      <c r="J83" s="11"/>
      <c r="K83" s="1"/>
      <c r="M8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R70"/>
  <sheetViews>
    <sheetView tabSelected="1" workbookViewId="0">
      <selection activeCell="R6" sqref="R6"/>
    </sheetView>
  </sheetViews>
  <sheetFormatPr defaultColWidth="11.5546875" defaultRowHeight="14.4" x14ac:dyDescent="0.3"/>
  <cols>
    <col min="1" max="1" width="10.109375" style="90" bestFit="1" customWidth="1"/>
    <col min="2" max="2" width="3.109375" style="51" bestFit="1" customWidth="1"/>
    <col min="3" max="3" width="10.109375" style="51" bestFit="1" customWidth="1"/>
    <col min="4" max="4" width="13.44140625" style="51" bestFit="1" customWidth="1"/>
    <col min="5" max="5" width="28.5546875" style="63" bestFit="1" customWidth="1"/>
    <col min="6" max="6" width="11.88671875" style="35" bestFit="1" customWidth="1"/>
    <col min="7" max="7" width="16.6640625" style="79" bestFit="1" customWidth="1"/>
    <col min="8" max="8" width="4.44140625" style="35" bestFit="1" customWidth="1"/>
    <col min="9" max="9" width="11.6640625" style="79" bestFit="1" customWidth="1"/>
    <col min="10" max="10" width="4.44140625" style="35" bestFit="1" customWidth="1"/>
    <col min="11" max="11" width="8.44140625" style="35" bestFit="1" customWidth="1"/>
    <col min="12" max="12" width="3" style="35" bestFit="1" customWidth="1"/>
    <col min="13" max="16384" width="11.5546875" style="35"/>
  </cols>
  <sheetData>
    <row r="1" spans="1:18" x14ac:dyDescent="0.3">
      <c r="A1" s="105" t="s">
        <v>19</v>
      </c>
      <c r="B1" s="105"/>
      <c r="C1" s="91" t="s">
        <v>20</v>
      </c>
      <c r="D1" s="91" t="s">
        <v>21</v>
      </c>
      <c r="E1" s="91" t="s">
        <v>22</v>
      </c>
      <c r="F1" s="105" t="s">
        <v>23</v>
      </c>
      <c r="G1" s="114" t="s">
        <v>24</v>
      </c>
      <c r="H1" s="105"/>
      <c r="I1" s="114" t="s">
        <v>25</v>
      </c>
      <c r="J1" s="105"/>
      <c r="K1" s="105" t="s">
        <v>26</v>
      </c>
      <c r="L1" s="105"/>
      <c r="M1" s="105" t="s">
        <v>27</v>
      </c>
      <c r="N1" s="105" t="s">
        <v>28</v>
      </c>
      <c r="O1" s="105" t="s">
        <v>29</v>
      </c>
      <c r="P1" s="35" t="s">
        <v>152</v>
      </c>
    </row>
    <row r="2" spans="1:18" s="132" customFormat="1" x14ac:dyDescent="0.3">
      <c r="A2" s="129" t="s">
        <v>55</v>
      </c>
      <c r="B2" s="130" t="s">
        <v>30</v>
      </c>
      <c r="C2" s="131">
        <v>71101343</v>
      </c>
      <c r="D2" s="131">
        <v>2102004585</v>
      </c>
      <c r="E2" s="131" t="s">
        <v>56</v>
      </c>
      <c r="F2" s="130">
        <v>73331</v>
      </c>
      <c r="G2" s="129">
        <v>1591262.79</v>
      </c>
      <c r="H2" s="130" t="s">
        <v>0</v>
      </c>
      <c r="I2" s="129">
        <v>62414.7</v>
      </c>
      <c r="J2" s="130" t="s">
        <v>17</v>
      </c>
      <c r="K2" s="129">
        <v>0</v>
      </c>
      <c r="L2" s="130">
        <v>1</v>
      </c>
      <c r="M2" s="130">
        <v>3216</v>
      </c>
      <c r="N2" s="130">
        <v>2021</v>
      </c>
      <c r="O2" s="130">
        <v>12</v>
      </c>
    </row>
    <row r="3" spans="1:18" s="132" customFormat="1" x14ac:dyDescent="0.3">
      <c r="A3" s="129" t="s">
        <v>58</v>
      </c>
      <c r="B3" s="130" t="s">
        <v>30</v>
      </c>
      <c r="C3" s="131">
        <v>71101344</v>
      </c>
      <c r="D3" s="131">
        <v>110210044</v>
      </c>
      <c r="E3" s="131" t="s">
        <v>59</v>
      </c>
      <c r="F3" s="130">
        <v>72829</v>
      </c>
      <c r="G3" s="129">
        <v>721069.76</v>
      </c>
      <c r="H3" s="130" t="s">
        <v>0</v>
      </c>
      <c r="I3" s="129">
        <v>28332.799999999999</v>
      </c>
      <c r="J3" s="130" t="s">
        <v>17</v>
      </c>
      <c r="K3" s="129">
        <v>0</v>
      </c>
      <c r="L3" s="130">
        <v>1</v>
      </c>
      <c r="M3" s="130">
        <v>3216</v>
      </c>
      <c r="N3" s="130">
        <v>2021</v>
      </c>
      <c r="O3" s="130">
        <v>12</v>
      </c>
    </row>
    <row r="4" spans="1:18" s="132" customFormat="1" x14ac:dyDescent="0.3">
      <c r="A4" s="129" t="s">
        <v>55</v>
      </c>
      <c r="B4" s="130" t="s">
        <v>30</v>
      </c>
      <c r="C4" s="131">
        <v>71101336</v>
      </c>
      <c r="D4" s="131">
        <v>1870127762</v>
      </c>
      <c r="E4" s="131" t="s">
        <v>32</v>
      </c>
      <c r="F4" s="130">
        <v>70022</v>
      </c>
      <c r="G4" s="129">
        <v>1113920</v>
      </c>
      <c r="H4" s="130" t="s">
        <v>0</v>
      </c>
      <c r="I4" s="129">
        <v>43762.080000000002</v>
      </c>
      <c r="J4" s="130" t="s">
        <v>17</v>
      </c>
      <c r="K4" s="129">
        <v>0</v>
      </c>
      <c r="L4" s="130">
        <v>22</v>
      </c>
      <c r="M4" s="130">
        <v>3216</v>
      </c>
      <c r="N4" s="130">
        <v>2021</v>
      </c>
      <c r="O4" s="130">
        <v>12</v>
      </c>
    </row>
    <row r="5" spans="1:18" s="132" customFormat="1" x14ac:dyDescent="0.3">
      <c r="A5" s="129" t="s">
        <v>55</v>
      </c>
      <c r="B5" s="130" t="s">
        <v>30</v>
      </c>
      <c r="C5" s="131">
        <v>71101353</v>
      </c>
      <c r="D5" s="131">
        <v>213100029</v>
      </c>
      <c r="E5" s="131" t="s">
        <v>33</v>
      </c>
      <c r="F5" s="130">
        <v>70190</v>
      </c>
      <c r="G5" s="129">
        <v>153712</v>
      </c>
      <c r="H5" s="130" t="s">
        <v>0</v>
      </c>
      <c r="I5" s="129">
        <v>6038.82</v>
      </c>
      <c r="J5" s="130" t="s">
        <v>17</v>
      </c>
      <c r="K5" s="129">
        <v>0</v>
      </c>
      <c r="L5" s="130">
        <v>22</v>
      </c>
      <c r="M5" s="130">
        <v>3216</v>
      </c>
      <c r="N5" s="130">
        <v>2021</v>
      </c>
      <c r="O5" s="130">
        <v>12</v>
      </c>
    </row>
    <row r="6" spans="1:18" s="132" customFormat="1" x14ac:dyDescent="0.3">
      <c r="A6" s="129" t="s">
        <v>55</v>
      </c>
      <c r="B6" s="130" t="s">
        <v>30</v>
      </c>
      <c r="C6" s="131">
        <v>71101356</v>
      </c>
      <c r="D6" s="131">
        <v>11000205</v>
      </c>
      <c r="E6" s="131" t="s">
        <v>31</v>
      </c>
      <c r="F6" s="130">
        <v>74050</v>
      </c>
      <c r="G6" s="129">
        <v>9886532.5</v>
      </c>
      <c r="H6" s="130" t="s">
        <v>0</v>
      </c>
      <c r="I6" s="129">
        <v>388407.81</v>
      </c>
      <c r="J6" s="130" t="s">
        <v>17</v>
      </c>
      <c r="K6" s="129">
        <v>0</v>
      </c>
      <c r="L6" s="130">
        <v>22</v>
      </c>
      <c r="M6" s="130">
        <v>3216</v>
      </c>
      <c r="N6" s="130">
        <v>2021</v>
      </c>
      <c r="O6" s="130">
        <v>12</v>
      </c>
      <c r="R6" s="132" t="s">
        <v>153</v>
      </c>
    </row>
    <row r="7" spans="1:18" s="132" customFormat="1" x14ac:dyDescent="0.3">
      <c r="A7" s="129" t="s">
        <v>55</v>
      </c>
      <c r="B7" s="130" t="s">
        <v>30</v>
      </c>
      <c r="C7" s="131">
        <v>71101359</v>
      </c>
      <c r="D7" s="131">
        <v>113001014</v>
      </c>
      <c r="E7" s="131" t="s">
        <v>33</v>
      </c>
      <c r="F7" s="130">
        <v>70013</v>
      </c>
      <c r="G7" s="129">
        <v>380564</v>
      </c>
      <c r="H7" s="130" t="s">
        <v>0</v>
      </c>
      <c r="I7" s="129">
        <v>14951.05</v>
      </c>
      <c r="J7" s="130" t="s">
        <v>17</v>
      </c>
      <c r="K7" s="129">
        <v>0</v>
      </c>
      <c r="L7" s="130">
        <v>22</v>
      </c>
      <c r="M7" s="130">
        <v>3216</v>
      </c>
      <c r="N7" s="130">
        <v>2021</v>
      </c>
      <c r="O7" s="130">
        <v>12</v>
      </c>
    </row>
    <row r="8" spans="1:18" s="132" customFormat="1" x14ac:dyDescent="0.3">
      <c r="A8" s="129" t="s">
        <v>55</v>
      </c>
      <c r="B8" s="130" t="s">
        <v>30</v>
      </c>
      <c r="C8" s="131">
        <v>71101363</v>
      </c>
      <c r="D8" s="131">
        <v>700210091</v>
      </c>
      <c r="E8" s="131" t="s">
        <v>31</v>
      </c>
      <c r="F8" s="130">
        <v>74271</v>
      </c>
      <c r="G8" s="129">
        <v>317689.09999999998</v>
      </c>
      <c r="H8" s="130" t="s">
        <v>0</v>
      </c>
      <c r="I8" s="129">
        <v>12480.91</v>
      </c>
      <c r="J8" s="130" t="s">
        <v>17</v>
      </c>
      <c r="K8" s="129">
        <v>0</v>
      </c>
      <c r="L8" s="130">
        <v>22</v>
      </c>
      <c r="M8" s="130">
        <v>3216</v>
      </c>
      <c r="N8" s="130">
        <v>2021</v>
      </c>
      <c r="O8" s="130">
        <v>12</v>
      </c>
    </row>
    <row r="9" spans="1:18" s="132" customFormat="1" x14ac:dyDescent="0.3">
      <c r="A9" s="129" t="s">
        <v>57</v>
      </c>
      <c r="B9" s="130" t="s">
        <v>30</v>
      </c>
      <c r="C9" s="131">
        <v>71101338</v>
      </c>
      <c r="D9" s="131">
        <v>21101219</v>
      </c>
      <c r="E9" s="131" t="s">
        <v>33</v>
      </c>
      <c r="F9" s="130">
        <v>71593</v>
      </c>
      <c r="G9" s="129">
        <v>787950</v>
      </c>
      <c r="H9" s="130" t="s">
        <v>0</v>
      </c>
      <c r="I9" s="129">
        <v>30942.47</v>
      </c>
      <c r="J9" s="130" t="s">
        <v>17</v>
      </c>
      <c r="K9" s="129">
        <v>0</v>
      </c>
      <c r="L9" s="130">
        <v>22</v>
      </c>
      <c r="M9" s="130">
        <v>3216</v>
      </c>
      <c r="N9" s="130">
        <v>2021</v>
      </c>
      <c r="O9" s="130">
        <v>12</v>
      </c>
    </row>
    <row r="10" spans="1:18" s="132" customFormat="1" x14ac:dyDescent="0.3">
      <c r="A10" s="129" t="s">
        <v>58</v>
      </c>
      <c r="B10" s="130" t="s">
        <v>30</v>
      </c>
      <c r="C10" s="131">
        <v>71101335</v>
      </c>
      <c r="D10" s="131">
        <v>1870127915</v>
      </c>
      <c r="E10" s="131" t="s">
        <v>47</v>
      </c>
      <c r="F10" s="130">
        <v>70022</v>
      </c>
      <c r="G10" s="129">
        <v>1384701.5</v>
      </c>
      <c r="H10" s="130" t="s">
        <v>0</v>
      </c>
      <c r="I10" s="129">
        <v>54412.98</v>
      </c>
      <c r="J10" s="130" t="s">
        <v>17</v>
      </c>
      <c r="K10" s="129">
        <v>0</v>
      </c>
      <c r="L10" s="130">
        <v>22</v>
      </c>
      <c r="M10" s="130">
        <v>3216</v>
      </c>
      <c r="N10" s="130">
        <v>2021</v>
      </c>
      <c r="O10" s="130">
        <v>12</v>
      </c>
    </row>
    <row r="11" spans="1:18" s="132" customFormat="1" x14ac:dyDescent="0.3">
      <c r="A11" s="129" t="s">
        <v>61</v>
      </c>
      <c r="B11" s="130" t="s">
        <v>30</v>
      </c>
      <c r="C11" s="131">
        <v>71101337</v>
      </c>
      <c r="D11" s="131" t="s">
        <v>62</v>
      </c>
      <c r="E11" s="131" t="s">
        <v>33</v>
      </c>
      <c r="F11" s="130">
        <v>71306</v>
      </c>
      <c r="G11" s="129">
        <v>169277</v>
      </c>
      <c r="H11" s="130" t="s">
        <v>0</v>
      </c>
      <c r="I11" s="129">
        <v>6651.09</v>
      </c>
      <c r="J11" s="130" t="s">
        <v>17</v>
      </c>
      <c r="K11" s="129">
        <v>0</v>
      </c>
      <c r="L11" s="130">
        <v>22</v>
      </c>
      <c r="M11" s="130">
        <v>3216</v>
      </c>
      <c r="N11" s="130">
        <v>2021</v>
      </c>
      <c r="O11" s="130">
        <v>12</v>
      </c>
    </row>
    <row r="12" spans="1:18" s="132" customFormat="1" x14ac:dyDescent="0.3">
      <c r="A12" s="129" t="s">
        <v>67</v>
      </c>
      <c r="B12" s="130" t="s">
        <v>30</v>
      </c>
      <c r="C12" s="131">
        <v>71101346</v>
      </c>
      <c r="D12" s="131">
        <v>1870128015</v>
      </c>
      <c r="E12" s="131" t="s">
        <v>47</v>
      </c>
      <c r="F12" s="130">
        <v>70022</v>
      </c>
      <c r="G12" s="129">
        <v>674583</v>
      </c>
      <c r="H12" s="130" t="s">
        <v>0</v>
      </c>
      <c r="I12" s="129">
        <v>26582.46</v>
      </c>
      <c r="J12" s="130" t="s">
        <v>17</v>
      </c>
      <c r="K12" s="129">
        <v>0</v>
      </c>
      <c r="L12" s="130">
        <v>22</v>
      </c>
      <c r="M12" s="130">
        <v>3216</v>
      </c>
      <c r="N12" s="130">
        <v>2021</v>
      </c>
      <c r="O12" s="130">
        <v>12</v>
      </c>
    </row>
    <row r="13" spans="1:18" s="132" customFormat="1" x14ac:dyDescent="0.3">
      <c r="A13" s="129" t="s">
        <v>69</v>
      </c>
      <c r="B13" s="130" t="s">
        <v>30</v>
      </c>
      <c r="C13" s="131">
        <v>71101347</v>
      </c>
      <c r="D13" s="131">
        <v>1870128016</v>
      </c>
      <c r="E13" s="131" t="s">
        <v>31</v>
      </c>
      <c r="F13" s="130">
        <v>70022</v>
      </c>
      <c r="G13" s="129">
        <v>1112261.2</v>
      </c>
      <c r="H13" s="130" t="s">
        <v>0</v>
      </c>
      <c r="I13" s="129">
        <v>43805.33</v>
      </c>
      <c r="J13" s="130" t="s">
        <v>17</v>
      </c>
      <c r="K13" s="129">
        <v>0</v>
      </c>
      <c r="L13" s="130">
        <v>22</v>
      </c>
      <c r="M13" s="130">
        <v>3216</v>
      </c>
      <c r="N13" s="130">
        <v>2021</v>
      </c>
      <c r="O13" s="130">
        <v>12</v>
      </c>
    </row>
    <row r="14" spans="1:18" s="132" customFormat="1" x14ac:dyDescent="0.3">
      <c r="A14" s="129" t="s">
        <v>69</v>
      </c>
      <c r="B14" s="130" t="s">
        <v>30</v>
      </c>
      <c r="C14" s="131">
        <v>71101351</v>
      </c>
      <c r="D14" s="131">
        <v>1870128121</v>
      </c>
      <c r="E14" s="131" t="s">
        <v>47</v>
      </c>
      <c r="F14" s="130">
        <v>70022</v>
      </c>
      <c r="G14" s="129">
        <v>483000</v>
      </c>
      <c r="H14" s="130" t="s">
        <v>0</v>
      </c>
      <c r="I14" s="129">
        <v>19022.490000000002</v>
      </c>
      <c r="J14" s="130" t="s">
        <v>17</v>
      </c>
      <c r="K14" s="129">
        <v>0</v>
      </c>
      <c r="L14" s="130">
        <v>22</v>
      </c>
      <c r="M14" s="130">
        <v>3216</v>
      </c>
      <c r="N14" s="130">
        <v>2021</v>
      </c>
      <c r="O14" s="130">
        <v>12</v>
      </c>
    </row>
    <row r="15" spans="1:18" s="132" customFormat="1" x14ac:dyDescent="0.3">
      <c r="A15" s="133" t="s">
        <v>57</v>
      </c>
      <c r="B15" s="134" t="s">
        <v>30</v>
      </c>
      <c r="C15" s="122">
        <v>71101345</v>
      </c>
      <c r="D15" s="122">
        <v>110210043</v>
      </c>
      <c r="E15" s="122" t="s">
        <v>60</v>
      </c>
      <c r="F15" s="134">
        <v>72829</v>
      </c>
      <c r="G15" s="133">
        <v>3724812.13</v>
      </c>
      <c r="H15" s="134" t="s">
        <v>0</v>
      </c>
      <c r="I15" s="133">
        <v>146386.79999999999</v>
      </c>
      <c r="J15" s="134" t="s">
        <v>17</v>
      </c>
      <c r="K15" s="133">
        <v>0</v>
      </c>
      <c r="L15" s="134">
        <v>1</v>
      </c>
      <c r="M15" s="134">
        <v>3216</v>
      </c>
      <c r="N15" s="134">
        <v>2021</v>
      </c>
      <c r="O15" s="134">
        <v>12</v>
      </c>
      <c r="P15" s="132">
        <v>27830322</v>
      </c>
    </row>
    <row r="16" spans="1:18" s="132" customFormat="1" x14ac:dyDescent="0.3">
      <c r="A16" s="133" t="s">
        <v>57</v>
      </c>
      <c r="B16" s="134" t="s">
        <v>30</v>
      </c>
      <c r="C16" s="122">
        <v>71101349</v>
      </c>
      <c r="D16" s="122">
        <v>1502100045</v>
      </c>
      <c r="E16" s="122" t="s">
        <v>33</v>
      </c>
      <c r="F16" s="134">
        <v>70669</v>
      </c>
      <c r="G16" s="133">
        <v>1095600</v>
      </c>
      <c r="H16" s="134" t="s">
        <v>0</v>
      </c>
      <c r="I16" s="133">
        <v>43023.76</v>
      </c>
      <c r="J16" s="134" t="s">
        <v>17</v>
      </c>
      <c r="K16" s="133">
        <v>0</v>
      </c>
      <c r="L16" s="134">
        <v>22</v>
      </c>
      <c r="M16" s="134">
        <v>3216</v>
      </c>
      <c r="N16" s="134">
        <v>2021</v>
      </c>
      <c r="O16" s="134">
        <v>12</v>
      </c>
      <c r="P16" s="132">
        <v>27830322</v>
      </c>
    </row>
    <row r="17" spans="1:16" s="132" customFormat="1" x14ac:dyDescent="0.3">
      <c r="A17" s="133" t="s">
        <v>58</v>
      </c>
      <c r="B17" s="134" t="s">
        <v>30</v>
      </c>
      <c r="C17" s="122">
        <v>71101342</v>
      </c>
      <c r="D17" s="122">
        <v>110211735</v>
      </c>
      <c r="E17" s="122" t="s">
        <v>31</v>
      </c>
      <c r="F17" s="134">
        <v>70919</v>
      </c>
      <c r="G17" s="133">
        <v>135497.60000000001</v>
      </c>
      <c r="H17" s="134" t="s">
        <v>0</v>
      </c>
      <c r="I17" s="133">
        <v>5324.49</v>
      </c>
      <c r="J17" s="134" t="s">
        <v>17</v>
      </c>
      <c r="K17" s="133">
        <v>0</v>
      </c>
      <c r="L17" s="134">
        <v>22</v>
      </c>
      <c r="M17" s="134">
        <v>3216</v>
      </c>
      <c r="N17" s="134">
        <v>2021</v>
      </c>
      <c r="O17" s="134">
        <v>12</v>
      </c>
      <c r="P17" s="132">
        <v>27830322</v>
      </c>
    </row>
    <row r="18" spans="1:16" s="132" customFormat="1" x14ac:dyDescent="0.3">
      <c r="A18" s="133" t="s">
        <v>58</v>
      </c>
      <c r="B18" s="134" t="s">
        <v>30</v>
      </c>
      <c r="C18" s="122">
        <v>71101358</v>
      </c>
      <c r="D18" s="122">
        <v>113001015</v>
      </c>
      <c r="E18" s="122" t="s">
        <v>33</v>
      </c>
      <c r="F18" s="134">
        <v>70013</v>
      </c>
      <c r="G18" s="133">
        <v>793079</v>
      </c>
      <c r="H18" s="134" t="s">
        <v>0</v>
      </c>
      <c r="I18" s="133">
        <v>31164.69</v>
      </c>
      <c r="J18" s="134" t="s">
        <v>17</v>
      </c>
      <c r="K18" s="133">
        <v>0</v>
      </c>
      <c r="L18" s="134">
        <v>22</v>
      </c>
      <c r="M18" s="134">
        <v>3216</v>
      </c>
      <c r="N18" s="134">
        <v>2021</v>
      </c>
      <c r="O18" s="134">
        <v>12</v>
      </c>
      <c r="P18" s="132">
        <v>27830322</v>
      </c>
    </row>
    <row r="19" spans="1:16" s="132" customFormat="1" x14ac:dyDescent="0.3">
      <c r="A19" s="133" t="s">
        <v>61</v>
      </c>
      <c r="B19" s="134" t="s">
        <v>30</v>
      </c>
      <c r="C19" s="122">
        <v>71101350</v>
      </c>
      <c r="D19" s="122">
        <v>21101234</v>
      </c>
      <c r="E19" s="122" t="s">
        <v>33</v>
      </c>
      <c r="F19" s="134">
        <v>71593</v>
      </c>
      <c r="G19" s="133">
        <v>756636</v>
      </c>
      <c r="H19" s="134" t="s">
        <v>0</v>
      </c>
      <c r="I19" s="133">
        <v>29729.13</v>
      </c>
      <c r="J19" s="134" t="s">
        <v>17</v>
      </c>
      <c r="K19" s="133">
        <v>0</v>
      </c>
      <c r="L19" s="134">
        <v>22</v>
      </c>
      <c r="M19" s="134">
        <v>3216</v>
      </c>
      <c r="N19" s="134">
        <v>2021</v>
      </c>
      <c r="O19" s="134">
        <v>12</v>
      </c>
      <c r="P19" s="132">
        <v>27830322</v>
      </c>
    </row>
    <row r="20" spans="1:16" s="132" customFormat="1" x14ac:dyDescent="0.3">
      <c r="A20" s="133" t="s">
        <v>61</v>
      </c>
      <c r="B20" s="134" t="s">
        <v>30</v>
      </c>
      <c r="C20" s="122">
        <v>71101366</v>
      </c>
      <c r="D20" s="122">
        <v>11000216</v>
      </c>
      <c r="E20" s="122" t="s">
        <v>32</v>
      </c>
      <c r="F20" s="134">
        <v>74050</v>
      </c>
      <c r="G20" s="133">
        <v>351120</v>
      </c>
      <c r="H20" s="134" t="s">
        <v>0</v>
      </c>
      <c r="I20" s="133">
        <v>13795.92</v>
      </c>
      <c r="J20" s="134" t="s">
        <v>17</v>
      </c>
      <c r="K20" s="133">
        <v>0</v>
      </c>
      <c r="L20" s="134">
        <v>22</v>
      </c>
      <c r="M20" s="134">
        <v>3216</v>
      </c>
      <c r="N20" s="134">
        <v>2021</v>
      </c>
      <c r="O20" s="134">
        <v>12</v>
      </c>
      <c r="P20" s="132">
        <v>27830322</v>
      </c>
    </row>
    <row r="21" spans="1:16" s="132" customFormat="1" x14ac:dyDescent="0.3">
      <c r="A21" s="133" t="s">
        <v>63</v>
      </c>
      <c r="B21" s="134" t="s">
        <v>30</v>
      </c>
      <c r="C21" s="122">
        <v>71101340</v>
      </c>
      <c r="D21" s="122" t="s">
        <v>64</v>
      </c>
      <c r="E21" s="122" t="s">
        <v>33</v>
      </c>
      <c r="F21" s="134">
        <v>71306</v>
      </c>
      <c r="G21" s="133">
        <v>332208</v>
      </c>
      <c r="H21" s="134" t="s">
        <v>0</v>
      </c>
      <c r="I21" s="133">
        <v>13079.06</v>
      </c>
      <c r="J21" s="134" t="s">
        <v>17</v>
      </c>
      <c r="K21" s="133">
        <v>0</v>
      </c>
      <c r="L21" s="134">
        <v>22</v>
      </c>
      <c r="M21" s="134">
        <v>3216</v>
      </c>
      <c r="N21" s="134">
        <v>2021</v>
      </c>
      <c r="O21" s="134">
        <v>12</v>
      </c>
      <c r="P21" s="132">
        <v>27830322</v>
      </c>
    </row>
    <row r="22" spans="1:16" s="132" customFormat="1" x14ac:dyDescent="0.3">
      <c r="A22" s="133" t="s">
        <v>63</v>
      </c>
      <c r="B22" s="134" t="s">
        <v>30</v>
      </c>
      <c r="C22" s="122">
        <v>71101341</v>
      </c>
      <c r="D22" s="122" t="s">
        <v>65</v>
      </c>
      <c r="E22" s="122" t="s">
        <v>33</v>
      </c>
      <c r="F22" s="134">
        <v>71306</v>
      </c>
      <c r="G22" s="133">
        <v>178182</v>
      </c>
      <c r="H22" s="134" t="s">
        <v>0</v>
      </c>
      <c r="I22" s="133">
        <v>7015.04</v>
      </c>
      <c r="J22" s="134" t="s">
        <v>17</v>
      </c>
      <c r="K22" s="133">
        <v>0</v>
      </c>
      <c r="L22" s="134">
        <v>22</v>
      </c>
      <c r="M22" s="134">
        <v>3216</v>
      </c>
      <c r="N22" s="134">
        <v>2021</v>
      </c>
      <c r="O22" s="134">
        <v>12</v>
      </c>
      <c r="P22" s="132">
        <v>27830322</v>
      </c>
    </row>
    <row r="23" spans="1:16" s="132" customFormat="1" x14ac:dyDescent="0.3">
      <c r="A23" s="133" t="s">
        <v>66</v>
      </c>
      <c r="B23" s="134" t="s">
        <v>30</v>
      </c>
      <c r="C23" s="122">
        <v>71101352</v>
      </c>
      <c r="D23" s="122">
        <v>101200988</v>
      </c>
      <c r="E23" s="122" t="s">
        <v>43</v>
      </c>
      <c r="F23" s="134">
        <v>70057</v>
      </c>
      <c r="G23" s="133">
        <v>302400</v>
      </c>
      <c r="H23" s="134" t="s">
        <v>0</v>
      </c>
      <c r="I23" s="133">
        <v>11908.32</v>
      </c>
      <c r="J23" s="134" t="s">
        <v>17</v>
      </c>
      <c r="K23" s="133">
        <v>0</v>
      </c>
      <c r="L23" s="134">
        <v>22</v>
      </c>
      <c r="M23" s="134">
        <v>3216</v>
      </c>
      <c r="N23" s="134">
        <v>2021</v>
      </c>
      <c r="O23" s="134">
        <v>12</v>
      </c>
      <c r="P23" s="132">
        <v>27830322</v>
      </c>
    </row>
    <row r="24" spans="1:16" s="132" customFormat="1" x14ac:dyDescent="0.3">
      <c r="A24" s="133" t="s">
        <v>67</v>
      </c>
      <c r="B24" s="134" t="s">
        <v>30</v>
      </c>
      <c r="C24" s="122">
        <v>71101354</v>
      </c>
      <c r="D24" s="122" t="s">
        <v>68</v>
      </c>
      <c r="E24" s="122" t="s">
        <v>33</v>
      </c>
      <c r="F24" s="134">
        <v>71306</v>
      </c>
      <c r="G24" s="133">
        <v>299662</v>
      </c>
      <c r="H24" s="134" t="s">
        <v>0</v>
      </c>
      <c r="I24" s="133">
        <v>11808.41</v>
      </c>
      <c r="J24" s="134" t="s">
        <v>17</v>
      </c>
      <c r="K24" s="133">
        <v>0</v>
      </c>
      <c r="L24" s="134">
        <v>22</v>
      </c>
      <c r="M24" s="134">
        <v>3216</v>
      </c>
      <c r="N24" s="134">
        <v>2021</v>
      </c>
      <c r="O24" s="134">
        <v>12</v>
      </c>
      <c r="P24" s="132">
        <v>27830322</v>
      </c>
    </row>
    <row r="25" spans="1:16" s="132" customFormat="1" x14ac:dyDescent="0.3">
      <c r="A25" s="133" t="s">
        <v>67</v>
      </c>
      <c r="B25" s="134" t="s">
        <v>30</v>
      </c>
      <c r="C25" s="122">
        <v>71101369</v>
      </c>
      <c r="D25" s="122">
        <v>113001085</v>
      </c>
      <c r="E25" s="122" t="s">
        <v>33</v>
      </c>
      <c r="F25" s="134">
        <v>70013</v>
      </c>
      <c r="G25" s="133">
        <v>130474</v>
      </c>
      <c r="H25" s="134" t="s">
        <v>0</v>
      </c>
      <c r="I25" s="133">
        <v>5141.43</v>
      </c>
      <c r="J25" s="134" t="s">
        <v>17</v>
      </c>
      <c r="K25" s="133">
        <v>0</v>
      </c>
      <c r="L25" s="134">
        <v>22</v>
      </c>
      <c r="M25" s="134">
        <v>3216</v>
      </c>
      <c r="N25" s="134">
        <v>2021</v>
      </c>
      <c r="O25" s="134">
        <v>12</v>
      </c>
      <c r="P25" s="132">
        <v>27830322</v>
      </c>
    </row>
    <row r="26" spans="1:16" s="132" customFormat="1" x14ac:dyDescent="0.3">
      <c r="A26" s="133" t="s">
        <v>67</v>
      </c>
      <c r="B26" s="134" t="s">
        <v>30</v>
      </c>
      <c r="C26" s="122">
        <v>71101370</v>
      </c>
      <c r="D26" s="122">
        <v>113001066</v>
      </c>
      <c r="E26" s="122" t="s">
        <v>33</v>
      </c>
      <c r="F26" s="134">
        <v>70013</v>
      </c>
      <c r="G26" s="133">
        <v>1278107</v>
      </c>
      <c r="H26" s="134" t="s">
        <v>0</v>
      </c>
      <c r="I26" s="133">
        <v>50364.78</v>
      </c>
      <c r="J26" s="134" t="s">
        <v>17</v>
      </c>
      <c r="K26" s="133">
        <v>0</v>
      </c>
      <c r="L26" s="134">
        <v>22</v>
      </c>
      <c r="M26" s="134">
        <v>3216</v>
      </c>
      <c r="N26" s="134">
        <v>2021</v>
      </c>
      <c r="O26" s="134">
        <v>12</v>
      </c>
      <c r="P26" s="132">
        <v>27830322</v>
      </c>
    </row>
    <row r="27" spans="1:16" s="132" customFormat="1" x14ac:dyDescent="0.3">
      <c r="A27" s="133" t="s">
        <v>69</v>
      </c>
      <c r="B27" s="134" t="s">
        <v>30</v>
      </c>
      <c r="C27" s="122">
        <v>71101348</v>
      </c>
      <c r="D27" s="122">
        <v>110211773</v>
      </c>
      <c r="E27" s="122" t="s">
        <v>31</v>
      </c>
      <c r="F27" s="134">
        <v>70919</v>
      </c>
      <c r="G27" s="133">
        <v>330363</v>
      </c>
      <c r="H27" s="134" t="s">
        <v>0</v>
      </c>
      <c r="I27" s="133">
        <v>13011.03</v>
      </c>
      <c r="J27" s="134" t="s">
        <v>17</v>
      </c>
      <c r="K27" s="133">
        <v>0</v>
      </c>
      <c r="L27" s="134">
        <v>22</v>
      </c>
      <c r="M27" s="134">
        <v>3216</v>
      </c>
      <c r="N27" s="134">
        <v>2021</v>
      </c>
      <c r="O27" s="134">
        <v>12</v>
      </c>
      <c r="P27" s="132">
        <v>27830322</v>
      </c>
    </row>
    <row r="28" spans="1:16" s="132" customFormat="1" x14ac:dyDescent="0.3">
      <c r="A28" s="133" t="s">
        <v>69</v>
      </c>
      <c r="B28" s="134" t="s">
        <v>30</v>
      </c>
      <c r="C28" s="122">
        <v>71101372</v>
      </c>
      <c r="D28" s="122" t="s">
        <v>70</v>
      </c>
      <c r="E28" s="122" t="s">
        <v>31</v>
      </c>
      <c r="F28" s="134">
        <v>74940</v>
      </c>
      <c r="G28" s="133">
        <v>456664</v>
      </c>
      <c r="H28" s="134" t="s">
        <v>0</v>
      </c>
      <c r="I28" s="133">
        <v>17985.27</v>
      </c>
      <c r="J28" s="134" t="s">
        <v>17</v>
      </c>
      <c r="K28" s="133">
        <v>0</v>
      </c>
      <c r="L28" s="134">
        <v>22</v>
      </c>
      <c r="M28" s="134">
        <v>3216</v>
      </c>
      <c r="N28" s="134">
        <v>2021</v>
      </c>
      <c r="O28" s="134">
        <v>12</v>
      </c>
      <c r="P28" s="132">
        <v>27830322</v>
      </c>
    </row>
    <row r="29" spans="1:16" s="132" customFormat="1" x14ac:dyDescent="0.3">
      <c r="A29" s="133" t="s">
        <v>71</v>
      </c>
      <c r="B29" s="134" t="s">
        <v>30</v>
      </c>
      <c r="C29" s="122">
        <v>71101368</v>
      </c>
      <c r="D29" s="122">
        <v>110211788</v>
      </c>
      <c r="E29" s="122" t="s">
        <v>43</v>
      </c>
      <c r="F29" s="134">
        <v>70919</v>
      </c>
      <c r="G29" s="133">
        <v>335240</v>
      </c>
      <c r="H29" s="134" t="s">
        <v>0</v>
      </c>
      <c r="I29" s="133">
        <v>13232.29</v>
      </c>
      <c r="J29" s="134" t="s">
        <v>17</v>
      </c>
      <c r="K29" s="133">
        <v>0</v>
      </c>
      <c r="L29" s="134">
        <v>22</v>
      </c>
      <c r="M29" s="134">
        <v>3216</v>
      </c>
      <c r="N29" s="134">
        <v>2021</v>
      </c>
      <c r="O29" s="134">
        <v>12</v>
      </c>
      <c r="P29" s="132">
        <v>27830322</v>
      </c>
    </row>
    <row r="30" spans="1:16" s="132" customFormat="1" x14ac:dyDescent="0.3">
      <c r="A30" s="133" t="s">
        <v>71</v>
      </c>
      <c r="B30" s="134" t="s">
        <v>30</v>
      </c>
      <c r="C30" s="122">
        <v>71101380</v>
      </c>
      <c r="D30" s="122">
        <v>113001105</v>
      </c>
      <c r="E30" s="122" t="s">
        <v>33</v>
      </c>
      <c r="F30" s="134">
        <v>70013</v>
      </c>
      <c r="G30" s="133">
        <v>276161</v>
      </c>
      <c r="H30" s="134" t="s">
        <v>0</v>
      </c>
      <c r="I30" s="133">
        <v>10900.37</v>
      </c>
      <c r="J30" s="134" t="s">
        <v>17</v>
      </c>
      <c r="K30" s="133">
        <v>0</v>
      </c>
      <c r="L30" s="134">
        <v>22</v>
      </c>
      <c r="M30" s="134">
        <v>3216</v>
      </c>
      <c r="N30" s="134">
        <v>2021</v>
      </c>
      <c r="O30" s="134">
        <v>12</v>
      </c>
      <c r="P30" s="132">
        <v>27830322</v>
      </c>
    </row>
    <row r="31" spans="1:16" x14ac:dyDescent="0.3">
      <c r="A31" s="106" t="s">
        <v>72</v>
      </c>
      <c r="B31" s="105" t="s">
        <v>30</v>
      </c>
      <c r="C31" s="91">
        <v>71101355</v>
      </c>
      <c r="D31" s="91">
        <v>110211792</v>
      </c>
      <c r="E31" s="91" t="s">
        <v>47</v>
      </c>
      <c r="F31" s="105">
        <v>70919</v>
      </c>
      <c r="G31" s="114">
        <v>113552</v>
      </c>
      <c r="H31" s="105" t="s">
        <v>0</v>
      </c>
      <c r="I31" s="114">
        <v>4466.68</v>
      </c>
      <c r="J31" s="105" t="s">
        <v>17</v>
      </c>
      <c r="K31" s="106">
        <v>0</v>
      </c>
      <c r="L31" s="105">
        <v>22</v>
      </c>
      <c r="M31" s="105">
        <v>3216</v>
      </c>
      <c r="N31" s="105">
        <v>2021</v>
      </c>
      <c r="O31" s="105">
        <v>12</v>
      </c>
      <c r="P31" s="132">
        <v>27830322</v>
      </c>
    </row>
    <row r="32" spans="1:16" x14ac:dyDescent="0.3">
      <c r="A32" s="106" t="s">
        <v>72</v>
      </c>
      <c r="B32" s="105" t="s">
        <v>30</v>
      </c>
      <c r="C32" s="91">
        <v>71101361</v>
      </c>
      <c r="D32" s="91" t="s">
        <v>73</v>
      </c>
      <c r="E32" s="91" t="s">
        <v>33</v>
      </c>
      <c r="F32" s="105">
        <v>71306</v>
      </c>
      <c r="G32" s="114">
        <v>514188</v>
      </c>
      <c r="H32" s="105" t="s">
        <v>0</v>
      </c>
      <c r="I32" s="114">
        <v>20226.099999999999</v>
      </c>
      <c r="J32" s="105" t="s">
        <v>17</v>
      </c>
      <c r="K32" s="106">
        <v>0</v>
      </c>
      <c r="L32" s="105">
        <v>22</v>
      </c>
      <c r="M32" s="105">
        <v>3216</v>
      </c>
      <c r="N32" s="105">
        <v>2021</v>
      </c>
      <c r="O32" s="105">
        <v>12</v>
      </c>
      <c r="P32">
        <v>18107184</v>
      </c>
    </row>
    <row r="33" spans="1:16" x14ac:dyDescent="0.3">
      <c r="A33" s="106" t="s">
        <v>72</v>
      </c>
      <c r="B33" s="105" t="s">
        <v>30</v>
      </c>
      <c r="C33" s="91">
        <v>71101362</v>
      </c>
      <c r="D33" s="91" t="s">
        <v>74</v>
      </c>
      <c r="E33" s="91" t="s">
        <v>33</v>
      </c>
      <c r="F33" s="105">
        <v>71306</v>
      </c>
      <c r="G33" s="114">
        <v>490144</v>
      </c>
      <c r="H33" s="105" t="s">
        <v>0</v>
      </c>
      <c r="I33" s="114">
        <v>19280.310000000001</v>
      </c>
      <c r="J33" s="105" t="s">
        <v>17</v>
      </c>
      <c r="K33" s="106">
        <v>0</v>
      </c>
      <c r="L33" s="105">
        <v>22</v>
      </c>
      <c r="M33" s="105">
        <v>3216</v>
      </c>
      <c r="N33" s="105">
        <v>2021</v>
      </c>
      <c r="O33" s="105">
        <v>12</v>
      </c>
      <c r="P33" s="113">
        <v>18107184</v>
      </c>
    </row>
    <row r="34" spans="1:16" x14ac:dyDescent="0.3">
      <c r="A34" s="106" t="s">
        <v>72</v>
      </c>
      <c r="B34" s="105" t="s">
        <v>30</v>
      </c>
      <c r="C34" s="91">
        <v>71101367</v>
      </c>
      <c r="D34" s="91">
        <v>21101261</v>
      </c>
      <c r="E34" s="91" t="s">
        <v>33</v>
      </c>
      <c r="F34" s="105">
        <v>71593</v>
      </c>
      <c r="G34" s="114">
        <v>151368</v>
      </c>
      <c r="H34" s="105" t="s">
        <v>0</v>
      </c>
      <c r="I34" s="114">
        <v>5954.21</v>
      </c>
      <c r="J34" s="105" t="s">
        <v>17</v>
      </c>
      <c r="K34" s="106">
        <v>0</v>
      </c>
      <c r="L34" s="105">
        <v>22</v>
      </c>
      <c r="M34" s="105">
        <v>3216</v>
      </c>
      <c r="N34" s="105">
        <v>2021</v>
      </c>
      <c r="O34" s="105">
        <v>12</v>
      </c>
      <c r="P34" s="113">
        <v>18107184</v>
      </c>
    </row>
    <row r="35" spans="1:16" x14ac:dyDescent="0.3">
      <c r="A35" s="106" t="s">
        <v>75</v>
      </c>
      <c r="B35" s="105" t="s">
        <v>30</v>
      </c>
      <c r="C35" s="91">
        <v>71101360</v>
      </c>
      <c r="D35" s="91">
        <v>110211803</v>
      </c>
      <c r="E35" s="91" t="s">
        <v>33</v>
      </c>
      <c r="F35" s="105">
        <v>70919</v>
      </c>
      <c r="G35" s="114">
        <v>327405</v>
      </c>
      <c r="H35" s="105" t="s">
        <v>0</v>
      </c>
      <c r="I35" s="114">
        <v>12864.64</v>
      </c>
      <c r="J35" s="105" t="s">
        <v>17</v>
      </c>
      <c r="K35" s="106">
        <v>0</v>
      </c>
      <c r="L35" s="105">
        <v>22</v>
      </c>
      <c r="M35" s="105">
        <v>3216</v>
      </c>
      <c r="N35" s="105">
        <v>2021</v>
      </c>
      <c r="O35" s="105">
        <v>12</v>
      </c>
      <c r="P35" s="113">
        <v>18107184</v>
      </c>
    </row>
    <row r="36" spans="1:16" x14ac:dyDescent="0.3">
      <c r="A36" s="106" t="s">
        <v>75</v>
      </c>
      <c r="B36" s="105" t="s">
        <v>30</v>
      </c>
      <c r="C36" s="91">
        <v>71101364</v>
      </c>
      <c r="D36" s="91">
        <v>1870128315</v>
      </c>
      <c r="E36" s="91" t="s">
        <v>76</v>
      </c>
      <c r="F36" s="105">
        <v>70022</v>
      </c>
      <c r="G36" s="114">
        <v>2767680</v>
      </c>
      <c r="H36" s="105" t="s">
        <v>0</v>
      </c>
      <c r="I36" s="114">
        <v>108749.71</v>
      </c>
      <c r="J36" s="105" t="s">
        <v>17</v>
      </c>
      <c r="K36" s="106">
        <v>0</v>
      </c>
      <c r="L36" s="105">
        <v>22</v>
      </c>
      <c r="M36" s="105">
        <v>3216</v>
      </c>
      <c r="N36" s="105">
        <v>2021</v>
      </c>
      <c r="O36" s="105">
        <v>12</v>
      </c>
      <c r="P36" s="113">
        <v>18107184</v>
      </c>
    </row>
    <row r="37" spans="1:16" x14ac:dyDescent="0.3">
      <c r="A37" s="106" t="s">
        <v>75</v>
      </c>
      <c r="B37" s="105" t="s">
        <v>30</v>
      </c>
      <c r="C37" s="91">
        <v>71101365</v>
      </c>
      <c r="D37" s="91">
        <v>1870128314</v>
      </c>
      <c r="E37" s="91" t="s">
        <v>76</v>
      </c>
      <c r="F37" s="105">
        <v>70022</v>
      </c>
      <c r="G37" s="114">
        <v>1230876</v>
      </c>
      <c r="H37" s="105" t="s">
        <v>0</v>
      </c>
      <c r="I37" s="114">
        <v>48364.480000000003</v>
      </c>
      <c r="J37" s="105" t="s">
        <v>17</v>
      </c>
      <c r="K37" s="106">
        <v>0</v>
      </c>
      <c r="L37" s="105">
        <v>22</v>
      </c>
      <c r="M37" s="105">
        <v>3216</v>
      </c>
      <c r="N37" s="105">
        <v>2021</v>
      </c>
      <c r="O37" s="105">
        <v>12</v>
      </c>
      <c r="P37" s="113">
        <v>18107184</v>
      </c>
    </row>
    <row r="38" spans="1:16" x14ac:dyDescent="0.3">
      <c r="A38" s="106" t="s">
        <v>75</v>
      </c>
      <c r="B38" s="105" t="s">
        <v>30</v>
      </c>
      <c r="C38" s="91">
        <v>71101373</v>
      </c>
      <c r="D38" s="91">
        <v>6471016930</v>
      </c>
      <c r="E38" s="91" t="s">
        <v>33</v>
      </c>
      <c r="F38" s="105">
        <v>71943</v>
      </c>
      <c r="G38" s="114">
        <v>300948</v>
      </c>
      <c r="H38" s="105" t="s">
        <v>0</v>
      </c>
      <c r="I38" s="114">
        <v>11825.07</v>
      </c>
      <c r="J38" s="105" t="s">
        <v>17</v>
      </c>
      <c r="K38" s="106">
        <v>0</v>
      </c>
      <c r="L38" s="105">
        <v>22</v>
      </c>
      <c r="M38" s="105">
        <v>3216</v>
      </c>
      <c r="N38" s="105">
        <v>2021</v>
      </c>
      <c r="O38" s="105">
        <v>12</v>
      </c>
      <c r="P38" s="113">
        <v>18107184</v>
      </c>
    </row>
    <row r="39" spans="1:16" x14ac:dyDescent="0.3">
      <c r="A39" s="106" t="s">
        <v>75</v>
      </c>
      <c r="B39" s="105" t="s">
        <v>30</v>
      </c>
      <c r="C39" s="91">
        <v>71101386</v>
      </c>
      <c r="D39" s="91">
        <v>113001113</v>
      </c>
      <c r="E39" s="91" t="s">
        <v>33</v>
      </c>
      <c r="F39" s="105">
        <v>70013</v>
      </c>
      <c r="G39" s="114">
        <v>643737</v>
      </c>
      <c r="H39" s="105" t="s">
        <v>0</v>
      </c>
      <c r="I39" s="114">
        <v>25294.18</v>
      </c>
      <c r="J39" s="105" t="s">
        <v>17</v>
      </c>
      <c r="K39" s="106">
        <v>0</v>
      </c>
      <c r="L39" s="105">
        <v>22</v>
      </c>
      <c r="M39" s="105">
        <v>3216</v>
      </c>
      <c r="N39" s="105">
        <v>2021</v>
      </c>
      <c r="O39" s="105">
        <v>12</v>
      </c>
      <c r="P39" s="113">
        <v>18107184</v>
      </c>
    </row>
    <row r="40" spans="1:16" x14ac:dyDescent="0.3">
      <c r="A40" s="106" t="s">
        <v>77</v>
      </c>
      <c r="B40" s="105" t="s">
        <v>30</v>
      </c>
      <c r="C40" s="91">
        <v>71101390</v>
      </c>
      <c r="D40" s="91">
        <v>6471016949</v>
      </c>
      <c r="E40" s="91" t="s">
        <v>33</v>
      </c>
      <c r="F40" s="105">
        <v>71943</v>
      </c>
      <c r="G40" s="114">
        <v>275466</v>
      </c>
      <c r="H40" s="105" t="s">
        <v>0</v>
      </c>
      <c r="I40" s="114">
        <v>10814.46</v>
      </c>
      <c r="J40" s="105" t="s">
        <v>17</v>
      </c>
      <c r="K40" s="106">
        <v>0</v>
      </c>
      <c r="L40" s="105">
        <v>22</v>
      </c>
      <c r="M40" s="105">
        <v>3216</v>
      </c>
      <c r="N40" s="105">
        <v>2021</v>
      </c>
      <c r="O40" s="105">
        <v>12</v>
      </c>
      <c r="P40" s="113">
        <v>18107184</v>
      </c>
    </row>
    <row r="41" spans="1:16" x14ac:dyDescent="0.3">
      <c r="A41" s="114" t="s">
        <v>78</v>
      </c>
      <c r="B41" s="113" t="s">
        <v>30</v>
      </c>
      <c r="C41" s="91">
        <v>71101387</v>
      </c>
      <c r="D41" s="91">
        <v>113001112</v>
      </c>
      <c r="E41" s="91" t="s">
        <v>33</v>
      </c>
      <c r="F41" s="113">
        <v>70013</v>
      </c>
      <c r="G41" s="114">
        <v>610602</v>
      </c>
      <c r="H41" s="113" t="s">
        <v>0</v>
      </c>
      <c r="I41" s="114">
        <v>23935.79</v>
      </c>
      <c r="J41" s="113" t="s">
        <v>17</v>
      </c>
      <c r="K41" s="114">
        <v>0</v>
      </c>
      <c r="L41" s="113">
        <v>22</v>
      </c>
      <c r="M41" s="113">
        <v>3216</v>
      </c>
      <c r="N41" s="113">
        <v>2021</v>
      </c>
      <c r="O41" s="113">
        <v>12</v>
      </c>
      <c r="P41" s="113">
        <v>18107184</v>
      </c>
    </row>
    <row r="42" spans="1:16" x14ac:dyDescent="0.3">
      <c r="A42" s="114" t="s">
        <v>79</v>
      </c>
      <c r="B42" s="113" t="s">
        <v>30</v>
      </c>
      <c r="C42" s="91">
        <v>71101371</v>
      </c>
      <c r="D42" s="91">
        <v>110211833</v>
      </c>
      <c r="E42" s="91" t="s">
        <v>43</v>
      </c>
      <c r="F42" s="113">
        <v>70919</v>
      </c>
      <c r="G42" s="114">
        <v>669800</v>
      </c>
      <c r="H42" s="113" t="s">
        <v>0</v>
      </c>
      <c r="I42" s="114">
        <v>26247.11</v>
      </c>
      <c r="J42" s="113" t="s">
        <v>17</v>
      </c>
      <c r="K42" s="114">
        <v>0</v>
      </c>
      <c r="L42" s="113">
        <v>22</v>
      </c>
      <c r="M42" s="113">
        <v>3216</v>
      </c>
      <c r="N42" s="113">
        <v>2021</v>
      </c>
      <c r="O42" s="113">
        <v>12</v>
      </c>
      <c r="P42" s="113">
        <v>18107184</v>
      </c>
    </row>
    <row r="43" spans="1:16" x14ac:dyDescent="0.3">
      <c r="A43" s="114" t="s">
        <v>79</v>
      </c>
      <c r="B43" s="113" t="s">
        <v>30</v>
      </c>
      <c r="C43" s="91">
        <v>71101374</v>
      </c>
      <c r="D43" s="91">
        <v>110211834</v>
      </c>
      <c r="E43" s="91" t="s">
        <v>33</v>
      </c>
      <c r="F43" s="113">
        <v>70919</v>
      </c>
      <c r="G43" s="114">
        <v>531070</v>
      </c>
      <c r="H43" s="113" t="s">
        <v>0</v>
      </c>
      <c r="I43" s="114">
        <v>20810.77</v>
      </c>
      <c r="J43" s="113" t="s">
        <v>17</v>
      </c>
      <c r="K43" s="114">
        <v>0</v>
      </c>
      <c r="L43" s="113">
        <v>22</v>
      </c>
      <c r="M43" s="113">
        <v>3216</v>
      </c>
      <c r="N43" s="113">
        <v>2021</v>
      </c>
      <c r="O43" s="113">
        <v>12</v>
      </c>
      <c r="P43" s="113">
        <v>18107184</v>
      </c>
    </row>
    <row r="44" spans="1:16" x14ac:dyDescent="0.3">
      <c r="A44" s="114" t="s">
        <v>79</v>
      </c>
      <c r="B44" s="113" t="s">
        <v>30</v>
      </c>
      <c r="C44" s="91">
        <v>71101376</v>
      </c>
      <c r="D44" s="91">
        <v>1870128374</v>
      </c>
      <c r="E44" s="91" t="s">
        <v>76</v>
      </c>
      <c r="F44" s="113">
        <v>70022</v>
      </c>
      <c r="G44" s="114">
        <v>1052760</v>
      </c>
      <c r="H44" s="113" t="s">
        <v>0</v>
      </c>
      <c r="I44" s="114">
        <v>41253.97</v>
      </c>
      <c r="J44" s="113" t="s">
        <v>17</v>
      </c>
      <c r="K44" s="114">
        <v>0</v>
      </c>
      <c r="L44" s="113">
        <v>22</v>
      </c>
      <c r="M44" s="113">
        <v>3216</v>
      </c>
      <c r="N44" s="113">
        <v>2021</v>
      </c>
      <c r="O44" s="113">
        <v>12</v>
      </c>
      <c r="P44" s="113">
        <v>18107184</v>
      </c>
    </row>
    <row r="45" spans="1:16" x14ac:dyDescent="0.3">
      <c r="A45" s="114" t="s">
        <v>79</v>
      </c>
      <c r="B45" s="113" t="s">
        <v>30</v>
      </c>
      <c r="C45" s="91">
        <v>71101377</v>
      </c>
      <c r="D45" s="91">
        <v>1870128373</v>
      </c>
      <c r="E45" s="91" t="s">
        <v>76</v>
      </c>
      <c r="F45" s="113">
        <v>70022</v>
      </c>
      <c r="G45" s="114">
        <v>697653</v>
      </c>
      <c r="H45" s="113" t="s">
        <v>0</v>
      </c>
      <c r="I45" s="114">
        <v>27338.57</v>
      </c>
      <c r="J45" s="113" t="s">
        <v>17</v>
      </c>
      <c r="K45" s="114">
        <v>0</v>
      </c>
      <c r="L45" s="113">
        <v>22</v>
      </c>
      <c r="M45" s="113">
        <v>3216</v>
      </c>
      <c r="N45" s="113">
        <v>2021</v>
      </c>
      <c r="O45" s="113">
        <v>12</v>
      </c>
      <c r="P45" s="113">
        <v>18107184</v>
      </c>
    </row>
    <row r="46" spans="1:16" x14ac:dyDescent="0.3">
      <c r="A46" s="114" t="s">
        <v>80</v>
      </c>
      <c r="B46" s="113" t="s">
        <v>30</v>
      </c>
      <c r="C46" s="91">
        <v>71101375</v>
      </c>
      <c r="D46" s="91">
        <v>110211843</v>
      </c>
      <c r="E46" s="91" t="s">
        <v>31</v>
      </c>
      <c r="F46" s="113">
        <v>70919</v>
      </c>
      <c r="G46" s="114">
        <v>144460.79999999999</v>
      </c>
      <c r="H46" s="113" t="s">
        <v>0</v>
      </c>
      <c r="I46" s="114">
        <v>5649.84</v>
      </c>
      <c r="J46" s="113" t="s">
        <v>17</v>
      </c>
      <c r="K46" s="114">
        <v>0</v>
      </c>
      <c r="L46" s="113">
        <v>22</v>
      </c>
      <c r="M46" s="113">
        <v>3216</v>
      </c>
      <c r="N46" s="113">
        <v>2021</v>
      </c>
      <c r="O46" s="113">
        <v>12</v>
      </c>
      <c r="P46" s="113">
        <v>18107184</v>
      </c>
    </row>
    <row r="47" spans="1:16" x14ac:dyDescent="0.3">
      <c r="A47" s="114" t="s">
        <v>80</v>
      </c>
      <c r="B47" s="113" t="s">
        <v>30</v>
      </c>
      <c r="C47" s="91">
        <v>71101378</v>
      </c>
      <c r="D47" s="91">
        <v>1870128430</v>
      </c>
      <c r="E47" s="91" t="s">
        <v>31</v>
      </c>
      <c r="F47" s="113">
        <v>70022</v>
      </c>
      <c r="G47" s="114">
        <v>1123128.8</v>
      </c>
      <c r="H47" s="113" t="s">
        <v>0</v>
      </c>
      <c r="I47" s="114">
        <v>43925.41</v>
      </c>
      <c r="J47" s="113" t="s">
        <v>17</v>
      </c>
      <c r="K47" s="114">
        <v>0</v>
      </c>
      <c r="L47" s="113">
        <v>22</v>
      </c>
      <c r="M47" s="113">
        <v>3216</v>
      </c>
      <c r="N47" s="113">
        <v>2021</v>
      </c>
      <c r="O47" s="113">
        <v>12</v>
      </c>
      <c r="P47" s="113">
        <v>18107184</v>
      </c>
    </row>
    <row r="48" spans="1:16" x14ac:dyDescent="0.3">
      <c r="A48" s="114" t="s">
        <v>81</v>
      </c>
      <c r="B48" s="113" t="s">
        <v>30</v>
      </c>
      <c r="C48" s="91">
        <v>71101379</v>
      </c>
      <c r="D48" s="91" t="s">
        <v>82</v>
      </c>
      <c r="E48" s="91" t="s">
        <v>33</v>
      </c>
      <c r="F48" s="113">
        <v>71306</v>
      </c>
      <c r="G48" s="114">
        <v>489516</v>
      </c>
      <c r="H48" s="113" t="s">
        <v>0</v>
      </c>
      <c r="I48" s="114">
        <v>19171.900000000001</v>
      </c>
      <c r="J48" s="113" t="s">
        <v>17</v>
      </c>
      <c r="K48" s="114">
        <v>0</v>
      </c>
      <c r="L48" s="113">
        <v>22</v>
      </c>
      <c r="M48" s="113">
        <v>3216</v>
      </c>
      <c r="N48" s="113">
        <v>2021</v>
      </c>
      <c r="O48" s="113">
        <v>12</v>
      </c>
      <c r="P48" s="113">
        <v>18107184</v>
      </c>
    </row>
    <row r="49" spans="1:16" x14ac:dyDescent="0.3">
      <c r="A49" s="114" t="s">
        <v>81</v>
      </c>
      <c r="B49" s="113" t="s">
        <v>30</v>
      </c>
      <c r="C49" s="91">
        <v>71101399</v>
      </c>
      <c r="D49" s="91">
        <v>213100034</v>
      </c>
      <c r="E49" s="91" t="s">
        <v>33</v>
      </c>
      <c r="F49" s="113">
        <v>70190</v>
      </c>
      <c r="G49" s="114">
        <v>326040</v>
      </c>
      <c r="H49" s="113" t="s">
        <v>0</v>
      </c>
      <c r="I49" s="114">
        <v>12769.36</v>
      </c>
      <c r="J49" s="113" t="s">
        <v>17</v>
      </c>
      <c r="K49" s="114">
        <v>0</v>
      </c>
      <c r="L49" s="113">
        <v>22</v>
      </c>
      <c r="M49" s="113">
        <v>3216</v>
      </c>
      <c r="N49" s="113">
        <v>2021</v>
      </c>
      <c r="O49" s="113">
        <v>12</v>
      </c>
      <c r="P49" s="113">
        <v>18107184</v>
      </c>
    </row>
    <row r="50" spans="1:16" x14ac:dyDescent="0.3">
      <c r="A50" s="114" t="s">
        <v>83</v>
      </c>
      <c r="B50" s="113" t="s">
        <v>30</v>
      </c>
      <c r="C50" s="91">
        <v>71101384</v>
      </c>
      <c r="D50" s="91">
        <v>395</v>
      </c>
      <c r="E50" s="91" t="s">
        <v>33</v>
      </c>
      <c r="F50" s="113">
        <v>73180</v>
      </c>
      <c r="G50" s="114">
        <v>723331.95</v>
      </c>
      <c r="H50" s="113" t="s">
        <v>0</v>
      </c>
      <c r="I50" s="114">
        <v>28468.67</v>
      </c>
      <c r="J50" s="113" t="s">
        <v>17</v>
      </c>
      <c r="K50" s="114">
        <v>0</v>
      </c>
      <c r="L50" s="113">
        <v>22</v>
      </c>
      <c r="M50" s="113">
        <v>3216</v>
      </c>
      <c r="N50" s="113">
        <v>2021</v>
      </c>
      <c r="O50" s="113">
        <v>12</v>
      </c>
      <c r="P50" s="113">
        <v>18107184</v>
      </c>
    </row>
    <row r="51" spans="1:16" x14ac:dyDescent="0.3">
      <c r="A51" s="114" t="s">
        <v>83</v>
      </c>
      <c r="B51" s="113" t="s">
        <v>30</v>
      </c>
      <c r="C51" s="91">
        <v>71101385</v>
      </c>
      <c r="D51" s="91">
        <v>394</v>
      </c>
      <c r="E51" s="91" t="s">
        <v>33</v>
      </c>
      <c r="F51" s="113">
        <v>73180</v>
      </c>
      <c r="G51" s="114">
        <v>1259731</v>
      </c>
      <c r="H51" s="113" t="s">
        <v>0</v>
      </c>
      <c r="I51" s="114">
        <v>49580.09</v>
      </c>
      <c r="J51" s="113" t="s">
        <v>17</v>
      </c>
      <c r="K51" s="114">
        <v>0</v>
      </c>
      <c r="L51" s="113">
        <v>22</v>
      </c>
      <c r="M51" s="113">
        <v>3216</v>
      </c>
      <c r="N51" s="113">
        <v>2021</v>
      </c>
      <c r="O51" s="113">
        <v>12</v>
      </c>
      <c r="P51" s="113">
        <v>18107184</v>
      </c>
    </row>
    <row r="52" spans="1:16" x14ac:dyDescent="0.3">
      <c r="A52" s="114" t="s">
        <v>84</v>
      </c>
      <c r="B52" s="113" t="s">
        <v>30</v>
      </c>
      <c r="C52" s="91">
        <v>71101381</v>
      </c>
      <c r="D52" s="91">
        <v>110211865</v>
      </c>
      <c r="E52" s="91" t="s">
        <v>31</v>
      </c>
      <c r="F52" s="113">
        <v>70919</v>
      </c>
      <c r="G52" s="114">
        <v>154528.6</v>
      </c>
      <c r="H52" s="113" t="s">
        <v>0</v>
      </c>
      <c r="I52" s="114">
        <v>6081.89</v>
      </c>
      <c r="J52" s="113" t="s">
        <v>17</v>
      </c>
      <c r="K52" s="114">
        <v>0</v>
      </c>
      <c r="L52" s="113">
        <v>22</v>
      </c>
      <c r="M52" s="113">
        <v>3216</v>
      </c>
      <c r="N52" s="113">
        <v>2021</v>
      </c>
      <c r="O52" s="113">
        <v>12</v>
      </c>
      <c r="P52" s="113">
        <v>18107184</v>
      </c>
    </row>
    <row r="53" spans="1:16" x14ac:dyDescent="0.3">
      <c r="A53" s="114" t="s">
        <v>84</v>
      </c>
      <c r="B53" s="113" t="s">
        <v>30</v>
      </c>
      <c r="C53" s="91">
        <v>71101382</v>
      </c>
      <c r="D53" s="91" t="s">
        <v>85</v>
      </c>
      <c r="E53" s="91" t="s">
        <v>33</v>
      </c>
      <c r="F53" s="113">
        <v>71306</v>
      </c>
      <c r="G53" s="114">
        <v>328176</v>
      </c>
      <c r="H53" s="113" t="s">
        <v>0</v>
      </c>
      <c r="I53" s="114">
        <v>12908.63</v>
      </c>
      <c r="J53" s="113" t="s">
        <v>17</v>
      </c>
      <c r="K53" s="114">
        <v>0</v>
      </c>
      <c r="L53" s="113">
        <v>22</v>
      </c>
      <c r="M53" s="113">
        <v>3216</v>
      </c>
      <c r="N53" s="113">
        <v>2021</v>
      </c>
      <c r="O53" s="113">
        <v>12</v>
      </c>
      <c r="P53" s="113">
        <v>18107184</v>
      </c>
    </row>
    <row r="54" spans="1:16" x14ac:dyDescent="0.3">
      <c r="A54" s="114" t="s">
        <v>84</v>
      </c>
      <c r="B54" s="113" t="s">
        <v>30</v>
      </c>
      <c r="C54" s="91">
        <v>71101383</v>
      </c>
      <c r="D54" s="91" t="s">
        <v>86</v>
      </c>
      <c r="E54" s="91" t="s">
        <v>31</v>
      </c>
      <c r="F54" s="113">
        <v>74940</v>
      </c>
      <c r="G54" s="114">
        <v>585936</v>
      </c>
      <c r="H54" s="113" t="s">
        <v>0</v>
      </c>
      <c r="I54" s="114">
        <v>23047.48</v>
      </c>
      <c r="J54" s="113" t="s">
        <v>17</v>
      </c>
      <c r="K54" s="114">
        <v>0</v>
      </c>
      <c r="L54" s="113">
        <v>22</v>
      </c>
      <c r="M54" s="113">
        <v>3216</v>
      </c>
      <c r="N54" s="113">
        <v>2021</v>
      </c>
      <c r="O54" s="113">
        <v>12</v>
      </c>
      <c r="P54" s="113">
        <v>18107184</v>
      </c>
    </row>
    <row r="55" spans="1:16" x14ac:dyDescent="0.3">
      <c r="A55" s="114" t="s">
        <v>84</v>
      </c>
      <c r="B55" s="113" t="s">
        <v>30</v>
      </c>
      <c r="C55" s="91">
        <v>71101388</v>
      </c>
      <c r="D55" s="91">
        <v>1870128564</v>
      </c>
      <c r="E55" s="91" t="s">
        <v>31</v>
      </c>
      <c r="F55" s="113">
        <v>70022</v>
      </c>
      <c r="G55" s="114">
        <v>978191.6</v>
      </c>
      <c r="H55" s="113" t="s">
        <v>0</v>
      </c>
      <c r="I55" s="114">
        <v>38476.639999999999</v>
      </c>
      <c r="J55" s="113" t="s">
        <v>17</v>
      </c>
      <c r="K55" s="114">
        <v>0</v>
      </c>
      <c r="L55" s="113">
        <v>22</v>
      </c>
      <c r="M55" s="113">
        <v>3216</v>
      </c>
      <c r="N55" s="113">
        <v>2021</v>
      </c>
      <c r="O55" s="113">
        <v>12</v>
      </c>
      <c r="P55" s="113">
        <v>18107184</v>
      </c>
    </row>
    <row r="56" spans="1:16" x14ac:dyDescent="0.3">
      <c r="A56" s="114" t="s">
        <v>84</v>
      </c>
      <c r="B56" s="113" t="s">
        <v>30</v>
      </c>
      <c r="C56" s="91">
        <v>71101395</v>
      </c>
      <c r="D56" s="91">
        <v>1502100046</v>
      </c>
      <c r="E56" s="91" t="s">
        <v>33</v>
      </c>
      <c r="F56" s="113">
        <v>70669</v>
      </c>
      <c r="G56" s="114">
        <v>879720</v>
      </c>
      <c r="H56" s="113" t="s">
        <v>0</v>
      </c>
      <c r="I56" s="114">
        <v>34603.31</v>
      </c>
      <c r="J56" s="113" t="s">
        <v>17</v>
      </c>
      <c r="K56" s="114">
        <v>0</v>
      </c>
      <c r="L56" s="113">
        <v>22</v>
      </c>
      <c r="M56" s="113">
        <v>3216</v>
      </c>
      <c r="N56" s="113">
        <v>2021</v>
      </c>
      <c r="O56" s="113">
        <v>12</v>
      </c>
      <c r="P56" s="113">
        <v>18107184</v>
      </c>
    </row>
    <row r="57" spans="1:16" x14ac:dyDescent="0.3">
      <c r="A57" s="114" t="s">
        <v>84</v>
      </c>
      <c r="B57" s="113" t="s">
        <v>30</v>
      </c>
      <c r="C57" s="91">
        <v>71101407</v>
      </c>
      <c r="D57" s="91">
        <v>120210163</v>
      </c>
      <c r="E57" s="91" t="s">
        <v>33</v>
      </c>
      <c r="F57" s="113">
        <v>72286</v>
      </c>
      <c r="G57" s="114">
        <v>1293240</v>
      </c>
      <c r="H57" s="113" t="s">
        <v>0</v>
      </c>
      <c r="I57" s="114">
        <v>50739.17</v>
      </c>
      <c r="J57" s="113" t="s">
        <v>17</v>
      </c>
      <c r="K57" s="114">
        <v>0</v>
      </c>
      <c r="L57" s="113">
        <v>22</v>
      </c>
      <c r="M57" s="113">
        <v>3216</v>
      </c>
      <c r="N57" s="113">
        <v>2021</v>
      </c>
      <c r="O57" s="113">
        <v>12</v>
      </c>
      <c r="P57" s="113">
        <v>18107184</v>
      </c>
    </row>
    <row r="58" spans="1:16" x14ac:dyDescent="0.3">
      <c r="A58" s="114" t="s">
        <v>87</v>
      </c>
      <c r="B58" s="113" t="s">
        <v>30</v>
      </c>
      <c r="C58" s="91">
        <v>71101391</v>
      </c>
      <c r="D58" s="91">
        <v>1870128685</v>
      </c>
      <c r="E58" s="91" t="s">
        <v>47</v>
      </c>
      <c r="F58" s="113">
        <v>70022</v>
      </c>
      <c r="G58" s="114">
        <v>130585</v>
      </c>
      <c r="H58" s="113" t="s">
        <v>0</v>
      </c>
      <c r="I58" s="114">
        <v>5121.18</v>
      </c>
      <c r="J58" s="113" t="s">
        <v>17</v>
      </c>
      <c r="K58" s="114">
        <v>0</v>
      </c>
      <c r="L58" s="113">
        <v>22</v>
      </c>
      <c r="M58" s="113">
        <v>3216</v>
      </c>
      <c r="N58" s="113">
        <v>2021</v>
      </c>
      <c r="O58" s="113">
        <v>12</v>
      </c>
      <c r="P58" s="113">
        <v>18107184</v>
      </c>
    </row>
    <row r="59" spans="1:16" x14ac:dyDescent="0.3">
      <c r="A59" s="114" t="s">
        <v>87</v>
      </c>
      <c r="B59" s="113" t="s">
        <v>30</v>
      </c>
      <c r="C59" s="91">
        <v>71101392</v>
      </c>
      <c r="D59" s="91">
        <v>1780128731</v>
      </c>
      <c r="E59" s="91" t="s">
        <v>47</v>
      </c>
      <c r="F59" s="113">
        <v>70022</v>
      </c>
      <c r="G59" s="114">
        <v>815724</v>
      </c>
      <c r="H59" s="113" t="s">
        <v>0</v>
      </c>
      <c r="I59" s="114">
        <v>31990.43</v>
      </c>
      <c r="J59" s="113" t="s">
        <v>17</v>
      </c>
      <c r="K59" s="114">
        <v>0</v>
      </c>
      <c r="L59" s="113">
        <v>22</v>
      </c>
      <c r="M59" s="113">
        <v>3216</v>
      </c>
      <c r="N59" s="113">
        <v>2021</v>
      </c>
      <c r="O59" s="113">
        <v>12</v>
      </c>
      <c r="P59" s="113">
        <v>18107184</v>
      </c>
    </row>
    <row r="60" spans="1:16" x14ac:dyDescent="0.3">
      <c r="A60" s="114" t="s">
        <v>87</v>
      </c>
      <c r="B60" s="113" t="s">
        <v>30</v>
      </c>
      <c r="C60" s="91">
        <v>71101393</v>
      </c>
      <c r="D60" s="91" t="s">
        <v>88</v>
      </c>
      <c r="E60" s="91" t="s">
        <v>33</v>
      </c>
      <c r="F60" s="113">
        <v>71306</v>
      </c>
      <c r="G60" s="114">
        <v>162108</v>
      </c>
      <c r="H60" s="113" t="s">
        <v>0</v>
      </c>
      <c r="I60" s="114">
        <v>6357.43</v>
      </c>
      <c r="J60" s="113" t="s">
        <v>17</v>
      </c>
      <c r="K60" s="114">
        <v>0</v>
      </c>
      <c r="L60" s="113">
        <v>22</v>
      </c>
      <c r="M60" s="113">
        <v>3216</v>
      </c>
      <c r="N60" s="113">
        <v>2021</v>
      </c>
      <c r="O60" s="113">
        <v>12</v>
      </c>
      <c r="P60" s="113">
        <v>18107184</v>
      </c>
    </row>
    <row r="61" spans="1:16" x14ac:dyDescent="0.3">
      <c r="A61" s="114" t="s">
        <v>87</v>
      </c>
      <c r="B61" s="113" t="s">
        <v>30</v>
      </c>
      <c r="C61" s="91">
        <v>71101394</v>
      </c>
      <c r="D61" s="91">
        <v>1870128732</v>
      </c>
      <c r="E61" s="91" t="s">
        <v>47</v>
      </c>
      <c r="F61" s="113">
        <v>70022</v>
      </c>
      <c r="G61" s="114">
        <v>6872634.5999999996</v>
      </c>
      <c r="H61" s="113" t="s">
        <v>0</v>
      </c>
      <c r="I61" s="114">
        <v>269525.65000000002</v>
      </c>
      <c r="J61" s="113" t="s">
        <v>17</v>
      </c>
      <c r="K61" s="114">
        <v>0</v>
      </c>
      <c r="L61" s="113">
        <v>22</v>
      </c>
      <c r="M61" s="113">
        <v>3216</v>
      </c>
      <c r="N61" s="113">
        <v>2021</v>
      </c>
      <c r="O61" s="113">
        <v>12</v>
      </c>
      <c r="P61" s="113">
        <v>18107184</v>
      </c>
    </row>
    <row r="62" spans="1:16" x14ac:dyDescent="0.3">
      <c r="A62" s="114" t="s">
        <v>89</v>
      </c>
      <c r="B62" s="113" t="s">
        <v>30</v>
      </c>
      <c r="C62" s="91">
        <v>71101397</v>
      </c>
      <c r="D62" s="91" t="s">
        <v>90</v>
      </c>
      <c r="E62" s="91" t="s">
        <v>33</v>
      </c>
      <c r="F62" s="113">
        <v>71306</v>
      </c>
      <c r="G62" s="114">
        <v>297224</v>
      </c>
      <c r="H62" s="113" t="s">
        <v>0</v>
      </c>
      <c r="I62" s="114">
        <v>11666.37</v>
      </c>
      <c r="J62" s="113" t="s">
        <v>17</v>
      </c>
      <c r="K62" s="114">
        <v>0</v>
      </c>
      <c r="L62" s="113">
        <v>22</v>
      </c>
      <c r="M62" s="113">
        <v>3216</v>
      </c>
      <c r="N62" s="113">
        <v>2021</v>
      </c>
      <c r="O62" s="113">
        <v>12</v>
      </c>
      <c r="P62" s="113">
        <v>18107184</v>
      </c>
    </row>
    <row r="63" spans="1:16" x14ac:dyDescent="0.3">
      <c r="A63" s="114" t="s">
        <v>89</v>
      </c>
      <c r="B63" s="113" t="s">
        <v>30</v>
      </c>
      <c r="C63" s="91">
        <v>71101398</v>
      </c>
      <c r="D63" s="91">
        <v>1870128817</v>
      </c>
      <c r="E63" s="91" t="s">
        <v>76</v>
      </c>
      <c r="F63" s="113">
        <v>70022</v>
      </c>
      <c r="G63" s="114">
        <v>677350</v>
      </c>
      <c r="H63" s="113" t="s">
        <v>0</v>
      </c>
      <c r="I63" s="114">
        <v>26586.73</v>
      </c>
      <c r="J63" s="113" t="s">
        <v>17</v>
      </c>
      <c r="K63" s="114">
        <v>0</v>
      </c>
      <c r="L63" s="113">
        <v>22</v>
      </c>
      <c r="M63" s="113">
        <v>3216</v>
      </c>
      <c r="N63" s="113">
        <v>2021</v>
      </c>
      <c r="O63" s="113">
        <v>12</v>
      </c>
      <c r="P63" s="113">
        <v>18107184</v>
      </c>
    </row>
    <row r="64" spans="1:16" x14ac:dyDescent="0.3">
      <c r="A64" s="114" t="s">
        <v>89</v>
      </c>
      <c r="B64" s="113" t="s">
        <v>30</v>
      </c>
      <c r="C64" s="91">
        <v>71101400</v>
      </c>
      <c r="D64" s="91">
        <v>1870128823</v>
      </c>
      <c r="E64" s="91" t="s">
        <v>91</v>
      </c>
      <c r="F64" s="113">
        <v>70022</v>
      </c>
      <c r="G64" s="114">
        <v>113960</v>
      </c>
      <c r="H64" s="113" t="s">
        <v>0</v>
      </c>
      <c r="I64" s="114">
        <v>4471.12</v>
      </c>
      <c r="J64" s="113" t="s">
        <v>17</v>
      </c>
      <c r="K64" s="114">
        <v>0</v>
      </c>
      <c r="L64" s="113">
        <v>22</v>
      </c>
      <c r="M64" s="113">
        <v>3216</v>
      </c>
      <c r="N64" s="113">
        <v>2021</v>
      </c>
      <c r="O64" s="113">
        <v>12</v>
      </c>
      <c r="P64" s="113">
        <v>18107184</v>
      </c>
    </row>
    <row r="65" spans="1:16" x14ac:dyDescent="0.3">
      <c r="A65" s="114" t="s">
        <v>89</v>
      </c>
      <c r="B65" s="113" t="s">
        <v>30</v>
      </c>
      <c r="C65" s="91">
        <v>71101401</v>
      </c>
      <c r="D65" s="91">
        <v>1870128824</v>
      </c>
      <c r="E65" s="91" t="s">
        <v>47</v>
      </c>
      <c r="F65" s="113">
        <v>70022</v>
      </c>
      <c r="G65" s="114">
        <v>272130</v>
      </c>
      <c r="H65" s="113" t="s">
        <v>0</v>
      </c>
      <c r="I65" s="114">
        <v>10676.79</v>
      </c>
      <c r="J65" s="113" t="s">
        <v>17</v>
      </c>
      <c r="K65" s="114">
        <v>0</v>
      </c>
      <c r="L65" s="113">
        <v>22</v>
      </c>
      <c r="M65" s="113">
        <v>3216</v>
      </c>
      <c r="N65" s="113">
        <v>2021</v>
      </c>
      <c r="O65" s="113">
        <v>12</v>
      </c>
      <c r="P65" s="113">
        <v>18107184</v>
      </c>
    </row>
    <row r="66" spans="1:16" x14ac:dyDescent="0.3">
      <c r="A66" s="114" t="s">
        <v>89</v>
      </c>
      <c r="B66" s="113" t="s">
        <v>30</v>
      </c>
      <c r="C66" s="91">
        <v>71101402</v>
      </c>
      <c r="D66" s="91">
        <v>110211892</v>
      </c>
      <c r="E66" s="91" t="s">
        <v>31</v>
      </c>
      <c r="F66" s="113">
        <v>70919</v>
      </c>
      <c r="G66" s="114">
        <v>133919.6</v>
      </c>
      <c r="H66" s="113" t="s">
        <v>0</v>
      </c>
      <c r="I66" s="114">
        <v>5254.22</v>
      </c>
      <c r="J66" s="113" t="s">
        <v>17</v>
      </c>
      <c r="K66" s="114">
        <v>0</v>
      </c>
      <c r="L66" s="113">
        <v>22</v>
      </c>
      <c r="M66" s="113">
        <v>3216</v>
      </c>
      <c r="N66" s="113">
        <v>2021</v>
      </c>
      <c r="O66" s="113">
        <v>12</v>
      </c>
      <c r="P66" s="113">
        <v>18107184</v>
      </c>
    </row>
    <row r="67" spans="1:16" x14ac:dyDescent="0.3">
      <c r="A67" s="114" t="s">
        <v>89</v>
      </c>
      <c r="B67" s="113" t="s">
        <v>30</v>
      </c>
      <c r="C67" s="91">
        <v>71101403</v>
      </c>
      <c r="D67" s="91">
        <v>1870128979</v>
      </c>
      <c r="E67" s="91" t="s">
        <v>31</v>
      </c>
      <c r="F67" s="113">
        <v>70022</v>
      </c>
      <c r="G67" s="114">
        <v>563931.6</v>
      </c>
      <c r="H67" s="113" t="s">
        <v>0</v>
      </c>
      <c r="I67" s="114">
        <v>22125.38</v>
      </c>
      <c r="J67" s="113" t="s">
        <v>17</v>
      </c>
      <c r="K67" s="114">
        <v>0</v>
      </c>
      <c r="L67" s="113">
        <v>22</v>
      </c>
      <c r="M67" s="113">
        <v>3216</v>
      </c>
      <c r="N67" s="113">
        <v>2021</v>
      </c>
      <c r="O67" s="113">
        <v>12</v>
      </c>
      <c r="P67" s="113">
        <v>18107184</v>
      </c>
    </row>
    <row r="68" spans="1:16" x14ac:dyDescent="0.3">
      <c r="A68" s="114" t="s">
        <v>89</v>
      </c>
      <c r="B68" s="113" t="s">
        <v>30</v>
      </c>
      <c r="C68" s="91">
        <v>71101404</v>
      </c>
      <c r="D68" s="91">
        <v>21101345</v>
      </c>
      <c r="E68" s="91" t="s">
        <v>47</v>
      </c>
      <c r="F68" s="113">
        <v>71593</v>
      </c>
      <c r="G68" s="114">
        <v>151878</v>
      </c>
      <c r="H68" s="113" t="s">
        <v>0</v>
      </c>
      <c r="I68" s="114">
        <v>5958.8</v>
      </c>
      <c r="J68" s="113" t="s">
        <v>17</v>
      </c>
      <c r="K68" s="114">
        <v>0</v>
      </c>
      <c r="L68" s="113">
        <v>22</v>
      </c>
      <c r="M68" s="113">
        <v>3216</v>
      </c>
      <c r="N68" s="113">
        <v>2021</v>
      </c>
      <c r="O68" s="113">
        <v>12</v>
      </c>
      <c r="P68" s="113">
        <v>18107184</v>
      </c>
    </row>
    <row r="69" spans="1:16" x14ac:dyDescent="0.3">
      <c r="A69" s="114" t="s">
        <v>89</v>
      </c>
      <c r="B69" s="113" t="s">
        <v>30</v>
      </c>
      <c r="C69" s="91">
        <v>71101406</v>
      </c>
      <c r="D69" s="91">
        <v>1870129029</v>
      </c>
      <c r="E69" s="91" t="s">
        <v>47</v>
      </c>
      <c r="F69" s="113">
        <v>70022</v>
      </c>
      <c r="G69" s="114">
        <v>114264</v>
      </c>
      <c r="H69" s="113" t="s">
        <v>0</v>
      </c>
      <c r="I69" s="114">
        <v>4483.05</v>
      </c>
      <c r="J69" s="113" t="s">
        <v>17</v>
      </c>
      <c r="K69" s="114">
        <v>0</v>
      </c>
      <c r="L69" s="113">
        <v>22</v>
      </c>
      <c r="M69" s="113">
        <v>3216</v>
      </c>
      <c r="N69" s="113">
        <v>2021</v>
      </c>
      <c r="O69" s="113">
        <v>12</v>
      </c>
      <c r="P69" s="113">
        <v>18107184</v>
      </c>
    </row>
    <row r="70" spans="1:16" x14ac:dyDescent="0.3">
      <c r="G70" s="115">
        <f>SUM(G15:G69)</f>
        <v>39745164.280000009</v>
      </c>
    </row>
  </sheetData>
  <autoFilter ref="A2:O70" xr:uid="{00000000-0009-0000-0000-000002000000}">
    <filterColumn colId="14">
      <colorFilter dxfId="1" cellColor="0"/>
    </filterColumn>
  </autoFilter>
  <sortState xmlns:xlrd2="http://schemas.microsoft.com/office/spreadsheetml/2017/richdata2" ref="A2:O69">
    <sortCondition sortBy="cellColor" ref="O69" dxfId="0"/>
  </sortState>
  <pageMargins left="0.23622047244094491" right="0.23622047244094491" top="0.74803149606299213" bottom="0.74803149606299213" header="0.31496062992125984" footer="0.31496062992125984"/>
  <pageSetup paperSize="9"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W12"/>
  <sheetViews>
    <sheetView workbookViewId="0">
      <selection activeCell="G9" sqref="G9"/>
    </sheetView>
  </sheetViews>
  <sheetFormatPr defaultColWidth="11.109375" defaultRowHeight="14.4" x14ac:dyDescent="0.3"/>
  <cols>
    <col min="1" max="1" width="10.109375" style="89" customWidth="1"/>
    <col min="2" max="2" width="3.109375" style="36" bestFit="1" customWidth="1"/>
    <col min="3" max="3" width="9" style="51" bestFit="1" customWidth="1"/>
    <col min="4" max="4" width="15.5546875" style="51" bestFit="1" customWidth="1"/>
    <col min="5" max="5" width="27" style="63" customWidth="1"/>
    <col min="6" max="6" width="9.5546875" style="64" bestFit="1" customWidth="1"/>
    <col min="7" max="7" width="14.44140625" style="100" bestFit="1" customWidth="1"/>
    <col min="8" max="8" width="4.44140625" style="100" bestFit="1" customWidth="1"/>
    <col min="9" max="9" width="11.6640625" style="64" bestFit="1" customWidth="1"/>
    <col min="10" max="10" width="4.44140625" style="64" bestFit="1" customWidth="1"/>
    <col min="11" max="11" width="6.109375" style="64" bestFit="1" customWidth="1"/>
    <col min="12" max="12" width="2" style="64" bestFit="1" customWidth="1"/>
    <col min="13" max="13" width="13.44140625" style="65" bestFit="1" customWidth="1"/>
    <col min="14" max="14" width="12.664062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6384" width="11.109375" style="36"/>
  </cols>
  <sheetData>
    <row r="1" spans="1:23" x14ac:dyDescent="0.3">
      <c r="A1" s="103" t="s">
        <v>19</v>
      </c>
      <c r="B1" s="103"/>
      <c r="C1" s="91" t="s">
        <v>20</v>
      </c>
      <c r="D1" s="91" t="s">
        <v>21</v>
      </c>
      <c r="E1" s="91" t="s">
        <v>22</v>
      </c>
      <c r="F1" s="103" t="s">
        <v>23</v>
      </c>
      <c r="G1" s="114" t="s">
        <v>24</v>
      </c>
      <c r="H1" s="103"/>
      <c r="I1" s="114" t="s">
        <v>25</v>
      </c>
      <c r="J1" s="103"/>
      <c r="K1" s="103" t="s">
        <v>26</v>
      </c>
      <c r="L1" s="103"/>
      <c r="M1" s="81" t="s">
        <v>13</v>
      </c>
      <c r="N1" s="114" t="s">
        <v>54</v>
      </c>
      <c r="O1" s="103" t="s">
        <v>27</v>
      </c>
      <c r="P1" s="103" t="s">
        <v>28</v>
      </c>
      <c r="Q1" s="10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  <c r="W1" s="124"/>
    </row>
    <row r="2" spans="1:23" x14ac:dyDescent="0.3">
      <c r="A2" s="108" t="s">
        <v>58</v>
      </c>
      <c r="B2" s="107" t="s">
        <v>30</v>
      </c>
      <c r="C2" s="91">
        <v>71101357</v>
      </c>
      <c r="D2" s="91" t="s">
        <v>92</v>
      </c>
      <c r="E2" s="91" t="s">
        <v>53</v>
      </c>
      <c r="F2" s="107">
        <v>73250</v>
      </c>
      <c r="G2" s="114">
        <v>376688.88</v>
      </c>
      <c r="H2" s="107" t="s">
        <v>17</v>
      </c>
      <c r="I2" s="114">
        <v>376688.88</v>
      </c>
      <c r="J2" s="107" t="s">
        <v>17</v>
      </c>
      <c r="K2" s="108">
        <v>0</v>
      </c>
      <c r="L2" s="107">
        <v>1</v>
      </c>
      <c r="M2" s="81">
        <v>25.445</v>
      </c>
      <c r="N2" s="114">
        <f>SUM(G2*M2)</f>
        <v>9584848.5515999999</v>
      </c>
      <c r="O2" s="107">
        <v>3226</v>
      </c>
      <c r="P2" s="107">
        <v>2021</v>
      </c>
      <c r="Q2" s="107">
        <v>12</v>
      </c>
      <c r="R2" s="36">
        <v>1900.07</v>
      </c>
      <c r="S2" s="125">
        <v>10059000</v>
      </c>
      <c r="T2" s="36" t="s">
        <v>137</v>
      </c>
      <c r="U2" s="36" t="s">
        <v>138</v>
      </c>
      <c r="V2" s="36" t="s">
        <v>139</v>
      </c>
    </row>
    <row r="3" spans="1:23" x14ac:dyDescent="0.3">
      <c r="A3" s="108" t="s">
        <v>75</v>
      </c>
      <c r="B3" s="107" t="s">
        <v>49</v>
      </c>
      <c r="C3" s="91">
        <v>7302711</v>
      </c>
      <c r="D3" s="91">
        <v>20836398</v>
      </c>
      <c r="E3" s="91" t="s">
        <v>93</v>
      </c>
      <c r="F3" s="107">
        <v>70649</v>
      </c>
      <c r="G3" s="114">
        <v>127089.63</v>
      </c>
      <c r="H3" s="107" t="s">
        <v>17</v>
      </c>
      <c r="I3" s="114">
        <v>127089.63</v>
      </c>
      <c r="J3" s="107" t="s">
        <v>17</v>
      </c>
      <c r="K3" s="108">
        <v>0</v>
      </c>
      <c r="L3" s="107">
        <v>1</v>
      </c>
      <c r="M3" s="81">
        <v>25.54</v>
      </c>
      <c r="N3" s="114">
        <f t="shared" ref="N3:N11" si="0">SUM(G3*M3)</f>
        <v>3245869.1502</v>
      </c>
      <c r="O3" s="107">
        <v>3226</v>
      </c>
      <c r="P3" s="107">
        <v>2021</v>
      </c>
      <c r="Q3" s="107">
        <v>12</v>
      </c>
      <c r="R3" s="36">
        <v>265.60000000000002</v>
      </c>
      <c r="S3" s="123">
        <v>12051090</v>
      </c>
      <c r="T3" s="36" t="s">
        <v>140</v>
      </c>
      <c r="U3" s="36" t="s">
        <v>141</v>
      </c>
      <c r="V3" s="36" t="s">
        <v>142</v>
      </c>
    </row>
    <row r="4" spans="1:23" x14ac:dyDescent="0.3">
      <c r="A4" s="108" t="s">
        <v>75</v>
      </c>
      <c r="B4" s="107" t="s">
        <v>49</v>
      </c>
      <c r="C4" s="91">
        <v>7403339</v>
      </c>
      <c r="D4" s="91">
        <v>20836406</v>
      </c>
      <c r="E4" s="91" t="s">
        <v>93</v>
      </c>
      <c r="F4" s="107">
        <v>70649</v>
      </c>
      <c r="G4" s="114">
        <v>2260.89</v>
      </c>
      <c r="H4" s="107" t="s">
        <v>17</v>
      </c>
      <c r="I4" s="114">
        <v>2260.9699999999998</v>
      </c>
      <c r="J4" s="107" t="s">
        <v>17</v>
      </c>
      <c r="K4" s="108">
        <v>0</v>
      </c>
      <c r="L4" s="107">
        <v>1</v>
      </c>
      <c r="M4" s="81">
        <v>25.45</v>
      </c>
      <c r="N4" s="114">
        <f t="shared" si="0"/>
        <v>57539.650499999996</v>
      </c>
      <c r="O4" s="107">
        <v>3226</v>
      </c>
      <c r="P4" s="107">
        <v>2021</v>
      </c>
      <c r="Q4" s="107">
        <v>12</v>
      </c>
      <c r="R4" s="36">
        <v>77.37</v>
      </c>
      <c r="S4" s="123">
        <v>12051090</v>
      </c>
      <c r="T4" s="36" t="s">
        <v>140</v>
      </c>
      <c r="U4" s="36" t="s">
        <v>141</v>
      </c>
      <c r="V4" s="36" t="s">
        <v>142</v>
      </c>
    </row>
    <row r="5" spans="1:23" x14ac:dyDescent="0.3">
      <c r="A5" s="108" t="s">
        <v>78</v>
      </c>
      <c r="B5" s="107" t="s">
        <v>30</v>
      </c>
      <c r="C5" s="91">
        <v>71101389</v>
      </c>
      <c r="D5" s="91" t="s">
        <v>94</v>
      </c>
      <c r="E5" s="91" t="s">
        <v>95</v>
      </c>
      <c r="F5" s="107">
        <v>73250</v>
      </c>
      <c r="G5" s="114">
        <v>364028.81</v>
      </c>
      <c r="H5" s="107" t="s">
        <v>17</v>
      </c>
      <c r="I5" s="114">
        <v>364028.81</v>
      </c>
      <c r="J5" s="107" t="s">
        <v>17</v>
      </c>
      <c r="K5" s="108">
        <v>0</v>
      </c>
      <c r="L5" s="107">
        <v>1</v>
      </c>
      <c r="M5" s="81">
        <v>25.52</v>
      </c>
      <c r="N5" s="114">
        <f t="shared" si="0"/>
        <v>9290015.2312000003</v>
      </c>
      <c r="O5" s="107">
        <v>3226</v>
      </c>
      <c r="P5" s="107">
        <v>2021</v>
      </c>
      <c r="Q5" s="107">
        <v>12</v>
      </c>
      <c r="R5" s="36">
        <v>1905.91</v>
      </c>
      <c r="S5" s="125">
        <v>10059000</v>
      </c>
      <c r="T5" s="36" t="s">
        <v>137</v>
      </c>
      <c r="U5" s="36" t="s">
        <v>138</v>
      </c>
      <c r="V5" s="36" t="s">
        <v>139</v>
      </c>
    </row>
    <row r="6" spans="1:23" x14ac:dyDescent="0.3">
      <c r="A6" s="108" t="s">
        <v>78</v>
      </c>
      <c r="B6" s="107" t="s">
        <v>49</v>
      </c>
      <c r="C6" s="91">
        <v>7403346</v>
      </c>
      <c r="D6" s="91">
        <v>20836697</v>
      </c>
      <c r="E6" s="91" t="s">
        <v>96</v>
      </c>
      <c r="F6" s="107">
        <v>70649</v>
      </c>
      <c r="G6" s="114">
        <v>11168.03</v>
      </c>
      <c r="H6" s="107" t="s">
        <v>17</v>
      </c>
      <c r="I6" s="114">
        <v>11168.13</v>
      </c>
      <c r="J6" s="107" t="s">
        <v>17</v>
      </c>
      <c r="K6" s="108">
        <v>0</v>
      </c>
      <c r="L6" s="107">
        <v>1</v>
      </c>
      <c r="M6" s="81">
        <v>25.52</v>
      </c>
      <c r="N6" s="114">
        <f t="shared" si="0"/>
        <v>285008.12560000003</v>
      </c>
      <c r="O6" s="107">
        <v>3226</v>
      </c>
      <c r="P6" s="107">
        <v>2021</v>
      </c>
      <c r="Q6" s="107">
        <v>12</v>
      </c>
      <c r="R6" s="36">
        <v>314.97000000000003</v>
      </c>
      <c r="S6" s="123">
        <v>12051090</v>
      </c>
      <c r="T6" s="36" t="s">
        <v>140</v>
      </c>
      <c r="U6" s="36" t="s">
        <v>141</v>
      </c>
      <c r="V6" s="36" t="s">
        <v>142</v>
      </c>
    </row>
    <row r="7" spans="1:23" x14ac:dyDescent="0.3">
      <c r="A7" s="108" t="s">
        <v>78</v>
      </c>
      <c r="B7" s="107" t="s">
        <v>49</v>
      </c>
      <c r="C7" s="91">
        <v>7403347</v>
      </c>
      <c r="D7" s="91">
        <v>20836696</v>
      </c>
      <c r="E7" s="91" t="s">
        <v>96</v>
      </c>
      <c r="F7" s="107">
        <v>70649</v>
      </c>
      <c r="G7" s="114">
        <v>9340.86</v>
      </c>
      <c r="H7" s="107" t="s">
        <v>17</v>
      </c>
      <c r="I7" s="114">
        <v>9341.77</v>
      </c>
      <c r="J7" s="107" t="s">
        <v>17</v>
      </c>
      <c r="K7" s="108">
        <v>0</v>
      </c>
      <c r="L7" s="107">
        <v>1</v>
      </c>
      <c r="M7" s="81">
        <v>25.52</v>
      </c>
      <c r="N7" s="114">
        <f t="shared" si="0"/>
        <v>238378.74720000001</v>
      </c>
      <c r="O7" s="107">
        <v>3226</v>
      </c>
      <c r="P7" s="107">
        <v>2021</v>
      </c>
      <c r="Q7" s="107">
        <v>12</v>
      </c>
      <c r="R7" s="36">
        <v>399.83</v>
      </c>
      <c r="S7" s="123">
        <v>12051090</v>
      </c>
      <c r="T7" s="36" t="s">
        <v>140</v>
      </c>
      <c r="U7" s="36" t="s">
        <v>141</v>
      </c>
      <c r="V7" s="36" t="s">
        <v>142</v>
      </c>
    </row>
    <row r="8" spans="1:23" x14ac:dyDescent="0.3">
      <c r="A8" s="108" t="s">
        <v>78</v>
      </c>
      <c r="B8" s="107" t="s">
        <v>49</v>
      </c>
      <c r="C8" s="91">
        <v>7403348</v>
      </c>
      <c r="D8" s="91">
        <v>20836694</v>
      </c>
      <c r="E8" s="91" t="s">
        <v>96</v>
      </c>
      <c r="F8" s="107">
        <v>70649</v>
      </c>
      <c r="G8" s="114">
        <v>11360.68</v>
      </c>
      <c r="H8" s="107" t="s">
        <v>17</v>
      </c>
      <c r="I8" s="114">
        <v>11360.62</v>
      </c>
      <c r="J8" s="107" t="s">
        <v>17</v>
      </c>
      <c r="K8" s="108">
        <v>0</v>
      </c>
      <c r="L8" s="107">
        <v>1</v>
      </c>
      <c r="M8" s="81">
        <v>25.52</v>
      </c>
      <c r="N8" s="114">
        <f t="shared" si="0"/>
        <v>289924.55359999998</v>
      </c>
      <c r="O8" s="107">
        <v>3226</v>
      </c>
      <c r="P8" s="107">
        <v>2021</v>
      </c>
      <c r="Q8" s="107">
        <v>12</v>
      </c>
      <c r="R8" s="36">
        <v>451.4</v>
      </c>
      <c r="S8" s="123">
        <v>12051090</v>
      </c>
      <c r="T8" s="36" t="s">
        <v>140</v>
      </c>
      <c r="U8" s="36" t="s">
        <v>141</v>
      </c>
      <c r="V8" s="36" t="s">
        <v>142</v>
      </c>
    </row>
    <row r="9" spans="1:23" x14ac:dyDescent="0.3">
      <c r="A9" s="108" t="s">
        <v>78</v>
      </c>
      <c r="B9" s="107" t="s">
        <v>49</v>
      </c>
      <c r="C9" s="91">
        <v>7403350</v>
      </c>
      <c r="D9" s="91">
        <v>20836691</v>
      </c>
      <c r="E9" s="91" t="s">
        <v>96</v>
      </c>
      <c r="F9" s="107">
        <v>70649</v>
      </c>
      <c r="G9" s="114">
        <v>19780.009999999998</v>
      </c>
      <c r="H9" s="107" t="s">
        <v>17</v>
      </c>
      <c r="I9" s="114">
        <v>19779.95</v>
      </c>
      <c r="J9" s="107" t="s">
        <v>17</v>
      </c>
      <c r="K9" s="108">
        <v>0</v>
      </c>
      <c r="L9" s="107">
        <v>1</v>
      </c>
      <c r="M9" s="81">
        <v>25.52</v>
      </c>
      <c r="N9" s="114">
        <f t="shared" si="0"/>
        <v>504785.85519999993</v>
      </c>
      <c r="O9" s="107">
        <v>3226</v>
      </c>
      <c r="P9" s="107">
        <v>2021</v>
      </c>
      <c r="Q9" s="107">
        <v>12</v>
      </c>
      <c r="R9" s="36">
        <v>641.82000000000005</v>
      </c>
      <c r="S9" s="123">
        <v>12051090</v>
      </c>
      <c r="T9" s="36" t="s">
        <v>140</v>
      </c>
      <c r="U9" s="36" t="s">
        <v>141</v>
      </c>
      <c r="V9" s="36" t="s">
        <v>142</v>
      </c>
    </row>
    <row r="10" spans="1:23" x14ac:dyDescent="0.3">
      <c r="A10" s="108" t="s">
        <v>97</v>
      </c>
      <c r="B10" s="107" t="s">
        <v>30</v>
      </c>
      <c r="C10" s="91">
        <v>71101396</v>
      </c>
      <c r="D10" s="91" t="s">
        <v>98</v>
      </c>
      <c r="E10" s="91" t="s">
        <v>99</v>
      </c>
      <c r="F10" s="107">
        <v>73225</v>
      </c>
      <c r="G10" s="114">
        <v>341004</v>
      </c>
      <c r="H10" s="107" t="s">
        <v>17</v>
      </c>
      <c r="I10" s="114">
        <v>341004</v>
      </c>
      <c r="J10" s="107" t="s">
        <v>17</v>
      </c>
      <c r="K10" s="108">
        <v>0</v>
      </c>
      <c r="L10" s="107">
        <v>1</v>
      </c>
      <c r="M10" s="81">
        <v>25.5</v>
      </c>
      <c r="N10" s="114">
        <f t="shared" si="0"/>
        <v>8695602</v>
      </c>
      <c r="O10" s="107">
        <v>3226</v>
      </c>
      <c r="P10" s="107">
        <v>2021</v>
      </c>
      <c r="Q10" s="107">
        <v>12</v>
      </c>
      <c r="R10" s="36">
        <v>1884</v>
      </c>
      <c r="S10" s="125">
        <v>10059000</v>
      </c>
      <c r="T10" s="36" t="s">
        <v>137</v>
      </c>
      <c r="U10" s="36" t="s">
        <v>138</v>
      </c>
      <c r="V10" s="36" t="s">
        <v>139</v>
      </c>
    </row>
    <row r="11" spans="1:23" x14ac:dyDescent="0.3">
      <c r="A11" s="108" t="s">
        <v>97</v>
      </c>
      <c r="B11" s="107" t="s">
        <v>49</v>
      </c>
      <c r="C11" s="91">
        <v>7403342</v>
      </c>
      <c r="D11" s="91">
        <v>20837514</v>
      </c>
      <c r="E11" s="91" t="s">
        <v>100</v>
      </c>
      <c r="F11" s="107">
        <v>70649</v>
      </c>
      <c r="G11" s="114">
        <v>1117.57</v>
      </c>
      <c r="H11" s="107" t="s">
        <v>17</v>
      </c>
      <c r="I11" s="114">
        <v>1117.57</v>
      </c>
      <c r="J11" s="107" t="s">
        <v>17</v>
      </c>
      <c r="K11" s="108">
        <v>0</v>
      </c>
      <c r="L11" s="107">
        <v>1</v>
      </c>
      <c r="M11" s="81">
        <v>25.5</v>
      </c>
      <c r="N11" s="114">
        <f t="shared" si="0"/>
        <v>28498.035</v>
      </c>
      <c r="O11" s="107">
        <v>3226</v>
      </c>
      <c r="P11" s="107">
        <v>2021</v>
      </c>
      <c r="Q11" s="107">
        <v>12</v>
      </c>
      <c r="R11" s="36">
        <v>25.62</v>
      </c>
      <c r="S11" s="123">
        <v>12051090</v>
      </c>
      <c r="T11" s="36" t="s">
        <v>140</v>
      </c>
      <c r="U11" s="36" t="s">
        <v>141</v>
      </c>
      <c r="V11" s="36" t="s">
        <v>142</v>
      </c>
    </row>
    <row r="12" spans="1:23" x14ac:dyDescent="0.3">
      <c r="I12" s="64">
        <f>SUM(I2:I11)</f>
        <v>1263840.33</v>
      </c>
      <c r="N12" s="116">
        <f>SUM(N2:N11)</f>
        <v>32220469.900099996</v>
      </c>
    </row>
  </sheetData>
  <pageMargins left="0.25" right="0.25" top="0.75" bottom="0.75" header="0.3" footer="0.3"/>
  <pageSetup paperSize="9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V35"/>
  <sheetViews>
    <sheetView workbookViewId="0">
      <selection activeCell="N29" sqref="N29"/>
    </sheetView>
  </sheetViews>
  <sheetFormatPr defaultRowHeight="14.4" x14ac:dyDescent="0.3"/>
  <cols>
    <col min="7" max="7" width="14.5546875" bestFit="1" customWidth="1"/>
    <col min="9" max="9" width="12.109375" bestFit="1" customWidth="1"/>
    <col min="14" max="14" width="13.33203125" bestFit="1" customWidth="1"/>
    <col min="18" max="18" width="12.88671875" bestFit="1" customWidth="1"/>
    <col min="20" max="20" width="12.6640625" bestFit="1" customWidth="1"/>
  </cols>
  <sheetData>
    <row r="1" spans="1:22" x14ac:dyDescent="0.3">
      <c r="A1" s="113" t="s">
        <v>19</v>
      </c>
      <c r="B1" s="113"/>
      <c r="C1" s="91" t="s">
        <v>20</v>
      </c>
      <c r="D1" s="91" t="s">
        <v>21</v>
      </c>
      <c r="E1" s="91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</row>
    <row r="2" spans="1:22" x14ac:dyDescent="0.3">
      <c r="A2" s="114" t="s">
        <v>58</v>
      </c>
      <c r="B2" s="113" t="s">
        <v>30</v>
      </c>
      <c r="C2" s="91">
        <v>71101357</v>
      </c>
      <c r="D2" s="91" t="s">
        <v>92</v>
      </c>
      <c r="E2" s="91" t="s">
        <v>53</v>
      </c>
      <c r="F2" s="113">
        <v>73250</v>
      </c>
      <c r="G2" s="114">
        <v>376688.88</v>
      </c>
      <c r="H2" s="113" t="s">
        <v>17</v>
      </c>
      <c r="I2" s="114">
        <v>376688.88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9584848.5515999999</v>
      </c>
      <c r="O2" s="113">
        <v>3226</v>
      </c>
      <c r="P2" s="113">
        <v>2021</v>
      </c>
      <c r="Q2" s="113">
        <v>12</v>
      </c>
      <c r="R2" s="36">
        <v>1900.07</v>
      </c>
      <c r="S2" s="125">
        <v>10059000</v>
      </c>
      <c r="T2" s="36" t="s">
        <v>137</v>
      </c>
      <c r="U2" s="36" t="s">
        <v>138</v>
      </c>
      <c r="V2" s="36" t="s">
        <v>139</v>
      </c>
    </row>
    <row r="3" spans="1:22" x14ac:dyDescent="0.3">
      <c r="A3" s="114" t="s">
        <v>78</v>
      </c>
      <c r="B3" s="113" t="s">
        <v>30</v>
      </c>
      <c r="C3" s="91">
        <v>71101389</v>
      </c>
      <c r="D3" s="91" t="s">
        <v>94</v>
      </c>
      <c r="E3" s="91" t="s">
        <v>95</v>
      </c>
      <c r="F3" s="113">
        <v>73250</v>
      </c>
      <c r="G3" s="114">
        <v>364028.81</v>
      </c>
      <c r="H3" s="113" t="s">
        <v>17</v>
      </c>
      <c r="I3" s="114">
        <v>364028.81</v>
      </c>
      <c r="J3" s="113" t="s">
        <v>17</v>
      </c>
      <c r="K3" s="114">
        <v>0</v>
      </c>
      <c r="L3" s="113">
        <v>1</v>
      </c>
      <c r="M3" s="81">
        <v>25.52</v>
      </c>
      <c r="N3" s="114">
        <f>SUM(G3*M3)</f>
        <v>9290015.2312000003</v>
      </c>
      <c r="O3" s="113">
        <v>3226</v>
      </c>
      <c r="P3" s="113">
        <v>2021</v>
      </c>
      <c r="Q3" s="113">
        <v>12</v>
      </c>
      <c r="R3" s="36">
        <v>1905.91</v>
      </c>
      <c r="S3" s="125">
        <v>10059000</v>
      </c>
      <c r="T3" s="36" t="s">
        <v>137</v>
      </c>
      <c r="U3" s="36" t="s">
        <v>138</v>
      </c>
      <c r="V3" s="36" t="s">
        <v>139</v>
      </c>
    </row>
    <row r="4" spans="1:22" x14ac:dyDescent="0.3">
      <c r="A4" s="114" t="s">
        <v>97</v>
      </c>
      <c r="B4" s="113" t="s">
        <v>30</v>
      </c>
      <c r="C4" s="91">
        <v>71101396</v>
      </c>
      <c r="D4" s="91" t="s">
        <v>98</v>
      </c>
      <c r="E4" s="91" t="s">
        <v>99</v>
      </c>
      <c r="F4" s="113">
        <v>73225</v>
      </c>
      <c r="G4" s="114">
        <v>341004</v>
      </c>
      <c r="H4" s="113" t="s">
        <v>17</v>
      </c>
      <c r="I4" s="114">
        <v>341004</v>
      </c>
      <c r="J4" s="113" t="s">
        <v>17</v>
      </c>
      <c r="K4" s="114">
        <v>0</v>
      </c>
      <c r="L4" s="113">
        <v>1</v>
      </c>
      <c r="M4" s="81">
        <v>25.5</v>
      </c>
      <c r="N4" s="114">
        <f>SUM(G4*M4)</f>
        <v>8695602</v>
      </c>
      <c r="O4" s="113">
        <v>3226</v>
      </c>
      <c r="P4" s="113">
        <v>2021</v>
      </c>
      <c r="Q4" s="113">
        <v>12</v>
      </c>
      <c r="R4" s="36">
        <v>1884</v>
      </c>
      <c r="S4" s="125">
        <v>10059000</v>
      </c>
      <c r="T4" s="36" t="s">
        <v>137</v>
      </c>
      <c r="U4" s="36" t="s">
        <v>138</v>
      </c>
      <c r="V4" s="36" t="s">
        <v>139</v>
      </c>
    </row>
    <row r="5" spans="1:22" s="113" customFormat="1" x14ac:dyDescent="0.3">
      <c r="A5" s="114"/>
      <c r="C5" s="91"/>
      <c r="D5" s="91"/>
      <c r="E5" s="91"/>
      <c r="G5" s="114"/>
      <c r="I5" s="114"/>
      <c r="K5" s="114"/>
      <c r="M5" s="81"/>
      <c r="N5" s="114">
        <f>SUM(N2:N4)</f>
        <v>27570465.7828</v>
      </c>
      <c r="R5" s="64">
        <f>SUM(R2:R4)*1000</f>
        <v>5689980</v>
      </c>
      <c r="S5" s="125"/>
      <c r="T5" s="36"/>
      <c r="U5" s="36"/>
      <c r="V5" s="36"/>
    </row>
    <row r="6" spans="1:22" x14ac:dyDescent="0.3">
      <c r="A6" s="114" t="s">
        <v>75</v>
      </c>
      <c r="B6" s="113" t="s">
        <v>49</v>
      </c>
      <c r="C6" s="91">
        <v>7302711</v>
      </c>
      <c r="D6" s="91">
        <v>20836398</v>
      </c>
      <c r="E6" s="91" t="s">
        <v>93</v>
      </c>
      <c r="F6" s="113">
        <v>70649</v>
      </c>
      <c r="G6" s="114">
        <v>127089.63</v>
      </c>
      <c r="H6" s="113" t="s">
        <v>17</v>
      </c>
      <c r="I6" s="114">
        <v>127089.63</v>
      </c>
      <c r="J6" s="113" t="s">
        <v>17</v>
      </c>
      <c r="K6" s="114">
        <v>0</v>
      </c>
      <c r="L6" s="113">
        <v>1</v>
      </c>
      <c r="M6" s="81">
        <v>25.54</v>
      </c>
      <c r="N6" s="114">
        <f t="shared" ref="N6:N12" si="0">SUM(G6*M6)</f>
        <v>3245869.1502</v>
      </c>
      <c r="O6" s="113">
        <v>3226</v>
      </c>
      <c r="P6" s="113">
        <v>2021</v>
      </c>
      <c r="Q6" s="113">
        <v>12</v>
      </c>
      <c r="R6" s="36">
        <v>265.60000000000002</v>
      </c>
      <c r="S6" s="123">
        <v>12051090</v>
      </c>
      <c r="T6" s="36" t="s">
        <v>140</v>
      </c>
      <c r="U6" s="36" t="s">
        <v>141</v>
      </c>
      <c r="V6" s="36" t="s">
        <v>142</v>
      </c>
    </row>
    <row r="7" spans="1:22" x14ac:dyDescent="0.3">
      <c r="A7" s="114" t="s">
        <v>75</v>
      </c>
      <c r="B7" s="113" t="s">
        <v>49</v>
      </c>
      <c r="C7" s="91">
        <v>7403339</v>
      </c>
      <c r="D7" s="91">
        <v>20836406</v>
      </c>
      <c r="E7" s="91" t="s">
        <v>93</v>
      </c>
      <c r="F7" s="113">
        <v>70649</v>
      </c>
      <c r="G7" s="114">
        <v>2260.89</v>
      </c>
      <c r="H7" s="113" t="s">
        <v>17</v>
      </c>
      <c r="I7" s="114">
        <v>2260.89</v>
      </c>
      <c r="J7" s="113" t="s">
        <v>17</v>
      </c>
      <c r="K7" s="114">
        <v>0</v>
      </c>
      <c r="L7" s="113">
        <v>1</v>
      </c>
      <c r="M7" s="81">
        <v>25.45</v>
      </c>
      <c r="N7" s="114">
        <f t="shared" si="0"/>
        <v>57539.650499999996</v>
      </c>
      <c r="O7" s="113">
        <v>3226</v>
      </c>
      <c r="P7" s="113">
        <v>2021</v>
      </c>
      <c r="Q7" s="113">
        <v>12</v>
      </c>
      <c r="R7" s="36">
        <v>77.37</v>
      </c>
      <c r="S7" s="123">
        <v>12051090</v>
      </c>
      <c r="T7" s="36" t="s">
        <v>140</v>
      </c>
      <c r="U7" s="36" t="s">
        <v>141</v>
      </c>
      <c r="V7" s="36" t="s">
        <v>142</v>
      </c>
    </row>
    <row r="8" spans="1:22" x14ac:dyDescent="0.3">
      <c r="A8" s="114" t="s">
        <v>78</v>
      </c>
      <c r="B8" s="113" t="s">
        <v>49</v>
      </c>
      <c r="C8" s="91">
        <v>7403346</v>
      </c>
      <c r="D8" s="91">
        <v>20836697</v>
      </c>
      <c r="E8" s="91" t="s">
        <v>96</v>
      </c>
      <c r="F8" s="113">
        <v>70649</v>
      </c>
      <c r="G8" s="114">
        <v>11168.03</v>
      </c>
      <c r="H8" s="113" t="s">
        <v>17</v>
      </c>
      <c r="I8" s="114">
        <v>11168.03</v>
      </c>
      <c r="J8" s="113" t="s">
        <v>17</v>
      </c>
      <c r="K8" s="114">
        <v>0</v>
      </c>
      <c r="L8" s="113">
        <v>1</v>
      </c>
      <c r="M8" s="81">
        <v>25.52</v>
      </c>
      <c r="N8" s="114">
        <f t="shared" si="0"/>
        <v>285008.12560000003</v>
      </c>
      <c r="O8" s="113">
        <v>3226</v>
      </c>
      <c r="P8" s="113">
        <v>2021</v>
      </c>
      <c r="Q8" s="113">
        <v>12</v>
      </c>
      <c r="R8" s="36">
        <v>314.97000000000003</v>
      </c>
      <c r="S8" s="123">
        <v>12051090</v>
      </c>
      <c r="T8" s="36" t="s">
        <v>140</v>
      </c>
      <c r="U8" s="36" t="s">
        <v>141</v>
      </c>
      <c r="V8" s="36" t="s">
        <v>142</v>
      </c>
    </row>
    <row r="9" spans="1:22" x14ac:dyDescent="0.3">
      <c r="A9" s="114" t="s">
        <v>78</v>
      </c>
      <c r="B9" s="113" t="s">
        <v>49</v>
      </c>
      <c r="C9" s="91">
        <v>7403347</v>
      </c>
      <c r="D9" s="91">
        <v>20836696</v>
      </c>
      <c r="E9" s="91" t="s">
        <v>96</v>
      </c>
      <c r="F9" s="113">
        <v>70649</v>
      </c>
      <c r="G9" s="114">
        <v>9340.86</v>
      </c>
      <c r="H9" s="113" t="s">
        <v>17</v>
      </c>
      <c r="I9" s="114">
        <v>9341.77</v>
      </c>
      <c r="J9" s="113" t="s">
        <v>17</v>
      </c>
      <c r="K9" s="114">
        <v>0</v>
      </c>
      <c r="L9" s="113">
        <v>1</v>
      </c>
      <c r="M9" s="81">
        <v>25.52</v>
      </c>
      <c r="N9" s="114">
        <f t="shared" si="0"/>
        <v>238378.74720000001</v>
      </c>
      <c r="O9" s="113">
        <v>3226</v>
      </c>
      <c r="P9" s="113">
        <v>2021</v>
      </c>
      <c r="Q9" s="113">
        <v>12</v>
      </c>
      <c r="R9" s="36">
        <v>399.83</v>
      </c>
      <c r="S9" s="123">
        <v>12051090</v>
      </c>
      <c r="T9" s="36" t="s">
        <v>140</v>
      </c>
      <c r="U9" s="36" t="s">
        <v>141</v>
      </c>
      <c r="V9" s="36" t="s">
        <v>142</v>
      </c>
    </row>
    <row r="10" spans="1:22" x14ac:dyDescent="0.3">
      <c r="A10" s="114" t="s">
        <v>78</v>
      </c>
      <c r="B10" s="113" t="s">
        <v>49</v>
      </c>
      <c r="C10" s="91">
        <v>7403348</v>
      </c>
      <c r="D10" s="91">
        <v>20836694</v>
      </c>
      <c r="E10" s="91" t="s">
        <v>96</v>
      </c>
      <c r="F10" s="113">
        <v>70649</v>
      </c>
      <c r="G10" s="114">
        <v>11360.68</v>
      </c>
      <c r="H10" s="113" t="s">
        <v>17</v>
      </c>
      <c r="I10" s="114">
        <v>11360.62</v>
      </c>
      <c r="J10" s="113" t="s">
        <v>17</v>
      </c>
      <c r="K10" s="114">
        <v>0</v>
      </c>
      <c r="L10" s="113">
        <v>1</v>
      </c>
      <c r="M10" s="81">
        <v>25.52</v>
      </c>
      <c r="N10" s="114">
        <f t="shared" si="0"/>
        <v>289924.55359999998</v>
      </c>
      <c r="O10" s="113">
        <v>3226</v>
      </c>
      <c r="P10" s="113">
        <v>2021</v>
      </c>
      <c r="Q10" s="113">
        <v>12</v>
      </c>
      <c r="R10" s="36">
        <v>451.4</v>
      </c>
      <c r="S10" s="123">
        <v>12051090</v>
      </c>
      <c r="T10" s="36" t="s">
        <v>140</v>
      </c>
      <c r="U10" s="36" t="s">
        <v>141</v>
      </c>
      <c r="V10" s="36" t="s">
        <v>142</v>
      </c>
    </row>
    <row r="11" spans="1:22" x14ac:dyDescent="0.3">
      <c r="A11" s="114" t="s">
        <v>78</v>
      </c>
      <c r="B11" s="113" t="s">
        <v>49</v>
      </c>
      <c r="C11" s="91">
        <v>7403350</v>
      </c>
      <c r="D11" s="91">
        <v>20836691</v>
      </c>
      <c r="E11" s="91" t="s">
        <v>96</v>
      </c>
      <c r="F11" s="113">
        <v>70649</v>
      </c>
      <c r="G11" s="114">
        <v>19780.009999999998</v>
      </c>
      <c r="H11" s="113" t="s">
        <v>17</v>
      </c>
      <c r="I11" s="114">
        <v>19779.95</v>
      </c>
      <c r="J11" s="113" t="s">
        <v>17</v>
      </c>
      <c r="K11" s="114">
        <v>0</v>
      </c>
      <c r="L11" s="113">
        <v>1</v>
      </c>
      <c r="M11" s="81">
        <v>25.52</v>
      </c>
      <c r="N11" s="114">
        <f t="shared" si="0"/>
        <v>504785.85519999993</v>
      </c>
      <c r="O11" s="113">
        <v>3226</v>
      </c>
      <c r="P11" s="113">
        <v>2021</v>
      </c>
      <c r="Q11" s="113">
        <v>12</v>
      </c>
      <c r="R11" s="36">
        <v>641.82000000000005</v>
      </c>
      <c r="S11" s="123">
        <v>12051090</v>
      </c>
      <c r="T11" s="36" t="s">
        <v>140</v>
      </c>
      <c r="U11" s="36" t="s">
        <v>141</v>
      </c>
      <c r="V11" s="36" t="s">
        <v>142</v>
      </c>
    </row>
    <row r="12" spans="1:22" x14ac:dyDescent="0.3">
      <c r="A12" s="114" t="s">
        <v>97</v>
      </c>
      <c r="B12" s="113" t="s">
        <v>49</v>
      </c>
      <c r="C12" s="91">
        <v>7403342</v>
      </c>
      <c r="D12" s="91">
        <v>20837514</v>
      </c>
      <c r="E12" s="91" t="s">
        <v>100</v>
      </c>
      <c r="F12" s="113">
        <v>70649</v>
      </c>
      <c r="G12" s="114">
        <v>1117.57</v>
      </c>
      <c r="H12" s="113" t="s">
        <v>17</v>
      </c>
      <c r="I12" s="114">
        <v>1117.57</v>
      </c>
      <c r="J12" s="113" t="s">
        <v>17</v>
      </c>
      <c r="K12" s="114">
        <v>0</v>
      </c>
      <c r="L12" s="113">
        <v>1</v>
      </c>
      <c r="M12" s="81">
        <v>25.5</v>
      </c>
      <c r="N12" s="114">
        <f t="shared" si="0"/>
        <v>28498.035</v>
      </c>
      <c r="O12" s="113">
        <v>3226</v>
      </c>
      <c r="P12" s="113">
        <v>2021</v>
      </c>
      <c r="Q12" s="113">
        <v>12</v>
      </c>
      <c r="R12" s="36">
        <v>25.62</v>
      </c>
      <c r="S12" s="123">
        <v>12051090</v>
      </c>
      <c r="T12" s="36" t="s">
        <v>140</v>
      </c>
      <c r="U12" s="36" t="s">
        <v>141</v>
      </c>
      <c r="V12" s="36" t="s">
        <v>142</v>
      </c>
    </row>
    <row r="13" spans="1:22" x14ac:dyDescent="0.3">
      <c r="A13" s="89"/>
      <c r="B13" s="36"/>
      <c r="C13" s="51"/>
      <c r="D13" s="51"/>
      <c r="E13" s="63"/>
      <c r="F13" s="64"/>
      <c r="G13" s="100"/>
      <c r="H13" s="100"/>
      <c r="I13" s="64">
        <f>SUM(I2:I12)</f>
        <v>1263840.1499999999</v>
      </c>
      <c r="J13" s="64"/>
      <c r="K13" s="64"/>
      <c r="L13" s="64"/>
      <c r="M13" s="65"/>
      <c r="N13" s="136">
        <f>SUM(N6:N12)</f>
        <v>4650004.1173</v>
      </c>
      <c r="O13" s="36"/>
      <c r="P13" s="36"/>
      <c r="Q13" s="36"/>
      <c r="R13" s="135">
        <f>SUM(R6:R12)*1000</f>
        <v>2176610</v>
      </c>
      <c r="S13" s="36"/>
      <c r="T13" s="36"/>
      <c r="U13" s="36"/>
      <c r="V13" s="36"/>
    </row>
    <row r="18" spans="1:22" x14ac:dyDescent="0.3">
      <c r="A18" t="s">
        <v>151</v>
      </c>
    </row>
    <row r="20" spans="1:22" x14ac:dyDescent="0.3">
      <c r="A20" s="113" t="s">
        <v>19</v>
      </c>
      <c r="B20" s="113"/>
      <c r="C20" s="113" t="s">
        <v>20</v>
      </c>
      <c r="D20" s="113" t="s">
        <v>21</v>
      </c>
      <c r="E20" s="113" t="s">
        <v>22</v>
      </c>
      <c r="F20" s="113" t="s">
        <v>23</v>
      </c>
      <c r="G20" s="114" t="s">
        <v>24</v>
      </c>
      <c r="H20" s="113"/>
      <c r="I20" s="114" t="s">
        <v>25</v>
      </c>
      <c r="J20" s="113"/>
      <c r="K20" s="113" t="s">
        <v>26</v>
      </c>
      <c r="L20" s="113"/>
      <c r="M20" s="81" t="s">
        <v>13</v>
      </c>
      <c r="N20" s="114" t="s">
        <v>54</v>
      </c>
      <c r="O20" s="113" t="s">
        <v>27</v>
      </c>
      <c r="P20" s="113" t="s">
        <v>28</v>
      </c>
      <c r="Q20" s="113" t="s">
        <v>29</v>
      </c>
      <c r="R20" s="123" t="s">
        <v>132</v>
      </c>
      <c r="S20" s="123" t="s">
        <v>133</v>
      </c>
      <c r="T20" s="123" t="s">
        <v>134</v>
      </c>
      <c r="U20" s="123" t="s">
        <v>135</v>
      </c>
      <c r="V20" s="123" t="s">
        <v>136</v>
      </c>
    </row>
    <row r="21" spans="1:22" x14ac:dyDescent="0.3">
      <c r="A21" s="114" t="s">
        <v>58</v>
      </c>
      <c r="B21" s="113" t="s">
        <v>35</v>
      </c>
      <c r="C21" s="113">
        <v>11100562</v>
      </c>
      <c r="D21" s="113"/>
      <c r="E21" s="113" t="s">
        <v>128</v>
      </c>
      <c r="F21" s="113">
        <v>14127</v>
      </c>
      <c r="G21" s="114">
        <v>-402631.5</v>
      </c>
      <c r="H21" s="113" t="s">
        <v>17</v>
      </c>
      <c r="I21" s="114">
        <v>-402631.5</v>
      </c>
      <c r="J21" s="113" t="s">
        <v>17</v>
      </c>
      <c r="K21" s="114">
        <v>0</v>
      </c>
      <c r="L21" s="113">
        <v>1</v>
      </c>
      <c r="M21" s="81">
        <v>25.445</v>
      </c>
      <c r="N21" s="114">
        <f>SUM(G21*M21)</f>
        <v>-10244958.5175</v>
      </c>
      <c r="O21" s="113">
        <v>8229</v>
      </c>
      <c r="P21" s="113">
        <v>2021</v>
      </c>
      <c r="Q21" s="113">
        <v>12</v>
      </c>
      <c r="R21" s="36">
        <v>1838.5</v>
      </c>
      <c r="S21" s="125">
        <v>10019900</v>
      </c>
      <c r="T21" s="36" t="s">
        <v>137</v>
      </c>
      <c r="U21" s="36" t="s">
        <v>138</v>
      </c>
      <c r="V21" s="36" t="s">
        <v>144</v>
      </c>
    </row>
    <row r="22" spans="1:22" x14ac:dyDescent="0.3">
      <c r="A22" s="114" t="s">
        <v>79</v>
      </c>
      <c r="B22" s="113" t="s">
        <v>35</v>
      </c>
      <c r="C22" s="113">
        <v>11100587</v>
      </c>
      <c r="D22" s="113"/>
      <c r="E22" s="113" t="s">
        <v>128</v>
      </c>
      <c r="F22" s="113">
        <v>14127</v>
      </c>
      <c r="G22" s="114">
        <v>687.66</v>
      </c>
      <c r="H22" s="113" t="s">
        <v>17</v>
      </c>
      <c r="I22" s="114">
        <v>687.66</v>
      </c>
      <c r="J22" s="113" t="s">
        <v>17</v>
      </c>
      <c r="K22" s="114">
        <v>0</v>
      </c>
      <c r="L22" s="113">
        <v>1</v>
      </c>
      <c r="M22" s="81">
        <v>25.445</v>
      </c>
      <c r="N22" s="114">
        <f>SUM(G22*M22)</f>
        <v>17497.508699999998</v>
      </c>
      <c r="O22" s="113">
        <v>8229</v>
      </c>
      <c r="P22" s="113">
        <v>2021</v>
      </c>
      <c r="Q22" s="113">
        <v>12</v>
      </c>
      <c r="R22" s="36">
        <v>3.14</v>
      </c>
      <c r="S22" s="125">
        <v>10019900</v>
      </c>
      <c r="T22" s="36" t="s">
        <v>137</v>
      </c>
      <c r="U22" s="36" t="s">
        <v>138</v>
      </c>
      <c r="V22" s="36" t="s">
        <v>144</v>
      </c>
    </row>
    <row r="23" spans="1:22" s="113" customFormat="1" x14ac:dyDescent="0.3">
      <c r="A23" s="114"/>
      <c r="G23" s="114"/>
      <c r="I23" s="114"/>
      <c r="K23" s="114"/>
      <c r="M23" s="81"/>
      <c r="N23" s="114">
        <f>SUM(N21:N22)</f>
        <v>-10227461.0088</v>
      </c>
      <c r="R23" s="137">
        <f>SUM(R21:R22)*1000</f>
        <v>1841640</v>
      </c>
      <c r="S23" s="125"/>
      <c r="T23" s="36"/>
      <c r="U23" s="36"/>
      <c r="V23" s="36"/>
    </row>
    <row r="24" spans="1:22" x14ac:dyDescent="0.3">
      <c r="A24" s="4" t="s">
        <v>55</v>
      </c>
      <c r="B24" s="126" t="s">
        <v>35</v>
      </c>
      <c r="C24" s="126">
        <v>11100474</v>
      </c>
      <c r="D24" s="126" t="s">
        <v>146</v>
      </c>
      <c r="E24" s="126" t="s">
        <v>127</v>
      </c>
      <c r="F24" s="126">
        <v>14950</v>
      </c>
      <c r="G24" s="4">
        <v>260371.04</v>
      </c>
      <c r="H24" s="126" t="s">
        <v>17</v>
      </c>
      <c r="I24" s="4">
        <v>260371.04</v>
      </c>
      <c r="J24" s="126" t="s">
        <v>17</v>
      </c>
      <c r="K24" s="4">
        <v>0</v>
      </c>
      <c r="L24" s="126">
        <v>1</v>
      </c>
      <c r="M24" s="127">
        <v>25.86</v>
      </c>
      <c r="N24" s="4">
        <v>6733195.0999999996</v>
      </c>
      <c r="O24" s="126">
        <v>8229</v>
      </c>
      <c r="P24" s="126">
        <v>2021</v>
      </c>
      <c r="Q24" s="113">
        <v>12</v>
      </c>
      <c r="R24" s="36">
        <v>1415.06</v>
      </c>
      <c r="S24" s="123">
        <v>10039000</v>
      </c>
      <c r="T24" s="36" t="s">
        <v>137</v>
      </c>
      <c r="U24" s="36" t="s">
        <v>143</v>
      </c>
      <c r="V24" s="36" t="s">
        <v>145</v>
      </c>
    </row>
    <row r="25" spans="1:22" s="113" customFormat="1" x14ac:dyDescent="0.3">
      <c r="A25" s="4"/>
      <c r="B25" s="126"/>
      <c r="C25" s="126"/>
      <c r="D25" s="126"/>
      <c r="E25" s="126"/>
      <c r="F25" s="126"/>
      <c r="G25" s="4"/>
      <c r="H25" s="126"/>
      <c r="I25" s="4"/>
      <c r="J25" s="126"/>
      <c r="K25" s="4"/>
      <c r="L25" s="126"/>
      <c r="M25" s="127"/>
      <c r="N25" s="4"/>
      <c r="O25" s="126"/>
      <c r="P25" s="126"/>
      <c r="R25" s="137">
        <f>R24*1000</f>
        <v>1415060</v>
      </c>
      <c r="S25" s="123"/>
      <c r="T25" s="36"/>
      <c r="U25" s="36"/>
      <c r="V25" s="36"/>
    </row>
    <row r="26" spans="1:22" x14ac:dyDescent="0.3">
      <c r="A26" s="114" t="s">
        <v>71</v>
      </c>
      <c r="B26" s="113" t="s">
        <v>35</v>
      </c>
      <c r="C26" s="113">
        <v>11100581</v>
      </c>
      <c r="D26" s="113"/>
      <c r="E26" s="113" t="s">
        <v>129</v>
      </c>
      <c r="F26" s="113">
        <v>10039</v>
      </c>
      <c r="G26" s="114">
        <v>-378142.8</v>
      </c>
      <c r="H26" s="113" t="s">
        <v>17</v>
      </c>
      <c r="I26" s="114">
        <v>-378142.8</v>
      </c>
      <c r="J26" s="113" t="s">
        <v>17</v>
      </c>
      <c r="K26" s="114">
        <v>0</v>
      </c>
      <c r="L26" s="113">
        <v>1</v>
      </c>
      <c r="M26" s="81">
        <v>25.42</v>
      </c>
      <c r="N26" s="114">
        <f>SUM(G26*M26)</f>
        <v>-9612389.9759999998</v>
      </c>
      <c r="O26" s="113">
        <v>8229</v>
      </c>
      <c r="P26" s="113">
        <v>2021</v>
      </c>
      <c r="Q26" s="113">
        <v>12</v>
      </c>
      <c r="R26" s="36">
        <v>1800.68</v>
      </c>
      <c r="S26" s="123">
        <v>10039000</v>
      </c>
      <c r="T26" s="36" t="s">
        <v>137</v>
      </c>
      <c r="U26" s="36" t="s">
        <v>138</v>
      </c>
      <c r="V26" s="36" t="s">
        <v>144</v>
      </c>
    </row>
    <row r="27" spans="1:22" x14ac:dyDescent="0.3">
      <c r="A27" s="114" t="s">
        <v>84</v>
      </c>
      <c r="B27" s="113" t="s">
        <v>35</v>
      </c>
      <c r="C27" s="113">
        <v>11100599</v>
      </c>
      <c r="D27" s="113"/>
      <c r="E27" s="113" t="s">
        <v>130</v>
      </c>
      <c r="F27" s="113">
        <v>12104</v>
      </c>
      <c r="G27" s="114">
        <v>-450786.28</v>
      </c>
      <c r="H27" s="113" t="s">
        <v>17</v>
      </c>
      <c r="I27" s="114">
        <v>-450786.28</v>
      </c>
      <c r="J27" s="113" t="s">
        <v>17</v>
      </c>
      <c r="K27" s="114">
        <v>0</v>
      </c>
      <c r="L27" s="113">
        <v>1</v>
      </c>
      <c r="M27" s="81">
        <v>25.484999999999999</v>
      </c>
      <c r="N27" s="114">
        <f>SUM(G27*M27)</f>
        <v>-11488288.345800001</v>
      </c>
      <c r="O27" s="113">
        <v>8229</v>
      </c>
      <c r="P27" s="113">
        <v>2021</v>
      </c>
      <c r="Q27" s="113">
        <v>12</v>
      </c>
      <c r="R27" s="36">
        <v>1894.06</v>
      </c>
      <c r="S27" s="123">
        <v>10039000</v>
      </c>
      <c r="T27" s="36" t="s">
        <v>137</v>
      </c>
      <c r="U27" s="36" t="s">
        <v>138</v>
      </c>
      <c r="V27" s="36" t="s">
        <v>144</v>
      </c>
    </row>
    <row r="28" spans="1:22" x14ac:dyDescent="0.3">
      <c r="A28" s="114" t="s">
        <v>89</v>
      </c>
      <c r="B28" s="113" t="s">
        <v>35</v>
      </c>
      <c r="C28" s="113">
        <v>11100605</v>
      </c>
      <c r="D28" s="113"/>
      <c r="E28" s="113" t="s">
        <v>129</v>
      </c>
      <c r="F28" s="113">
        <v>10039</v>
      </c>
      <c r="G28" s="114">
        <v>554.4</v>
      </c>
      <c r="H28" s="113" t="s">
        <v>17</v>
      </c>
      <c r="I28" s="114">
        <v>554.4</v>
      </c>
      <c r="J28" s="113" t="s">
        <v>17</v>
      </c>
      <c r="K28" s="114">
        <v>0</v>
      </c>
      <c r="L28" s="113">
        <v>1</v>
      </c>
      <c r="M28" s="81">
        <v>25.42</v>
      </c>
      <c r="N28" s="114">
        <f>SUM(G28*M28)</f>
        <v>14092.848</v>
      </c>
      <c r="O28" s="113">
        <v>8229</v>
      </c>
      <c r="P28" s="113">
        <v>2021</v>
      </c>
      <c r="Q28" s="113">
        <v>12</v>
      </c>
      <c r="R28" s="36">
        <v>2.64</v>
      </c>
      <c r="S28" s="123">
        <v>10039000</v>
      </c>
      <c r="T28" s="36" t="s">
        <v>137</v>
      </c>
      <c r="U28" s="36" t="s">
        <v>138</v>
      </c>
      <c r="V28" s="36" t="s">
        <v>144</v>
      </c>
    </row>
    <row r="29" spans="1:22" s="113" customFormat="1" x14ac:dyDescent="0.3">
      <c r="A29" s="114"/>
      <c r="G29" s="114"/>
      <c r="I29" s="114"/>
      <c r="K29" s="114"/>
      <c r="M29" s="81"/>
      <c r="N29" s="114">
        <f>SUM(N26:N28)</f>
        <v>-21086585.4738</v>
      </c>
      <c r="R29" s="137">
        <f>SUM(R26:R28)*1000</f>
        <v>3697379.9999999995</v>
      </c>
      <c r="S29" s="123"/>
      <c r="T29" s="36"/>
      <c r="U29" s="36"/>
      <c r="V29" s="36"/>
    </row>
    <row r="30" spans="1:22" x14ac:dyDescent="0.3">
      <c r="A30" s="114" t="s">
        <v>89</v>
      </c>
      <c r="B30" s="113" t="s">
        <v>35</v>
      </c>
      <c r="C30" s="113">
        <v>11100606</v>
      </c>
      <c r="D30" s="113"/>
      <c r="E30" s="113" t="s">
        <v>130</v>
      </c>
      <c r="F30" s="113">
        <v>12014</v>
      </c>
      <c r="G30" s="114">
        <v>-11622</v>
      </c>
      <c r="H30" s="113" t="s">
        <v>17</v>
      </c>
      <c r="I30" s="114">
        <v>-11622</v>
      </c>
      <c r="J30" s="113" t="s">
        <v>17</v>
      </c>
      <c r="K30" s="114">
        <v>0</v>
      </c>
      <c r="L30" s="113">
        <v>1</v>
      </c>
      <c r="M30" s="81">
        <v>25.484999999999999</v>
      </c>
      <c r="N30" s="114">
        <f>SUM(G30*M30)</f>
        <v>-296186.67</v>
      </c>
      <c r="O30" s="113">
        <v>8229</v>
      </c>
      <c r="P30" s="113">
        <v>2021</v>
      </c>
      <c r="Q30" s="113">
        <v>12</v>
      </c>
      <c r="R30" s="36">
        <v>59.6</v>
      </c>
      <c r="S30" s="123">
        <v>10039000</v>
      </c>
      <c r="T30" s="36" t="s">
        <v>140</v>
      </c>
      <c r="U30" s="36" t="s">
        <v>143</v>
      </c>
      <c r="V30" s="36" t="s">
        <v>149</v>
      </c>
    </row>
    <row r="31" spans="1:22" s="113" customFormat="1" x14ac:dyDescent="0.3">
      <c r="A31" s="114"/>
      <c r="G31" s="114"/>
      <c r="I31" s="114"/>
      <c r="K31" s="114"/>
      <c r="M31" s="81"/>
      <c r="N31" s="114"/>
      <c r="R31" s="137">
        <f>R30*1000</f>
        <v>59600</v>
      </c>
      <c r="S31" s="123"/>
      <c r="T31" s="36"/>
      <c r="U31" s="36"/>
      <c r="V31" s="36"/>
    </row>
    <row r="32" spans="1:22" x14ac:dyDescent="0.3">
      <c r="A32" s="114" t="s">
        <v>89</v>
      </c>
      <c r="B32" s="113" t="s">
        <v>35</v>
      </c>
      <c r="C32" s="113">
        <v>11100607</v>
      </c>
      <c r="D32" s="113"/>
      <c r="E32" s="113" t="s">
        <v>130</v>
      </c>
      <c r="F32" s="113">
        <v>12014</v>
      </c>
      <c r="G32" s="114">
        <v>-14894.1</v>
      </c>
      <c r="H32" s="113" t="s">
        <v>17</v>
      </c>
      <c r="I32" s="114">
        <v>-14894.1</v>
      </c>
      <c r="J32" s="113" t="s">
        <v>17</v>
      </c>
      <c r="K32" s="114">
        <v>0</v>
      </c>
      <c r="L32" s="113">
        <v>1</v>
      </c>
      <c r="M32" s="81">
        <v>25.484999999999999</v>
      </c>
      <c r="N32" s="114">
        <f>SUM(G32*M32)</f>
        <v>-379576.1385</v>
      </c>
      <c r="O32" s="113">
        <v>8229</v>
      </c>
      <c r="P32" s="113">
        <v>2021</v>
      </c>
      <c r="Q32" s="113">
        <v>12</v>
      </c>
      <c r="R32" s="36">
        <v>76.38</v>
      </c>
      <c r="S32" s="123">
        <v>10039000</v>
      </c>
      <c r="T32" s="36" t="s">
        <v>140</v>
      </c>
      <c r="U32" s="36" t="s">
        <v>143</v>
      </c>
      <c r="V32" s="36" t="s">
        <v>150</v>
      </c>
    </row>
    <row r="33" spans="1:22" x14ac:dyDescent="0.3">
      <c r="A33" s="114" t="s">
        <v>89</v>
      </c>
      <c r="B33" s="113" t="s">
        <v>35</v>
      </c>
      <c r="C33" s="113">
        <v>11100612</v>
      </c>
      <c r="D33" s="113"/>
      <c r="E33" s="113" t="s">
        <v>130</v>
      </c>
      <c r="F33" s="113">
        <v>12014</v>
      </c>
      <c r="G33" s="114">
        <v>-15133.56</v>
      </c>
      <c r="H33" s="113" t="s">
        <v>17</v>
      </c>
      <c r="I33" s="114">
        <v>-15133.56</v>
      </c>
      <c r="J33" s="113" t="s">
        <v>17</v>
      </c>
      <c r="K33" s="114">
        <v>0</v>
      </c>
      <c r="L33" s="113">
        <v>1</v>
      </c>
      <c r="M33" s="81">
        <v>25.484999999999999</v>
      </c>
      <c r="N33" s="114">
        <f>SUM(G33*M33)</f>
        <v>-385678.77659999998</v>
      </c>
      <c r="O33" s="113">
        <v>8229</v>
      </c>
      <c r="P33" s="113">
        <v>2021</v>
      </c>
      <c r="Q33" s="113">
        <v>12</v>
      </c>
      <c r="R33" s="36">
        <v>77.88</v>
      </c>
      <c r="S33" s="123">
        <v>10039000</v>
      </c>
      <c r="T33" s="36" t="s">
        <v>140</v>
      </c>
      <c r="U33" s="36" t="s">
        <v>143</v>
      </c>
      <c r="V33" s="36" t="s">
        <v>150</v>
      </c>
    </row>
    <row r="34" spans="1:22" x14ac:dyDescent="0.3">
      <c r="A34" s="36"/>
      <c r="B34" s="64"/>
      <c r="C34" s="51"/>
      <c r="D34" s="63"/>
      <c r="E34" s="63"/>
      <c r="F34" s="64"/>
      <c r="G34" s="99"/>
      <c r="H34" s="64"/>
      <c r="I34" s="99">
        <f>SUM(I21:I33)</f>
        <v>-1011597.14</v>
      </c>
      <c r="J34" s="64"/>
      <c r="K34" s="65"/>
      <c r="L34" s="65"/>
      <c r="M34" s="65"/>
      <c r="N34" s="136">
        <f>SUM(N32:N33)</f>
        <v>-765254.91509999998</v>
      </c>
      <c r="O34" s="36"/>
      <c r="P34" s="36"/>
      <c r="Q34" s="36"/>
      <c r="R34" s="137">
        <f>SUM(R32:R33)*1000</f>
        <v>154260</v>
      </c>
      <c r="S34" s="36"/>
      <c r="T34" s="36"/>
      <c r="U34" s="36"/>
      <c r="V34" s="36"/>
    </row>
    <row r="35" spans="1:22" x14ac:dyDescent="0.3">
      <c r="A35" s="128" t="s">
        <v>147</v>
      </c>
      <c r="B35" s="64"/>
      <c r="C35" s="51" t="s">
        <v>148</v>
      </c>
      <c r="D35" s="63"/>
      <c r="E35" s="63"/>
      <c r="F35" s="64"/>
      <c r="G35" s="99"/>
      <c r="H35" s="64"/>
      <c r="I35" s="99"/>
      <c r="J35" s="64"/>
      <c r="K35" s="65"/>
      <c r="L35" s="65"/>
      <c r="M35" s="65"/>
      <c r="N35" s="64"/>
      <c r="O35" s="36"/>
      <c r="P35" s="36"/>
      <c r="Q35" s="36"/>
      <c r="R35" s="36"/>
      <c r="S35" s="36"/>
      <c r="T35" s="36"/>
      <c r="U35" s="36"/>
      <c r="V35" s="36"/>
    </row>
  </sheetData>
  <sortState xmlns:xlrd2="http://schemas.microsoft.com/office/spreadsheetml/2017/richdata2" ref="A3:V12">
    <sortCondition ref="S3:S12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O2"/>
  <sheetViews>
    <sheetView workbookViewId="0">
      <selection activeCell="H11" sqref="H11"/>
    </sheetView>
  </sheetViews>
  <sheetFormatPr defaultColWidth="11.33203125" defaultRowHeight="14.4" x14ac:dyDescent="0.3"/>
  <cols>
    <col min="1" max="1" width="10.109375" bestFit="1" customWidth="1"/>
    <col min="2" max="2" width="3.44140625" bestFit="1" customWidth="1"/>
    <col min="3" max="4" width="9" bestFit="1" customWidth="1"/>
    <col min="5" max="5" width="23.44140625" bestFit="1" customWidth="1"/>
    <col min="6" max="6" width="9.5546875" bestFit="1" customWidth="1"/>
    <col min="7" max="7" width="14.44140625" style="114" bestFit="1" customWidth="1"/>
    <col min="8" max="8" width="4.44140625" bestFit="1" customWidth="1"/>
    <col min="9" max="9" width="10.6640625" style="114" bestFit="1" customWidth="1"/>
    <col min="10" max="10" width="4.44140625" bestFit="1" customWidth="1"/>
    <col min="11" max="11" width="6.109375" style="80" bestFit="1" customWidth="1"/>
    <col min="12" max="12" width="2" style="80" bestFit="1" customWidth="1"/>
    <col min="13" max="13" width="6.33203125" bestFit="1" customWidth="1"/>
    <col min="14" max="14" width="5" bestFit="1" customWidth="1"/>
    <col min="15" max="15" width="8" bestFit="1" customWidth="1"/>
  </cols>
  <sheetData>
    <row r="1" spans="1:15" s="75" customFormat="1" x14ac:dyDescent="0.3">
      <c r="A1" s="109" t="s">
        <v>19</v>
      </c>
      <c r="B1" s="109"/>
      <c r="C1" s="109" t="s">
        <v>20</v>
      </c>
      <c r="D1" s="109" t="s">
        <v>21</v>
      </c>
      <c r="E1" s="109" t="s">
        <v>22</v>
      </c>
      <c r="F1" s="109" t="s">
        <v>23</v>
      </c>
      <c r="G1" s="114" t="s">
        <v>24</v>
      </c>
      <c r="H1" s="109"/>
      <c r="I1" s="114" t="s">
        <v>25</v>
      </c>
      <c r="J1" s="109"/>
      <c r="K1" s="109" t="s">
        <v>26</v>
      </c>
      <c r="L1" s="109"/>
      <c r="M1" s="109" t="s">
        <v>27</v>
      </c>
      <c r="N1" s="109" t="s">
        <v>28</v>
      </c>
      <c r="O1" s="109" t="s">
        <v>29</v>
      </c>
    </row>
    <row r="2" spans="1:15" s="75" customFormat="1" x14ac:dyDescent="0.3">
      <c r="A2" s="110" t="s">
        <v>55</v>
      </c>
      <c r="B2" s="109" t="s">
        <v>35</v>
      </c>
      <c r="C2" s="109">
        <v>11100572</v>
      </c>
      <c r="D2" s="109"/>
      <c r="E2" s="109" t="s">
        <v>101</v>
      </c>
      <c r="F2" s="109">
        <v>14950</v>
      </c>
      <c r="G2" s="87">
        <v>-6733195.0999999996</v>
      </c>
      <c r="H2" s="109" t="s">
        <v>0</v>
      </c>
      <c r="I2" s="114">
        <v>-260371.04</v>
      </c>
      <c r="J2" s="109" t="s">
        <v>17</v>
      </c>
      <c r="K2" s="110">
        <v>0</v>
      </c>
      <c r="L2" s="109">
        <v>1</v>
      </c>
      <c r="M2" s="109">
        <v>8259</v>
      </c>
      <c r="N2" s="109">
        <v>2021</v>
      </c>
      <c r="O2" s="109">
        <v>12</v>
      </c>
    </row>
  </sheetData>
  <pageMargins left="0.25" right="0.25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"/>
  <sheetViews>
    <sheetView workbookViewId="0">
      <selection activeCell="F5" sqref="F5"/>
    </sheetView>
  </sheetViews>
  <sheetFormatPr defaultColWidth="11.109375" defaultRowHeight="14.4" x14ac:dyDescent="0.3"/>
  <cols>
    <col min="1" max="1" width="10.109375" style="7" bestFit="1" customWidth="1"/>
    <col min="2" max="2" width="3.44140625" style="7" bestFit="1" customWidth="1"/>
    <col min="3" max="3" width="9" style="7" bestFit="1" customWidth="1"/>
    <col min="4" max="4" width="15.109375" style="5" bestFit="1" customWidth="1"/>
    <col min="5" max="5" width="27.109375" style="7" customWidth="1"/>
    <col min="6" max="6" width="9.5546875" style="6" bestFit="1" customWidth="1"/>
    <col min="7" max="7" width="14.44140625" style="6" bestFit="1" customWidth="1"/>
    <col min="8" max="8" width="4.44140625" style="6" bestFit="1" customWidth="1"/>
    <col min="9" max="9" width="8.6640625" style="6" bestFit="1" customWidth="1"/>
    <col min="10" max="10" width="4.44140625" style="7" bestFit="1" customWidth="1"/>
    <col min="11" max="11" width="6.109375" style="6" bestFit="1" customWidth="1"/>
    <col min="12" max="12" width="2" style="6" bestFit="1" customWidth="1"/>
    <col min="13" max="13" width="9.88671875" style="6" bestFit="1" customWidth="1"/>
    <col min="14" max="14" width="6.33203125" style="7" bestFit="1" customWidth="1"/>
    <col min="15" max="15" width="5" style="7" bestFit="1" customWidth="1"/>
    <col min="16" max="16" width="8" style="7" bestFit="1" customWidth="1"/>
    <col min="17" max="16384" width="11.109375" style="7"/>
  </cols>
  <sheetData>
    <row r="1" spans="1:16" x14ac:dyDescent="0.3">
      <c r="A1" s="97" t="s">
        <v>19</v>
      </c>
      <c r="B1" s="97"/>
      <c r="C1" s="97" t="s">
        <v>20</v>
      </c>
      <c r="D1" s="97" t="s">
        <v>21</v>
      </c>
      <c r="E1" s="97" t="s">
        <v>22</v>
      </c>
      <c r="F1" s="97" t="s">
        <v>23</v>
      </c>
      <c r="G1" s="97" t="s">
        <v>24</v>
      </c>
      <c r="H1" s="97"/>
      <c r="I1" s="97" t="s">
        <v>25</v>
      </c>
      <c r="J1" s="97"/>
      <c r="K1" s="97" t="s">
        <v>26</v>
      </c>
      <c r="L1" s="97"/>
      <c r="M1" s="98" t="s">
        <v>50</v>
      </c>
      <c r="N1" s="97" t="s">
        <v>27</v>
      </c>
      <c r="O1" s="97" t="s">
        <v>28</v>
      </c>
      <c r="P1" s="97" t="s">
        <v>29</v>
      </c>
    </row>
    <row r="5" spans="1:16" x14ac:dyDescent="0.3">
      <c r="F5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"/>
  <sheetViews>
    <sheetView workbookViewId="0">
      <selection activeCell="K37" sqref="K37"/>
    </sheetView>
  </sheetViews>
  <sheetFormatPr defaultColWidth="8.44140625" defaultRowHeight="14.4" x14ac:dyDescent="0.3"/>
  <cols>
    <col min="1" max="1" width="10.109375" bestFit="1" customWidth="1"/>
    <col min="2" max="2" width="3.44140625" bestFit="1" customWidth="1"/>
    <col min="3" max="3" width="9" bestFit="1" customWidth="1"/>
    <col min="4" max="4" width="9" style="8" bestFit="1" customWidth="1"/>
    <col min="5" max="5" width="9.44140625" style="9" bestFit="1" customWidth="1"/>
    <col min="6" max="6" width="9.5546875" style="10" bestFit="1" customWidth="1"/>
    <col min="7" max="7" width="14.44140625" style="86" bestFit="1" customWidth="1"/>
    <col min="8" max="8" width="4.33203125" style="10" bestFit="1" customWidth="1"/>
    <col min="9" max="9" width="8.88671875" style="86" bestFit="1" customWidth="1"/>
    <col min="10" max="10" width="4.44140625" style="8" bestFit="1" customWidth="1"/>
    <col min="11" max="11" width="6.109375" style="9" bestFit="1" customWidth="1"/>
    <col min="12" max="12" width="3" style="10" bestFit="1" customWidth="1"/>
    <col min="13" max="13" width="11" style="86" bestFit="1" customWidth="1"/>
  </cols>
  <sheetData>
    <row r="1" spans="1:16" s="69" customFormat="1" x14ac:dyDescent="0.3">
      <c r="A1" s="84" t="s">
        <v>19</v>
      </c>
      <c r="B1" s="84"/>
      <c r="C1" s="84" t="s">
        <v>20</v>
      </c>
      <c r="D1" s="84" t="s">
        <v>21</v>
      </c>
      <c r="E1" s="84" t="s">
        <v>22</v>
      </c>
      <c r="F1" s="84" t="s">
        <v>23</v>
      </c>
      <c r="G1" s="86" t="s">
        <v>24</v>
      </c>
      <c r="H1" s="84"/>
      <c r="I1" s="86" t="s">
        <v>25</v>
      </c>
      <c r="J1" s="84"/>
      <c r="K1" s="84" t="s">
        <v>26</v>
      </c>
      <c r="L1" s="84"/>
      <c r="M1" s="86" t="s">
        <v>41</v>
      </c>
      <c r="N1" s="84" t="s">
        <v>27</v>
      </c>
      <c r="O1" s="84" t="s">
        <v>28</v>
      </c>
      <c r="P1" s="84" t="s">
        <v>29</v>
      </c>
    </row>
    <row r="2" spans="1:16" s="69" customFormat="1" x14ac:dyDescent="0.3">
      <c r="A2" s="85"/>
      <c r="B2" s="84"/>
      <c r="C2" s="84"/>
      <c r="D2" s="84"/>
      <c r="E2" s="84"/>
      <c r="F2" s="84"/>
      <c r="G2" s="86"/>
      <c r="H2" s="84"/>
      <c r="I2" s="86"/>
      <c r="J2" s="84"/>
      <c r="K2" s="85"/>
      <c r="L2" s="84"/>
      <c r="M2" s="86"/>
      <c r="N2" s="84"/>
      <c r="O2" s="84"/>
      <c r="P2" s="84"/>
    </row>
    <row r="3" spans="1:16" x14ac:dyDescent="0.3">
      <c r="A3" s="73"/>
      <c r="B3" s="72"/>
      <c r="C3" s="72"/>
      <c r="D3" s="72"/>
      <c r="E3" s="72"/>
      <c r="F3" s="72"/>
      <c r="H3" s="72"/>
      <c r="J3" s="72"/>
      <c r="K3" s="73"/>
      <c r="L3" s="72"/>
      <c r="M3" s="4"/>
    </row>
    <row r="4" spans="1:16" x14ac:dyDescent="0.3">
      <c r="A4" s="71"/>
      <c r="B4" s="70"/>
      <c r="C4" s="70"/>
      <c r="D4" s="70"/>
      <c r="E4" s="70"/>
      <c r="F4" s="70"/>
      <c r="G4" s="87" t="s">
        <v>18</v>
      </c>
      <c r="H4" s="70"/>
      <c r="J4" s="70"/>
      <c r="K4" s="71"/>
      <c r="L4" s="70"/>
      <c r="M4" s="4"/>
    </row>
    <row r="5" spans="1:16" x14ac:dyDescent="0.3">
      <c r="A5" s="71"/>
      <c r="B5" s="70"/>
      <c r="C5" s="70"/>
      <c r="D5" s="70"/>
      <c r="E5" s="70"/>
      <c r="F5" s="70"/>
      <c r="H5" s="70"/>
      <c r="J5" s="70"/>
      <c r="K5" s="71"/>
      <c r="L5" s="70"/>
    </row>
    <row r="6" spans="1:16" x14ac:dyDescent="0.3">
      <c r="A6" s="71"/>
      <c r="B6" s="70"/>
      <c r="C6" s="70"/>
      <c r="D6" s="70"/>
      <c r="E6" s="70"/>
      <c r="F6" s="70"/>
      <c r="H6" s="70"/>
      <c r="J6" s="70"/>
      <c r="K6" s="71"/>
      <c r="L6" s="70"/>
    </row>
    <row r="7" spans="1:16" x14ac:dyDescent="0.3">
      <c r="A7" s="71"/>
      <c r="B7" s="70"/>
      <c r="C7" s="70"/>
      <c r="D7" s="70"/>
      <c r="E7" s="70"/>
      <c r="F7" s="70"/>
      <c r="H7" s="70"/>
      <c r="J7" s="70"/>
      <c r="K7" s="71"/>
      <c r="L7" s="70"/>
    </row>
    <row r="8" spans="1:16" x14ac:dyDescent="0.3">
      <c r="A8" s="71"/>
      <c r="B8" s="70"/>
      <c r="C8" s="70"/>
      <c r="D8" s="70"/>
      <c r="E8" s="70"/>
      <c r="F8" s="70"/>
      <c r="H8" s="70"/>
      <c r="J8" s="70"/>
      <c r="K8" s="71"/>
      <c r="L8" s="70"/>
    </row>
    <row r="9" spans="1:16" x14ac:dyDescent="0.3">
      <c r="A9" s="71"/>
      <c r="B9" s="70"/>
      <c r="C9" s="70"/>
      <c r="D9" s="70"/>
      <c r="E9" s="70"/>
      <c r="F9" s="70"/>
      <c r="H9" s="70"/>
      <c r="J9" s="70"/>
      <c r="K9" s="71"/>
      <c r="L9" s="70"/>
    </row>
    <row r="10" spans="1:16" x14ac:dyDescent="0.3">
      <c r="A10" s="71"/>
      <c r="B10" s="70"/>
      <c r="C10" s="70"/>
      <c r="D10" s="70"/>
      <c r="E10" s="70"/>
      <c r="F10" s="70"/>
      <c r="H10" s="70"/>
      <c r="J10" s="70"/>
      <c r="K10" s="71"/>
      <c r="L10" s="70"/>
    </row>
    <row r="11" spans="1:16" x14ac:dyDescent="0.3">
      <c r="A11" s="71"/>
      <c r="B11" s="70"/>
      <c r="C11" s="70"/>
      <c r="D11" s="70"/>
      <c r="E11" s="70"/>
      <c r="F11" s="70"/>
      <c r="H11" s="70"/>
      <c r="J11" s="70"/>
      <c r="K11" s="71"/>
      <c r="L11" s="70"/>
    </row>
    <row r="12" spans="1:16" x14ac:dyDescent="0.3">
      <c r="A12" s="71"/>
      <c r="B12" s="70"/>
      <c r="C12" s="70"/>
      <c r="D12" s="70"/>
      <c r="E12" s="70"/>
      <c r="F12" s="70"/>
      <c r="H12" s="70"/>
      <c r="J12" s="70"/>
      <c r="K12" s="71"/>
      <c r="L12" s="70"/>
    </row>
    <row r="13" spans="1:16" x14ac:dyDescent="0.3">
      <c r="A13" s="71"/>
      <c r="B13" s="70"/>
      <c r="C13" s="70"/>
      <c r="D13" s="70"/>
      <c r="E13" s="70"/>
      <c r="F13" s="70"/>
      <c r="H13" s="70"/>
      <c r="J13" s="70"/>
      <c r="K13" s="71"/>
      <c r="L13" s="70"/>
    </row>
    <row r="14" spans="1:16" x14ac:dyDescent="0.3">
      <c r="A14" s="14"/>
      <c r="B14" s="13"/>
      <c r="C14" s="13"/>
      <c r="D14" s="13"/>
      <c r="E14" s="13"/>
      <c r="F14" s="13"/>
      <c r="H14" s="13"/>
      <c r="J14" s="13"/>
      <c r="K14" s="14"/>
      <c r="L14" s="13"/>
    </row>
    <row r="15" spans="1:16" x14ac:dyDescent="0.3">
      <c r="A15" s="14"/>
      <c r="B15" s="13"/>
      <c r="C15" s="13"/>
      <c r="D15" s="13"/>
      <c r="E15" s="13"/>
      <c r="F15" s="13"/>
      <c r="H15" s="13"/>
      <c r="J15" s="13"/>
      <c r="K15" s="14"/>
      <c r="L15" s="13"/>
    </row>
    <row r="16" spans="1:16" x14ac:dyDescent="0.3">
      <c r="A16" s="14"/>
      <c r="B16" s="13"/>
      <c r="C16" s="13"/>
      <c r="D16" s="13"/>
      <c r="E16" s="13"/>
      <c r="F16" s="13"/>
      <c r="H16" s="13"/>
      <c r="J16" s="13"/>
      <c r="K16" s="14"/>
      <c r="L16" s="13"/>
    </row>
    <row r="17" spans="1:13" x14ac:dyDescent="0.3">
      <c r="A17" s="14"/>
      <c r="B17" s="13"/>
      <c r="C17" s="13"/>
      <c r="D17" s="13"/>
      <c r="E17" s="13"/>
      <c r="F17" s="13"/>
      <c r="H17" s="13"/>
      <c r="J17" s="13"/>
      <c r="K17" s="14"/>
      <c r="L17" s="13"/>
    </row>
    <row r="18" spans="1:13" x14ac:dyDescent="0.3">
      <c r="A18" s="14"/>
      <c r="B18" s="13"/>
      <c r="C18" s="13"/>
      <c r="D18" s="13"/>
      <c r="E18" s="13"/>
      <c r="F18" s="13"/>
      <c r="H18" s="13"/>
      <c r="J18" s="13"/>
      <c r="K18" s="14"/>
      <c r="L18" s="13"/>
    </row>
    <row r="19" spans="1:13" x14ac:dyDescent="0.3">
      <c r="A19" s="14"/>
      <c r="B19" s="13"/>
      <c r="C19" s="13"/>
      <c r="D19" s="13"/>
      <c r="E19" s="13"/>
      <c r="F19" s="13"/>
      <c r="H19" s="13"/>
      <c r="J19" s="13"/>
      <c r="K19" s="14"/>
      <c r="L19" s="13"/>
    </row>
    <row r="20" spans="1:13" x14ac:dyDescent="0.3">
      <c r="A20" s="14"/>
      <c r="B20" s="13"/>
      <c r="C20" s="13"/>
      <c r="D20" s="13"/>
      <c r="E20" s="13"/>
      <c r="F20" s="13"/>
      <c r="H20" s="13"/>
      <c r="J20" s="13"/>
      <c r="K20" s="14"/>
      <c r="L20" s="13"/>
    </row>
    <row r="21" spans="1:13" x14ac:dyDescent="0.3">
      <c r="A21" s="14"/>
      <c r="B21" s="13"/>
      <c r="C21" s="13"/>
      <c r="D21" s="13"/>
      <c r="E21" s="13"/>
      <c r="F21" s="13"/>
      <c r="H21" s="13"/>
      <c r="J21" s="13"/>
      <c r="K21" s="14"/>
      <c r="L21" s="13"/>
    </row>
    <row r="22" spans="1:13" x14ac:dyDescent="0.3">
      <c r="A22" s="14"/>
      <c r="B22" s="13"/>
      <c r="C22" s="13"/>
      <c r="D22" s="13"/>
      <c r="E22" s="13"/>
      <c r="F22" s="13"/>
      <c r="H22" s="13"/>
      <c r="J22" s="13"/>
      <c r="K22" s="14"/>
      <c r="L22" s="13"/>
    </row>
    <row r="23" spans="1:13" x14ac:dyDescent="0.3">
      <c r="A23" s="14"/>
      <c r="B23" s="13"/>
      <c r="C23" s="13"/>
      <c r="D23" s="13"/>
      <c r="E23" s="13"/>
      <c r="F23" s="13"/>
      <c r="H23" s="13"/>
      <c r="J23" s="13"/>
      <c r="K23" s="14"/>
      <c r="L23" s="13"/>
    </row>
    <row r="24" spans="1:13" x14ac:dyDescent="0.3">
      <c r="A24" s="14"/>
      <c r="B24" s="13"/>
      <c r="C24" s="13"/>
      <c r="D24" s="13"/>
      <c r="E24" s="13"/>
      <c r="F24" s="13"/>
      <c r="H24" s="13"/>
      <c r="J24" s="13"/>
      <c r="K24" s="14"/>
      <c r="L24" s="13"/>
    </row>
    <row r="25" spans="1:13" x14ac:dyDescent="0.3">
      <c r="M25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P48"/>
  <sheetViews>
    <sheetView workbookViewId="0">
      <selection activeCell="G63" sqref="G63"/>
    </sheetView>
  </sheetViews>
  <sheetFormatPr defaultColWidth="9.44140625" defaultRowHeight="14.4" x14ac:dyDescent="0.3"/>
  <cols>
    <col min="1" max="1" width="10.109375" style="88" bestFit="1" customWidth="1"/>
    <col min="2" max="2" width="3.44140625" style="51" bestFit="1" customWidth="1"/>
    <col min="3" max="3" width="9" style="51" bestFit="1" customWidth="1"/>
    <col min="4" max="4" width="15.109375" style="51" bestFit="1" customWidth="1"/>
    <col min="5" max="5" width="36.6640625" style="51" bestFit="1" customWidth="1"/>
    <col min="6" max="6" width="9.5546875" style="35" bestFit="1" customWidth="1"/>
    <col min="7" max="7" width="14.44140625" style="79" bestFit="1" customWidth="1"/>
    <col min="8" max="8" width="4.44140625" style="35" bestFit="1" customWidth="1"/>
    <col min="9" max="9" width="12.44140625" style="79" bestFit="1" customWidth="1"/>
    <col min="10" max="10" width="4.44140625" style="35" bestFit="1" customWidth="1"/>
    <col min="11" max="11" width="6.109375" style="35" bestFit="1" customWidth="1"/>
    <col min="12" max="12" width="3" style="35" bestFit="1" customWidth="1"/>
    <col min="13" max="13" width="6.33203125" style="35" bestFit="1" customWidth="1"/>
    <col min="14" max="14" width="5" style="35" bestFit="1" customWidth="1"/>
    <col min="15" max="15" width="8" style="35" bestFit="1" customWidth="1"/>
    <col min="16" max="16" width="9.44140625" style="117"/>
    <col min="17" max="16384" width="9.44140625" style="35"/>
  </cols>
  <sheetData>
    <row r="1" spans="1:16" x14ac:dyDescent="0.3">
      <c r="A1" s="111" t="s">
        <v>19</v>
      </c>
      <c r="B1" s="111"/>
      <c r="C1" s="111" t="s">
        <v>20</v>
      </c>
      <c r="D1" s="91" t="s">
        <v>21</v>
      </c>
      <c r="E1" s="91" t="s">
        <v>22</v>
      </c>
      <c r="F1" s="111" t="s">
        <v>23</v>
      </c>
      <c r="G1" s="114" t="s">
        <v>24</v>
      </c>
      <c r="H1" s="111"/>
      <c r="I1" s="114" t="s">
        <v>25</v>
      </c>
      <c r="J1" s="111"/>
      <c r="K1" s="111" t="s">
        <v>26</v>
      </c>
      <c r="L1" s="111"/>
      <c r="M1" s="111" t="s">
        <v>27</v>
      </c>
      <c r="N1" s="111" t="s">
        <v>28</v>
      </c>
      <c r="O1" s="111" t="s">
        <v>29</v>
      </c>
    </row>
    <row r="2" spans="1:16" x14ac:dyDescent="0.3">
      <c r="A2" s="112" t="s">
        <v>71</v>
      </c>
      <c r="B2" s="111" t="s">
        <v>36</v>
      </c>
      <c r="C2" s="111">
        <v>1407143</v>
      </c>
      <c r="D2" s="91" t="s">
        <v>110</v>
      </c>
      <c r="E2" s="91" t="s">
        <v>111</v>
      </c>
      <c r="F2" s="111">
        <v>11139</v>
      </c>
      <c r="G2" s="114">
        <v>-26057.81</v>
      </c>
      <c r="H2" s="113" t="s">
        <v>0</v>
      </c>
      <c r="I2" s="114">
        <v>-1028.54</v>
      </c>
      <c r="J2" s="111" t="s">
        <v>17</v>
      </c>
      <c r="K2" s="112">
        <v>0</v>
      </c>
      <c r="L2" s="111">
        <v>1</v>
      </c>
      <c r="M2" s="111">
        <v>8246</v>
      </c>
      <c r="N2" s="111">
        <v>2021</v>
      </c>
      <c r="O2" s="111">
        <v>12</v>
      </c>
    </row>
    <row r="3" spans="1:16" x14ac:dyDescent="0.3">
      <c r="A3" s="112" t="s">
        <v>71</v>
      </c>
      <c r="B3" s="111" t="s">
        <v>35</v>
      </c>
      <c r="C3" s="111">
        <v>11100584</v>
      </c>
      <c r="D3" s="91"/>
      <c r="E3" s="91" t="s">
        <v>43</v>
      </c>
      <c r="F3" s="111">
        <v>11403</v>
      </c>
      <c r="G3" s="114">
        <v>-770400</v>
      </c>
      <c r="H3" s="113" t="s">
        <v>0</v>
      </c>
      <c r="I3" s="114">
        <v>-30408.53</v>
      </c>
      <c r="J3" s="111" t="s">
        <v>17</v>
      </c>
      <c r="K3" s="112">
        <v>0</v>
      </c>
      <c r="L3" s="111">
        <v>22</v>
      </c>
      <c r="M3" s="111">
        <v>8246</v>
      </c>
      <c r="N3" s="111">
        <v>2021</v>
      </c>
      <c r="O3" s="111">
        <v>12</v>
      </c>
    </row>
    <row r="4" spans="1:16" x14ac:dyDescent="0.3">
      <c r="A4" s="112" t="s">
        <v>71</v>
      </c>
      <c r="B4" s="111" t="s">
        <v>35</v>
      </c>
      <c r="C4" s="111">
        <v>11100578</v>
      </c>
      <c r="D4" s="91"/>
      <c r="E4" s="91" t="s">
        <v>31</v>
      </c>
      <c r="F4" s="111">
        <v>10919</v>
      </c>
      <c r="G4" s="114">
        <v>-712751</v>
      </c>
      <c r="H4" s="113" t="s">
        <v>0</v>
      </c>
      <c r="I4" s="114">
        <v>-28133.06</v>
      </c>
      <c r="J4" s="111" t="s">
        <v>17</v>
      </c>
      <c r="K4" s="112">
        <v>0</v>
      </c>
      <c r="L4" s="111">
        <v>22</v>
      </c>
      <c r="M4" s="111">
        <v>8246</v>
      </c>
      <c r="N4" s="111">
        <v>2021</v>
      </c>
      <c r="O4" s="111">
        <v>12</v>
      </c>
    </row>
    <row r="5" spans="1:16" x14ac:dyDescent="0.3">
      <c r="A5" s="112" t="s">
        <v>71</v>
      </c>
      <c r="B5" s="111" t="s">
        <v>35</v>
      </c>
      <c r="C5" s="111">
        <v>11100579</v>
      </c>
      <c r="D5" s="91"/>
      <c r="E5" s="91" t="s">
        <v>33</v>
      </c>
      <c r="F5" s="111">
        <v>10022</v>
      </c>
      <c r="G5" s="114">
        <v>-2152903.2000000002</v>
      </c>
      <c r="H5" s="113" t="s">
        <v>0</v>
      </c>
      <c r="I5" s="114">
        <v>-84977.43</v>
      </c>
      <c r="J5" s="111" t="s">
        <v>17</v>
      </c>
      <c r="K5" s="112">
        <v>0</v>
      </c>
      <c r="L5" s="111">
        <v>22</v>
      </c>
      <c r="M5" s="111">
        <v>8246</v>
      </c>
      <c r="N5" s="111">
        <v>2021</v>
      </c>
      <c r="O5" s="111">
        <v>12</v>
      </c>
    </row>
    <row r="6" spans="1:16" x14ac:dyDescent="0.3">
      <c r="A6" s="112" t="s">
        <v>69</v>
      </c>
      <c r="B6" s="111" t="s">
        <v>35</v>
      </c>
      <c r="C6" s="111">
        <v>11100575</v>
      </c>
      <c r="D6" s="91"/>
      <c r="E6" s="91" t="s">
        <v>104</v>
      </c>
      <c r="F6" s="111">
        <v>10295</v>
      </c>
      <c r="G6" s="114">
        <v>-849108.36</v>
      </c>
      <c r="H6" s="113" t="s">
        <v>0</v>
      </c>
      <c r="I6" s="114">
        <v>-33515.230000000003</v>
      </c>
      <c r="J6" s="111" t="s">
        <v>17</v>
      </c>
      <c r="K6" s="112">
        <v>0</v>
      </c>
      <c r="L6" s="111">
        <v>1</v>
      </c>
      <c r="M6" s="111">
        <v>8246</v>
      </c>
      <c r="N6" s="111">
        <v>2021</v>
      </c>
      <c r="O6" s="111">
        <v>12</v>
      </c>
    </row>
    <row r="7" spans="1:16" x14ac:dyDescent="0.3">
      <c r="A7" s="112" t="s">
        <v>67</v>
      </c>
      <c r="B7" s="111" t="s">
        <v>35</v>
      </c>
      <c r="C7" s="111">
        <v>11100571</v>
      </c>
      <c r="D7" s="91"/>
      <c r="E7" s="91" t="s">
        <v>103</v>
      </c>
      <c r="F7" s="111">
        <v>10919</v>
      </c>
      <c r="G7" s="114">
        <v>15589.46</v>
      </c>
      <c r="H7" s="113" t="s">
        <v>0</v>
      </c>
      <c r="I7" s="114">
        <v>614</v>
      </c>
      <c r="J7" s="111" t="s">
        <v>17</v>
      </c>
      <c r="K7" s="112">
        <v>0</v>
      </c>
      <c r="L7" s="111">
        <v>1</v>
      </c>
      <c r="M7" s="111">
        <v>8246</v>
      </c>
      <c r="N7" s="111">
        <v>2021</v>
      </c>
      <c r="O7" s="111">
        <v>12</v>
      </c>
    </row>
    <row r="8" spans="1:16" x14ac:dyDescent="0.3">
      <c r="A8" s="112" t="s">
        <v>71</v>
      </c>
      <c r="B8" s="111" t="s">
        <v>36</v>
      </c>
      <c r="C8" s="111">
        <v>1305354</v>
      </c>
      <c r="D8" s="91" t="s">
        <v>108</v>
      </c>
      <c r="E8" s="91" t="s">
        <v>109</v>
      </c>
      <c r="F8" s="111">
        <v>11139</v>
      </c>
      <c r="G8" s="114">
        <v>-4194768.2300000004</v>
      </c>
      <c r="H8" s="113" t="s">
        <v>0</v>
      </c>
      <c r="I8" s="114">
        <v>-165213.4</v>
      </c>
      <c r="J8" s="111" t="s">
        <v>17</v>
      </c>
      <c r="K8" s="112">
        <v>0</v>
      </c>
      <c r="L8" s="111">
        <v>1</v>
      </c>
      <c r="M8" s="111">
        <v>8246</v>
      </c>
      <c r="N8" s="111">
        <v>2021</v>
      </c>
      <c r="O8" s="111">
        <v>12</v>
      </c>
    </row>
    <row r="9" spans="1:16" x14ac:dyDescent="0.3">
      <c r="A9" s="112" t="s">
        <v>69</v>
      </c>
      <c r="B9" s="111" t="s">
        <v>35</v>
      </c>
      <c r="C9" s="111">
        <v>11100573</v>
      </c>
      <c r="D9" s="91"/>
      <c r="E9" s="91" t="s">
        <v>33</v>
      </c>
      <c r="F9" s="111">
        <v>10919</v>
      </c>
      <c r="G9" s="114">
        <v>-600474</v>
      </c>
      <c r="H9" s="113" t="s">
        <v>0</v>
      </c>
      <c r="I9" s="114">
        <v>-23649.09</v>
      </c>
      <c r="J9" s="111" t="s">
        <v>17</v>
      </c>
      <c r="K9" s="112">
        <v>0</v>
      </c>
      <c r="L9" s="111">
        <v>22</v>
      </c>
      <c r="M9" s="111">
        <v>8246</v>
      </c>
      <c r="N9" s="111">
        <v>2021</v>
      </c>
      <c r="O9" s="111">
        <v>12</v>
      </c>
    </row>
    <row r="10" spans="1:16" x14ac:dyDescent="0.3">
      <c r="A10" s="112" t="s">
        <v>69</v>
      </c>
      <c r="B10" s="111" t="s">
        <v>35</v>
      </c>
      <c r="C10" s="111">
        <v>11100574</v>
      </c>
      <c r="D10" s="91"/>
      <c r="E10" s="91" t="s">
        <v>33</v>
      </c>
      <c r="F10" s="111">
        <v>10057</v>
      </c>
      <c r="G10" s="114">
        <v>-1240320</v>
      </c>
      <c r="H10" s="113" t="s">
        <v>0</v>
      </c>
      <c r="I10" s="114">
        <v>-48848.800000000003</v>
      </c>
      <c r="J10" s="111" t="s">
        <v>17</v>
      </c>
      <c r="K10" s="112">
        <v>0</v>
      </c>
      <c r="L10" s="111">
        <v>22</v>
      </c>
      <c r="M10" s="111">
        <v>8246</v>
      </c>
      <c r="N10" s="111">
        <v>2021</v>
      </c>
      <c r="O10" s="111">
        <v>12</v>
      </c>
    </row>
    <row r="11" spans="1:16" x14ac:dyDescent="0.3">
      <c r="A11" s="112" t="s">
        <v>66</v>
      </c>
      <c r="B11" s="111" t="s">
        <v>35</v>
      </c>
      <c r="C11" s="111">
        <v>11100566</v>
      </c>
      <c r="D11" s="91"/>
      <c r="E11" s="91" t="s">
        <v>47</v>
      </c>
      <c r="F11" s="111">
        <v>12232</v>
      </c>
      <c r="G11" s="114">
        <v>-848820</v>
      </c>
      <c r="H11" s="113" t="s">
        <v>0</v>
      </c>
      <c r="I11" s="114">
        <v>-33426.01</v>
      </c>
      <c r="J11" s="111" t="s">
        <v>17</v>
      </c>
      <c r="K11" s="112">
        <v>0</v>
      </c>
      <c r="L11" s="111">
        <v>22</v>
      </c>
      <c r="M11" s="111">
        <v>8246</v>
      </c>
      <c r="N11" s="111">
        <v>2021</v>
      </c>
      <c r="O11" s="111">
        <v>12</v>
      </c>
    </row>
    <row r="12" spans="1:16" x14ac:dyDescent="0.3">
      <c r="A12" s="112" t="s">
        <v>66</v>
      </c>
      <c r="B12" s="111" t="s">
        <v>35</v>
      </c>
      <c r="C12" s="111">
        <v>11100568</v>
      </c>
      <c r="D12" s="91"/>
      <c r="E12" s="91" t="s">
        <v>43</v>
      </c>
      <c r="F12" s="111">
        <v>11403</v>
      </c>
      <c r="G12" s="114">
        <v>-296800</v>
      </c>
      <c r="H12" s="113" t="s">
        <v>0</v>
      </c>
      <c r="I12" s="114">
        <v>-11687.8</v>
      </c>
      <c r="J12" s="111" t="s">
        <v>17</v>
      </c>
      <c r="K12" s="112">
        <v>0</v>
      </c>
      <c r="L12" s="111">
        <v>22</v>
      </c>
      <c r="M12" s="111">
        <v>8246</v>
      </c>
      <c r="N12" s="111">
        <v>2021</v>
      </c>
      <c r="O12" s="111">
        <v>12</v>
      </c>
    </row>
    <row r="13" spans="1:16" x14ac:dyDescent="0.3">
      <c r="A13" s="112" t="s">
        <v>66</v>
      </c>
      <c r="B13" s="111" t="s">
        <v>35</v>
      </c>
      <c r="C13" s="111">
        <v>11100567</v>
      </c>
      <c r="D13" s="91"/>
      <c r="E13" s="91" t="s">
        <v>31</v>
      </c>
      <c r="F13" s="111">
        <v>12232</v>
      </c>
      <c r="G13" s="114">
        <v>-491792</v>
      </c>
      <c r="H13" s="113" t="s">
        <v>0</v>
      </c>
      <c r="I13" s="114">
        <v>-19366.46</v>
      </c>
      <c r="J13" s="111" t="s">
        <v>17</v>
      </c>
      <c r="K13" s="112">
        <v>0</v>
      </c>
      <c r="L13" s="111">
        <v>22</v>
      </c>
      <c r="M13" s="111">
        <v>8246</v>
      </c>
      <c r="N13" s="111">
        <v>2021</v>
      </c>
      <c r="O13" s="111">
        <v>12</v>
      </c>
    </row>
    <row r="14" spans="1:16" x14ac:dyDescent="0.3">
      <c r="A14" s="118" t="s">
        <v>63</v>
      </c>
      <c r="B14" s="119" t="s">
        <v>35</v>
      </c>
      <c r="C14" s="119">
        <v>11100569</v>
      </c>
      <c r="D14" s="120"/>
      <c r="E14" s="120" t="s">
        <v>33</v>
      </c>
      <c r="F14" s="119">
        <v>10022</v>
      </c>
      <c r="G14" s="118">
        <v>-4048262.4</v>
      </c>
      <c r="H14" s="119" t="s">
        <v>0</v>
      </c>
      <c r="I14" s="118">
        <v>-159380.41</v>
      </c>
      <c r="J14" s="119" t="s">
        <v>17</v>
      </c>
      <c r="K14" s="118">
        <v>0</v>
      </c>
      <c r="L14" s="119">
        <v>22</v>
      </c>
      <c r="M14" s="119">
        <v>8246</v>
      </c>
      <c r="N14" s="119">
        <v>2021</v>
      </c>
      <c r="O14" s="119">
        <v>12</v>
      </c>
      <c r="P14" s="121"/>
    </row>
    <row r="15" spans="1:16" x14ac:dyDescent="0.3">
      <c r="A15" s="112" t="s">
        <v>63</v>
      </c>
      <c r="B15" s="111" t="s">
        <v>35</v>
      </c>
      <c r="C15" s="111">
        <v>11100576</v>
      </c>
      <c r="D15" s="91"/>
      <c r="E15" s="91" t="s">
        <v>102</v>
      </c>
      <c r="F15" s="111">
        <v>10022</v>
      </c>
      <c r="G15" s="114">
        <v>-11219644.060000001</v>
      </c>
      <c r="H15" s="113" t="s">
        <v>0</v>
      </c>
      <c r="I15" s="114">
        <v>-441718.27</v>
      </c>
      <c r="J15" s="111" t="s">
        <v>17</v>
      </c>
      <c r="K15" s="112">
        <v>0</v>
      </c>
      <c r="L15" s="111">
        <v>1</v>
      </c>
      <c r="M15" s="111">
        <v>8246</v>
      </c>
      <c r="N15" s="111">
        <v>2021</v>
      </c>
      <c r="O15" s="111">
        <v>12</v>
      </c>
    </row>
    <row r="16" spans="1:16" x14ac:dyDescent="0.3">
      <c r="A16" s="112" t="s">
        <v>63</v>
      </c>
      <c r="B16" s="111" t="s">
        <v>35</v>
      </c>
      <c r="C16" s="111">
        <v>11100570</v>
      </c>
      <c r="D16" s="91"/>
      <c r="E16" s="91" t="s">
        <v>43</v>
      </c>
      <c r="F16" s="111">
        <v>11403</v>
      </c>
      <c r="G16" s="114">
        <v>-1234900</v>
      </c>
      <c r="H16" s="113" t="s">
        <v>0</v>
      </c>
      <c r="I16" s="114">
        <v>-48618.11</v>
      </c>
      <c r="J16" s="111" t="s">
        <v>17</v>
      </c>
      <c r="K16" s="112">
        <v>0</v>
      </c>
      <c r="L16" s="111">
        <v>22</v>
      </c>
      <c r="M16" s="111">
        <v>8246</v>
      </c>
      <c r="N16" s="111">
        <v>2021</v>
      </c>
      <c r="O16" s="111">
        <v>12</v>
      </c>
    </row>
    <row r="17" spans="1:15" x14ac:dyDescent="0.3">
      <c r="A17" s="118" t="s">
        <v>63</v>
      </c>
      <c r="B17" s="119" t="s">
        <v>35</v>
      </c>
      <c r="C17" s="119">
        <v>11100569</v>
      </c>
      <c r="D17" s="120"/>
      <c r="E17" s="120" t="s">
        <v>33</v>
      </c>
      <c r="F17" s="119">
        <v>10022</v>
      </c>
      <c r="G17" s="118">
        <v>-365971.20000000001</v>
      </c>
      <c r="H17" s="119" t="s">
        <v>0</v>
      </c>
      <c r="I17" s="118">
        <v>-14408.31</v>
      </c>
      <c r="J17" s="119" t="s">
        <v>17</v>
      </c>
      <c r="K17" s="118">
        <v>0</v>
      </c>
      <c r="L17" s="119">
        <v>22</v>
      </c>
      <c r="M17" s="119">
        <v>8246</v>
      </c>
      <c r="N17" s="119">
        <v>2021</v>
      </c>
      <c r="O17" s="119">
        <v>12</v>
      </c>
    </row>
    <row r="18" spans="1:15" x14ac:dyDescent="0.3">
      <c r="A18" s="112" t="s">
        <v>84</v>
      </c>
      <c r="B18" s="111" t="s">
        <v>35</v>
      </c>
      <c r="C18" s="111">
        <v>11100597</v>
      </c>
      <c r="D18" s="91"/>
      <c r="E18" s="91" t="s">
        <v>91</v>
      </c>
      <c r="F18" s="111">
        <v>10919</v>
      </c>
      <c r="G18" s="114">
        <v>-114854.5</v>
      </c>
      <c r="H18" s="113" t="s">
        <v>0</v>
      </c>
      <c r="I18" s="114">
        <v>-4520.41</v>
      </c>
      <c r="J18" s="111" t="s">
        <v>17</v>
      </c>
      <c r="K18" s="112">
        <v>0</v>
      </c>
      <c r="L18" s="111">
        <v>22</v>
      </c>
      <c r="M18" s="111">
        <v>8246</v>
      </c>
      <c r="N18" s="111">
        <v>2021</v>
      </c>
      <c r="O18" s="111">
        <v>12</v>
      </c>
    </row>
    <row r="19" spans="1:15" x14ac:dyDescent="0.3">
      <c r="A19" s="112" t="s">
        <v>83</v>
      </c>
      <c r="B19" s="111" t="s">
        <v>35</v>
      </c>
      <c r="C19" s="111">
        <v>11100596</v>
      </c>
      <c r="D19" s="91"/>
      <c r="E19" s="91" t="s">
        <v>47</v>
      </c>
      <c r="F19" s="111">
        <v>12232</v>
      </c>
      <c r="G19" s="114">
        <v>-139966</v>
      </c>
      <c r="H19" s="111" t="s">
        <v>0</v>
      </c>
      <c r="I19" s="114">
        <v>-5508.74</v>
      </c>
      <c r="J19" s="111" t="s">
        <v>17</v>
      </c>
      <c r="K19" s="112">
        <v>0</v>
      </c>
      <c r="L19" s="111">
        <v>22</v>
      </c>
      <c r="M19" s="111">
        <v>8246</v>
      </c>
      <c r="N19" s="111">
        <v>2021</v>
      </c>
      <c r="O19" s="111">
        <v>12</v>
      </c>
    </row>
    <row r="20" spans="1:15" x14ac:dyDescent="0.3">
      <c r="A20" s="112" t="s">
        <v>83</v>
      </c>
      <c r="B20" s="111" t="s">
        <v>35</v>
      </c>
      <c r="C20" s="111">
        <v>11100595</v>
      </c>
      <c r="D20" s="91"/>
      <c r="E20" s="91" t="s">
        <v>33</v>
      </c>
      <c r="F20" s="111">
        <v>10057</v>
      </c>
      <c r="G20" s="114">
        <v>-813008</v>
      </c>
      <c r="H20" s="111" t="s">
        <v>0</v>
      </c>
      <c r="I20" s="114">
        <v>-31998.11</v>
      </c>
      <c r="J20" s="111" t="s">
        <v>17</v>
      </c>
      <c r="K20" s="112">
        <v>0</v>
      </c>
      <c r="L20" s="111">
        <v>22</v>
      </c>
      <c r="M20" s="111">
        <v>8246</v>
      </c>
      <c r="N20" s="111">
        <v>2021</v>
      </c>
      <c r="O20" s="111">
        <v>12</v>
      </c>
    </row>
    <row r="21" spans="1:15" x14ac:dyDescent="0.3">
      <c r="A21" s="112" t="s">
        <v>83</v>
      </c>
      <c r="B21" s="111" t="s">
        <v>35</v>
      </c>
      <c r="C21" s="111">
        <v>11100594</v>
      </c>
      <c r="D21" s="91"/>
      <c r="E21" s="91" t="s">
        <v>31</v>
      </c>
      <c r="F21" s="111">
        <v>10919</v>
      </c>
      <c r="G21" s="114">
        <v>-426626</v>
      </c>
      <c r="H21" s="111" t="s">
        <v>0</v>
      </c>
      <c r="I21" s="114">
        <v>-16791.009999999998</v>
      </c>
      <c r="J21" s="111" t="s">
        <v>17</v>
      </c>
      <c r="K21" s="112">
        <v>0</v>
      </c>
      <c r="L21" s="111">
        <v>22</v>
      </c>
      <c r="M21" s="111">
        <v>8246</v>
      </c>
      <c r="N21" s="111">
        <v>2021</v>
      </c>
      <c r="O21" s="111">
        <v>12</v>
      </c>
    </row>
    <row r="22" spans="1:15" x14ac:dyDescent="0.3">
      <c r="A22" s="112" t="s">
        <v>84</v>
      </c>
      <c r="B22" s="111" t="s">
        <v>35</v>
      </c>
      <c r="C22" s="111">
        <v>11100598</v>
      </c>
      <c r="D22" s="91"/>
      <c r="E22" s="91" t="s">
        <v>33</v>
      </c>
      <c r="F22" s="111">
        <v>10057</v>
      </c>
      <c r="G22" s="114">
        <v>-832558</v>
      </c>
      <c r="H22" s="111" t="s">
        <v>0</v>
      </c>
      <c r="I22" s="114">
        <v>-32767.55</v>
      </c>
      <c r="J22" s="111" t="s">
        <v>17</v>
      </c>
      <c r="K22" s="112">
        <v>0</v>
      </c>
      <c r="L22" s="111">
        <v>22</v>
      </c>
      <c r="M22" s="111">
        <v>8246</v>
      </c>
      <c r="N22" s="111">
        <v>2021</v>
      </c>
      <c r="O22" s="111">
        <v>12</v>
      </c>
    </row>
    <row r="23" spans="1:15" x14ac:dyDescent="0.3">
      <c r="A23" s="112" t="s">
        <v>72</v>
      </c>
      <c r="B23" s="111" t="s">
        <v>36</v>
      </c>
      <c r="C23" s="111">
        <v>1407144</v>
      </c>
      <c r="D23" s="91" t="s">
        <v>112</v>
      </c>
      <c r="E23" s="91" t="s">
        <v>113</v>
      </c>
      <c r="F23" s="111">
        <v>11139</v>
      </c>
      <c r="G23" s="114">
        <v>-140397.71</v>
      </c>
      <c r="H23" s="111" t="s">
        <v>0</v>
      </c>
      <c r="I23" s="114">
        <v>-5523.2</v>
      </c>
      <c r="J23" s="111" t="s">
        <v>17</v>
      </c>
      <c r="K23" s="112">
        <v>0</v>
      </c>
      <c r="L23" s="111">
        <v>1</v>
      </c>
      <c r="M23" s="111">
        <v>8246</v>
      </c>
      <c r="N23" s="111">
        <v>2021</v>
      </c>
      <c r="O23" s="111">
        <v>12</v>
      </c>
    </row>
    <row r="24" spans="1:15" x14ac:dyDescent="0.3">
      <c r="A24" s="112" t="s">
        <v>71</v>
      </c>
      <c r="B24" s="111" t="s">
        <v>35</v>
      </c>
      <c r="C24" s="111">
        <v>11100580</v>
      </c>
      <c r="D24" s="91"/>
      <c r="E24" s="91" t="s">
        <v>105</v>
      </c>
      <c r="F24" s="111">
        <v>10022</v>
      </c>
      <c r="G24" s="114">
        <v>-191214.33</v>
      </c>
      <c r="H24" s="111" t="s">
        <v>0</v>
      </c>
      <c r="I24" s="114">
        <v>-7522.2</v>
      </c>
      <c r="J24" s="111" t="s">
        <v>17</v>
      </c>
      <c r="K24" s="112">
        <v>0</v>
      </c>
      <c r="L24" s="111">
        <v>1</v>
      </c>
      <c r="M24" s="111">
        <v>8246</v>
      </c>
      <c r="N24" s="111">
        <v>2021</v>
      </c>
      <c r="O24" s="111">
        <v>12</v>
      </c>
    </row>
    <row r="25" spans="1:15" x14ac:dyDescent="0.3">
      <c r="A25" s="112" t="s">
        <v>72</v>
      </c>
      <c r="B25" s="111" t="s">
        <v>35</v>
      </c>
      <c r="C25" s="111">
        <v>11100582</v>
      </c>
      <c r="D25" s="91"/>
      <c r="E25" s="91" t="s">
        <v>31</v>
      </c>
      <c r="F25" s="111">
        <v>12232</v>
      </c>
      <c r="G25" s="114">
        <v>-775264</v>
      </c>
      <c r="H25" s="111" t="s">
        <v>0</v>
      </c>
      <c r="I25" s="114">
        <v>-30495.79</v>
      </c>
      <c r="J25" s="111" t="s">
        <v>17</v>
      </c>
      <c r="K25" s="112">
        <v>0</v>
      </c>
      <c r="L25" s="111">
        <v>22</v>
      </c>
      <c r="M25" s="111">
        <v>8246</v>
      </c>
      <c r="N25" s="111">
        <v>2021</v>
      </c>
      <c r="O25" s="111">
        <v>12</v>
      </c>
    </row>
    <row r="26" spans="1:15" x14ac:dyDescent="0.3">
      <c r="A26" s="112" t="s">
        <v>72</v>
      </c>
      <c r="B26" s="111" t="s">
        <v>35</v>
      </c>
      <c r="C26" s="111">
        <v>11100583</v>
      </c>
      <c r="D26" s="91"/>
      <c r="E26" s="91" t="s">
        <v>47</v>
      </c>
      <c r="F26" s="111">
        <v>12232</v>
      </c>
      <c r="G26" s="114">
        <v>-134890</v>
      </c>
      <c r="H26" s="111" t="s">
        <v>0</v>
      </c>
      <c r="I26" s="114">
        <v>-5306.03</v>
      </c>
      <c r="J26" s="111" t="s">
        <v>17</v>
      </c>
      <c r="K26" s="112">
        <v>0</v>
      </c>
      <c r="L26" s="111">
        <v>22</v>
      </c>
      <c r="M26" s="111">
        <v>8246</v>
      </c>
      <c r="N26" s="111">
        <v>2021</v>
      </c>
      <c r="O26" s="111">
        <v>12</v>
      </c>
    </row>
    <row r="27" spans="1:15" x14ac:dyDescent="0.3">
      <c r="A27" s="112" t="s">
        <v>97</v>
      </c>
      <c r="B27" s="111" t="s">
        <v>36</v>
      </c>
      <c r="C27" s="111">
        <v>1305357</v>
      </c>
      <c r="D27" s="91" t="s">
        <v>121</v>
      </c>
      <c r="E27" s="91" t="s">
        <v>122</v>
      </c>
      <c r="F27" s="111">
        <v>11139</v>
      </c>
      <c r="G27" s="114">
        <v>-672331.06</v>
      </c>
      <c r="H27" s="111" t="s">
        <v>0</v>
      </c>
      <c r="I27" s="114">
        <v>-26438.5</v>
      </c>
      <c r="J27" s="111" t="s">
        <v>17</v>
      </c>
      <c r="K27" s="112">
        <v>0</v>
      </c>
      <c r="L27" s="111">
        <v>1</v>
      </c>
      <c r="M27" s="111">
        <v>8246</v>
      </c>
      <c r="N27" s="111">
        <v>2021</v>
      </c>
      <c r="O27" s="111">
        <v>12</v>
      </c>
    </row>
    <row r="28" spans="1:15" x14ac:dyDescent="0.3">
      <c r="A28" s="112" t="s">
        <v>71</v>
      </c>
      <c r="B28" s="111" t="s">
        <v>36</v>
      </c>
      <c r="C28" s="111">
        <v>1305353</v>
      </c>
      <c r="D28" s="91" t="s">
        <v>106</v>
      </c>
      <c r="E28" s="91" t="s">
        <v>107</v>
      </c>
      <c r="F28" s="111">
        <v>11139</v>
      </c>
      <c r="G28" s="114">
        <v>-333390.57</v>
      </c>
      <c r="H28" s="111" t="s">
        <v>0</v>
      </c>
      <c r="I28" s="114">
        <v>-13102.4</v>
      </c>
      <c r="J28" s="111" t="s">
        <v>17</v>
      </c>
      <c r="K28" s="112">
        <v>0</v>
      </c>
      <c r="L28" s="111">
        <v>1</v>
      </c>
      <c r="M28" s="111">
        <v>8246</v>
      </c>
      <c r="N28" s="111">
        <v>2021</v>
      </c>
      <c r="O28" s="111">
        <v>12</v>
      </c>
    </row>
    <row r="29" spans="1:15" x14ac:dyDescent="0.3">
      <c r="A29" s="112" t="s">
        <v>77</v>
      </c>
      <c r="B29" s="111" t="s">
        <v>35</v>
      </c>
      <c r="C29" s="111">
        <v>11100585</v>
      </c>
      <c r="D29" s="91"/>
      <c r="E29" s="91" t="s">
        <v>31</v>
      </c>
      <c r="F29" s="111">
        <v>10919</v>
      </c>
      <c r="G29" s="114">
        <v>-568217</v>
      </c>
      <c r="H29" s="111" t="s">
        <v>0</v>
      </c>
      <c r="I29" s="114">
        <v>-22307.51</v>
      </c>
      <c r="J29" s="111" t="s">
        <v>17</v>
      </c>
      <c r="K29" s="112">
        <v>0</v>
      </c>
      <c r="L29" s="111">
        <v>22</v>
      </c>
      <c r="M29" s="111">
        <v>8246</v>
      </c>
      <c r="N29" s="111">
        <v>2021</v>
      </c>
      <c r="O29" s="111">
        <v>12</v>
      </c>
    </row>
    <row r="30" spans="1:15" x14ac:dyDescent="0.3">
      <c r="A30" s="112" t="s">
        <v>89</v>
      </c>
      <c r="B30" s="111" t="s">
        <v>35</v>
      </c>
      <c r="C30" s="111">
        <v>11100604</v>
      </c>
      <c r="D30" s="91"/>
      <c r="E30" s="91" t="s">
        <v>31</v>
      </c>
      <c r="F30" s="111">
        <v>12232</v>
      </c>
      <c r="G30" s="114">
        <v>-283808</v>
      </c>
      <c r="H30" s="111" t="s">
        <v>0</v>
      </c>
      <c r="I30" s="114">
        <v>-11139.77</v>
      </c>
      <c r="J30" s="111" t="s">
        <v>17</v>
      </c>
      <c r="K30" s="112">
        <v>0</v>
      </c>
      <c r="L30" s="111">
        <v>22</v>
      </c>
      <c r="M30" s="111">
        <v>8246</v>
      </c>
      <c r="N30" s="111">
        <v>2021</v>
      </c>
      <c r="O30" s="111">
        <v>12</v>
      </c>
    </row>
    <row r="31" spans="1:15" x14ac:dyDescent="0.3">
      <c r="A31" s="112" t="s">
        <v>97</v>
      </c>
      <c r="B31" s="111" t="s">
        <v>36</v>
      </c>
      <c r="C31" s="111">
        <v>1407147</v>
      </c>
      <c r="D31" s="91" t="s">
        <v>123</v>
      </c>
      <c r="E31" s="91" t="s">
        <v>124</v>
      </c>
      <c r="F31" s="111">
        <v>11139</v>
      </c>
      <c r="G31" s="114">
        <v>-20690.509999999998</v>
      </c>
      <c r="H31" s="111" t="s">
        <v>0</v>
      </c>
      <c r="I31" s="114">
        <v>-811.88</v>
      </c>
      <c r="J31" s="111" t="s">
        <v>17</v>
      </c>
      <c r="K31" s="112">
        <v>0</v>
      </c>
      <c r="L31" s="111">
        <v>1</v>
      </c>
      <c r="M31" s="111">
        <v>8246</v>
      </c>
      <c r="N31" s="111">
        <v>2021</v>
      </c>
      <c r="O31" s="111">
        <v>12</v>
      </c>
    </row>
    <row r="32" spans="1:15" x14ac:dyDescent="0.3">
      <c r="A32" s="112" t="s">
        <v>89</v>
      </c>
      <c r="B32" s="111" t="s">
        <v>35</v>
      </c>
      <c r="C32" s="111">
        <v>11100611</v>
      </c>
      <c r="D32" s="91"/>
      <c r="E32" s="91" t="s">
        <v>126</v>
      </c>
      <c r="F32" s="111">
        <v>10022</v>
      </c>
      <c r="G32" s="114">
        <v>-12929694.460000001</v>
      </c>
      <c r="H32" s="111" t="s">
        <v>0</v>
      </c>
      <c r="I32" s="114">
        <v>-507345.28</v>
      </c>
      <c r="J32" s="111" t="s">
        <v>17</v>
      </c>
      <c r="K32" s="112">
        <v>0</v>
      </c>
      <c r="L32" s="111">
        <v>1</v>
      </c>
      <c r="M32" s="111">
        <v>8246</v>
      </c>
      <c r="N32" s="111">
        <v>2021</v>
      </c>
      <c r="O32" s="111">
        <v>12</v>
      </c>
    </row>
    <row r="33" spans="1:15" x14ac:dyDescent="0.3">
      <c r="A33" s="112" t="s">
        <v>89</v>
      </c>
      <c r="B33" s="111" t="s">
        <v>35</v>
      </c>
      <c r="C33" s="111">
        <v>11100610</v>
      </c>
      <c r="D33" s="91"/>
      <c r="E33" s="91" t="s">
        <v>125</v>
      </c>
      <c r="F33" s="111">
        <v>10919</v>
      </c>
      <c r="G33" s="114">
        <v>-10400177.48</v>
      </c>
      <c r="H33" s="111" t="s">
        <v>0</v>
      </c>
      <c r="I33" s="114">
        <v>-408090.15</v>
      </c>
      <c r="J33" s="111" t="s">
        <v>17</v>
      </c>
      <c r="K33" s="112">
        <v>0</v>
      </c>
      <c r="L33" s="111">
        <v>1</v>
      </c>
      <c r="M33" s="111">
        <v>8246</v>
      </c>
      <c r="N33" s="111">
        <v>2021</v>
      </c>
      <c r="O33" s="111">
        <v>12</v>
      </c>
    </row>
    <row r="34" spans="1:15" x14ac:dyDescent="0.3">
      <c r="A34" s="112" t="s">
        <v>97</v>
      </c>
      <c r="B34" s="111" t="s">
        <v>35</v>
      </c>
      <c r="C34" s="111">
        <v>11100602</v>
      </c>
      <c r="D34" s="91"/>
      <c r="E34" s="91" t="s">
        <v>31</v>
      </c>
      <c r="F34" s="111">
        <v>12232</v>
      </c>
      <c r="G34" s="114">
        <v>-1254400</v>
      </c>
      <c r="H34" s="111" t="s">
        <v>0</v>
      </c>
      <c r="I34" s="114">
        <v>-49217.25</v>
      </c>
      <c r="J34" s="111" t="s">
        <v>17</v>
      </c>
      <c r="K34" s="112">
        <v>0</v>
      </c>
      <c r="L34" s="111">
        <v>22</v>
      </c>
      <c r="M34" s="111">
        <v>8246</v>
      </c>
      <c r="N34" s="111">
        <v>2021</v>
      </c>
      <c r="O34" s="111">
        <v>12</v>
      </c>
    </row>
    <row r="35" spans="1:15" x14ac:dyDescent="0.3">
      <c r="A35" s="112" t="s">
        <v>97</v>
      </c>
      <c r="B35" s="111" t="s">
        <v>35</v>
      </c>
      <c r="C35" s="111">
        <v>11100600</v>
      </c>
      <c r="D35" s="91"/>
      <c r="E35" s="91" t="s">
        <v>33</v>
      </c>
      <c r="F35" s="111">
        <v>10057</v>
      </c>
      <c r="G35" s="114">
        <v>-618120</v>
      </c>
      <c r="H35" s="111" t="s">
        <v>0</v>
      </c>
      <c r="I35" s="114">
        <v>-24252.36</v>
      </c>
      <c r="J35" s="111" t="s">
        <v>17</v>
      </c>
      <c r="K35" s="112">
        <v>0</v>
      </c>
      <c r="L35" s="111">
        <v>22</v>
      </c>
      <c r="M35" s="111">
        <v>8246</v>
      </c>
      <c r="N35" s="111">
        <v>2021</v>
      </c>
      <c r="O35" s="111">
        <v>12</v>
      </c>
    </row>
    <row r="36" spans="1:15" x14ac:dyDescent="0.3">
      <c r="A36" s="112" t="s">
        <v>89</v>
      </c>
      <c r="B36" s="111" t="s">
        <v>35</v>
      </c>
      <c r="C36" s="111">
        <v>11100609</v>
      </c>
      <c r="D36" s="91"/>
      <c r="E36" s="91" t="s">
        <v>31</v>
      </c>
      <c r="F36" s="111">
        <v>12232</v>
      </c>
      <c r="G36" s="114">
        <v>-142576</v>
      </c>
      <c r="H36" s="111" t="s">
        <v>0</v>
      </c>
      <c r="I36" s="114">
        <v>-5593.85</v>
      </c>
      <c r="J36" s="111" t="s">
        <v>17</v>
      </c>
      <c r="K36" s="112">
        <v>0</v>
      </c>
      <c r="L36" s="111">
        <v>22</v>
      </c>
      <c r="M36" s="111">
        <v>8246</v>
      </c>
      <c r="N36" s="111">
        <v>2021</v>
      </c>
      <c r="O36" s="111">
        <v>12</v>
      </c>
    </row>
    <row r="37" spans="1:15" x14ac:dyDescent="0.3">
      <c r="A37" s="112" t="s">
        <v>89</v>
      </c>
      <c r="B37" s="111" t="s">
        <v>35</v>
      </c>
      <c r="C37" s="111">
        <v>11100613</v>
      </c>
      <c r="D37" s="91"/>
      <c r="E37" s="91" t="s">
        <v>43</v>
      </c>
      <c r="F37" s="111">
        <v>10241</v>
      </c>
      <c r="G37" s="114">
        <v>-181706.7</v>
      </c>
      <c r="H37" s="111" t="s">
        <v>0</v>
      </c>
      <c r="I37" s="114">
        <v>-7129.11</v>
      </c>
      <c r="J37" s="111" t="s">
        <v>17</v>
      </c>
      <c r="K37" s="112">
        <v>0</v>
      </c>
      <c r="L37" s="111">
        <v>22</v>
      </c>
      <c r="M37" s="111">
        <v>8246</v>
      </c>
      <c r="N37" s="111">
        <v>2021</v>
      </c>
      <c r="O37" s="111">
        <v>12</v>
      </c>
    </row>
    <row r="38" spans="1:15" x14ac:dyDescent="0.3">
      <c r="A38" s="112" t="s">
        <v>89</v>
      </c>
      <c r="B38" s="111" t="s">
        <v>35</v>
      </c>
      <c r="C38" s="111">
        <v>11100608</v>
      </c>
      <c r="D38" s="91"/>
      <c r="E38" s="91" t="s">
        <v>31</v>
      </c>
      <c r="F38" s="111">
        <v>10919</v>
      </c>
      <c r="G38" s="114">
        <v>-857721</v>
      </c>
      <c r="H38" s="111" t="s">
        <v>0</v>
      </c>
      <c r="I38" s="114">
        <v>-33651.949999999997</v>
      </c>
      <c r="J38" s="111" t="s">
        <v>17</v>
      </c>
      <c r="K38" s="112">
        <v>0</v>
      </c>
      <c r="L38" s="111">
        <v>22</v>
      </c>
      <c r="M38" s="111">
        <v>8246</v>
      </c>
      <c r="N38" s="111">
        <v>2021</v>
      </c>
      <c r="O38" s="111">
        <v>12</v>
      </c>
    </row>
    <row r="39" spans="1:15" x14ac:dyDescent="0.3">
      <c r="A39" s="112" t="s">
        <v>87</v>
      </c>
      <c r="B39" s="111" t="s">
        <v>35</v>
      </c>
      <c r="C39" s="111">
        <v>11100603</v>
      </c>
      <c r="D39" s="91"/>
      <c r="E39" s="91" t="s">
        <v>31</v>
      </c>
      <c r="F39" s="111">
        <v>12232</v>
      </c>
      <c r="G39" s="114">
        <v>-1058400</v>
      </c>
      <c r="H39" s="111" t="s">
        <v>0</v>
      </c>
      <c r="I39" s="114">
        <v>-41507.51</v>
      </c>
      <c r="J39" s="111" t="s">
        <v>17</v>
      </c>
      <c r="K39" s="112">
        <v>0</v>
      </c>
      <c r="L39" s="111">
        <v>22</v>
      </c>
      <c r="M39" s="111">
        <v>8246</v>
      </c>
      <c r="N39" s="111">
        <v>2021</v>
      </c>
      <c r="O39" s="111">
        <v>12</v>
      </c>
    </row>
    <row r="40" spans="1:15" x14ac:dyDescent="0.3">
      <c r="A40" s="112" t="s">
        <v>97</v>
      </c>
      <c r="B40" s="111" t="s">
        <v>35</v>
      </c>
      <c r="C40" s="111">
        <v>11100601</v>
      </c>
      <c r="D40" s="91"/>
      <c r="E40" s="91" t="s">
        <v>120</v>
      </c>
      <c r="F40" s="111">
        <v>10022</v>
      </c>
      <c r="G40" s="114">
        <v>-13142887.68</v>
      </c>
      <c r="H40" s="111" t="s">
        <v>0</v>
      </c>
      <c r="I40" s="114">
        <v>-515407.35999999999</v>
      </c>
      <c r="J40" s="111" t="s">
        <v>17</v>
      </c>
      <c r="K40" s="112">
        <v>0</v>
      </c>
      <c r="L40" s="111">
        <v>1</v>
      </c>
      <c r="M40" s="111">
        <v>8246</v>
      </c>
      <c r="N40" s="111">
        <v>2021</v>
      </c>
      <c r="O40" s="111">
        <v>12</v>
      </c>
    </row>
    <row r="41" spans="1:15" x14ac:dyDescent="0.3">
      <c r="A41" s="112" t="s">
        <v>80</v>
      </c>
      <c r="B41" s="111" t="s">
        <v>36</v>
      </c>
      <c r="C41" s="111">
        <v>1305355</v>
      </c>
      <c r="D41" s="91" t="s">
        <v>116</v>
      </c>
      <c r="E41" s="91" t="s">
        <v>117</v>
      </c>
      <c r="F41" s="111">
        <v>11139</v>
      </c>
      <c r="G41" s="114">
        <v>-1873941.64</v>
      </c>
      <c r="H41" s="111" t="s">
        <v>0</v>
      </c>
      <c r="I41" s="114">
        <v>-73459.100000000006</v>
      </c>
      <c r="J41" s="111" t="s">
        <v>17</v>
      </c>
      <c r="K41" s="112">
        <v>0</v>
      </c>
      <c r="L41" s="111">
        <v>1</v>
      </c>
      <c r="M41" s="111">
        <v>8246</v>
      </c>
      <c r="N41" s="111">
        <v>2021</v>
      </c>
      <c r="O41" s="111">
        <v>12</v>
      </c>
    </row>
    <row r="42" spans="1:15" x14ac:dyDescent="0.3">
      <c r="A42" s="112" t="s">
        <v>77</v>
      </c>
      <c r="B42" s="111" t="s">
        <v>35</v>
      </c>
      <c r="C42" s="111">
        <v>11100586</v>
      </c>
      <c r="D42" s="91"/>
      <c r="E42" s="91" t="s">
        <v>114</v>
      </c>
      <c r="F42" s="111">
        <v>10022</v>
      </c>
      <c r="G42" s="114">
        <v>-1433192.62</v>
      </c>
      <c r="H42" s="111" t="s">
        <v>0</v>
      </c>
      <c r="I42" s="114">
        <v>-56181.599999999999</v>
      </c>
      <c r="J42" s="111" t="s">
        <v>17</v>
      </c>
      <c r="K42" s="112">
        <v>0</v>
      </c>
      <c r="L42" s="111">
        <v>1</v>
      </c>
      <c r="M42" s="111">
        <v>8246</v>
      </c>
      <c r="N42" s="111">
        <v>2021</v>
      </c>
      <c r="O42" s="111">
        <v>12</v>
      </c>
    </row>
    <row r="43" spans="1:15" x14ac:dyDescent="0.3">
      <c r="A43" s="112" t="s">
        <v>79</v>
      </c>
      <c r="B43" s="111" t="s">
        <v>35</v>
      </c>
      <c r="C43" s="111">
        <v>11100591</v>
      </c>
      <c r="D43" s="91"/>
      <c r="E43" s="91" t="s">
        <v>31</v>
      </c>
      <c r="F43" s="111">
        <v>10919</v>
      </c>
      <c r="G43" s="114">
        <v>-423029</v>
      </c>
      <c r="H43" s="111" t="s">
        <v>0</v>
      </c>
      <c r="I43" s="114">
        <v>-16577.02</v>
      </c>
      <c r="J43" s="111" t="s">
        <v>17</v>
      </c>
      <c r="K43" s="112">
        <v>0</v>
      </c>
      <c r="L43" s="111">
        <v>22</v>
      </c>
      <c r="M43" s="111">
        <v>8246</v>
      </c>
      <c r="N43" s="111">
        <v>2021</v>
      </c>
      <c r="O43" s="111">
        <v>12</v>
      </c>
    </row>
    <row r="44" spans="1:15" x14ac:dyDescent="0.3">
      <c r="A44" s="112" t="s">
        <v>80</v>
      </c>
      <c r="B44" s="111" t="s">
        <v>35</v>
      </c>
      <c r="C44" s="111">
        <v>11100593</v>
      </c>
      <c r="D44" s="91"/>
      <c r="E44" s="91" t="s">
        <v>47</v>
      </c>
      <c r="F44" s="111">
        <v>12232</v>
      </c>
      <c r="G44" s="114">
        <v>-137804</v>
      </c>
      <c r="H44" s="111" t="s">
        <v>0</v>
      </c>
      <c r="I44" s="114">
        <v>-5389.5</v>
      </c>
      <c r="J44" s="111" t="s">
        <v>17</v>
      </c>
      <c r="K44" s="112">
        <v>0</v>
      </c>
      <c r="L44" s="111">
        <v>22</v>
      </c>
      <c r="M44" s="111">
        <v>8246</v>
      </c>
      <c r="N44" s="111">
        <v>2021</v>
      </c>
      <c r="O44" s="111">
        <v>12</v>
      </c>
    </row>
    <row r="45" spans="1:15" x14ac:dyDescent="0.3">
      <c r="A45" s="112" t="s">
        <v>80</v>
      </c>
      <c r="B45" s="111" t="s">
        <v>35</v>
      </c>
      <c r="C45" s="111">
        <v>11100592</v>
      </c>
      <c r="D45" s="91"/>
      <c r="E45" s="91" t="s">
        <v>43</v>
      </c>
      <c r="F45" s="111">
        <v>11403</v>
      </c>
      <c r="G45" s="114">
        <v>-167904</v>
      </c>
      <c r="H45" s="111" t="s">
        <v>0</v>
      </c>
      <c r="I45" s="114">
        <v>-6566.7</v>
      </c>
      <c r="J45" s="111" t="s">
        <v>17</v>
      </c>
      <c r="K45" s="112">
        <v>0</v>
      </c>
      <c r="L45" s="111">
        <v>22</v>
      </c>
      <c r="M45" s="111">
        <v>8246</v>
      </c>
      <c r="N45" s="111">
        <v>2021</v>
      </c>
      <c r="O45" s="111">
        <v>12</v>
      </c>
    </row>
    <row r="46" spans="1:15" x14ac:dyDescent="0.3">
      <c r="A46" s="112" t="s">
        <v>80</v>
      </c>
      <c r="B46" s="111" t="s">
        <v>36</v>
      </c>
      <c r="C46" s="111">
        <v>1407145</v>
      </c>
      <c r="D46" s="91" t="s">
        <v>118</v>
      </c>
      <c r="E46" s="91" t="s">
        <v>119</v>
      </c>
      <c r="F46" s="111">
        <v>11139</v>
      </c>
      <c r="G46" s="114">
        <v>-67240.92</v>
      </c>
      <c r="H46" s="111" t="s">
        <v>0</v>
      </c>
      <c r="I46" s="114">
        <v>-2629.7</v>
      </c>
      <c r="J46" s="111" t="s">
        <v>17</v>
      </c>
      <c r="K46" s="112">
        <v>0</v>
      </c>
      <c r="L46" s="111">
        <v>1</v>
      </c>
      <c r="M46" s="111">
        <v>8246</v>
      </c>
      <c r="N46" s="111">
        <v>2021</v>
      </c>
      <c r="O46" s="111">
        <v>12</v>
      </c>
    </row>
    <row r="47" spans="1:15" x14ac:dyDescent="0.3">
      <c r="A47" s="112" t="s">
        <v>79</v>
      </c>
      <c r="B47" s="111" t="s">
        <v>35</v>
      </c>
      <c r="C47" s="111">
        <v>11100590</v>
      </c>
      <c r="D47" s="91"/>
      <c r="E47" s="91" t="s">
        <v>115</v>
      </c>
      <c r="F47" s="111">
        <v>10022</v>
      </c>
      <c r="G47" s="114">
        <v>-3793831.13</v>
      </c>
      <c r="H47" s="111" t="s">
        <v>0</v>
      </c>
      <c r="I47" s="114">
        <v>-148370.4</v>
      </c>
      <c r="J47" s="111" t="s">
        <v>17</v>
      </c>
      <c r="K47" s="112">
        <v>0</v>
      </c>
      <c r="L47" s="111">
        <v>1</v>
      </c>
      <c r="M47" s="111">
        <v>8246</v>
      </c>
      <c r="N47" s="111">
        <v>2021</v>
      </c>
      <c r="O47" s="111">
        <v>12</v>
      </c>
    </row>
    <row r="48" spans="1:15" x14ac:dyDescent="0.3">
      <c r="G48" s="115">
        <f>SUM(G2:G47)</f>
        <v>-82967225.110000014</v>
      </c>
      <c r="I48" s="79">
        <f>SUM(I2:I47)</f>
        <v>-3259367.39</v>
      </c>
    </row>
  </sheetData>
  <autoFilter ref="A1:U1" xr:uid="{00000000-0009-0000-0000-000008000000}">
    <sortState xmlns:xlrd2="http://schemas.microsoft.com/office/spreadsheetml/2017/richdata2" ref="A2:U49">
      <sortCondition ref="P1"/>
    </sortState>
  </autoFilter>
  <pageMargins left="0.25" right="0.25" top="0.75" bottom="0.75" header="0.3" footer="0.3"/>
  <pageSetup paperSize="9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EK 15%</vt:lpstr>
      <vt:lpstr>EK 21%</vt:lpstr>
      <vt:lpstr>EK RCH</vt:lpstr>
      <vt:lpstr>EK IGE</vt:lpstr>
      <vt:lpstr>intrastat</vt:lpstr>
      <vt:lpstr>VK 0%</vt:lpstr>
      <vt:lpstr>VK 15%</vt:lpstr>
      <vt:lpstr>VK 21%</vt:lpstr>
      <vt:lpstr>VK RCH</vt:lpstr>
      <vt:lpstr>VK IGL</vt:lpstr>
      <vt:lpstr>Consolidation</vt:lpstr>
      <vt:lpstr>Zsf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fibu3</dc:creator>
  <cp:lastModifiedBy>Tom</cp:lastModifiedBy>
  <cp:lastPrinted>2021-07-15T08:23:43Z</cp:lastPrinted>
  <dcterms:created xsi:type="dcterms:W3CDTF">2012-05-15T08:50:44Z</dcterms:created>
  <dcterms:modified xsi:type="dcterms:W3CDTF">2021-07-22T17:48:24Z</dcterms:modified>
</cp:coreProperties>
</file>