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p\Desktop\"/>
    </mc:Choice>
  </mc:AlternateContent>
  <bookViews>
    <workbookView xWindow="0" yWindow="0" windowWidth="28800" windowHeight="12330" firstSheet="2" activeTab="2"/>
  </bookViews>
  <sheets>
    <sheet name="EK 15%" sheetId="12" r:id="rId1"/>
    <sheet name="EK 21%" sheetId="14" r:id="rId2"/>
    <sheet name="EK RCH" sheetId="16" r:id="rId3"/>
    <sheet name="EK IGE" sheetId="4" r:id="rId4"/>
    <sheet name="VK 0%" sheetId="18" r:id="rId5"/>
    <sheet name="VK 15%" sheetId="13" r:id="rId6"/>
    <sheet name="VK 21%" sheetId="15" r:id="rId7"/>
    <sheet name="VK RCH" sheetId="17" r:id="rId8"/>
    <sheet name="VK IGL" sheetId="8" r:id="rId9"/>
    <sheet name="Consolidation" sheetId="11" r:id="rId10"/>
    <sheet name="intrastat" sheetId="19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IGE'!$A$1:$U$1</definedName>
    <definedName name="_xlnm._FilterDatabase" localSheetId="2" hidden="1">'EK RCH'!$A$1:$V$1</definedName>
    <definedName name="_xlnm._FilterDatabase" localSheetId="6" hidden="1">'VK 21%'!$A$1:$M$1</definedName>
    <definedName name="_xlnm._FilterDatabase" localSheetId="7" hidden="1">'VK RCH'!$A$1:$T$1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9" l="1"/>
  <c r="J30" i="19"/>
  <c r="J28" i="19"/>
  <c r="I31" i="19"/>
  <c r="I32" i="19" s="1"/>
  <c r="I29" i="19"/>
  <c r="I30" i="19" s="1"/>
  <c r="I27" i="19"/>
  <c r="I28" i="19" s="1"/>
  <c r="J23" i="19"/>
  <c r="J14" i="19"/>
  <c r="J9" i="19"/>
  <c r="J3" i="19"/>
  <c r="I22" i="19"/>
  <c r="I21" i="19"/>
  <c r="I8" i="19"/>
  <c r="I7" i="19"/>
  <c r="I6" i="19"/>
  <c r="I20" i="19"/>
  <c r="I2" i="19"/>
  <c r="I3" i="19" s="1"/>
  <c r="I5" i="19"/>
  <c r="I19" i="19"/>
  <c r="I18" i="19"/>
  <c r="I17" i="19"/>
  <c r="I13" i="19"/>
  <c r="I16" i="19"/>
  <c r="I15" i="19"/>
  <c r="I12" i="19"/>
  <c r="I4" i="19"/>
  <c r="I11" i="19"/>
  <c r="I10" i="19"/>
  <c r="H41" i="17"/>
  <c r="N3" i="8"/>
  <c r="N4" i="8"/>
  <c r="N2" i="8"/>
  <c r="N5" i="8" s="1"/>
  <c r="N3" i="4"/>
  <c r="N4" i="4"/>
  <c r="N5" i="4"/>
  <c r="N6" i="4"/>
  <c r="N7" i="4"/>
  <c r="N8" i="4"/>
  <c r="N9" i="4"/>
  <c r="N10" i="4"/>
  <c r="N12" i="4"/>
  <c r="N13" i="4"/>
  <c r="N18" i="4"/>
  <c r="N11" i="4"/>
  <c r="N14" i="4"/>
  <c r="N15" i="4"/>
  <c r="N16" i="4"/>
  <c r="N17" i="4"/>
  <c r="N19" i="4"/>
  <c r="N20" i="4"/>
  <c r="N21" i="4"/>
  <c r="N22" i="4"/>
  <c r="N23" i="4"/>
  <c r="N24" i="4"/>
  <c r="N2" i="4"/>
  <c r="H53" i="16"/>
  <c r="G2" i="11"/>
  <c r="I23" i="19" l="1"/>
  <c r="I9" i="19"/>
  <c r="I14" i="19"/>
  <c r="N25" i="4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<sst xmlns="http://schemas.openxmlformats.org/spreadsheetml/2006/main" count="1029" uniqueCount="180">
  <si>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</si>
  <si>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</si>
  <si>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</si>
  <si>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</si>
  <si>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</si>
  <si>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</si>
  <si>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</si>
  <si>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</si>
  <si>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</si>
  <si>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</si>
  <si>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</si>
  <si>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</si>
  <si>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</si>
  <si>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</si>
  <si>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</si>
  <si>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</si>
  <si>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</si>
  <si>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</si>
  <si>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</si>
  <si>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</si>
  <si>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</si>
  <si>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</si>
  <si>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</si>
  <si>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</si>
  <si>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</si>
  <si>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</si>
  <si>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</si>
  <si>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</si>
  <si>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</si>
  <si>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</si>
  <si>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</si>
  <si>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</si>
  <si>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</si>
  <si>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</si>
  <si>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</si>
  <si>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</si>
  <si>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</si>
  <si>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</si>
  <si>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</si>
  <si>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</si>
  <si>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</si>
  <si>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</si>
  <si>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</si>
  <si>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</si>
  <si>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</si>
  <si>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</si>
  <si>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</si>
  <si>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</si>
  <si>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</si>
  <si>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to get from authority</t>
  </si>
  <si>
    <t>Erstattung vom FA</t>
  </si>
  <si>
    <t>Mais (25,455 CZK/EUR)</t>
  </si>
  <si>
    <t>amount CZK</t>
  </si>
  <si>
    <t>03/09/2021</t>
  </si>
  <si>
    <t>01.10.2021</t>
  </si>
  <si>
    <t>04.10.2021</t>
  </si>
  <si>
    <t>2021-346</t>
  </si>
  <si>
    <t>05.10.2021</t>
  </si>
  <si>
    <t>06.10.2021</t>
  </si>
  <si>
    <t>07.10.2021</t>
  </si>
  <si>
    <t>FV221400775</t>
  </si>
  <si>
    <t>FV221200935</t>
  </si>
  <si>
    <t>08.10.2021</t>
  </si>
  <si>
    <t>11.10.2021</t>
  </si>
  <si>
    <t>14.10.2021</t>
  </si>
  <si>
    <t>15.10.2021</t>
  </si>
  <si>
    <t>Sonnenblumenkerne</t>
  </si>
  <si>
    <t>19.10.2021</t>
  </si>
  <si>
    <t>20.10.2021</t>
  </si>
  <si>
    <t>21.10.2021</t>
  </si>
  <si>
    <t>22.10.2021</t>
  </si>
  <si>
    <t>24.10.2021</t>
  </si>
  <si>
    <t>25.10.2021</t>
  </si>
  <si>
    <t>26.10.2021</t>
  </si>
  <si>
    <t>27.10.2021</t>
  </si>
  <si>
    <t>28.10.2021</t>
  </si>
  <si>
    <t>FV221400848</t>
  </si>
  <si>
    <t>FV221400851</t>
  </si>
  <si>
    <t>FV221201035</t>
  </si>
  <si>
    <t>29.10.2021</t>
  </si>
  <si>
    <t>FV221400879</t>
  </si>
  <si>
    <t>FV221303005</t>
  </si>
  <si>
    <t>31.10.2021</t>
  </si>
  <si>
    <t>Mais (25,310 CZK/EUR)</t>
  </si>
  <si>
    <t>Mais (25,445 CZK/EUR)</t>
  </si>
  <si>
    <t>Mais (25,495 CZK/EUR)</t>
  </si>
  <si>
    <t>Mais (25,435 CZK/EUR)</t>
  </si>
  <si>
    <t>Mais (25,400 CZK/EUR)</t>
  </si>
  <si>
    <t>12.10.2021</t>
  </si>
  <si>
    <t>886/2021</t>
  </si>
  <si>
    <t>Corn (25,375 CZK/EUR)</t>
  </si>
  <si>
    <t>Mais (25,385 CZK/EUR)</t>
  </si>
  <si>
    <t>FSE-214/21/XDP/10</t>
  </si>
  <si>
    <t>Corn (5,577 CZK/PLN)</t>
  </si>
  <si>
    <t>Corn (25,520 CZK/EUR)</t>
  </si>
  <si>
    <t>Mais (25,520 CZK/EUR)</t>
  </si>
  <si>
    <t>FSE-217/21/XDP/10</t>
  </si>
  <si>
    <t>Corn (5,566 CZK/PLN)</t>
  </si>
  <si>
    <t>FSE-218/21/XDP/10</t>
  </si>
  <si>
    <t>Corn (5,565 CZK/PLN)</t>
  </si>
  <si>
    <t>FSE-220/21/XDP/10</t>
  </si>
  <si>
    <t>Corn (5,580 CZK/PLN)</t>
  </si>
  <si>
    <t>FSE-72/2021/UE/10</t>
  </si>
  <si>
    <t>Corn (5,573 CZK/PLN)</t>
  </si>
  <si>
    <t>Mahlweizen (25,735 CZK/EUR)</t>
  </si>
  <si>
    <t>FSE-265/21/XDP/10</t>
  </si>
  <si>
    <t>FSE-86/2021/UE/10</t>
  </si>
  <si>
    <t>Corn (5,558 CZK/PLN)</t>
  </si>
  <si>
    <t>FSE-85/2021/UE/10</t>
  </si>
  <si>
    <t>FSE-87/2021/UE/10</t>
  </si>
  <si>
    <t>FSE-326/21/XDP/10</t>
  </si>
  <si>
    <t>Corn (5,560 CZK/PLN)</t>
  </si>
  <si>
    <t>FSE-327/21/XDP/10</t>
  </si>
  <si>
    <t>Milling Wheat (5,543)</t>
  </si>
  <si>
    <t>Milling Wheat (5,534)</t>
  </si>
  <si>
    <t>Mahlweizen (25,695)</t>
  </si>
  <si>
    <t>Mais (4.494.463,46 CZK)</t>
  </si>
  <si>
    <t>PH9-2021034139</t>
  </si>
  <si>
    <t>Sonnenblumenkerne (266.500,08 CZK)</t>
  </si>
  <si>
    <t>PH9-2021034137</t>
  </si>
  <si>
    <t>Rapssaat 00 (205.995,05 CZK)</t>
  </si>
  <si>
    <t>PH9-2021034136</t>
  </si>
  <si>
    <t>Rapssaat 00 (567.080,17 CZK)</t>
  </si>
  <si>
    <t>PH9-2021034345</t>
  </si>
  <si>
    <t>Sonnenblumenkerne (261.844,61 CZK)</t>
  </si>
  <si>
    <t>13.10.2021</t>
  </si>
  <si>
    <t>PH9-2021034505</t>
  </si>
  <si>
    <t>Sonnenblumenkerne (22.088,94 CZK)</t>
  </si>
  <si>
    <t>PH9-2021034507</t>
  </si>
  <si>
    <t>Rapssaat 00 (18.793,49 CZK)</t>
  </si>
  <si>
    <t>PH9-2021034508</t>
  </si>
  <si>
    <t>Rapssaat 00 (51.387,93 CZK)</t>
  </si>
  <si>
    <t>18.10.2021</t>
  </si>
  <si>
    <t>Mais (4.067.195,04 CZK)</t>
  </si>
  <si>
    <t>PH9-2021035692</t>
  </si>
  <si>
    <t>Sonnenblumenkerne (3.323.150,35 CZK)</t>
  </si>
  <si>
    <t>PH9-2021035725</t>
  </si>
  <si>
    <t>Sonnenblumenkerne (20.141,89 CZK)</t>
  </si>
  <si>
    <t>PH9-2021036164</t>
  </si>
  <si>
    <t>Sonnenblumenkerne (126.030,52 CZK)</t>
  </si>
  <si>
    <t>Mais (2.284.027,37 CZK) 25,700 CZK/EUR</t>
  </si>
  <si>
    <t>Corn (3.972.489,61 CZK) 25,700 CZK/EUR</t>
  </si>
  <si>
    <t>PH9-2021036676</t>
  </si>
  <si>
    <t>Sonnenblumenkerne (1.749.389,23 CZK)</t>
  </si>
  <si>
    <t>PH9-2021036678</t>
  </si>
  <si>
    <t>Rapssaat 00 (9.837.942,80 CZK)</t>
  </si>
  <si>
    <t>Mahlweizen (614.418,84 CZK)</t>
  </si>
  <si>
    <t>Mahlweizen (326.598,87 CZK)</t>
  </si>
  <si>
    <t>PH9-2021037234</t>
  </si>
  <si>
    <t>Rapssaat 00 (692.091,57 CZK)</t>
  </si>
  <si>
    <t>PH9-2021037232</t>
  </si>
  <si>
    <t>Sonnenblumenkerne (64.794,78 CZK)</t>
  </si>
  <si>
    <t>Mais (1.225.309,25 CZK)</t>
  </si>
  <si>
    <t>Mais (3.235.999,53 CZK)</t>
  </si>
  <si>
    <t>PH9-2021037380</t>
  </si>
  <si>
    <t>Rapssaat 00 (8.139.523,08 CZK)</t>
  </si>
  <si>
    <t>PH9-2021037391</t>
  </si>
  <si>
    <t>Sonnenblumenkerne (3.582.762,12 CZK)</t>
  </si>
  <si>
    <t>PH9-2021037891</t>
  </si>
  <si>
    <t>Sonnenblumenkerne (119.735,62 CZK)</t>
  </si>
  <si>
    <t>PH9-2021037888</t>
  </si>
  <si>
    <t>Rapssaat 00 (517.616,32 CZK)</t>
  </si>
  <si>
    <t>váha</t>
  </si>
  <si>
    <t>kód</t>
  </si>
  <si>
    <t>druh dopravy</t>
  </si>
  <si>
    <t>plátce dopravy</t>
  </si>
  <si>
    <t>země</t>
  </si>
  <si>
    <t>silniční</t>
  </si>
  <si>
    <t>GK</t>
  </si>
  <si>
    <t>PL</t>
  </si>
  <si>
    <t>zákazník</t>
  </si>
  <si>
    <t>AT</t>
  </si>
  <si>
    <t>železniční</t>
  </si>
  <si>
    <t>DE</t>
  </si>
  <si>
    <t>CZ NEBO PL ???  Nevím co tu dopsat</t>
  </si>
  <si>
    <t>jelo to z PL do CZ</t>
  </si>
  <si>
    <t>SK</t>
  </si>
  <si>
    <t>ICO</t>
  </si>
  <si>
    <t>00580295</t>
  </si>
  <si>
    <t>06613331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</si>
</sst>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0" borderId="17" xfId="0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4" fontId="0" fillId="0" borderId="0" xfId="0" applyNumberFormat="1"/>
    <xf numFmtId="0" fontId="0" fillId="2" borderId="0" xfId="0" applyFont="1" applyFill="1" applyAlignment="1">
      <alignment horizontal="left"/>
    </xf>
    <xf numFmtId="0" fontId="0" fillId="2" borderId="0" xfId="0" applyFill="1"/>
    <xf numFmtId="4" fontId="0" fillId="2" borderId="0" xfId="0" applyNumberFormat="1" applyFont="1" applyFill="1" applyBorder="1"/>
    <xf numFmtId="164" fontId="0" fillId="0" borderId="0" xfId="0" applyNumberFormat="1"/>
    <xf numFmtId="4" fontId="0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164" fontId="0" fillId="0" borderId="0" xfId="0" applyNumberFormat="1" applyBorder="1"/>
    <xf numFmtId="14" fontId="0" fillId="0" borderId="0" xfId="0" applyNumberFormat="1" applyBorder="1" applyAlignment="1">
      <alignment horizontal="left"/>
    </xf>
    <xf numFmtId="4" fontId="0" fillId="0" borderId="11" xfId="0" applyNumberFormat="1" applyFont="1" applyFill="1" applyBorder="1"/>
    <xf numFmtId="4" fontId="5" fillId="0" borderId="0" xfId="0" applyNumberFormat="1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/>
    <xf numFmtId="0" fontId="7" fillId="0" borderId="0" xfId="0" applyFont="1"/>
    <xf numFmtId="4" fontId="7" fillId="0" borderId="0" xfId="0" applyNumberFormat="1" applyFont="1" applyFill="1" applyBorder="1"/>
    <xf numFmtId="4" fontId="8" fillId="0" borderId="0" xfId="0" applyNumberFormat="1" applyFont="1"/>
    <xf numFmtId="0" fontId="8" fillId="0" borderId="0" xfId="0" applyFont="1"/>
    <xf numFmtId="4" fontId="8" fillId="0" borderId="0" xfId="0" applyNumberFormat="1" applyFont="1" applyFill="1" applyBorder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" fontId="0" fillId="2" borderId="0" xfId="0" applyNumberFormat="1" applyFill="1" applyBorder="1"/>
    <xf numFmtId="4" fontId="0" fillId="3" borderId="0" xfId="0" applyNumberFormat="1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 applyAlignment="1">
      <alignment horizontal="left"/>
    </xf>
    <xf numFmtId="4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6"/>
  <sheetViews>
    <sheetView workbookViewId="0">
      <selection activeCell="E6" sqref="E6"/>
    </sheetView>
  </sheetViews>
  <sheetFormatPr defaultColWidth="11.140625" defaultRowHeight="15" x14ac:dyDescent="0.25"/>
  <cols>
    <col min="1" max="1" width="10.140625" style="7" bestFit="1" customWidth="1"/>
    <col min="2" max="2" width="3.140625" style="7" bestFit="1" customWidth="1"/>
    <col min="3" max="3" width="9" style="5" bestFit="1" customWidth="1"/>
    <col min="4" max="4" width="12.28515625" style="74" bestFit="1" customWidth="1"/>
    <col min="5" max="5" width="11.140625" style="74"/>
    <col min="6" max="6" width="9.5703125" style="7" bestFit="1" customWidth="1"/>
    <col min="7" max="7" width="14.42578125" style="6" bestFit="1" customWidth="1"/>
    <col min="8" max="8" width="4.28515625" style="7" bestFit="1" customWidth="1"/>
    <col min="9" max="9" width="8.140625" style="6" bestFit="1" customWidth="1"/>
    <col min="10" max="10" width="4.42578125" style="6" bestFit="1" customWidth="1"/>
    <col min="11" max="11" width="6.140625" style="7" bestFit="1" customWidth="1"/>
    <col min="12" max="12" width="3" style="7" bestFit="1" customWidth="1"/>
    <col min="13" max="13" width="11" style="6" bestFit="1" customWidth="1"/>
    <col min="14" max="14" width="6.28515625" style="7" bestFit="1" customWidth="1"/>
    <col min="15" max="15" width="5" style="7" bestFit="1" customWidth="1"/>
    <col min="16" max="16" width="8" style="7" bestFit="1" customWidth="1"/>
    <col min="17" max="16384" width="11.140625" style="7"/>
  </cols>
  <sheetData>
    <row r="6" spans="5:5" x14ac:dyDescent="0.25">
      <c r="E6" s="97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1"/>
  <sheetViews>
    <sheetView workbookViewId="0">
      <selection activeCell="P8" sqref="P8"/>
    </sheetView>
  </sheetViews>
  <sheetFormatPr defaultColWidth="11.7109375" defaultRowHeight="15" x14ac:dyDescent="0.25"/>
  <cols>
    <col min="1" max="1" width="10.7109375" style="21" bestFit="1" customWidth="1"/>
    <col min="2" max="2" width="14.28515625" style="21" bestFit="1" customWidth="1"/>
    <col min="3" max="3" width="14.85546875" style="21" customWidth="1"/>
    <col min="4" max="4" width="12.7109375" style="16" bestFit="1" customWidth="1"/>
    <col min="5" max="5" width="8.85546875" style="21" bestFit="1" customWidth="1"/>
    <col min="6" max="6" width="13.42578125" style="24" bestFit="1" customWidth="1"/>
    <col min="7" max="7" width="12.7109375" style="16" bestFit="1" customWidth="1"/>
    <col min="8" max="8" width="8.85546875" style="15" bestFit="1" customWidth="1"/>
    <col min="9" max="16384" width="11.7109375" style="15"/>
  </cols>
  <sheetData>
    <row r="1" spans="1:13" s="17" customFormat="1" x14ac:dyDescent="0.25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19" t="s">
        <v>162</v>
      </c>
      <c r="J1" s="119" t="s">
        <v>163</v>
      </c>
      <c r="K1" s="119" t="s">
        <v>164</v>
      </c>
      <c r="L1" s="119" t="s">
        <v>165</v>
      </c>
      <c r="M1" s="119" t="s">
        <v>166</v>
      </c>
    </row>
    <row r="2" spans="1:13" s="17" customFormat="1" x14ac:dyDescent="0.25">
      <c r="A2" s="61" t="s">
        <v>53</v>
      </c>
      <c r="B2" s="91" t="s">
        <v>14</v>
      </c>
      <c r="C2" s="89" t="s">
        <v>45</v>
      </c>
      <c r="D2" s="6">
        <v>3060330</v>
      </c>
      <c r="E2" s="62" t="s">
        <v>0</v>
      </c>
      <c r="F2" s="23">
        <v>1</v>
      </c>
      <c r="G2" s="6">
        <f>SUM(D2*F2)</f>
        <v>3060330</v>
      </c>
      <c r="H2" s="62" t="s">
        <v>0</v>
      </c>
      <c r="I2" s="17">
        <v>518</v>
      </c>
      <c r="J2" s="126">
        <v>10019900</v>
      </c>
      <c r="K2" s="17" t="s">
        <v>172</v>
      </c>
      <c r="L2" s="17" t="s">
        <v>168</v>
      </c>
      <c r="M2" s="17" t="s">
        <v>173</v>
      </c>
    </row>
    <row r="3" spans="1:13" x14ac:dyDescent="0.25">
      <c r="A3" s="21" t="s">
        <v>46</v>
      </c>
      <c r="B3" s="92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25">
      <c r="A4" s="21"/>
      <c r="B4" s="21"/>
      <c r="C4" s="21"/>
      <c r="D4" s="6"/>
      <c r="E4" s="22"/>
      <c r="F4" s="23"/>
      <c r="G4" s="90">
        <f>SUM(G2:G3)</f>
        <v>3060330</v>
      </c>
      <c r="H4" s="22"/>
    </row>
    <row r="5" spans="1:13" s="17" customFormat="1" x14ac:dyDescent="0.25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25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25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25">
      <c r="A8" s="75" t="s">
        <v>48</v>
      </c>
      <c r="B8" s="76" t="s">
        <v>37</v>
      </c>
      <c r="C8" s="77" t="s">
        <v>14</v>
      </c>
      <c r="D8" s="6">
        <v>461870.4</v>
      </c>
      <c r="E8" s="62" t="s">
        <v>34</v>
      </c>
      <c r="F8" s="23">
        <v>5.56</v>
      </c>
      <c r="G8" s="6">
        <f>SUM(D8*F8)</f>
        <v>2567999.4240000001</v>
      </c>
      <c r="H8" s="62" t="s">
        <v>0</v>
      </c>
      <c r="I8" s="2">
        <v>466.5</v>
      </c>
      <c r="J8" s="126">
        <v>10059000</v>
      </c>
      <c r="K8" s="2" t="s">
        <v>167</v>
      </c>
      <c r="L8" s="2" t="s">
        <v>168</v>
      </c>
      <c r="M8" s="74" t="s">
        <v>174</v>
      </c>
    </row>
    <row r="9" spans="1:13" s="17" customFormat="1" x14ac:dyDescent="0.25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  <c r="M9" s="127" t="s">
        <v>175</v>
      </c>
    </row>
    <row r="10" spans="1:13" s="17" customFormat="1" x14ac:dyDescent="0.25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25">
      <c r="G11" s="90">
        <f>SUM(G8:G10)</f>
        <v>2567999.4240000001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4" sqref="I4"/>
    </sheetView>
  </sheetViews>
  <sheetFormatPr defaultRowHeight="15" x14ac:dyDescent="0.25"/>
  <cols>
    <col min="6" max="6" width="14.42578125" customWidth="1"/>
    <col min="9" max="9" width="11.7109375" customWidth="1"/>
    <col min="10" max="10" width="11.42578125" bestFit="1" customWidth="1"/>
  </cols>
  <sheetData>
    <row r="1" spans="1:17" s="109" customFormat="1" x14ac:dyDescent="0.25">
      <c r="A1" s="102" t="s">
        <v>19</v>
      </c>
      <c r="B1" s="102"/>
      <c r="C1" s="103" t="s">
        <v>20</v>
      </c>
      <c r="D1" s="103" t="s">
        <v>21</v>
      </c>
      <c r="E1" s="103" t="s">
        <v>22</v>
      </c>
      <c r="F1" s="104" t="s">
        <v>24</v>
      </c>
      <c r="G1" s="102"/>
      <c r="H1" s="111" t="s">
        <v>13</v>
      </c>
      <c r="I1" s="104" t="s">
        <v>52</v>
      </c>
      <c r="J1" s="119" t="s">
        <v>162</v>
      </c>
      <c r="K1" s="119" t="s">
        <v>163</v>
      </c>
      <c r="L1" s="119" t="s">
        <v>164</v>
      </c>
      <c r="M1" s="119" t="s">
        <v>165</v>
      </c>
      <c r="N1" s="119" t="s">
        <v>166</v>
      </c>
    </row>
    <row r="2" spans="1:17" s="109" customFormat="1" x14ac:dyDescent="0.25">
      <c r="A2" s="104" t="s">
        <v>72</v>
      </c>
      <c r="B2" s="102" t="s">
        <v>30</v>
      </c>
      <c r="C2" s="103">
        <v>71200270</v>
      </c>
      <c r="D2" s="103">
        <v>2106028</v>
      </c>
      <c r="E2" s="103" t="s">
        <v>104</v>
      </c>
      <c r="F2" s="104">
        <v>50859.6</v>
      </c>
      <c r="G2" s="102" t="s">
        <v>17</v>
      </c>
      <c r="H2" s="111">
        <v>25.734999999999999</v>
      </c>
      <c r="I2" s="104">
        <f>SUM(F2*H2)</f>
        <v>1308871.8059999999</v>
      </c>
      <c r="J2" s="64">
        <v>231.18</v>
      </c>
      <c r="K2" s="126">
        <v>10019900</v>
      </c>
      <c r="L2" s="36" t="s">
        <v>167</v>
      </c>
      <c r="M2" s="36" t="s">
        <v>168</v>
      </c>
      <c r="N2" s="36" t="s">
        <v>176</v>
      </c>
    </row>
    <row r="3" spans="1:17" s="109" customFormat="1" x14ac:dyDescent="0.25">
      <c r="A3" s="104"/>
      <c r="B3" s="102"/>
      <c r="C3" s="103"/>
      <c r="D3" s="103"/>
      <c r="E3" s="103"/>
      <c r="F3" s="104"/>
      <c r="G3" s="102"/>
      <c r="H3" s="111"/>
      <c r="I3" s="128">
        <f>SUM(I2)</f>
        <v>1308871.8059999999</v>
      </c>
      <c r="J3" s="101">
        <f>SUM(J2*1000)</f>
        <v>231180</v>
      </c>
      <c r="K3" s="126"/>
      <c r="L3" s="36"/>
      <c r="M3" s="36"/>
      <c r="N3" s="36"/>
    </row>
    <row r="4" spans="1:17" x14ac:dyDescent="0.25">
      <c r="A4" s="104" t="s">
        <v>88</v>
      </c>
      <c r="B4" s="102" t="s">
        <v>30</v>
      </c>
      <c r="C4" s="103">
        <v>71200244</v>
      </c>
      <c r="D4" s="103" t="s">
        <v>89</v>
      </c>
      <c r="E4" s="103" t="s">
        <v>90</v>
      </c>
      <c r="F4" s="104">
        <v>23256.2</v>
      </c>
      <c r="G4" s="102" t="s">
        <v>17</v>
      </c>
      <c r="H4" s="111">
        <v>25.375</v>
      </c>
      <c r="I4" s="104">
        <f>SUM(F4*H4)</f>
        <v>590126.07500000007</v>
      </c>
      <c r="J4" s="64">
        <v>105.71</v>
      </c>
      <c r="K4" s="126">
        <v>10059000</v>
      </c>
      <c r="L4" s="36" t="s">
        <v>167</v>
      </c>
      <c r="M4" s="36" t="s">
        <v>168</v>
      </c>
      <c r="N4" s="36" t="s">
        <v>169</v>
      </c>
      <c r="O4" s="36"/>
      <c r="P4" s="36"/>
      <c r="Q4" s="36"/>
    </row>
    <row r="5" spans="1:17" x14ac:dyDescent="0.25">
      <c r="A5" s="104" t="s">
        <v>72</v>
      </c>
      <c r="B5" s="102" t="s">
        <v>30</v>
      </c>
      <c r="C5" s="103">
        <v>71200262</v>
      </c>
      <c r="D5" s="103" t="s">
        <v>102</v>
      </c>
      <c r="E5" s="103" t="s">
        <v>103</v>
      </c>
      <c r="F5" s="104">
        <v>57875.4</v>
      </c>
      <c r="G5" s="102" t="s">
        <v>34</v>
      </c>
      <c r="H5" s="111">
        <v>5.5730000000000004</v>
      </c>
      <c r="I5" s="104">
        <f>SUM(F5*H5)</f>
        <v>322539.60420000006</v>
      </c>
      <c r="J5" s="64">
        <v>58.46</v>
      </c>
      <c r="K5" s="126">
        <v>10059000</v>
      </c>
      <c r="L5" s="36" t="s">
        <v>167</v>
      </c>
      <c r="M5" s="36" t="s">
        <v>168</v>
      </c>
      <c r="N5" s="36" t="s">
        <v>169</v>
      </c>
      <c r="O5" s="36"/>
      <c r="P5" s="36"/>
      <c r="Q5" s="36"/>
    </row>
    <row r="6" spans="1:17" x14ac:dyDescent="0.25">
      <c r="A6" s="104" t="s">
        <v>74</v>
      </c>
      <c r="B6" s="102" t="s">
        <v>30</v>
      </c>
      <c r="C6" s="103">
        <v>71200265</v>
      </c>
      <c r="D6" s="103" t="s">
        <v>106</v>
      </c>
      <c r="E6" s="103" t="s">
        <v>107</v>
      </c>
      <c r="F6" s="104">
        <v>84664.8</v>
      </c>
      <c r="G6" s="102" t="s">
        <v>34</v>
      </c>
      <c r="H6" s="111">
        <v>5.5579999999999998</v>
      </c>
      <c r="I6" s="104">
        <f>SUM(F6*H6)</f>
        <v>470566.9584</v>
      </c>
      <c r="J6" s="64">
        <v>85.52</v>
      </c>
      <c r="K6" s="126">
        <v>10059000</v>
      </c>
      <c r="L6" s="36" t="s">
        <v>167</v>
      </c>
      <c r="M6" s="36" t="s">
        <v>168</v>
      </c>
      <c r="N6" s="36" t="s">
        <v>169</v>
      </c>
      <c r="O6" s="36"/>
      <c r="P6" s="36"/>
      <c r="Q6" s="36"/>
    </row>
    <row r="7" spans="1:17" x14ac:dyDescent="0.25">
      <c r="A7" s="104" t="s">
        <v>74</v>
      </c>
      <c r="B7" s="102" t="s">
        <v>30</v>
      </c>
      <c r="C7" s="103">
        <v>71200266</v>
      </c>
      <c r="D7" s="103" t="s">
        <v>108</v>
      </c>
      <c r="E7" s="103" t="s">
        <v>107</v>
      </c>
      <c r="F7" s="104">
        <v>84565.8</v>
      </c>
      <c r="G7" s="102" t="s">
        <v>34</v>
      </c>
      <c r="H7" s="111">
        <v>5.5579999999999998</v>
      </c>
      <c r="I7" s="104">
        <f>SUM(F7*H7)</f>
        <v>470016.71639999998</v>
      </c>
      <c r="J7" s="64">
        <v>85.42</v>
      </c>
      <c r="K7" s="126">
        <v>10059000</v>
      </c>
      <c r="L7" s="36" t="s">
        <v>167</v>
      </c>
      <c r="M7" s="36" t="s">
        <v>168</v>
      </c>
      <c r="N7" s="36" t="s">
        <v>169</v>
      </c>
      <c r="O7" s="36"/>
      <c r="P7" s="36"/>
      <c r="Q7" s="36"/>
    </row>
    <row r="8" spans="1:17" x14ac:dyDescent="0.25">
      <c r="A8" s="104" t="s">
        <v>74</v>
      </c>
      <c r="B8" s="102" t="s">
        <v>30</v>
      </c>
      <c r="C8" s="103">
        <v>71200267</v>
      </c>
      <c r="D8" s="103" t="s">
        <v>109</v>
      </c>
      <c r="E8" s="103" t="s">
        <v>107</v>
      </c>
      <c r="F8" s="104">
        <v>80784</v>
      </c>
      <c r="G8" s="102" t="s">
        <v>34</v>
      </c>
      <c r="H8" s="111">
        <v>5.5579999999999998</v>
      </c>
      <c r="I8" s="104">
        <f>SUM(F8*H8)</f>
        <v>448997.47200000001</v>
      </c>
      <c r="J8" s="64">
        <v>81.599999999999994</v>
      </c>
      <c r="K8" s="126">
        <v>10059000</v>
      </c>
      <c r="L8" s="36" t="s">
        <v>167</v>
      </c>
      <c r="M8" s="36" t="s">
        <v>168</v>
      </c>
      <c r="N8" s="36" t="s">
        <v>169</v>
      </c>
      <c r="O8" s="36"/>
      <c r="P8" s="36"/>
      <c r="Q8" s="36"/>
    </row>
    <row r="9" spans="1:17" s="109" customFormat="1" x14ac:dyDescent="0.25">
      <c r="A9" s="104"/>
      <c r="B9" s="102"/>
      <c r="C9" s="103"/>
      <c r="D9" s="103"/>
      <c r="E9" s="103"/>
      <c r="F9" s="104"/>
      <c r="G9" s="102"/>
      <c r="H9" s="111"/>
      <c r="I9" s="128">
        <f>SUM(I4:I8)</f>
        <v>2302246.8259999999</v>
      </c>
      <c r="J9" s="101">
        <f>SUM(J4:J8)*1000</f>
        <v>416710.00000000006</v>
      </c>
      <c r="K9" s="126"/>
      <c r="L9" s="36"/>
      <c r="M9" s="36"/>
      <c r="N9" s="36"/>
      <c r="O9" s="36"/>
      <c r="P9" s="36"/>
      <c r="Q9" s="36"/>
    </row>
    <row r="10" spans="1:17" x14ac:dyDescent="0.25">
      <c r="A10" s="104" t="s">
        <v>62</v>
      </c>
      <c r="B10" s="102" t="s">
        <v>30</v>
      </c>
      <c r="C10" s="103">
        <v>71200237</v>
      </c>
      <c r="D10" s="103">
        <v>50210074</v>
      </c>
      <c r="E10" s="103" t="s">
        <v>86</v>
      </c>
      <c r="F10" s="104">
        <v>69064.06</v>
      </c>
      <c r="G10" s="102" t="s">
        <v>17</v>
      </c>
      <c r="H10" s="111">
        <v>25.434999999999999</v>
      </c>
      <c r="I10" s="104">
        <f>SUM(F10*H10)</f>
        <v>1756644.3660999998</v>
      </c>
      <c r="J10" s="64">
        <v>281.32</v>
      </c>
      <c r="K10" s="126">
        <v>10059000</v>
      </c>
      <c r="L10" s="36" t="s">
        <v>167</v>
      </c>
      <c r="M10" s="36" t="s">
        <v>168</v>
      </c>
      <c r="N10" s="36" t="s">
        <v>176</v>
      </c>
      <c r="O10" s="36"/>
      <c r="P10" s="36"/>
      <c r="Q10" s="36"/>
    </row>
    <row r="11" spans="1:17" x14ac:dyDescent="0.25">
      <c r="A11" s="104" t="s">
        <v>63</v>
      </c>
      <c r="B11" s="102" t="s">
        <v>30</v>
      </c>
      <c r="C11" s="103">
        <v>71200231</v>
      </c>
      <c r="D11" s="103">
        <v>6121001205</v>
      </c>
      <c r="E11" s="103" t="s">
        <v>87</v>
      </c>
      <c r="F11" s="104">
        <v>36222.18</v>
      </c>
      <c r="G11" s="102" t="s">
        <v>17</v>
      </c>
      <c r="H11" s="111">
        <v>25.4</v>
      </c>
      <c r="I11" s="104">
        <f>SUM(F11*H11)</f>
        <v>920043.37199999997</v>
      </c>
      <c r="J11" s="64">
        <v>155.46</v>
      </c>
      <c r="K11" s="126">
        <v>10059000</v>
      </c>
      <c r="L11" s="36" t="s">
        <v>167</v>
      </c>
      <c r="M11" s="36" t="s">
        <v>168</v>
      </c>
      <c r="N11" s="36" t="s">
        <v>176</v>
      </c>
      <c r="O11" s="36"/>
      <c r="P11" s="36"/>
      <c r="Q11" s="36"/>
    </row>
    <row r="12" spans="1:17" x14ac:dyDescent="0.25">
      <c r="A12" s="104" t="s">
        <v>64</v>
      </c>
      <c r="B12" s="102" t="s">
        <v>30</v>
      </c>
      <c r="C12" s="103">
        <v>71200248</v>
      </c>
      <c r="D12" s="103">
        <v>7470100673</v>
      </c>
      <c r="E12" s="103" t="s">
        <v>91</v>
      </c>
      <c r="F12" s="104">
        <v>120481.2</v>
      </c>
      <c r="G12" s="102" t="s">
        <v>17</v>
      </c>
      <c r="H12" s="111">
        <v>25.385000000000002</v>
      </c>
      <c r="I12" s="104">
        <f>SUM(F12*H12)</f>
        <v>3058415.2620000001</v>
      </c>
      <c r="J12" s="64">
        <v>491.76</v>
      </c>
      <c r="K12" s="126">
        <v>10059000</v>
      </c>
      <c r="L12" s="36" t="s">
        <v>167</v>
      </c>
      <c r="M12" s="36" t="s">
        <v>168</v>
      </c>
      <c r="N12" s="36" t="s">
        <v>176</v>
      </c>
      <c r="O12" s="36"/>
      <c r="P12" s="36"/>
      <c r="Q12" s="36"/>
    </row>
    <row r="13" spans="1:17" x14ac:dyDescent="0.25">
      <c r="A13" s="104" t="s">
        <v>68</v>
      </c>
      <c r="B13" s="102" t="s">
        <v>30</v>
      </c>
      <c r="C13" s="103">
        <v>71200259</v>
      </c>
      <c r="D13" s="103">
        <v>7470100806</v>
      </c>
      <c r="E13" s="103" t="s">
        <v>95</v>
      </c>
      <c r="F13" s="104">
        <v>41405</v>
      </c>
      <c r="G13" s="102" t="s">
        <v>17</v>
      </c>
      <c r="H13" s="111">
        <v>25.52</v>
      </c>
      <c r="I13" s="104">
        <f>SUM(F13*H13)</f>
        <v>1056655.6000000001</v>
      </c>
      <c r="J13" s="64">
        <v>169</v>
      </c>
      <c r="K13" s="126">
        <v>10059000</v>
      </c>
      <c r="L13" s="36" t="s">
        <v>167</v>
      </c>
      <c r="M13" s="36" t="s">
        <v>168</v>
      </c>
      <c r="N13" s="36" t="s">
        <v>176</v>
      </c>
      <c r="O13" s="36"/>
      <c r="P13" s="36"/>
      <c r="Q13" s="36"/>
    </row>
    <row r="14" spans="1:17" s="109" customFormat="1" x14ac:dyDescent="0.25">
      <c r="A14" s="104"/>
      <c r="B14" s="102"/>
      <c r="C14" s="103"/>
      <c r="D14" s="103"/>
      <c r="E14" s="103"/>
      <c r="F14" s="104"/>
      <c r="G14" s="102"/>
      <c r="H14" s="111"/>
      <c r="I14" s="128">
        <f>SUM(I10:I13)</f>
        <v>6791758.6000999995</v>
      </c>
      <c r="J14" s="101">
        <f>SUM(J10:J13)*1000</f>
        <v>1097540</v>
      </c>
      <c r="K14" s="126"/>
      <c r="L14" s="36"/>
      <c r="M14" s="36"/>
      <c r="N14" s="36"/>
      <c r="O14" s="36"/>
      <c r="P14" s="36"/>
      <c r="Q14" s="36"/>
    </row>
    <row r="15" spans="1:17" x14ac:dyDescent="0.25">
      <c r="A15" s="104" t="s">
        <v>67</v>
      </c>
      <c r="B15" s="102" t="s">
        <v>30</v>
      </c>
      <c r="C15" s="103">
        <v>71200289</v>
      </c>
      <c r="D15" s="103" t="s">
        <v>92</v>
      </c>
      <c r="E15" s="103" t="s">
        <v>93</v>
      </c>
      <c r="F15" s="104">
        <v>53669</v>
      </c>
      <c r="G15" s="102" t="s">
        <v>34</v>
      </c>
      <c r="H15" s="111">
        <v>5.577</v>
      </c>
      <c r="I15" s="104">
        <f t="shared" ref="I15:I22" si="0">SUM(F15*H15)</f>
        <v>299312.01299999998</v>
      </c>
      <c r="J15" s="64">
        <v>52.36</v>
      </c>
      <c r="K15" s="126">
        <v>10059000</v>
      </c>
      <c r="L15" s="36" t="s">
        <v>167</v>
      </c>
      <c r="M15" s="36" t="s">
        <v>170</v>
      </c>
      <c r="N15" s="36" t="s">
        <v>169</v>
      </c>
      <c r="O15" s="36"/>
      <c r="P15" s="36"/>
      <c r="Q15" s="36"/>
    </row>
    <row r="16" spans="1:17" x14ac:dyDescent="0.25">
      <c r="A16" s="104" t="s">
        <v>68</v>
      </c>
      <c r="B16" s="102" t="s">
        <v>30</v>
      </c>
      <c r="C16" s="103">
        <v>71200254</v>
      </c>
      <c r="D16" s="112">
        <v>44237</v>
      </c>
      <c r="E16" s="103" t="s">
        <v>94</v>
      </c>
      <c r="F16" s="104">
        <v>24039</v>
      </c>
      <c r="G16" s="102" t="s">
        <v>17</v>
      </c>
      <c r="H16" s="111">
        <v>25.52</v>
      </c>
      <c r="I16" s="104">
        <f t="shared" si="0"/>
        <v>613475.28</v>
      </c>
      <c r="J16" s="64">
        <v>106.84</v>
      </c>
      <c r="K16" s="126">
        <v>10059000</v>
      </c>
      <c r="L16" s="36" t="s">
        <v>167</v>
      </c>
      <c r="M16" s="36" t="s">
        <v>170</v>
      </c>
      <c r="N16" s="36" t="s">
        <v>169</v>
      </c>
      <c r="O16" s="36"/>
      <c r="P16" s="36"/>
      <c r="Q16" s="36"/>
    </row>
    <row r="17" spans="1:17" x14ac:dyDescent="0.25">
      <c r="A17" s="104" t="s">
        <v>68</v>
      </c>
      <c r="B17" s="102" t="s">
        <v>30</v>
      </c>
      <c r="C17" s="103">
        <v>71200290</v>
      </c>
      <c r="D17" s="103" t="s">
        <v>96</v>
      </c>
      <c r="E17" s="103" t="s">
        <v>97</v>
      </c>
      <c r="F17" s="104">
        <v>54079</v>
      </c>
      <c r="G17" s="102" t="s">
        <v>34</v>
      </c>
      <c r="H17" s="111">
        <v>5.5659999999999998</v>
      </c>
      <c r="I17" s="104">
        <f t="shared" si="0"/>
        <v>301003.71399999998</v>
      </c>
      <c r="J17" s="64">
        <v>52.76</v>
      </c>
      <c r="K17" s="126">
        <v>10059000</v>
      </c>
      <c r="L17" s="36" t="s">
        <v>167</v>
      </c>
      <c r="M17" s="36" t="s">
        <v>170</v>
      </c>
      <c r="N17" s="36" t="s">
        <v>169</v>
      </c>
      <c r="O17" s="36"/>
      <c r="P17" s="36"/>
      <c r="Q17" s="36"/>
    </row>
    <row r="18" spans="1:17" x14ac:dyDescent="0.25">
      <c r="A18" s="104" t="s">
        <v>69</v>
      </c>
      <c r="B18" s="102" t="s">
        <v>30</v>
      </c>
      <c r="C18" s="103">
        <v>71200291</v>
      </c>
      <c r="D18" s="103" t="s">
        <v>98</v>
      </c>
      <c r="E18" s="103" t="s">
        <v>99</v>
      </c>
      <c r="F18" s="104">
        <v>53648.5</v>
      </c>
      <c r="G18" s="102" t="s">
        <v>34</v>
      </c>
      <c r="H18" s="111">
        <v>5.5650000000000004</v>
      </c>
      <c r="I18" s="104">
        <f t="shared" si="0"/>
        <v>298553.90250000003</v>
      </c>
      <c r="J18" s="64">
        <v>52.34</v>
      </c>
      <c r="K18" s="126">
        <v>10059000</v>
      </c>
      <c r="L18" s="36" t="s">
        <v>167</v>
      </c>
      <c r="M18" s="36" t="s">
        <v>170</v>
      </c>
      <c r="N18" s="36" t="s">
        <v>169</v>
      </c>
      <c r="O18" s="36"/>
      <c r="P18" s="36"/>
      <c r="Q18" s="36"/>
    </row>
    <row r="19" spans="1:17" x14ac:dyDescent="0.25">
      <c r="A19" s="104" t="s">
        <v>70</v>
      </c>
      <c r="B19" s="102" t="s">
        <v>30</v>
      </c>
      <c r="C19" s="103">
        <v>71200292</v>
      </c>
      <c r="D19" s="103" t="s">
        <v>100</v>
      </c>
      <c r="E19" s="103" t="s">
        <v>101</v>
      </c>
      <c r="F19" s="104">
        <v>55432</v>
      </c>
      <c r="G19" s="102" t="s">
        <v>34</v>
      </c>
      <c r="H19" s="111">
        <v>5.58</v>
      </c>
      <c r="I19" s="104">
        <f t="shared" si="0"/>
        <v>309310.56</v>
      </c>
      <c r="J19" s="64">
        <v>54.08</v>
      </c>
      <c r="K19" s="126">
        <v>10059000</v>
      </c>
      <c r="L19" s="36" t="s">
        <v>167</v>
      </c>
      <c r="M19" s="36" t="s">
        <v>170</v>
      </c>
      <c r="N19" s="36" t="s">
        <v>169</v>
      </c>
      <c r="O19" s="36"/>
      <c r="P19" s="36"/>
      <c r="Q19" s="36"/>
    </row>
    <row r="20" spans="1:17" x14ac:dyDescent="0.25">
      <c r="A20" s="104" t="s">
        <v>72</v>
      </c>
      <c r="B20" s="102" t="s">
        <v>30</v>
      </c>
      <c r="C20" s="103">
        <v>71200293</v>
      </c>
      <c r="D20" s="103" t="s">
        <v>105</v>
      </c>
      <c r="E20" s="103" t="s">
        <v>103</v>
      </c>
      <c r="F20" s="104">
        <v>28515.5</v>
      </c>
      <c r="G20" s="102" t="s">
        <v>34</v>
      </c>
      <c r="H20" s="111">
        <v>5.5730000000000004</v>
      </c>
      <c r="I20" s="104">
        <f t="shared" si="0"/>
        <v>158916.88150000002</v>
      </c>
      <c r="J20" s="64">
        <v>27.82</v>
      </c>
      <c r="K20" s="126">
        <v>10059000</v>
      </c>
      <c r="L20" s="36" t="s">
        <v>167</v>
      </c>
      <c r="M20" s="36" t="s">
        <v>170</v>
      </c>
      <c r="N20" s="36" t="s">
        <v>169</v>
      </c>
      <c r="O20" s="36"/>
      <c r="P20" s="36"/>
      <c r="Q20" s="36"/>
    </row>
    <row r="21" spans="1:17" x14ac:dyDescent="0.25">
      <c r="A21" s="104" t="s">
        <v>79</v>
      </c>
      <c r="B21" s="102" t="s">
        <v>30</v>
      </c>
      <c r="C21" s="103">
        <v>71200296</v>
      </c>
      <c r="D21" s="103" t="s">
        <v>110</v>
      </c>
      <c r="E21" s="103" t="s">
        <v>111</v>
      </c>
      <c r="F21" s="104">
        <v>55534.5</v>
      </c>
      <c r="G21" s="102" t="s">
        <v>34</v>
      </c>
      <c r="H21" s="111">
        <v>5.56</v>
      </c>
      <c r="I21" s="104">
        <f t="shared" si="0"/>
        <v>308771.82</v>
      </c>
      <c r="J21" s="64">
        <v>54.18</v>
      </c>
      <c r="K21" s="126">
        <v>10059000</v>
      </c>
      <c r="L21" s="36" t="s">
        <v>167</v>
      </c>
      <c r="M21" s="36" t="s">
        <v>170</v>
      </c>
      <c r="N21" s="36" t="s">
        <v>169</v>
      </c>
      <c r="O21" s="36"/>
      <c r="P21" s="36"/>
      <c r="Q21" s="36"/>
    </row>
    <row r="22" spans="1:17" x14ac:dyDescent="0.25">
      <c r="A22" s="104" t="s">
        <v>82</v>
      </c>
      <c r="B22" s="102" t="s">
        <v>30</v>
      </c>
      <c r="C22" s="103">
        <v>71200297</v>
      </c>
      <c r="D22" s="103" t="s">
        <v>112</v>
      </c>
      <c r="E22" s="103" t="s">
        <v>111</v>
      </c>
      <c r="F22" s="104">
        <v>109921</v>
      </c>
      <c r="G22" s="102" t="s">
        <v>34</v>
      </c>
      <c r="H22" s="111">
        <v>5.56</v>
      </c>
      <c r="I22" s="104">
        <f t="shared" si="0"/>
        <v>611160.76</v>
      </c>
      <c r="J22" s="64">
        <v>107.24</v>
      </c>
      <c r="K22" s="126">
        <v>10059000</v>
      </c>
      <c r="L22" s="36" t="s">
        <v>167</v>
      </c>
      <c r="M22" s="36" t="s">
        <v>170</v>
      </c>
      <c r="N22" s="36" t="s">
        <v>169</v>
      </c>
      <c r="O22" s="36"/>
      <c r="P22" s="36"/>
      <c r="Q22" s="36"/>
    </row>
    <row r="23" spans="1:17" x14ac:dyDescent="0.25">
      <c r="I23" s="85">
        <f>SUM(I15:I22)</f>
        <v>2900504.9309999999</v>
      </c>
      <c r="J23" s="85">
        <f>SUM(J15:J22)*1000</f>
        <v>507619.99999999994</v>
      </c>
      <c r="O23" s="36"/>
      <c r="P23" s="36"/>
      <c r="Q23" s="36"/>
    </row>
    <row r="24" spans="1:17" x14ac:dyDescent="0.25">
      <c r="A24" s="87"/>
      <c r="B24" s="36"/>
      <c r="C24" s="51"/>
      <c r="D24" s="51"/>
      <c r="E24" s="63"/>
      <c r="F24" s="95"/>
      <c r="G24" s="95"/>
      <c r="H24" s="65"/>
      <c r="I24" s="129"/>
      <c r="J24" s="36"/>
      <c r="K24" s="36"/>
      <c r="L24" s="36"/>
      <c r="M24" s="36"/>
      <c r="N24" s="36"/>
      <c r="O24" s="36"/>
      <c r="P24" s="36"/>
      <c r="Q24" s="36"/>
    </row>
    <row r="26" spans="1:17" x14ac:dyDescent="0.25">
      <c r="A26" s="109" t="s">
        <v>19</v>
      </c>
      <c r="B26" s="109"/>
      <c r="C26" s="109" t="s">
        <v>20</v>
      </c>
      <c r="D26" s="109" t="s">
        <v>21</v>
      </c>
      <c r="E26" s="109" t="s">
        <v>22</v>
      </c>
      <c r="F26" s="110" t="s">
        <v>24</v>
      </c>
      <c r="G26" s="109"/>
      <c r="H26" s="100" t="s">
        <v>13</v>
      </c>
      <c r="I26" s="110" t="s">
        <v>52</v>
      </c>
      <c r="J26" s="119" t="s">
        <v>162</v>
      </c>
      <c r="K26" s="119" t="s">
        <v>163</v>
      </c>
      <c r="L26" s="119" t="s">
        <v>164</v>
      </c>
      <c r="M26" s="119" t="s">
        <v>165</v>
      </c>
      <c r="N26" s="119" t="s">
        <v>166</v>
      </c>
    </row>
    <row r="27" spans="1:17" x14ac:dyDescent="0.25">
      <c r="A27" s="110" t="s">
        <v>55</v>
      </c>
      <c r="B27" s="109" t="s">
        <v>35</v>
      </c>
      <c r="C27" s="109">
        <v>11200060</v>
      </c>
      <c r="D27" s="109"/>
      <c r="E27" s="109" t="s">
        <v>113</v>
      </c>
      <c r="F27" s="110">
        <v>-28100</v>
      </c>
      <c r="G27" s="109" t="s">
        <v>34</v>
      </c>
      <c r="H27" s="100">
        <v>5.5430000000000001</v>
      </c>
      <c r="I27" s="110">
        <f>SUM(F27*H27)</f>
        <v>-155758.30000000002</v>
      </c>
      <c r="J27" s="64">
        <v>28.1</v>
      </c>
      <c r="K27" s="126">
        <v>10019900</v>
      </c>
      <c r="L27" s="36" t="s">
        <v>167</v>
      </c>
      <c r="M27" s="36" t="s">
        <v>168</v>
      </c>
      <c r="N27" s="36" t="s">
        <v>169</v>
      </c>
    </row>
    <row r="28" spans="1:17" s="109" customFormat="1" x14ac:dyDescent="0.25">
      <c r="A28" s="110"/>
      <c r="F28" s="110"/>
      <c r="H28" s="100"/>
      <c r="I28" s="85">
        <f>SUM(I27)</f>
        <v>-155758.30000000002</v>
      </c>
      <c r="J28" s="101">
        <f>SUM(J27)*1000</f>
        <v>28100</v>
      </c>
      <c r="K28" s="126"/>
      <c r="L28" s="36"/>
      <c r="M28" s="36"/>
      <c r="N28" s="36"/>
    </row>
    <row r="29" spans="1:17" x14ac:dyDescent="0.25">
      <c r="A29" s="110" t="s">
        <v>58</v>
      </c>
      <c r="B29" s="109" t="s">
        <v>35</v>
      </c>
      <c r="C29" s="109">
        <v>11200063</v>
      </c>
      <c r="D29" s="109"/>
      <c r="E29" s="109" t="s">
        <v>114</v>
      </c>
      <c r="F29" s="110">
        <v>-27377.4</v>
      </c>
      <c r="G29" s="109" t="s">
        <v>34</v>
      </c>
      <c r="H29" s="100">
        <v>5.5339999999999998</v>
      </c>
      <c r="I29" s="110">
        <f>SUM(F29*H29)</f>
        <v>-151506.53160000002</v>
      </c>
      <c r="J29" s="64">
        <v>26.58</v>
      </c>
      <c r="K29" s="126">
        <v>10019900</v>
      </c>
      <c r="L29" s="36" t="s">
        <v>167</v>
      </c>
      <c r="M29" s="36" t="s">
        <v>170</v>
      </c>
      <c r="N29" s="36" t="s">
        <v>169</v>
      </c>
    </row>
    <row r="30" spans="1:17" s="109" customFormat="1" x14ac:dyDescent="0.25">
      <c r="A30" s="110"/>
      <c r="F30" s="110"/>
      <c r="H30" s="100"/>
      <c r="I30" s="85">
        <f>SUM(I29)</f>
        <v>-151506.53160000002</v>
      </c>
      <c r="J30" s="101">
        <f>SUM(J29*1000)</f>
        <v>26580</v>
      </c>
      <c r="K30" s="126"/>
      <c r="L30" s="36"/>
      <c r="M30" s="36"/>
      <c r="N30" s="36"/>
    </row>
    <row r="31" spans="1:17" x14ac:dyDescent="0.25">
      <c r="A31" s="110" t="s">
        <v>79</v>
      </c>
      <c r="B31" s="109" t="s">
        <v>35</v>
      </c>
      <c r="C31" s="109">
        <v>11200092</v>
      </c>
      <c r="D31" s="109"/>
      <c r="E31" s="109" t="s">
        <v>115</v>
      </c>
      <c r="F31" s="110">
        <v>-32716.5</v>
      </c>
      <c r="G31" s="109" t="s">
        <v>17</v>
      </c>
      <c r="H31" s="100">
        <v>25.695</v>
      </c>
      <c r="I31" s="110">
        <f>SUM(F31*H31)</f>
        <v>-840650.46750000003</v>
      </c>
      <c r="J31" s="64">
        <v>128.30000000000001</v>
      </c>
      <c r="K31" s="126">
        <v>10019900</v>
      </c>
      <c r="L31" s="36" t="s">
        <v>167</v>
      </c>
      <c r="M31" s="36" t="s">
        <v>168</v>
      </c>
      <c r="N31" s="36" t="s">
        <v>171</v>
      </c>
    </row>
    <row r="32" spans="1:17" x14ac:dyDescent="0.25">
      <c r="I32" s="85">
        <f>SUM(I31)</f>
        <v>-840650.46750000003</v>
      </c>
      <c r="J32" s="85">
        <f>SUM(J31*1000)</f>
        <v>128300.00000000001</v>
      </c>
    </row>
  </sheetData>
  <sortState ref="A4:N13">
    <sortCondition ref="N4:N13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C36" sqref="C36"/>
    </sheetView>
  </sheetViews>
  <sheetFormatPr defaultColWidth="15.140625" defaultRowHeight="15" x14ac:dyDescent="0.25"/>
  <cols>
    <col min="1" max="1" width="14.7109375" style="2" bestFit="1" customWidth="1"/>
    <col min="2" max="2" width="13.7109375" style="59" bestFit="1" customWidth="1"/>
    <col min="3" max="3" width="12.7109375" style="7" bestFit="1" customWidth="1"/>
    <col min="4" max="4" width="14.7109375" style="2" customWidth="1"/>
    <col min="5" max="5" width="13.7109375" style="60" bestFit="1" customWidth="1"/>
    <col min="6" max="6" width="3.5703125" style="7" customWidth="1"/>
    <col min="7" max="7" width="14.7109375" style="7" bestFit="1" customWidth="1"/>
    <col min="8" max="8" width="11.7109375" style="7" bestFit="1" customWidth="1"/>
    <col min="9" max="9" width="9.85546875" style="7" bestFit="1" customWidth="1"/>
    <col min="10" max="10" width="14.7109375" style="7" customWidth="1"/>
    <col min="11" max="11" width="12" style="7" customWidth="1"/>
    <col min="12" max="16384" width="15.140625" style="7"/>
  </cols>
  <sheetData>
    <row r="1" spans="1:11" x14ac:dyDescent="0.25">
      <c r="A1" s="67" t="s">
        <v>16</v>
      </c>
      <c r="B1" s="28"/>
      <c r="C1" s="29"/>
      <c r="D1" s="30"/>
      <c r="E1" s="31"/>
      <c r="F1" s="29"/>
      <c r="G1" s="93" t="s">
        <v>16</v>
      </c>
      <c r="H1" s="28"/>
      <c r="I1" s="29"/>
      <c r="J1" s="30"/>
      <c r="K1" s="32"/>
    </row>
    <row r="2" spans="1:11" x14ac:dyDescent="0.25">
      <c r="A2" s="33">
        <v>44470</v>
      </c>
      <c r="B2" s="34"/>
      <c r="C2" s="35"/>
      <c r="D2" s="36"/>
      <c r="E2" s="37"/>
      <c r="F2" s="35"/>
      <c r="G2" s="68">
        <v>44470</v>
      </c>
      <c r="H2" s="34"/>
      <c r="I2" s="35"/>
      <c r="J2" s="36"/>
      <c r="K2" s="39"/>
    </row>
    <row r="3" spans="1:11" x14ac:dyDescent="0.25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25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25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25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25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25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25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25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25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25">
      <c r="A12" s="40"/>
      <c r="B12" s="34"/>
      <c r="C12" s="50">
        <f>SUM(B9-E9)</f>
        <v>0</v>
      </c>
      <c r="D12" s="66" t="s">
        <v>49</v>
      </c>
      <c r="E12" s="37"/>
      <c r="F12" s="35"/>
      <c r="G12" s="41"/>
      <c r="H12" s="34"/>
      <c r="I12" s="50">
        <f>SUM(H9-K9)</f>
        <v>0</v>
      </c>
      <c r="J12" s="66" t="s">
        <v>50</v>
      </c>
      <c r="K12" s="39"/>
    </row>
    <row r="13" spans="1:11" x14ac:dyDescent="0.25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25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25">
      <c r="A15" s="42" t="s">
        <v>2</v>
      </c>
      <c r="B15" s="27">
        <v>16407090.623699998</v>
      </c>
      <c r="C15" s="35"/>
      <c r="D15" s="43" t="s">
        <v>4</v>
      </c>
      <c r="E15" s="25">
        <v>1147915.2990999999</v>
      </c>
      <c r="F15" s="35"/>
      <c r="G15" s="43" t="s">
        <v>2</v>
      </c>
      <c r="H15" s="27">
        <v>643621.37000000011</v>
      </c>
      <c r="I15" s="35"/>
      <c r="J15" s="43" t="s">
        <v>4</v>
      </c>
      <c r="K15" s="26">
        <v>44800.26</v>
      </c>
    </row>
    <row r="16" spans="1:11" x14ac:dyDescent="0.25">
      <c r="A16" s="42" t="s">
        <v>15</v>
      </c>
      <c r="B16" s="27">
        <v>77163494.959999993</v>
      </c>
      <c r="C16" s="35"/>
      <c r="D16" s="43" t="s">
        <v>15</v>
      </c>
      <c r="E16" s="25">
        <v>89845148.189999998</v>
      </c>
      <c r="F16" s="35"/>
      <c r="G16" s="43" t="s">
        <v>15</v>
      </c>
      <c r="H16" s="27">
        <v>3022567.3200000008</v>
      </c>
      <c r="I16" s="35"/>
      <c r="J16" s="43" t="s">
        <v>15</v>
      </c>
      <c r="K16" s="26">
        <v>3512177.85</v>
      </c>
    </row>
    <row r="17" spans="1:11" x14ac:dyDescent="0.25">
      <c r="A17" s="42" t="s">
        <v>42</v>
      </c>
      <c r="B17" s="27">
        <v>0</v>
      </c>
      <c r="C17" s="35"/>
      <c r="D17" s="43" t="s">
        <v>42</v>
      </c>
      <c r="E17" s="25">
        <v>0</v>
      </c>
      <c r="F17" s="35"/>
      <c r="G17" s="43" t="s">
        <v>42</v>
      </c>
      <c r="H17" s="27">
        <v>0</v>
      </c>
      <c r="I17" s="35"/>
      <c r="J17" s="43" t="s">
        <v>42</v>
      </c>
      <c r="K17" s="26">
        <v>0</v>
      </c>
    </row>
    <row r="18" spans="1:11" x14ac:dyDescent="0.25">
      <c r="A18" s="42" t="s">
        <v>5</v>
      </c>
      <c r="B18" s="27">
        <v>2567999.4240000001</v>
      </c>
      <c r="C18" s="35"/>
      <c r="D18" s="43" t="s">
        <v>5</v>
      </c>
      <c r="E18" s="46">
        <v>3060330</v>
      </c>
      <c r="F18" s="35"/>
      <c r="G18" s="43" t="s">
        <v>5</v>
      </c>
      <c r="H18" s="27">
        <v>99939.5</v>
      </c>
      <c r="I18" s="35"/>
      <c r="J18" s="43" t="s">
        <v>5</v>
      </c>
      <c r="K18" s="113">
        <v>119092.89</v>
      </c>
    </row>
    <row r="19" spans="1:11" ht="15.75" thickBot="1" x14ac:dyDescent="0.3">
      <c r="A19" s="52"/>
      <c r="B19" s="53">
        <f>SUM(B15:B18)</f>
        <v>96138585.007699981</v>
      </c>
      <c r="C19" s="54"/>
      <c r="D19" s="55"/>
      <c r="E19" s="56">
        <f>SUM(E15:E18)</f>
        <v>94053393.489099994</v>
      </c>
      <c r="F19" s="54"/>
      <c r="G19" s="57"/>
      <c r="H19" s="53">
        <f>SUM(H15:H18)</f>
        <v>3766128.1900000009</v>
      </c>
      <c r="I19" s="54"/>
      <c r="J19" s="55"/>
      <c r="K19" s="58">
        <f>SUM(K15:K18)</f>
        <v>3676071</v>
      </c>
    </row>
    <row r="20" spans="1:11" x14ac:dyDescent="0.25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G5" sqref="G5"/>
    </sheetView>
  </sheetViews>
  <sheetFormatPr defaultColWidth="11.5703125" defaultRowHeight="15" x14ac:dyDescent="0.25"/>
  <cols>
    <col min="1" max="1" width="10.140625" style="11" bestFit="1" customWidth="1"/>
    <col min="2" max="2" width="3.140625" style="11" bestFit="1" customWidth="1"/>
    <col min="3" max="3" width="9" style="3" bestFit="1" customWidth="1"/>
    <col min="4" max="4" width="11" style="3" bestFit="1" customWidth="1"/>
    <col min="5" max="5" width="9.5703125" style="3" bestFit="1" customWidth="1"/>
    <col min="6" max="6" width="9.5703125" style="11" bestFit="1" customWidth="1"/>
    <col min="7" max="7" width="14.42578125" style="1" bestFit="1" customWidth="1"/>
    <col min="8" max="8" width="4.28515625" style="11" bestFit="1" customWidth="1"/>
    <col min="9" max="9" width="6.7109375" style="1" bestFit="1" customWidth="1"/>
    <col min="10" max="10" width="4.42578125" style="1" bestFit="1" customWidth="1"/>
    <col min="11" max="11" width="6.140625" style="11" bestFit="1" customWidth="1"/>
    <col min="12" max="12" width="3" style="11" bestFit="1" customWidth="1"/>
    <col min="13" max="13" width="11" style="6" bestFit="1" customWidth="1"/>
    <col min="14" max="14" width="6.28515625" style="11" bestFit="1" customWidth="1"/>
    <col min="15" max="15" width="5" style="11" bestFit="1" customWidth="1"/>
    <col min="16" max="16" width="8" style="11" bestFit="1" customWidth="1"/>
    <col min="17" max="16384" width="11.5703125" style="11"/>
  </cols>
  <sheetData>
    <row r="1" spans="1:16" x14ac:dyDescent="0.25">
      <c r="A1" s="80" t="s">
        <v>19</v>
      </c>
      <c r="B1" s="80"/>
      <c r="C1" s="80" t="s">
        <v>20</v>
      </c>
      <c r="D1" s="80" t="s">
        <v>21</v>
      </c>
      <c r="E1" s="80" t="s">
        <v>22</v>
      </c>
      <c r="F1" s="80" t="s">
        <v>23</v>
      </c>
      <c r="G1" s="84" t="s">
        <v>24</v>
      </c>
      <c r="H1" s="80"/>
      <c r="I1" s="84" t="s">
        <v>25</v>
      </c>
      <c r="J1" s="80"/>
      <c r="K1" s="80" t="s">
        <v>26</v>
      </c>
      <c r="L1" s="80"/>
      <c r="M1" s="84" t="s">
        <v>41</v>
      </c>
      <c r="N1" s="80" t="s">
        <v>27</v>
      </c>
      <c r="O1" s="80" t="s">
        <v>28</v>
      </c>
      <c r="P1" s="80" t="s">
        <v>29</v>
      </c>
    </row>
    <row r="2" spans="1:16" x14ac:dyDescent="0.25">
      <c r="A2" s="81"/>
      <c r="B2" s="80"/>
      <c r="C2" s="80"/>
      <c r="D2" s="80"/>
      <c r="E2" s="80"/>
      <c r="F2" s="80"/>
      <c r="G2" s="84"/>
      <c r="H2" s="80"/>
      <c r="I2" s="84"/>
      <c r="J2" s="80"/>
      <c r="K2" s="81"/>
      <c r="L2" s="80"/>
      <c r="M2" s="84"/>
      <c r="N2" s="80"/>
      <c r="O2" s="80"/>
      <c r="P2" s="80"/>
    </row>
    <row r="3" spans="1:16" x14ac:dyDescent="0.25">
      <c r="A3" s="1"/>
      <c r="C3" s="11"/>
      <c r="E3" s="11"/>
      <c r="J3" s="11"/>
      <c r="K3" s="1"/>
      <c r="M3" s="12"/>
    </row>
    <row r="4" spans="1:16" x14ac:dyDescent="0.25">
      <c r="A4" s="1"/>
      <c r="C4" s="11"/>
      <c r="E4" s="11"/>
      <c r="J4" s="11"/>
      <c r="K4" s="1"/>
      <c r="M4" s="1"/>
    </row>
    <row r="5" spans="1:16" x14ac:dyDescent="0.25">
      <c r="A5" s="1"/>
      <c r="C5" s="11"/>
      <c r="E5" s="11"/>
      <c r="G5" s="85" t="s">
        <v>18</v>
      </c>
      <c r="J5" s="11"/>
      <c r="K5" s="1"/>
      <c r="M5" s="1"/>
    </row>
    <row r="6" spans="1:16" x14ac:dyDescent="0.25">
      <c r="A6" s="1"/>
      <c r="C6" s="11"/>
      <c r="E6" s="11"/>
      <c r="J6" s="11"/>
      <c r="K6" s="1"/>
      <c r="M6" s="1"/>
    </row>
    <row r="7" spans="1:16" x14ac:dyDescent="0.25">
      <c r="A7" s="1"/>
      <c r="C7" s="11"/>
      <c r="E7" s="11"/>
      <c r="J7" s="11"/>
      <c r="K7" s="1"/>
      <c r="M7" s="1"/>
    </row>
    <row r="8" spans="1:16" x14ac:dyDescent="0.25">
      <c r="A8" s="1"/>
      <c r="C8" s="11"/>
      <c r="E8" s="11"/>
      <c r="J8" s="11"/>
      <c r="K8" s="1"/>
      <c r="M8" s="1"/>
    </row>
    <row r="9" spans="1:16" x14ac:dyDescent="0.25">
      <c r="A9" s="1"/>
      <c r="C9" s="11"/>
      <c r="E9" s="11"/>
      <c r="J9" s="11"/>
      <c r="K9" s="1"/>
      <c r="M9" s="1"/>
    </row>
    <row r="10" spans="1:16" x14ac:dyDescent="0.25">
      <c r="A10" s="1"/>
      <c r="C10" s="11"/>
      <c r="E10" s="11"/>
      <c r="J10" s="11"/>
      <c r="K10" s="1"/>
      <c r="M10" s="1"/>
    </row>
    <row r="11" spans="1:16" x14ac:dyDescent="0.25">
      <c r="A11" s="1"/>
      <c r="C11" s="11"/>
      <c r="E11" s="11"/>
      <c r="J11" s="11"/>
      <c r="K11" s="1"/>
      <c r="M11" s="1"/>
    </row>
    <row r="12" spans="1:16" x14ac:dyDescent="0.25">
      <c r="A12" s="1"/>
      <c r="C12" s="11"/>
      <c r="E12" s="11"/>
      <c r="J12" s="11"/>
      <c r="K12" s="1"/>
      <c r="M12" s="1"/>
    </row>
    <row r="13" spans="1:16" x14ac:dyDescent="0.25">
      <c r="A13" s="1"/>
      <c r="C13" s="11"/>
      <c r="E13" s="11"/>
      <c r="J13" s="11"/>
      <c r="K13" s="1"/>
      <c r="M13" s="1"/>
    </row>
    <row r="14" spans="1:16" x14ac:dyDescent="0.25">
      <c r="A14" s="1"/>
      <c r="C14" s="11"/>
      <c r="E14" s="11"/>
      <c r="J14" s="11"/>
      <c r="K14" s="1"/>
      <c r="M14" s="1"/>
    </row>
    <row r="15" spans="1:16" x14ac:dyDescent="0.25">
      <c r="A15" s="1"/>
      <c r="C15" s="11"/>
      <c r="E15" s="11"/>
      <c r="J15" s="11"/>
      <c r="K15" s="1"/>
      <c r="M15" s="1"/>
    </row>
    <row r="16" spans="1:16" x14ac:dyDescent="0.25">
      <c r="A16" s="1"/>
      <c r="C16" s="11"/>
      <c r="E16" s="11"/>
      <c r="J16" s="11"/>
      <c r="K16" s="1"/>
      <c r="M16" s="1"/>
    </row>
    <row r="17" spans="1:13" x14ac:dyDescent="0.25">
      <c r="A17" s="1"/>
      <c r="C17" s="11"/>
      <c r="E17" s="11"/>
      <c r="J17" s="11"/>
      <c r="K17" s="1"/>
      <c r="M17" s="1"/>
    </row>
    <row r="18" spans="1:13" x14ac:dyDescent="0.25">
      <c r="A18" s="1"/>
      <c r="C18" s="11"/>
      <c r="E18" s="11"/>
      <c r="J18" s="11"/>
      <c r="K18" s="1"/>
      <c r="M18" s="1"/>
    </row>
    <row r="19" spans="1:13" x14ac:dyDescent="0.25">
      <c r="A19" s="1"/>
      <c r="C19" s="11"/>
      <c r="E19" s="11"/>
      <c r="J19" s="11"/>
      <c r="K19" s="1"/>
      <c r="M19" s="1"/>
    </row>
    <row r="20" spans="1:13" x14ac:dyDescent="0.25">
      <c r="A20" s="1"/>
      <c r="C20" s="11"/>
      <c r="E20" s="11"/>
      <c r="J20" s="11"/>
      <c r="K20" s="1"/>
      <c r="M20" s="1"/>
    </row>
    <row r="21" spans="1:13" x14ac:dyDescent="0.25">
      <c r="A21" s="1"/>
      <c r="C21" s="11"/>
      <c r="E21" s="11"/>
      <c r="J21" s="11"/>
      <c r="K21" s="1"/>
      <c r="M21" s="1"/>
    </row>
    <row r="22" spans="1:13" x14ac:dyDescent="0.25">
      <c r="A22" s="1"/>
      <c r="C22" s="11"/>
      <c r="E22" s="11"/>
      <c r="J22" s="11"/>
      <c r="K22" s="1"/>
      <c r="M22" s="1"/>
    </row>
    <row r="23" spans="1:13" x14ac:dyDescent="0.25">
      <c r="A23" s="1"/>
      <c r="C23" s="11"/>
      <c r="E23" s="11"/>
      <c r="J23" s="11"/>
      <c r="K23" s="1"/>
      <c r="M23" s="1"/>
    </row>
    <row r="24" spans="1:13" x14ac:dyDescent="0.25">
      <c r="A24" s="1"/>
      <c r="C24" s="11"/>
      <c r="E24" s="11"/>
      <c r="J24" s="11"/>
      <c r="K24" s="1"/>
      <c r="M24" s="1"/>
    </row>
    <row r="25" spans="1:13" x14ac:dyDescent="0.25">
      <c r="A25" s="1"/>
      <c r="C25" s="11"/>
      <c r="E25" s="11"/>
      <c r="J25" s="11"/>
      <c r="K25" s="1"/>
      <c r="M25" s="1"/>
    </row>
    <row r="26" spans="1:13" x14ac:dyDescent="0.25">
      <c r="A26" s="1"/>
      <c r="C26" s="11"/>
      <c r="E26" s="11"/>
      <c r="J26" s="11"/>
      <c r="K26" s="1"/>
      <c r="M26" s="1"/>
    </row>
    <row r="27" spans="1:13" x14ac:dyDescent="0.25">
      <c r="A27" s="1"/>
      <c r="C27" s="11"/>
      <c r="E27" s="11"/>
      <c r="J27" s="11"/>
      <c r="K27" s="1"/>
      <c r="M27" s="1"/>
    </row>
    <row r="28" spans="1:13" x14ac:dyDescent="0.25">
      <c r="A28" s="1"/>
      <c r="C28" s="11"/>
      <c r="E28" s="11"/>
      <c r="J28" s="11"/>
      <c r="K28" s="1"/>
      <c r="M28" s="1"/>
    </row>
    <row r="29" spans="1:13" x14ac:dyDescent="0.25">
      <c r="A29" s="1"/>
      <c r="C29" s="11"/>
      <c r="E29" s="11"/>
      <c r="J29" s="11"/>
      <c r="K29" s="1"/>
      <c r="M29" s="1"/>
    </row>
    <row r="30" spans="1:13" x14ac:dyDescent="0.25">
      <c r="A30" s="1"/>
      <c r="C30" s="11"/>
      <c r="E30" s="11"/>
      <c r="J30" s="11"/>
      <c r="K30" s="1"/>
      <c r="M30" s="1"/>
    </row>
    <row r="31" spans="1:13" x14ac:dyDescent="0.25">
      <c r="A31" s="1"/>
      <c r="C31" s="11"/>
      <c r="E31" s="11"/>
      <c r="J31" s="11"/>
      <c r="K31" s="1"/>
      <c r="M31" s="1"/>
    </row>
    <row r="32" spans="1:13" x14ac:dyDescent="0.25">
      <c r="A32" s="1"/>
      <c r="C32" s="11"/>
      <c r="E32" s="11"/>
      <c r="J32" s="11"/>
      <c r="K32" s="1"/>
      <c r="M32" s="1"/>
    </row>
    <row r="33" spans="1:13" x14ac:dyDescent="0.25">
      <c r="A33" s="1"/>
      <c r="C33" s="11"/>
      <c r="E33" s="11"/>
      <c r="J33" s="11"/>
      <c r="K33" s="1"/>
      <c r="M33" s="1"/>
    </row>
    <row r="34" spans="1:13" x14ac:dyDescent="0.25">
      <c r="A34" s="1"/>
      <c r="C34" s="11"/>
      <c r="E34" s="11"/>
      <c r="J34" s="11"/>
      <c r="K34" s="1"/>
      <c r="M34" s="1"/>
    </row>
    <row r="35" spans="1:13" x14ac:dyDescent="0.25">
      <c r="A35" s="1"/>
      <c r="C35" s="11"/>
      <c r="E35" s="11"/>
      <c r="J35" s="11"/>
      <c r="K35" s="1"/>
      <c r="M35" s="1"/>
    </row>
    <row r="36" spans="1:13" x14ac:dyDescent="0.25">
      <c r="A36" s="1"/>
      <c r="C36" s="11"/>
      <c r="E36" s="11"/>
      <c r="J36" s="11"/>
      <c r="K36" s="1"/>
      <c r="M36" s="1"/>
    </row>
    <row r="37" spans="1:13" x14ac:dyDescent="0.25">
      <c r="A37" s="1"/>
      <c r="C37" s="11"/>
      <c r="E37" s="11"/>
      <c r="J37" s="11"/>
      <c r="K37" s="1"/>
      <c r="M37" s="1"/>
    </row>
    <row r="38" spans="1:13" x14ac:dyDescent="0.25">
      <c r="A38" s="1"/>
      <c r="C38" s="11"/>
      <c r="E38" s="11"/>
      <c r="J38" s="11"/>
      <c r="K38" s="1"/>
      <c r="M38" s="1"/>
    </row>
    <row r="39" spans="1:13" x14ac:dyDescent="0.25">
      <c r="A39" s="1"/>
      <c r="C39" s="11"/>
      <c r="E39" s="11"/>
      <c r="J39" s="11"/>
      <c r="K39" s="1"/>
      <c r="M39" s="1"/>
    </row>
    <row r="40" spans="1:13" x14ac:dyDescent="0.25">
      <c r="A40" s="1"/>
      <c r="C40" s="11"/>
      <c r="E40" s="11"/>
      <c r="J40" s="11"/>
      <c r="K40" s="1"/>
      <c r="M40" s="1"/>
    </row>
    <row r="41" spans="1:13" x14ac:dyDescent="0.25">
      <c r="A41" s="1"/>
      <c r="C41" s="11"/>
      <c r="E41" s="11"/>
      <c r="J41" s="11"/>
      <c r="K41" s="1"/>
      <c r="M41" s="1"/>
    </row>
    <row r="42" spans="1:13" x14ac:dyDescent="0.25">
      <c r="A42" s="1"/>
      <c r="C42" s="11"/>
      <c r="E42" s="11"/>
      <c r="J42" s="11"/>
      <c r="K42" s="1"/>
      <c r="M42" s="1"/>
    </row>
    <row r="43" spans="1:13" x14ac:dyDescent="0.25">
      <c r="A43" s="1"/>
      <c r="C43" s="11"/>
      <c r="E43" s="11"/>
      <c r="J43" s="11"/>
      <c r="K43" s="1"/>
      <c r="M43" s="1"/>
    </row>
    <row r="44" spans="1:13" x14ac:dyDescent="0.25">
      <c r="A44" s="1"/>
      <c r="C44" s="11"/>
      <c r="E44" s="11"/>
      <c r="J44" s="11"/>
      <c r="K44" s="1"/>
      <c r="M44" s="1"/>
    </row>
    <row r="45" spans="1:13" x14ac:dyDescent="0.25">
      <c r="A45" s="1"/>
      <c r="C45" s="11"/>
      <c r="E45" s="11"/>
      <c r="J45" s="11"/>
      <c r="K45" s="1"/>
      <c r="M45" s="1"/>
    </row>
    <row r="46" spans="1:13" x14ac:dyDescent="0.25">
      <c r="A46" s="1"/>
      <c r="C46" s="11"/>
      <c r="E46" s="11"/>
      <c r="J46" s="11"/>
      <c r="K46" s="1"/>
      <c r="M46" s="1"/>
    </row>
    <row r="47" spans="1:13" x14ac:dyDescent="0.25">
      <c r="A47" s="1"/>
      <c r="C47" s="11"/>
      <c r="E47" s="11"/>
      <c r="J47" s="11"/>
      <c r="K47" s="1"/>
      <c r="M47" s="1"/>
    </row>
    <row r="48" spans="1:13" x14ac:dyDescent="0.25">
      <c r="A48" s="1"/>
      <c r="C48" s="11"/>
      <c r="E48" s="11"/>
      <c r="J48" s="11"/>
      <c r="K48" s="1"/>
      <c r="M48" s="1"/>
    </row>
    <row r="49" spans="1:13" x14ac:dyDescent="0.25">
      <c r="A49" s="1"/>
      <c r="C49" s="11"/>
      <c r="E49" s="11"/>
      <c r="J49" s="11"/>
      <c r="K49" s="1"/>
      <c r="M49" s="1"/>
    </row>
    <row r="50" spans="1:13" x14ac:dyDescent="0.25">
      <c r="A50" s="1"/>
      <c r="C50" s="11"/>
      <c r="E50" s="11"/>
      <c r="J50" s="11"/>
      <c r="K50" s="1"/>
      <c r="M50" s="1"/>
    </row>
    <row r="51" spans="1:13" x14ac:dyDescent="0.25">
      <c r="A51" s="1"/>
      <c r="C51" s="11"/>
      <c r="E51" s="11"/>
      <c r="J51" s="11"/>
      <c r="K51" s="1"/>
      <c r="M51" s="1"/>
    </row>
    <row r="52" spans="1:13" x14ac:dyDescent="0.25">
      <c r="A52" s="1"/>
      <c r="C52" s="11"/>
      <c r="E52" s="11"/>
      <c r="J52" s="11"/>
      <c r="K52" s="1"/>
      <c r="M52" s="1"/>
    </row>
    <row r="53" spans="1:13" x14ac:dyDescent="0.25">
      <c r="A53" s="1"/>
      <c r="C53" s="11"/>
      <c r="E53" s="11"/>
      <c r="J53" s="11"/>
      <c r="K53" s="1"/>
      <c r="M53" s="1"/>
    </row>
    <row r="54" spans="1:13" x14ac:dyDescent="0.25">
      <c r="A54" s="1"/>
      <c r="C54" s="11"/>
      <c r="E54" s="11"/>
      <c r="J54" s="11"/>
      <c r="K54" s="1"/>
      <c r="M54" s="1"/>
    </row>
    <row r="55" spans="1:13" x14ac:dyDescent="0.25">
      <c r="A55" s="1"/>
      <c r="C55" s="11"/>
      <c r="E55" s="11"/>
      <c r="J55" s="11"/>
      <c r="K55" s="1"/>
      <c r="M55" s="1"/>
    </row>
    <row r="56" spans="1:13" x14ac:dyDescent="0.25">
      <c r="A56" s="1"/>
      <c r="C56" s="11"/>
      <c r="E56" s="11"/>
      <c r="J56" s="11"/>
      <c r="K56" s="1"/>
      <c r="M56" s="1"/>
    </row>
    <row r="57" spans="1:13" x14ac:dyDescent="0.25">
      <c r="A57" s="1"/>
      <c r="C57" s="11"/>
      <c r="E57" s="11"/>
      <c r="J57" s="11"/>
      <c r="K57" s="1"/>
      <c r="M57" s="1"/>
    </row>
    <row r="58" spans="1:13" x14ac:dyDescent="0.25">
      <c r="A58" s="1"/>
      <c r="C58" s="11"/>
      <c r="E58" s="11"/>
      <c r="J58" s="11"/>
      <c r="K58" s="1"/>
      <c r="M58" s="1"/>
    </row>
    <row r="59" spans="1:13" x14ac:dyDescent="0.25">
      <c r="A59" s="1"/>
      <c r="C59" s="11"/>
      <c r="E59" s="11"/>
      <c r="J59" s="11"/>
      <c r="K59" s="1"/>
      <c r="M59" s="1"/>
    </row>
    <row r="60" spans="1:13" x14ac:dyDescent="0.25">
      <c r="A60" s="1"/>
      <c r="C60" s="11"/>
      <c r="E60" s="11"/>
      <c r="J60" s="11"/>
      <c r="K60" s="1"/>
      <c r="M60" s="1"/>
    </row>
    <row r="61" spans="1:13" x14ac:dyDescent="0.25">
      <c r="A61" s="1"/>
      <c r="C61" s="11"/>
      <c r="E61" s="11"/>
      <c r="J61" s="11"/>
      <c r="K61" s="1"/>
      <c r="M61" s="1"/>
    </row>
    <row r="62" spans="1:13" x14ac:dyDescent="0.25">
      <c r="A62" s="1"/>
      <c r="C62" s="11"/>
      <c r="E62" s="11"/>
      <c r="J62" s="11"/>
      <c r="K62" s="1"/>
      <c r="M62" s="1"/>
    </row>
    <row r="63" spans="1:13" x14ac:dyDescent="0.25">
      <c r="A63" s="1"/>
      <c r="C63" s="11"/>
      <c r="E63" s="11"/>
      <c r="J63" s="11"/>
      <c r="K63" s="1"/>
      <c r="M63" s="1"/>
    </row>
    <row r="64" spans="1:13" x14ac:dyDescent="0.25">
      <c r="A64" s="1"/>
      <c r="C64" s="11"/>
      <c r="E64" s="11"/>
      <c r="J64" s="11"/>
      <c r="K64" s="1"/>
      <c r="M64" s="1"/>
    </row>
    <row r="65" spans="1:13" x14ac:dyDescent="0.25">
      <c r="A65" s="1"/>
      <c r="C65" s="11"/>
      <c r="E65" s="11"/>
      <c r="J65" s="11"/>
      <c r="K65" s="1"/>
      <c r="M65" s="1"/>
    </row>
    <row r="66" spans="1:13" x14ac:dyDescent="0.25">
      <c r="A66" s="1"/>
      <c r="C66" s="11"/>
      <c r="E66" s="11"/>
      <c r="J66" s="11"/>
      <c r="K66" s="1"/>
      <c r="M66" s="1"/>
    </row>
    <row r="67" spans="1:13" x14ac:dyDescent="0.25">
      <c r="A67" s="1"/>
      <c r="C67" s="11"/>
      <c r="E67" s="11"/>
      <c r="J67" s="11"/>
      <c r="K67" s="1"/>
      <c r="M67" s="1"/>
    </row>
    <row r="68" spans="1:13" x14ac:dyDescent="0.25">
      <c r="A68" s="1"/>
      <c r="C68" s="11"/>
      <c r="E68" s="11"/>
      <c r="J68" s="11"/>
      <c r="K68" s="1"/>
      <c r="M68" s="1"/>
    </row>
    <row r="69" spans="1:13" x14ac:dyDescent="0.25">
      <c r="A69" s="1"/>
      <c r="C69" s="11"/>
      <c r="E69" s="11"/>
      <c r="J69" s="11"/>
      <c r="K69" s="1"/>
      <c r="M69" s="1"/>
    </row>
    <row r="70" spans="1:13" x14ac:dyDescent="0.25">
      <c r="A70" s="1"/>
      <c r="C70" s="11"/>
      <c r="E70" s="11"/>
      <c r="J70" s="11"/>
      <c r="K70" s="1"/>
      <c r="M70" s="1"/>
    </row>
    <row r="71" spans="1:13" x14ac:dyDescent="0.25">
      <c r="A71" s="1"/>
      <c r="C71" s="11"/>
      <c r="E71" s="11"/>
      <c r="J71" s="11"/>
      <c r="K71" s="1"/>
      <c r="M71" s="1"/>
    </row>
    <row r="72" spans="1:13" x14ac:dyDescent="0.25">
      <c r="A72" s="1"/>
      <c r="C72" s="11"/>
      <c r="E72" s="11"/>
      <c r="J72" s="11"/>
      <c r="K72" s="1"/>
      <c r="M72" s="1"/>
    </row>
    <row r="73" spans="1:13" x14ac:dyDescent="0.25">
      <c r="A73" s="1"/>
      <c r="C73" s="11"/>
      <c r="E73" s="11"/>
      <c r="J73" s="11"/>
      <c r="K73" s="1"/>
      <c r="M73" s="1"/>
    </row>
    <row r="74" spans="1:13" x14ac:dyDescent="0.25">
      <c r="A74" s="1"/>
      <c r="C74" s="11"/>
      <c r="E74" s="11"/>
      <c r="J74" s="11"/>
      <c r="K74" s="1"/>
      <c r="M74" s="1"/>
    </row>
    <row r="75" spans="1:13" x14ac:dyDescent="0.25">
      <c r="A75" s="1"/>
      <c r="C75" s="11"/>
      <c r="E75" s="11"/>
      <c r="J75" s="11"/>
      <c r="K75" s="1"/>
      <c r="M75" s="1"/>
    </row>
    <row r="76" spans="1:13" x14ac:dyDescent="0.25">
      <c r="A76" s="1"/>
      <c r="C76" s="11"/>
      <c r="E76" s="11"/>
      <c r="J76" s="11"/>
      <c r="K76" s="1"/>
      <c r="M76" s="1"/>
    </row>
    <row r="77" spans="1:13" x14ac:dyDescent="0.25">
      <c r="A77" s="1"/>
      <c r="C77" s="11"/>
      <c r="E77" s="11"/>
      <c r="J77" s="11"/>
      <c r="K77" s="1"/>
      <c r="M77" s="1"/>
    </row>
    <row r="78" spans="1:13" x14ac:dyDescent="0.25">
      <c r="A78" s="1"/>
      <c r="C78" s="11"/>
      <c r="E78" s="11"/>
      <c r="J78" s="11"/>
      <c r="K78" s="1"/>
      <c r="M78" s="1"/>
    </row>
    <row r="79" spans="1:13" x14ac:dyDescent="0.25">
      <c r="A79" s="1"/>
      <c r="C79" s="11"/>
      <c r="E79" s="11"/>
      <c r="J79" s="11"/>
      <c r="K79" s="1"/>
      <c r="M79" s="1"/>
    </row>
    <row r="80" spans="1:13" x14ac:dyDescent="0.25">
      <c r="A80" s="1"/>
      <c r="C80" s="11"/>
      <c r="E80" s="11"/>
      <c r="J80" s="11"/>
      <c r="K80" s="1"/>
      <c r="M80" s="1"/>
    </row>
    <row r="81" spans="1:13" x14ac:dyDescent="0.25">
      <c r="A81" s="1"/>
      <c r="C81" s="11"/>
      <c r="E81" s="11"/>
      <c r="J81" s="11"/>
      <c r="K81" s="1"/>
      <c r="M81" s="1"/>
    </row>
    <row r="82" spans="1:13" x14ac:dyDescent="0.25">
      <c r="A82" s="1"/>
      <c r="C82" s="11"/>
      <c r="E82" s="11"/>
      <c r="J82" s="11"/>
      <c r="K82" s="1"/>
      <c r="M82" s="1"/>
    </row>
    <row r="83" spans="1:13" x14ac:dyDescent="0.25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53"/>
  <sheetViews>
    <sheetView tabSelected="1" topLeftCell="A16" workbookViewId="0">
      <selection activeCell="E52" sqref="E52"/>
    </sheetView>
  </sheetViews>
  <sheetFormatPr defaultColWidth="11.5703125" defaultRowHeight="15" x14ac:dyDescent="0.25"/>
  <cols>
    <col min="1" max="1" width="10.140625" style="88" bestFit="1" customWidth="1"/>
    <col min="2" max="2" width="3.140625" style="51" bestFit="1" customWidth="1"/>
    <col min="3" max="3" width="9" style="51" bestFit="1" customWidth="1"/>
    <col min="4" max="4" width="19.28515625" style="51" bestFit="1" customWidth="1"/>
    <col min="5" max="5" width="19.28515625" style="51" customWidth="1"/>
    <col min="6" max="6" width="19.85546875" style="63" bestFit="1" customWidth="1"/>
    <col min="7" max="7" width="9.5703125" style="35" bestFit="1" customWidth="1"/>
    <col min="8" max="8" width="14.42578125" style="78" bestFit="1" customWidth="1"/>
    <col min="9" max="9" width="4.28515625" style="35" bestFit="1" customWidth="1"/>
    <col min="10" max="10" width="11.7109375" style="78" bestFit="1" customWidth="1"/>
    <col min="11" max="11" width="4.42578125" style="35" bestFit="1" customWidth="1"/>
    <col min="12" max="12" width="6.140625" style="35" bestFit="1" customWidth="1"/>
    <col min="13" max="13" width="3" style="35" bestFit="1" customWidth="1"/>
    <col min="14" max="14" width="6.28515625" style="35" bestFit="1" customWidth="1"/>
    <col min="15" max="15" width="5" style="35" bestFit="1" customWidth="1"/>
    <col min="16" max="16" width="8" style="35" bestFit="1" customWidth="1"/>
    <col min="17" max="16384" width="11.5703125" style="35"/>
  </cols>
  <sheetData>
    <row r="1" spans="1:16" x14ac:dyDescent="0.25">
      <c r="A1" s="105" t="s">
        <v>19</v>
      </c>
      <c r="B1" s="105"/>
      <c r="C1" s="89" t="s">
        <v>20</v>
      </c>
      <c r="D1" s="89" t="s">
        <v>21</v>
      </c>
      <c r="E1" s="89" t="s">
        <v>177</v>
      </c>
      <c r="F1" s="105" t="s">
        <v>22</v>
      </c>
      <c r="G1" s="105" t="s">
        <v>23</v>
      </c>
      <c r="H1" s="110" t="s">
        <v>24</v>
      </c>
      <c r="I1" s="105"/>
      <c r="J1" s="110" t="s">
        <v>25</v>
      </c>
      <c r="K1" s="105"/>
      <c r="L1" s="105" t="s">
        <v>26</v>
      </c>
      <c r="M1" s="105"/>
      <c r="N1" s="105" t="s">
        <v>27</v>
      </c>
      <c r="O1" s="105" t="s">
        <v>28</v>
      </c>
      <c r="P1" s="105" t="s">
        <v>29</v>
      </c>
    </row>
    <row r="2" spans="1:16" x14ac:dyDescent="0.25">
      <c r="A2" s="106" t="s">
        <v>54</v>
      </c>
      <c r="B2" s="105" t="s">
        <v>30</v>
      </c>
      <c r="C2" s="89">
        <v>71200226</v>
      </c>
      <c r="D2" s="89">
        <v>271097</v>
      </c>
      <c r="E2" s="131" t="s">
        <v>178</v>
      </c>
      <c r="F2" s="105" t="s">
        <v>31</v>
      </c>
      <c r="G2" s="105">
        <v>70442</v>
      </c>
      <c r="H2" s="110">
        <v>142344</v>
      </c>
      <c r="I2" s="105" t="s">
        <v>0</v>
      </c>
      <c r="J2" s="110">
        <v>5583.21</v>
      </c>
      <c r="K2" s="105" t="s">
        <v>17</v>
      </c>
      <c r="L2" s="106">
        <v>0</v>
      </c>
      <c r="M2" s="105">
        <v>22</v>
      </c>
      <c r="N2" s="105">
        <v>3216</v>
      </c>
      <c r="O2" s="105">
        <v>2022</v>
      </c>
      <c r="P2" s="105">
        <v>4</v>
      </c>
    </row>
    <row r="3" spans="1:16" x14ac:dyDescent="0.25">
      <c r="A3" s="106" t="s">
        <v>54</v>
      </c>
      <c r="B3" s="105" t="s">
        <v>30</v>
      </c>
      <c r="C3" s="89">
        <v>71200253</v>
      </c>
      <c r="D3" s="89">
        <v>650210009</v>
      </c>
      <c r="E3" s="89">
        <v>48039811</v>
      </c>
      <c r="F3" s="105" t="s">
        <v>43</v>
      </c>
      <c r="G3" s="105">
        <v>71430</v>
      </c>
      <c r="H3" s="110">
        <v>543028</v>
      </c>
      <c r="I3" s="105" t="s">
        <v>0</v>
      </c>
      <c r="J3" s="110">
        <v>21299.39</v>
      </c>
      <c r="K3" s="105" t="s">
        <v>17</v>
      </c>
      <c r="L3" s="106">
        <v>0</v>
      </c>
      <c r="M3" s="105">
        <v>22</v>
      </c>
      <c r="N3" s="105">
        <v>3216</v>
      </c>
      <c r="O3" s="105">
        <v>2022</v>
      </c>
      <c r="P3" s="105">
        <v>4</v>
      </c>
    </row>
    <row r="4" spans="1:16" x14ac:dyDescent="0.25">
      <c r="A4" s="106" t="s">
        <v>54</v>
      </c>
      <c r="B4" s="105" t="s">
        <v>30</v>
      </c>
      <c r="C4" s="89">
        <v>71200285</v>
      </c>
      <c r="D4" s="89">
        <v>1870126865</v>
      </c>
      <c r="E4" s="89">
        <v>26185610</v>
      </c>
      <c r="F4" s="105" t="s">
        <v>32</v>
      </c>
      <c r="G4" s="105">
        <v>70022</v>
      </c>
      <c r="H4" s="110">
        <v>-3062.81</v>
      </c>
      <c r="I4" s="105" t="s">
        <v>0</v>
      </c>
      <c r="J4" s="110">
        <v>-119.19</v>
      </c>
      <c r="K4" s="105" t="s">
        <v>17</v>
      </c>
      <c r="L4" s="106">
        <v>0</v>
      </c>
      <c r="M4" s="105">
        <v>22</v>
      </c>
      <c r="N4" s="105">
        <v>3216</v>
      </c>
      <c r="O4" s="105">
        <v>2022</v>
      </c>
      <c r="P4" s="105">
        <v>4</v>
      </c>
    </row>
    <row r="5" spans="1:16" x14ac:dyDescent="0.25">
      <c r="A5" s="106" t="s">
        <v>55</v>
      </c>
      <c r="B5" s="105" t="s">
        <v>30</v>
      </c>
      <c r="C5" s="89">
        <v>71200209</v>
      </c>
      <c r="D5" s="89" t="s">
        <v>56</v>
      </c>
      <c r="E5" s="131" t="s">
        <v>179</v>
      </c>
      <c r="F5" s="105" t="s">
        <v>43</v>
      </c>
      <c r="G5" s="105">
        <v>74969</v>
      </c>
      <c r="H5" s="110">
        <v>298657</v>
      </c>
      <c r="I5" s="105" t="s">
        <v>0</v>
      </c>
      <c r="J5" s="110">
        <v>11800.43</v>
      </c>
      <c r="K5" s="105" t="s">
        <v>17</v>
      </c>
      <c r="L5" s="106">
        <v>0</v>
      </c>
      <c r="M5" s="105">
        <v>22</v>
      </c>
      <c r="N5" s="105">
        <v>3216</v>
      </c>
      <c r="O5" s="105">
        <v>2022</v>
      </c>
      <c r="P5" s="105">
        <v>4</v>
      </c>
    </row>
    <row r="6" spans="1:16" x14ac:dyDescent="0.25">
      <c r="A6" s="106" t="s">
        <v>55</v>
      </c>
      <c r="B6" s="105" t="s">
        <v>30</v>
      </c>
      <c r="C6" s="89">
        <v>71200223</v>
      </c>
      <c r="D6" s="89">
        <v>271099</v>
      </c>
      <c r="E6" s="131" t="s">
        <v>178</v>
      </c>
      <c r="F6" s="105" t="s">
        <v>31</v>
      </c>
      <c r="G6" s="105">
        <v>70442</v>
      </c>
      <c r="H6" s="110">
        <v>246729</v>
      </c>
      <c r="I6" s="105" t="s">
        <v>0</v>
      </c>
      <c r="J6" s="110">
        <v>9748.67</v>
      </c>
      <c r="K6" s="105" t="s">
        <v>17</v>
      </c>
      <c r="L6" s="106">
        <v>0</v>
      </c>
      <c r="M6" s="105">
        <v>22</v>
      </c>
      <c r="N6" s="105">
        <v>3216</v>
      </c>
      <c r="O6" s="105">
        <v>2022</v>
      </c>
      <c r="P6" s="105">
        <v>4</v>
      </c>
    </row>
    <row r="7" spans="1:16" x14ac:dyDescent="0.25">
      <c r="A7" s="106" t="s">
        <v>57</v>
      </c>
      <c r="B7" s="105" t="s">
        <v>30</v>
      </c>
      <c r="C7" s="89">
        <v>71200273</v>
      </c>
      <c r="D7" s="89">
        <v>271101</v>
      </c>
      <c r="E7" s="131" t="s">
        <v>178</v>
      </c>
      <c r="F7" s="105" t="s">
        <v>31</v>
      </c>
      <c r="G7" s="105">
        <v>70442</v>
      </c>
      <c r="H7" s="110">
        <v>139104</v>
      </c>
      <c r="I7" s="105" t="s">
        <v>0</v>
      </c>
      <c r="J7" s="110">
        <v>5493.84</v>
      </c>
      <c r="K7" s="105" t="s">
        <v>17</v>
      </c>
      <c r="L7" s="106">
        <v>0</v>
      </c>
      <c r="M7" s="105">
        <v>22</v>
      </c>
      <c r="N7" s="105">
        <v>3216</v>
      </c>
      <c r="O7" s="105">
        <v>2022</v>
      </c>
      <c r="P7" s="105">
        <v>4</v>
      </c>
    </row>
    <row r="8" spans="1:16" x14ac:dyDescent="0.25">
      <c r="A8" s="106" t="s">
        <v>57</v>
      </c>
      <c r="B8" s="105" t="s">
        <v>30</v>
      </c>
      <c r="C8" s="89">
        <v>71200274</v>
      </c>
      <c r="D8" s="89">
        <v>271100</v>
      </c>
      <c r="E8" s="131" t="s">
        <v>178</v>
      </c>
      <c r="F8" s="105" t="s">
        <v>31</v>
      </c>
      <c r="G8" s="105">
        <v>70442</v>
      </c>
      <c r="H8" s="110">
        <v>135864</v>
      </c>
      <c r="I8" s="105" t="s">
        <v>0</v>
      </c>
      <c r="J8" s="110">
        <v>5365.88</v>
      </c>
      <c r="K8" s="105" t="s">
        <v>17</v>
      </c>
      <c r="L8" s="106">
        <v>0</v>
      </c>
      <c r="M8" s="105">
        <v>22</v>
      </c>
      <c r="N8" s="105">
        <v>3216</v>
      </c>
      <c r="O8" s="105">
        <v>2022</v>
      </c>
      <c r="P8" s="105">
        <v>4</v>
      </c>
    </row>
    <row r="9" spans="1:16" x14ac:dyDescent="0.25">
      <c r="A9" s="106" t="s">
        <v>59</v>
      </c>
      <c r="B9" s="105" t="s">
        <v>30</v>
      </c>
      <c r="C9" s="89">
        <v>71200213</v>
      </c>
      <c r="D9" s="89" t="s">
        <v>60</v>
      </c>
      <c r="E9" s="89">
        <v>28628659</v>
      </c>
      <c r="F9" s="105" t="s">
        <v>31</v>
      </c>
      <c r="G9" s="105">
        <v>71306</v>
      </c>
      <c r="H9" s="110">
        <v>145418</v>
      </c>
      <c r="I9" s="105" t="s">
        <v>0</v>
      </c>
      <c r="J9" s="110">
        <v>5721.74</v>
      </c>
      <c r="K9" s="105" t="s">
        <v>17</v>
      </c>
      <c r="L9" s="106">
        <v>0</v>
      </c>
      <c r="M9" s="105">
        <v>22</v>
      </c>
      <c r="N9" s="105">
        <v>3216</v>
      </c>
      <c r="O9" s="105">
        <v>2022</v>
      </c>
      <c r="P9" s="105">
        <v>4</v>
      </c>
    </row>
    <row r="10" spans="1:16" x14ac:dyDescent="0.25">
      <c r="A10" s="106" t="s">
        <v>59</v>
      </c>
      <c r="B10" s="105" t="s">
        <v>30</v>
      </c>
      <c r="C10" s="89">
        <v>71200217</v>
      </c>
      <c r="D10" s="89" t="s">
        <v>61</v>
      </c>
      <c r="E10" s="89">
        <v>28628659</v>
      </c>
      <c r="F10" s="105" t="s">
        <v>31</v>
      </c>
      <c r="G10" s="105">
        <v>71306</v>
      </c>
      <c r="H10" s="110">
        <v>294502</v>
      </c>
      <c r="I10" s="105" t="s">
        <v>0</v>
      </c>
      <c r="J10" s="110">
        <v>11587.72</v>
      </c>
      <c r="K10" s="105" t="s">
        <v>17</v>
      </c>
      <c r="L10" s="106">
        <v>0</v>
      </c>
      <c r="M10" s="105">
        <v>22</v>
      </c>
      <c r="N10" s="105">
        <v>3216</v>
      </c>
      <c r="O10" s="105">
        <v>2022</v>
      </c>
      <c r="P10" s="105">
        <v>4</v>
      </c>
    </row>
    <row r="11" spans="1:16" x14ac:dyDescent="0.25">
      <c r="A11" s="106" t="s">
        <v>62</v>
      </c>
      <c r="B11" s="105" t="s">
        <v>30</v>
      </c>
      <c r="C11" s="89">
        <v>71200220</v>
      </c>
      <c r="D11" s="89">
        <v>20210462</v>
      </c>
      <c r="E11" s="89">
        <v>27148289</v>
      </c>
      <c r="F11" s="105" t="s">
        <v>47</v>
      </c>
      <c r="G11" s="105">
        <v>71771</v>
      </c>
      <c r="H11" s="110">
        <v>2100000</v>
      </c>
      <c r="I11" s="105" t="s">
        <v>0</v>
      </c>
      <c r="J11" s="110">
        <v>82628.37</v>
      </c>
      <c r="K11" s="105" t="s">
        <v>17</v>
      </c>
      <c r="L11" s="106">
        <v>0</v>
      </c>
      <c r="M11" s="105">
        <v>22</v>
      </c>
      <c r="N11" s="105">
        <v>3216</v>
      </c>
      <c r="O11" s="105">
        <v>2022</v>
      </c>
      <c r="P11" s="105">
        <v>4</v>
      </c>
    </row>
    <row r="12" spans="1:16" x14ac:dyDescent="0.25">
      <c r="A12" s="106" t="s">
        <v>63</v>
      </c>
      <c r="B12" s="105" t="s">
        <v>30</v>
      </c>
      <c r="C12" s="89">
        <v>71200232</v>
      </c>
      <c r="D12" s="89">
        <v>21101973</v>
      </c>
      <c r="E12" s="89">
        <v>25982605</v>
      </c>
      <c r="F12" s="105" t="s">
        <v>32</v>
      </c>
      <c r="G12" s="105">
        <v>71593</v>
      </c>
      <c r="H12" s="110">
        <v>676018</v>
      </c>
      <c r="I12" s="105" t="s">
        <v>0</v>
      </c>
      <c r="J12" s="110">
        <v>26579.3</v>
      </c>
      <c r="K12" s="105" t="s">
        <v>17</v>
      </c>
      <c r="L12" s="106">
        <v>0</v>
      </c>
      <c r="M12" s="105">
        <v>22</v>
      </c>
      <c r="N12" s="105">
        <v>3216</v>
      </c>
      <c r="O12" s="105">
        <v>2022</v>
      </c>
      <c r="P12" s="105">
        <v>4</v>
      </c>
    </row>
    <row r="13" spans="1:16" x14ac:dyDescent="0.25">
      <c r="A13" s="106" t="s">
        <v>64</v>
      </c>
      <c r="B13" s="105" t="s">
        <v>30</v>
      </c>
      <c r="C13" s="89">
        <v>71200233</v>
      </c>
      <c r="D13" s="89">
        <v>110212244</v>
      </c>
      <c r="E13" s="89">
        <v>26722518</v>
      </c>
      <c r="F13" s="105" t="s">
        <v>32</v>
      </c>
      <c r="G13" s="105">
        <v>70919</v>
      </c>
      <c r="H13" s="110">
        <v>264588</v>
      </c>
      <c r="I13" s="105" t="s">
        <v>0</v>
      </c>
      <c r="J13" s="110">
        <v>10429.58</v>
      </c>
      <c r="K13" s="105" t="s">
        <v>17</v>
      </c>
      <c r="L13" s="106">
        <v>0</v>
      </c>
      <c r="M13" s="105">
        <v>22</v>
      </c>
      <c r="N13" s="105">
        <v>3216</v>
      </c>
      <c r="O13" s="105">
        <v>2022</v>
      </c>
      <c r="P13" s="105">
        <v>4</v>
      </c>
    </row>
    <row r="14" spans="1:16" x14ac:dyDescent="0.25">
      <c r="A14" s="106" t="s">
        <v>64</v>
      </c>
      <c r="B14" s="105" t="s">
        <v>30</v>
      </c>
      <c r="C14" s="89">
        <v>71200234</v>
      </c>
      <c r="D14" s="89">
        <v>110212245</v>
      </c>
      <c r="E14" s="89">
        <v>26722518</v>
      </c>
      <c r="F14" s="105" t="s">
        <v>32</v>
      </c>
      <c r="G14" s="105">
        <v>70919</v>
      </c>
      <c r="H14" s="110">
        <v>724548</v>
      </c>
      <c r="I14" s="105" t="s">
        <v>0</v>
      </c>
      <c r="J14" s="110">
        <v>28560.37</v>
      </c>
      <c r="K14" s="105" t="s">
        <v>17</v>
      </c>
      <c r="L14" s="106">
        <v>0</v>
      </c>
      <c r="M14" s="105">
        <v>22</v>
      </c>
      <c r="N14" s="105">
        <v>3216</v>
      </c>
      <c r="O14" s="105">
        <v>2022</v>
      </c>
      <c r="P14" s="105">
        <v>4</v>
      </c>
    </row>
    <row r="15" spans="1:16" x14ac:dyDescent="0.25">
      <c r="A15" s="106" t="s">
        <v>64</v>
      </c>
      <c r="B15" s="105" t="s">
        <v>30</v>
      </c>
      <c r="C15" s="89">
        <v>71200235</v>
      </c>
      <c r="D15" s="89">
        <v>110212246</v>
      </c>
      <c r="E15" s="89">
        <v>26722518</v>
      </c>
      <c r="F15" s="105" t="s">
        <v>32</v>
      </c>
      <c r="G15" s="105">
        <v>70919</v>
      </c>
      <c r="H15" s="110">
        <v>2253020</v>
      </c>
      <c r="I15" s="105" t="s">
        <v>0</v>
      </c>
      <c r="J15" s="110">
        <v>88809.96</v>
      </c>
      <c r="K15" s="105" t="s">
        <v>17</v>
      </c>
      <c r="L15" s="106">
        <v>0</v>
      </c>
      <c r="M15" s="105">
        <v>22</v>
      </c>
      <c r="N15" s="105">
        <v>3216</v>
      </c>
      <c r="O15" s="105">
        <v>2022</v>
      </c>
      <c r="P15" s="105">
        <v>4</v>
      </c>
    </row>
    <row r="16" spans="1:16" x14ac:dyDescent="0.25">
      <c r="A16" s="106" t="s">
        <v>64</v>
      </c>
      <c r="B16" s="105" t="s">
        <v>30</v>
      </c>
      <c r="C16" s="89">
        <v>71200236</v>
      </c>
      <c r="D16" s="89">
        <v>110212247</v>
      </c>
      <c r="E16" s="89">
        <v>26722518</v>
      </c>
      <c r="F16" s="105" t="s">
        <v>32</v>
      </c>
      <c r="G16" s="105">
        <v>70919</v>
      </c>
      <c r="H16" s="110">
        <v>3446437.5</v>
      </c>
      <c r="I16" s="105" t="s">
        <v>0</v>
      </c>
      <c r="J16" s="110">
        <v>135852.32</v>
      </c>
      <c r="K16" s="105" t="s">
        <v>17</v>
      </c>
      <c r="L16" s="106">
        <v>0</v>
      </c>
      <c r="M16" s="105">
        <v>22</v>
      </c>
      <c r="N16" s="105">
        <v>3216</v>
      </c>
      <c r="O16" s="105">
        <v>2022</v>
      </c>
      <c r="P16" s="105">
        <v>4</v>
      </c>
    </row>
    <row r="17" spans="1:16" x14ac:dyDescent="0.25">
      <c r="A17" s="106" t="s">
        <v>65</v>
      </c>
      <c r="B17" s="105" t="s">
        <v>30</v>
      </c>
      <c r="C17" s="89">
        <v>71200251</v>
      </c>
      <c r="D17" s="89">
        <v>20210308</v>
      </c>
      <c r="E17" s="89">
        <v>26969696</v>
      </c>
      <c r="F17" s="105" t="s">
        <v>43</v>
      </c>
      <c r="G17" s="105">
        <v>71103</v>
      </c>
      <c r="H17" s="110">
        <v>513810</v>
      </c>
      <c r="I17" s="105" t="s">
        <v>0</v>
      </c>
      <c r="J17" s="110">
        <v>20239.099999999999</v>
      </c>
      <c r="K17" s="105" t="s">
        <v>17</v>
      </c>
      <c r="L17" s="106">
        <v>0</v>
      </c>
      <c r="M17" s="105">
        <v>22</v>
      </c>
      <c r="N17" s="105">
        <v>3216</v>
      </c>
      <c r="O17" s="105">
        <v>2022</v>
      </c>
      <c r="P17" s="105">
        <v>4</v>
      </c>
    </row>
    <row r="18" spans="1:16" x14ac:dyDescent="0.25">
      <c r="A18" s="106" t="s">
        <v>65</v>
      </c>
      <c r="B18" s="105" t="s">
        <v>30</v>
      </c>
      <c r="C18" s="89">
        <v>71200252</v>
      </c>
      <c r="D18" s="89">
        <v>11210815</v>
      </c>
      <c r="E18" s="89">
        <v>26499941</v>
      </c>
      <c r="F18" s="105" t="s">
        <v>43</v>
      </c>
      <c r="G18" s="105">
        <v>70490</v>
      </c>
      <c r="H18" s="110">
        <v>3060330</v>
      </c>
      <c r="I18" s="105" t="s">
        <v>0</v>
      </c>
      <c r="J18" s="110">
        <v>120547.13</v>
      </c>
      <c r="K18" s="105" t="s">
        <v>17</v>
      </c>
      <c r="L18" s="106">
        <v>0</v>
      </c>
      <c r="M18" s="105">
        <v>22</v>
      </c>
      <c r="N18" s="105">
        <v>3216</v>
      </c>
      <c r="O18" s="105">
        <v>2022</v>
      </c>
      <c r="P18" s="105">
        <v>4</v>
      </c>
    </row>
    <row r="19" spans="1:16" x14ac:dyDescent="0.25">
      <c r="A19" s="106" t="s">
        <v>65</v>
      </c>
      <c r="B19" s="105" t="s">
        <v>30</v>
      </c>
      <c r="C19" s="89">
        <v>71200280</v>
      </c>
      <c r="D19" s="89">
        <v>112003854</v>
      </c>
      <c r="E19" s="89">
        <v>25586521</v>
      </c>
      <c r="F19" s="105" t="s">
        <v>66</v>
      </c>
      <c r="G19" s="105">
        <v>70013</v>
      </c>
      <c r="H19" s="110">
        <v>1063946</v>
      </c>
      <c r="I19" s="105" t="s">
        <v>0</v>
      </c>
      <c r="J19" s="110">
        <v>41909.089999999997</v>
      </c>
      <c r="K19" s="105" t="s">
        <v>17</v>
      </c>
      <c r="L19" s="106">
        <v>0</v>
      </c>
      <c r="M19" s="105">
        <v>22</v>
      </c>
      <c r="N19" s="105">
        <v>3216</v>
      </c>
      <c r="O19" s="105">
        <v>2022</v>
      </c>
      <c r="P19" s="105">
        <v>4</v>
      </c>
    </row>
    <row r="20" spans="1:16" x14ac:dyDescent="0.25">
      <c r="A20" s="106" t="s">
        <v>67</v>
      </c>
      <c r="B20" s="105" t="s">
        <v>30</v>
      </c>
      <c r="C20" s="89">
        <v>71200250</v>
      </c>
      <c r="D20" s="89">
        <v>21010402</v>
      </c>
      <c r="E20" s="89">
        <v>65142543</v>
      </c>
      <c r="F20" s="105" t="s">
        <v>43</v>
      </c>
      <c r="G20" s="105">
        <v>72016</v>
      </c>
      <c r="H20" s="110">
        <v>160671.6</v>
      </c>
      <c r="I20" s="105" t="s">
        <v>0</v>
      </c>
      <c r="J20" s="110">
        <v>6312.48</v>
      </c>
      <c r="K20" s="105" t="s">
        <v>17</v>
      </c>
      <c r="L20" s="106">
        <v>0</v>
      </c>
      <c r="M20" s="105">
        <v>22</v>
      </c>
      <c r="N20" s="105">
        <v>3216</v>
      </c>
      <c r="O20" s="105">
        <v>2022</v>
      </c>
      <c r="P20" s="105">
        <v>4</v>
      </c>
    </row>
    <row r="21" spans="1:16" x14ac:dyDescent="0.25">
      <c r="A21" s="106" t="s">
        <v>67</v>
      </c>
      <c r="B21" s="105" t="s">
        <v>30</v>
      </c>
      <c r="C21" s="89">
        <v>71200255</v>
      </c>
      <c r="D21" s="89">
        <v>9212210443</v>
      </c>
      <c r="E21" s="89">
        <v>18188281</v>
      </c>
      <c r="F21" s="105" t="s">
        <v>33</v>
      </c>
      <c r="G21" s="105">
        <v>70602</v>
      </c>
      <c r="H21" s="110">
        <v>457561</v>
      </c>
      <c r="I21" s="105" t="s">
        <v>0</v>
      </c>
      <c r="J21" s="110">
        <v>17976.7</v>
      </c>
      <c r="K21" s="105" t="s">
        <v>17</v>
      </c>
      <c r="L21" s="106">
        <v>0</v>
      </c>
      <c r="M21" s="105">
        <v>22</v>
      </c>
      <c r="N21" s="105">
        <v>3216</v>
      </c>
      <c r="O21" s="105">
        <v>2022</v>
      </c>
      <c r="P21" s="105">
        <v>4</v>
      </c>
    </row>
    <row r="22" spans="1:16" x14ac:dyDescent="0.25">
      <c r="A22" s="106" t="s">
        <v>67</v>
      </c>
      <c r="B22" s="105" t="s">
        <v>30</v>
      </c>
      <c r="C22" s="89">
        <v>71200272</v>
      </c>
      <c r="D22" s="89">
        <v>20210478</v>
      </c>
      <c r="E22" s="89">
        <v>27148289</v>
      </c>
      <c r="F22" s="105" t="s">
        <v>43</v>
      </c>
      <c r="G22" s="105">
        <v>71771</v>
      </c>
      <c r="H22" s="110">
        <v>1172876</v>
      </c>
      <c r="I22" s="105" t="s">
        <v>0</v>
      </c>
      <c r="J22" s="110">
        <v>46080.07</v>
      </c>
      <c r="K22" s="105" t="s">
        <v>17</v>
      </c>
      <c r="L22" s="106">
        <v>0</v>
      </c>
      <c r="M22" s="105">
        <v>22</v>
      </c>
      <c r="N22" s="105">
        <v>3216</v>
      </c>
      <c r="O22" s="105">
        <v>2022</v>
      </c>
      <c r="P22" s="105">
        <v>4</v>
      </c>
    </row>
    <row r="23" spans="1:16" x14ac:dyDescent="0.25">
      <c r="A23" s="106" t="s">
        <v>68</v>
      </c>
      <c r="B23" s="105" t="s">
        <v>30</v>
      </c>
      <c r="C23" s="89">
        <v>71200241</v>
      </c>
      <c r="D23" s="89">
        <v>110212257</v>
      </c>
      <c r="E23" s="89">
        <v>26722518</v>
      </c>
      <c r="F23" s="105" t="s">
        <v>32</v>
      </c>
      <c r="G23" s="105">
        <v>70919</v>
      </c>
      <c r="H23" s="110">
        <v>317504</v>
      </c>
      <c r="I23" s="105" t="s">
        <v>0</v>
      </c>
      <c r="J23" s="110">
        <v>12448.7</v>
      </c>
      <c r="K23" s="105" t="s">
        <v>17</v>
      </c>
      <c r="L23" s="106">
        <v>0</v>
      </c>
      <c r="M23" s="105">
        <v>22</v>
      </c>
      <c r="N23" s="105">
        <v>3216</v>
      </c>
      <c r="O23" s="105">
        <v>2022</v>
      </c>
      <c r="P23" s="105">
        <v>4</v>
      </c>
    </row>
    <row r="24" spans="1:16" x14ac:dyDescent="0.25">
      <c r="A24" s="106" t="s">
        <v>68</v>
      </c>
      <c r="B24" s="105" t="s">
        <v>30</v>
      </c>
      <c r="C24" s="89">
        <v>71200242</v>
      </c>
      <c r="D24" s="89">
        <v>111610085</v>
      </c>
      <c r="E24" s="89">
        <v>25103458</v>
      </c>
      <c r="F24" s="105" t="s">
        <v>32</v>
      </c>
      <c r="G24" s="105">
        <v>74863</v>
      </c>
      <c r="H24" s="110">
        <v>501410</v>
      </c>
      <c r="I24" s="105" t="s">
        <v>0</v>
      </c>
      <c r="J24" s="110">
        <v>19659.28</v>
      </c>
      <c r="K24" s="105" t="s">
        <v>17</v>
      </c>
      <c r="L24" s="106">
        <v>0</v>
      </c>
      <c r="M24" s="105">
        <v>22</v>
      </c>
      <c r="N24" s="105">
        <v>3216</v>
      </c>
      <c r="O24" s="105">
        <v>2022</v>
      </c>
      <c r="P24" s="105">
        <v>4</v>
      </c>
    </row>
    <row r="25" spans="1:16" x14ac:dyDescent="0.25">
      <c r="A25" s="106" t="s">
        <v>69</v>
      </c>
      <c r="B25" s="105" t="s">
        <v>30</v>
      </c>
      <c r="C25" s="89">
        <v>71200245</v>
      </c>
      <c r="D25" s="89">
        <v>110212275</v>
      </c>
      <c r="E25" s="89">
        <v>26722518</v>
      </c>
      <c r="F25" s="105" t="s">
        <v>32</v>
      </c>
      <c r="G25" s="105">
        <v>70919</v>
      </c>
      <c r="H25" s="110">
        <v>368744.95</v>
      </c>
      <c r="I25" s="105" t="s">
        <v>0</v>
      </c>
      <c r="J25" s="110">
        <v>14449.82</v>
      </c>
      <c r="K25" s="105" t="s">
        <v>17</v>
      </c>
      <c r="L25" s="106">
        <v>0</v>
      </c>
      <c r="M25" s="105">
        <v>22</v>
      </c>
      <c r="N25" s="105">
        <v>3216</v>
      </c>
      <c r="O25" s="105">
        <v>2022</v>
      </c>
      <c r="P25" s="105">
        <v>4</v>
      </c>
    </row>
    <row r="26" spans="1:16" x14ac:dyDescent="0.25">
      <c r="A26" s="106" t="s">
        <v>69</v>
      </c>
      <c r="B26" s="105" t="s">
        <v>30</v>
      </c>
      <c r="C26" s="89">
        <v>71200246</v>
      </c>
      <c r="D26" s="89">
        <v>110212274</v>
      </c>
      <c r="E26" s="89">
        <v>26722518</v>
      </c>
      <c r="F26" s="105" t="s">
        <v>32</v>
      </c>
      <c r="G26" s="105">
        <v>70919</v>
      </c>
      <c r="H26" s="110">
        <v>442457.57</v>
      </c>
      <c r="I26" s="105" t="s">
        <v>0</v>
      </c>
      <c r="J26" s="110">
        <v>17338.36</v>
      </c>
      <c r="K26" s="105" t="s">
        <v>17</v>
      </c>
      <c r="L26" s="106">
        <v>0</v>
      </c>
      <c r="M26" s="105">
        <v>22</v>
      </c>
      <c r="N26" s="105">
        <v>3216</v>
      </c>
      <c r="O26" s="105">
        <v>2022</v>
      </c>
      <c r="P26" s="105">
        <v>4</v>
      </c>
    </row>
    <row r="27" spans="1:16" x14ac:dyDescent="0.25">
      <c r="A27" s="106" t="s">
        <v>69</v>
      </c>
      <c r="B27" s="105" t="s">
        <v>30</v>
      </c>
      <c r="C27" s="89">
        <v>71200247</v>
      </c>
      <c r="D27" s="89">
        <v>110212270</v>
      </c>
      <c r="E27" s="89">
        <v>26722518</v>
      </c>
      <c r="F27" s="105" t="s">
        <v>32</v>
      </c>
      <c r="G27" s="105">
        <v>70919</v>
      </c>
      <c r="H27" s="110">
        <v>3688245</v>
      </c>
      <c r="I27" s="105" t="s">
        <v>0</v>
      </c>
      <c r="J27" s="110">
        <v>144529.37</v>
      </c>
      <c r="K27" s="105" t="s">
        <v>17</v>
      </c>
      <c r="L27" s="106">
        <v>0</v>
      </c>
      <c r="M27" s="105">
        <v>22</v>
      </c>
      <c r="N27" s="105">
        <v>3216</v>
      </c>
      <c r="O27" s="105">
        <v>2022</v>
      </c>
      <c r="P27" s="105">
        <v>4</v>
      </c>
    </row>
    <row r="28" spans="1:16" x14ac:dyDescent="0.25">
      <c r="A28" s="106" t="s">
        <v>69</v>
      </c>
      <c r="B28" s="105" t="s">
        <v>30</v>
      </c>
      <c r="C28" s="89">
        <v>71200256</v>
      </c>
      <c r="D28" s="89">
        <v>12130275</v>
      </c>
      <c r="E28" s="89">
        <v>25941500</v>
      </c>
      <c r="F28" s="105" t="s">
        <v>32</v>
      </c>
      <c r="G28" s="105">
        <v>70829</v>
      </c>
      <c r="H28" s="110">
        <v>416080</v>
      </c>
      <c r="I28" s="105" t="s">
        <v>0</v>
      </c>
      <c r="J28" s="110">
        <v>16304.71</v>
      </c>
      <c r="K28" s="105" t="s">
        <v>17</v>
      </c>
      <c r="L28" s="106">
        <v>0</v>
      </c>
      <c r="M28" s="105">
        <v>22</v>
      </c>
      <c r="N28" s="105">
        <v>3216</v>
      </c>
      <c r="O28" s="105">
        <v>2022</v>
      </c>
      <c r="P28" s="105">
        <v>4</v>
      </c>
    </row>
    <row r="29" spans="1:16" x14ac:dyDescent="0.25">
      <c r="A29" s="106" t="s">
        <v>69</v>
      </c>
      <c r="B29" s="105" t="s">
        <v>30</v>
      </c>
      <c r="C29" s="89">
        <v>71200257</v>
      </c>
      <c r="D29" s="89">
        <v>12130274</v>
      </c>
      <c r="E29" s="89">
        <v>25941500</v>
      </c>
      <c r="F29" s="105" t="s">
        <v>32</v>
      </c>
      <c r="G29" s="105">
        <v>70829</v>
      </c>
      <c r="H29" s="110">
        <v>429383</v>
      </c>
      <c r="I29" s="105" t="s">
        <v>0</v>
      </c>
      <c r="J29" s="110">
        <v>16826.009999999998</v>
      </c>
      <c r="K29" s="105" t="s">
        <v>17</v>
      </c>
      <c r="L29" s="106">
        <v>0</v>
      </c>
      <c r="M29" s="105">
        <v>22</v>
      </c>
      <c r="N29" s="105">
        <v>3216</v>
      </c>
      <c r="O29" s="105">
        <v>2022</v>
      </c>
      <c r="P29" s="105">
        <v>4</v>
      </c>
    </row>
    <row r="30" spans="1:16" x14ac:dyDescent="0.25">
      <c r="A30" s="106" t="s">
        <v>69</v>
      </c>
      <c r="B30" s="105" t="s">
        <v>30</v>
      </c>
      <c r="C30" s="89">
        <v>71200261</v>
      </c>
      <c r="D30" s="89">
        <v>120210351</v>
      </c>
      <c r="E30" s="89">
        <v>60109114</v>
      </c>
      <c r="F30" s="105" t="s">
        <v>32</v>
      </c>
      <c r="G30" s="105">
        <v>72286</v>
      </c>
      <c r="H30" s="110">
        <v>2291003</v>
      </c>
      <c r="I30" s="105" t="s">
        <v>0</v>
      </c>
      <c r="J30" s="110">
        <v>89776.36</v>
      </c>
      <c r="K30" s="105" t="s">
        <v>17</v>
      </c>
      <c r="L30" s="106">
        <v>0</v>
      </c>
      <c r="M30" s="105">
        <v>22</v>
      </c>
      <c r="N30" s="105">
        <v>3216</v>
      </c>
      <c r="O30" s="105">
        <v>2022</v>
      </c>
      <c r="P30" s="105">
        <v>4</v>
      </c>
    </row>
    <row r="31" spans="1:16" x14ac:dyDescent="0.25">
      <c r="A31" s="106" t="s">
        <v>70</v>
      </c>
      <c r="B31" s="105" t="s">
        <v>30</v>
      </c>
      <c r="C31" s="89">
        <v>71200249</v>
      </c>
      <c r="D31" s="89">
        <v>110212279</v>
      </c>
      <c r="E31" s="89">
        <v>26722518</v>
      </c>
      <c r="F31" s="105" t="s">
        <v>32</v>
      </c>
      <c r="G31" s="105">
        <v>70919</v>
      </c>
      <c r="H31" s="110">
        <v>461913.62</v>
      </c>
      <c r="I31" s="105" t="s">
        <v>0</v>
      </c>
      <c r="J31" s="110">
        <v>18032.93</v>
      </c>
      <c r="K31" s="105" t="s">
        <v>17</v>
      </c>
      <c r="L31" s="106">
        <v>0</v>
      </c>
      <c r="M31" s="105">
        <v>22</v>
      </c>
      <c r="N31" s="105">
        <v>3216</v>
      </c>
      <c r="O31" s="105">
        <v>2022</v>
      </c>
      <c r="P31" s="105">
        <v>4</v>
      </c>
    </row>
    <row r="32" spans="1:16" x14ac:dyDescent="0.25">
      <c r="A32" s="106" t="s">
        <v>70</v>
      </c>
      <c r="B32" s="105" t="s">
        <v>30</v>
      </c>
      <c r="C32" s="89">
        <v>71200269</v>
      </c>
      <c r="D32" s="89">
        <v>1030000258</v>
      </c>
      <c r="E32" s="89">
        <v>48530883</v>
      </c>
      <c r="F32" s="105" t="s">
        <v>43</v>
      </c>
      <c r="G32" s="105">
        <v>73283</v>
      </c>
      <c r="H32" s="110">
        <v>1128680</v>
      </c>
      <c r="I32" s="105" t="s">
        <v>0</v>
      </c>
      <c r="J32" s="110">
        <v>44063.24</v>
      </c>
      <c r="K32" s="105" t="s">
        <v>17</v>
      </c>
      <c r="L32" s="106">
        <v>0</v>
      </c>
      <c r="M32" s="105">
        <v>22</v>
      </c>
      <c r="N32" s="105">
        <v>3216</v>
      </c>
      <c r="O32" s="105">
        <v>2022</v>
      </c>
      <c r="P32" s="105">
        <v>4</v>
      </c>
    </row>
    <row r="33" spans="1:16" x14ac:dyDescent="0.25">
      <c r="A33" s="106" t="s">
        <v>71</v>
      </c>
      <c r="B33" s="105" t="s">
        <v>30</v>
      </c>
      <c r="C33" s="89">
        <v>71200268</v>
      </c>
      <c r="D33" s="89">
        <v>2603210181</v>
      </c>
      <c r="E33" s="89">
        <v>13693476</v>
      </c>
      <c r="F33" s="105" t="s">
        <v>66</v>
      </c>
      <c r="G33" s="105">
        <v>74885</v>
      </c>
      <c r="H33" s="110">
        <v>2614500</v>
      </c>
      <c r="I33" s="105" t="s">
        <v>0</v>
      </c>
      <c r="J33" s="110">
        <v>101909.96</v>
      </c>
      <c r="K33" s="105" t="s">
        <v>17</v>
      </c>
      <c r="L33" s="106">
        <v>0</v>
      </c>
      <c r="M33" s="105">
        <v>22</v>
      </c>
      <c r="N33" s="105">
        <v>3216</v>
      </c>
      <c r="O33" s="105">
        <v>2022</v>
      </c>
      <c r="P33" s="105">
        <v>4</v>
      </c>
    </row>
    <row r="34" spans="1:16" x14ac:dyDescent="0.25">
      <c r="A34" s="106" t="s">
        <v>72</v>
      </c>
      <c r="B34" s="105" t="s">
        <v>30</v>
      </c>
      <c r="C34" s="89">
        <v>71200271</v>
      </c>
      <c r="D34" s="89">
        <v>650210011</v>
      </c>
      <c r="E34" s="89">
        <v>48039811</v>
      </c>
      <c r="F34" s="105" t="s">
        <v>43</v>
      </c>
      <c r="G34" s="105">
        <v>71430</v>
      </c>
      <c r="H34" s="110">
        <v>661227</v>
      </c>
      <c r="I34" s="105" t="s">
        <v>0</v>
      </c>
      <c r="J34" s="110">
        <v>25773.81</v>
      </c>
      <c r="K34" s="105" t="s">
        <v>17</v>
      </c>
      <c r="L34" s="106">
        <v>0</v>
      </c>
      <c r="M34" s="105">
        <v>22</v>
      </c>
      <c r="N34" s="105">
        <v>3216</v>
      </c>
      <c r="O34" s="105">
        <v>2022</v>
      </c>
      <c r="P34" s="105">
        <v>4</v>
      </c>
    </row>
    <row r="35" spans="1:16" x14ac:dyDescent="0.25">
      <c r="A35" s="132" t="s">
        <v>73</v>
      </c>
      <c r="B35" s="133" t="s">
        <v>30</v>
      </c>
      <c r="C35" s="134">
        <v>71200278</v>
      </c>
      <c r="D35" s="134">
        <v>21102066</v>
      </c>
      <c r="E35" s="134">
        <v>25982605</v>
      </c>
      <c r="F35" s="133" t="s">
        <v>32</v>
      </c>
      <c r="G35" s="133">
        <v>71593</v>
      </c>
      <c r="H35" s="132">
        <v>2025182</v>
      </c>
      <c r="I35" s="133" t="s">
        <v>0</v>
      </c>
      <c r="J35" s="132">
        <v>5328.44</v>
      </c>
      <c r="K35" s="133" t="s">
        <v>17</v>
      </c>
      <c r="L35" s="132">
        <v>0</v>
      </c>
      <c r="M35" s="133">
        <v>22</v>
      </c>
      <c r="N35" s="133">
        <v>3216</v>
      </c>
      <c r="O35" s="133">
        <v>2022</v>
      </c>
      <c r="P35" s="133">
        <v>4</v>
      </c>
    </row>
    <row r="36" spans="1:16" x14ac:dyDescent="0.25">
      <c r="A36" s="106" t="s">
        <v>74</v>
      </c>
      <c r="B36" s="105" t="s">
        <v>30</v>
      </c>
      <c r="C36" s="89">
        <v>71200258</v>
      </c>
      <c r="D36" s="89">
        <v>110212285</v>
      </c>
      <c r="E36" s="89">
        <v>26722518</v>
      </c>
      <c r="F36" s="105" t="s">
        <v>32</v>
      </c>
      <c r="G36" s="105">
        <v>70919</v>
      </c>
      <c r="H36" s="110">
        <v>3856297.5</v>
      </c>
      <c r="I36" s="105" t="s">
        <v>0</v>
      </c>
      <c r="J36" s="110">
        <v>150050.49</v>
      </c>
      <c r="K36" s="105" t="s">
        <v>17</v>
      </c>
      <c r="L36" s="106">
        <v>0</v>
      </c>
      <c r="M36" s="105">
        <v>22</v>
      </c>
      <c r="N36" s="105">
        <v>3216</v>
      </c>
      <c r="O36" s="105">
        <v>2022</v>
      </c>
      <c r="P36" s="105">
        <v>4</v>
      </c>
    </row>
    <row r="37" spans="1:16" x14ac:dyDescent="0.25">
      <c r="A37" s="106" t="s">
        <v>74</v>
      </c>
      <c r="B37" s="105" t="s">
        <v>30</v>
      </c>
      <c r="C37" s="89">
        <v>71200260</v>
      </c>
      <c r="D37" s="89">
        <v>110212287</v>
      </c>
      <c r="E37" s="89">
        <v>26722518</v>
      </c>
      <c r="F37" s="105" t="s">
        <v>33</v>
      </c>
      <c r="G37" s="105">
        <v>70919</v>
      </c>
      <c r="H37" s="110">
        <v>140538.20000000001</v>
      </c>
      <c r="I37" s="105" t="s">
        <v>0</v>
      </c>
      <c r="J37" s="110">
        <v>5468.41</v>
      </c>
      <c r="K37" s="105" t="s">
        <v>17</v>
      </c>
      <c r="L37" s="106">
        <v>0</v>
      </c>
      <c r="M37" s="105">
        <v>22</v>
      </c>
      <c r="N37" s="105">
        <v>3216</v>
      </c>
      <c r="O37" s="105">
        <v>2022</v>
      </c>
      <c r="P37" s="105">
        <v>4</v>
      </c>
    </row>
    <row r="38" spans="1:16" x14ac:dyDescent="0.25">
      <c r="A38" s="106" t="s">
        <v>74</v>
      </c>
      <c r="B38" s="105" t="s">
        <v>30</v>
      </c>
      <c r="C38" s="89">
        <v>71200294</v>
      </c>
      <c r="D38" s="89">
        <v>111610088</v>
      </c>
      <c r="E38" s="89">
        <v>25103458</v>
      </c>
      <c r="F38" s="105" t="s">
        <v>32</v>
      </c>
      <c r="G38" s="105">
        <v>74863</v>
      </c>
      <c r="H38" s="110">
        <v>1470822</v>
      </c>
      <c r="I38" s="105" t="s">
        <v>0</v>
      </c>
      <c r="J38" s="110">
        <v>57230.43</v>
      </c>
      <c r="K38" s="105" t="s">
        <v>17</v>
      </c>
      <c r="L38" s="106">
        <v>0</v>
      </c>
      <c r="M38" s="105">
        <v>22</v>
      </c>
      <c r="N38" s="105">
        <v>3216</v>
      </c>
      <c r="O38" s="105">
        <v>2022</v>
      </c>
      <c r="P38" s="105">
        <v>4</v>
      </c>
    </row>
    <row r="39" spans="1:16" x14ac:dyDescent="0.25">
      <c r="A39" s="106" t="s">
        <v>75</v>
      </c>
      <c r="B39" s="105" t="s">
        <v>30</v>
      </c>
      <c r="C39" s="89">
        <v>71200263</v>
      </c>
      <c r="D39" s="89" t="s">
        <v>76</v>
      </c>
      <c r="E39" s="89">
        <v>28628659</v>
      </c>
      <c r="F39" s="105" t="s">
        <v>31</v>
      </c>
      <c r="G39" s="105">
        <v>71306</v>
      </c>
      <c r="H39" s="110">
        <v>258857.2</v>
      </c>
      <c r="I39" s="105" t="s">
        <v>0</v>
      </c>
      <c r="J39" s="110">
        <v>10078.540000000001</v>
      </c>
      <c r="K39" s="105" t="s">
        <v>17</v>
      </c>
      <c r="L39" s="106">
        <v>0</v>
      </c>
      <c r="M39" s="105">
        <v>22</v>
      </c>
      <c r="N39" s="105">
        <v>3216</v>
      </c>
      <c r="O39" s="105">
        <v>2022</v>
      </c>
      <c r="P39" s="105">
        <v>4</v>
      </c>
    </row>
    <row r="40" spans="1:16" x14ac:dyDescent="0.25">
      <c r="A40" s="106" t="s">
        <v>75</v>
      </c>
      <c r="B40" s="105" t="s">
        <v>30</v>
      </c>
      <c r="C40" s="89">
        <v>71200264</v>
      </c>
      <c r="D40" s="89" t="s">
        <v>77</v>
      </c>
      <c r="E40" s="89">
        <v>28628659</v>
      </c>
      <c r="F40" s="105" t="s">
        <v>43</v>
      </c>
      <c r="G40" s="105">
        <v>71306</v>
      </c>
      <c r="H40" s="110">
        <v>758592</v>
      </c>
      <c r="I40" s="105" t="s">
        <v>0</v>
      </c>
      <c r="J40" s="110">
        <v>29535.59</v>
      </c>
      <c r="K40" s="105" t="s">
        <v>17</v>
      </c>
      <c r="L40" s="106">
        <v>0</v>
      </c>
      <c r="M40" s="105">
        <v>22</v>
      </c>
      <c r="N40" s="105">
        <v>3216</v>
      </c>
      <c r="O40" s="105">
        <v>2022</v>
      </c>
      <c r="P40" s="105">
        <v>4</v>
      </c>
    </row>
    <row r="41" spans="1:16" x14ac:dyDescent="0.25">
      <c r="A41" s="106" t="s">
        <v>75</v>
      </c>
      <c r="B41" s="105" t="s">
        <v>30</v>
      </c>
      <c r="C41" s="89">
        <v>71200277</v>
      </c>
      <c r="D41" s="89" t="s">
        <v>78</v>
      </c>
      <c r="E41" s="89">
        <v>28628659</v>
      </c>
      <c r="F41" s="105" t="s">
        <v>33</v>
      </c>
      <c r="G41" s="105">
        <v>71306</v>
      </c>
      <c r="H41" s="110">
        <v>425914</v>
      </c>
      <c r="I41" s="105" t="s">
        <v>0</v>
      </c>
      <c r="J41" s="110">
        <v>16582.849999999999</v>
      </c>
      <c r="K41" s="105" t="s">
        <v>17</v>
      </c>
      <c r="L41" s="106">
        <v>0</v>
      </c>
      <c r="M41" s="105">
        <v>22</v>
      </c>
      <c r="N41" s="105">
        <v>3216</v>
      </c>
      <c r="O41" s="105">
        <v>2022</v>
      </c>
      <c r="P41" s="105">
        <v>4</v>
      </c>
    </row>
    <row r="42" spans="1:16" x14ac:dyDescent="0.25">
      <c r="A42" s="106" t="s">
        <v>79</v>
      </c>
      <c r="B42" s="105" t="s">
        <v>30</v>
      </c>
      <c r="C42" s="89">
        <v>71200286</v>
      </c>
      <c r="D42" s="89">
        <v>110212301</v>
      </c>
      <c r="E42" s="89">
        <v>26722518</v>
      </c>
      <c r="F42" s="105" t="s">
        <v>43</v>
      </c>
      <c r="G42" s="105">
        <v>70919</v>
      </c>
      <c r="H42" s="110">
        <v>758472</v>
      </c>
      <c r="I42" s="105" t="s">
        <v>0</v>
      </c>
      <c r="J42" s="110">
        <v>29502.2</v>
      </c>
      <c r="K42" s="105" t="s">
        <v>17</v>
      </c>
      <c r="L42" s="106">
        <v>0</v>
      </c>
      <c r="M42" s="105">
        <v>22</v>
      </c>
      <c r="N42" s="105">
        <v>3216</v>
      </c>
      <c r="O42" s="105">
        <v>2022</v>
      </c>
      <c r="P42" s="105">
        <v>4</v>
      </c>
    </row>
    <row r="43" spans="1:16" x14ac:dyDescent="0.25">
      <c r="A43" s="106" t="s">
        <v>79</v>
      </c>
      <c r="B43" s="105" t="s">
        <v>30</v>
      </c>
      <c r="C43" s="89">
        <v>71200287</v>
      </c>
      <c r="D43" s="89">
        <v>110212303</v>
      </c>
      <c r="E43" s="89">
        <v>26722518</v>
      </c>
      <c r="F43" s="105" t="s">
        <v>31</v>
      </c>
      <c r="G43" s="105">
        <v>70919</v>
      </c>
      <c r="H43" s="110">
        <v>278239.48</v>
      </c>
      <c r="I43" s="105" t="s">
        <v>0</v>
      </c>
      <c r="J43" s="110">
        <v>10822.65</v>
      </c>
      <c r="K43" s="105" t="s">
        <v>17</v>
      </c>
      <c r="L43" s="106">
        <v>0</v>
      </c>
      <c r="M43" s="105">
        <v>22</v>
      </c>
      <c r="N43" s="105">
        <v>3216</v>
      </c>
      <c r="O43" s="105">
        <v>2022</v>
      </c>
      <c r="P43" s="105">
        <v>4</v>
      </c>
    </row>
    <row r="44" spans="1:16" x14ac:dyDescent="0.25">
      <c r="A44" s="106" t="s">
        <v>79</v>
      </c>
      <c r="B44" s="105" t="s">
        <v>30</v>
      </c>
      <c r="C44" s="89">
        <v>71200295</v>
      </c>
      <c r="D44" s="89" t="s">
        <v>80</v>
      </c>
      <c r="E44" s="89">
        <v>28628659</v>
      </c>
      <c r="F44" s="105" t="s">
        <v>31</v>
      </c>
      <c r="G44" s="105">
        <v>71306</v>
      </c>
      <c r="H44" s="110">
        <v>600171.96</v>
      </c>
      <c r="I44" s="105" t="s">
        <v>0</v>
      </c>
      <c r="J44" s="110">
        <v>23344.82</v>
      </c>
      <c r="K44" s="105" t="s">
        <v>17</v>
      </c>
      <c r="L44" s="106">
        <v>0</v>
      </c>
      <c r="M44" s="105">
        <v>22</v>
      </c>
      <c r="N44" s="105">
        <v>3216</v>
      </c>
      <c r="O44" s="105">
        <v>2022</v>
      </c>
      <c r="P44" s="105">
        <v>4</v>
      </c>
    </row>
    <row r="45" spans="1:16" x14ac:dyDescent="0.25">
      <c r="A45" s="106" t="s">
        <v>79</v>
      </c>
      <c r="B45" s="105" t="s">
        <v>30</v>
      </c>
      <c r="C45" s="89">
        <v>71200298</v>
      </c>
      <c r="D45" s="89" t="s">
        <v>81</v>
      </c>
      <c r="E45" s="89">
        <v>28628659</v>
      </c>
      <c r="F45" s="105" t="s">
        <v>32</v>
      </c>
      <c r="G45" s="105">
        <v>71306</v>
      </c>
      <c r="H45" s="110">
        <v>2152115.77</v>
      </c>
      <c r="I45" s="105" t="s">
        <v>0</v>
      </c>
      <c r="J45" s="110">
        <v>83710.600000000006</v>
      </c>
      <c r="K45" s="105" t="s">
        <v>17</v>
      </c>
      <c r="L45" s="106">
        <v>0</v>
      </c>
      <c r="M45" s="105">
        <v>22</v>
      </c>
      <c r="N45" s="105">
        <v>3216</v>
      </c>
      <c r="O45" s="105">
        <v>2022</v>
      </c>
      <c r="P45" s="105">
        <v>4</v>
      </c>
    </row>
    <row r="46" spans="1:16" x14ac:dyDescent="0.25">
      <c r="A46" s="106" t="s">
        <v>82</v>
      </c>
      <c r="B46" s="105" t="s">
        <v>30</v>
      </c>
      <c r="C46" s="89">
        <v>71200275</v>
      </c>
      <c r="D46" s="89">
        <v>110212297</v>
      </c>
      <c r="E46" s="89">
        <v>26722518</v>
      </c>
      <c r="F46" s="105" t="s">
        <v>33</v>
      </c>
      <c r="G46" s="105">
        <v>70919</v>
      </c>
      <c r="H46" s="110">
        <v>752689.2</v>
      </c>
      <c r="I46" s="105" t="s">
        <v>0</v>
      </c>
      <c r="J46" s="110">
        <v>29290.94</v>
      </c>
      <c r="K46" s="105" t="s">
        <v>17</v>
      </c>
      <c r="L46" s="106">
        <v>0</v>
      </c>
      <c r="M46" s="105">
        <v>22</v>
      </c>
      <c r="N46" s="105">
        <v>3216</v>
      </c>
      <c r="O46" s="105">
        <v>2022</v>
      </c>
      <c r="P46" s="105">
        <v>4</v>
      </c>
    </row>
    <row r="47" spans="1:16" x14ac:dyDescent="0.25">
      <c r="A47" s="106" t="s">
        <v>82</v>
      </c>
      <c r="B47" s="105" t="s">
        <v>30</v>
      </c>
      <c r="C47" s="89">
        <v>71200276</v>
      </c>
      <c r="D47" s="89">
        <v>110212298</v>
      </c>
      <c r="E47" s="89">
        <v>26722518</v>
      </c>
      <c r="F47" s="105" t="s">
        <v>33</v>
      </c>
      <c r="G47" s="105">
        <v>70919</v>
      </c>
      <c r="H47" s="110">
        <v>343408</v>
      </c>
      <c r="I47" s="105" t="s">
        <v>0</v>
      </c>
      <c r="J47" s="110">
        <v>13363.74</v>
      </c>
      <c r="K47" s="105" t="s">
        <v>17</v>
      </c>
      <c r="L47" s="106">
        <v>0</v>
      </c>
      <c r="M47" s="105">
        <v>22</v>
      </c>
      <c r="N47" s="105">
        <v>3216</v>
      </c>
      <c r="O47" s="105">
        <v>2022</v>
      </c>
      <c r="P47" s="105">
        <v>4</v>
      </c>
    </row>
    <row r="48" spans="1:16" x14ac:dyDescent="0.25">
      <c r="A48" s="106" t="s">
        <v>82</v>
      </c>
      <c r="B48" s="105" t="s">
        <v>30</v>
      </c>
      <c r="C48" s="89">
        <v>71200279</v>
      </c>
      <c r="D48" s="89">
        <v>110212295</v>
      </c>
      <c r="E48" s="89">
        <v>26722518</v>
      </c>
      <c r="F48" s="105" t="s">
        <v>32</v>
      </c>
      <c r="G48" s="105">
        <v>70919</v>
      </c>
      <c r="H48" s="110">
        <v>2432745</v>
      </c>
      <c r="I48" s="105" t="s">
        <v>0</v>
      </c>
      <c r="J48" s="110">
        <v>94670.39</v>
      </c>
      <c r="K48" s="105" t="s">
        <v>17</v>
      </c>
      <c r="L48" s="106">
        <v>0</v>
      </c>
      <c r="M48" s="105">
        <v>22</v>
      </c>
      <c r="N48" s="105">
        <v>3216</v>
      </c>
      <c r="O48" s="105">
        <v>2022</v>
      </c>
      <c r="P48" s="105">
        <v>4</v>
      </c>
    </row>
    <row r="49" spans="1:16" x14ac:dyDescent="0.25">
      <c r="A49" s="106" t="s">
        <v>82</v>
      </c>
      <c r="B49" s="105" t="s">
        <v>30</v>
      </c>
      <c r="C49" s="89">
        <v>71200281</v>
      </c>
      <c r="D49" s="89">
        <v>110212300</v>
      </c>
      <c r="E49" s="89">
        <v>26722518</v>
      </c>
      <c r="F49" s="105" t="s">
        <v>32</v>
      </c>
      <c r="G49" s="105">
        <v>70919</v>
      </c>
      <c r="H49" s="110">
        <v>415564.5</v>
      </c>
      <c r="I49" s="105" t="s">
        <v>0</v>
      </c>
      <c r="J49" s="110">
        <v>16171.71</v>
      </c>
      <c r="K49" s="105" t="s">
        <v>17</v>
      </c>
      <c r="L49" s="106">
        <v>0</v>
      </c>
      <c r="M49" s="105">
        <v>22</v>
      </c>
      <c r="N49" s="105">
        <v>3216</v>
      </c>
      <c r="O49" s="105">
        <v>2022</v>
      </c>
      <c r="P49" s="105">
        <v>4</v>
      </c>
    </row>
    <row r="50" spans="1:16" x14ac:dyDescent="0.25">
      <c r="A50" s="106" t="s">
        <v>82</v>
      </c>
      <c r="B50" s="105" t="s">
        <v>30</v>
      </c>
      <c r="C50" s="89">
        <v>71200283</v>
      </c>
      <c r="D50" s="89">
        <v>110212299</v>
      </c>
      <c r="E50" s="89">
        <v>26722518</v>
      </c>
      <c r="F50" s="105" t="s">
        <v>32</v>
      </c>
      <c r="G50" s="105">
        <v>70919</v>
      </c>
      <c r="H50" s="110">
        <v>161437.5</v>
      </c>
      <c r="I50" s="105" t="s">
        <v>0</v>
      </c>
      <c r="J50" s="110">
        <v>6282.35</v>
      </c>
      <c r="K50" s="105" t="s">
        <v>17</v>
      </c>
      <c r="L50" s="106">
        <v>0</v>
      </c>
      <c r="M50" s="105">
        <v>22</v>
      </c>
      <c r="N50" s="105">
        <v>3216</v>
      </c>
      <c r="O50" s="105">
        <v>2022</v>
      </c>
      <c r="P50" s="105">
        <v>4</v>
      </c>
    </row>
    <row r="51" spans="1:16" x14ac:dyDescent="0.25">
      <c r="A51" s="106" t="s">
        <v>82</v>
      </c>
      <c r="B51" s="105" t="s">
        <v>30</v>
      </c>
      <c r="C51" s="89">
        <v>71200284</v>
      </c>
      <c r="D51" s="89">
        <v>110212294</v>
      </c>
      <c r="E51" s="89">
        <v>26722518</v>
      </c>
      <c r="F51" s="105" t="s">
        <v>32</v>
      </c>
      <c r="G51" s="105">
        <v>70919</v>
      </c>
      <c r="H51" s="110">
        <v>1008191.25</v>
      </c>
      <c r="I51" s="105" t="s">
        <v>0</v>
      </c>
      <c r="J51" s="110">
        <v>39233.81</v>
      </c>
      <c r="K51" s="105" t="s">
        <v>17</v>
      </c>
      <c r="L51" s="106">
        <v>0</v>
      </c>
      <c r="M51" s="105">
        <v>22</v>
      </c>
      <c r="N51" s="105">
        <v>3216</v>
      </c>
      <c r="O51" s="105">
        <v>2022</v>
      </c>
      <c r="P51" s="105">
        <v>4</v>
      </c>
    </row>
    <row r="52" spans="1:16" x14ac:dyDescent="0.25">
      <c r="A52" s="106" t="s">
        <v>82</v>
      </c>
      <c r="B52" s="105" t="s">
        <v>30</v>
      </c>
      <c r="C52" s="89">
        <v>71200288</v>
      </c>
      <c r="D52" s="89">
        <v>21102087</v>
      </c>
      <c r="E52" s="89">
        <v>25982605</v>
      </c>
      <c r="F52" s="105" t="s">
        <v>43</v>
      </c>
      <c r="G52" s="105">
        <v>71593</v>
      </c>
      <c r="H52" s="110">
        <v>2321952</v>
      </c>
      <c r="I52" s="105" t="s">
        <v>0</v>
      </c>
      <c r="J52" s="110">
        <v>90358.87</v>
      </c>
      <c r="K52" s="105" t="s">
        <v>17</v>
      </c>
      <c r="L52" s="106">
        <v>0</v>
      </c>
      <c r="M52" s="105">
        <v>22</v>
      </c>
      <c r="N52" s="105">
        <v>3216</v>
      </c>
      <c r="O52" s="105">
        <v>2022</v>
      </c>
      <c r="P52" s="105">
        <v>4</v>
      </c>
    </row>
    <row r="53" spans="1:16" x14ac:dyDescent="0.25">
      <c r="H53" s="99">
        <f>SUM(H2:H52)</f>
        <v>51318726.99000001</v>
      </c>
    </row>
  </sheetData>
  <autoFilter ref="A1:V1">
    <sortState ref="A2:U69">
      <sortCondition ref="A1"/>
    </sortState>
  </autoFilter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25"/>
  <sheetViews>
    <sheetView topLeftCell="E13" workbookViewId="0">
      <selection sqref="A1:V1"/>
    </sheetView>
  </sheetViews>
  <sheetFormatPr defaultColWidth="7.85546875" defaultRowHeight="15" x14ac:dyDescent="0.25"/>
  <cols>
    <col min="1" max="1" width="10.140625" style="87" bestFit="1" customWidth="1"/>
    <col min="2" max="2" width="3.140625" style="36" bestFit="1" customWidth="1"/>
    <col min="3" max="3" width="9" style="51" bestFit="1" customWidth="1"/>
    <col min="4" max="4" width="18" style="51" bestFit="1" customWidth="1"/>
    <col min="5" max="5" width="27.7109375" style="63" customWidth="1"/>
    <col min="6" max="6" width="11.85546875" style="64" bestFit="1" customWidth="1"/>
    <col min="7" max="7" width="16.7109375" style="95" bestFit="1" customWidth="1"/>
    <col min="8" max="8" width="4.42578125" style="95" customWidth="1"/>
    <col min="9" max="9" width="10.140625" style="64" bestFit="1" customWidth="1"/>
    <col min="10" max="10" width="4.42578125" style="64" bestFit="1" customWidth="1"/>
    <col min="11" max="11" width="8.42578125" style="64" bestFit="1" customWidth="1"/>
    <col min="12" max="12" width="3" style="64" bestFit="1" customWidth="1"/>
    <col min="13" max="13" width="15.7109375" style="65" bestFit="1" customWidth="1"/>
    <col min="14" max="14" width="12.710937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8" width="7.85546875" style="36"/>
    <col min="19" max="19" width="13" style="36" customWidth="1"/>
    <col min="20" max="16384" width="7.85546875" style="36"/>
  </cols>
  <sheetData>
    <row r="1" spans="1:22" x14ac:dyDescent="0.25">
      <c r="A1" s="102" t="s">
        <v>19</v>
      </c>
      <c r="B1" s="102"/>
      <c r="C1" s="103" t="s">
        <v>20</v>
      </c>
      <c r="D1" s="103" t="s">
        <v>21</v>
      </c>
      <c r="E1" s="103" t="s">
        <v>22</v>
      </c>
      <c r="F1" s="102" t="s">
        <v>23</v>
      </c>
      <c r="G1" s="104" t="s">
        <v>24</v>
      </c>
      <c r="H1" s="102"/>
      <c r="I1" s="104" t="s">
        <v>25</v>
      </c>
      <c r="J1" s="102"/>
      <c r="K1" s="102" t="s">
        <v>26</v>
      </c>
      <c r="L1" s="102"/>
      <c r="M1" s="111" t="s">
        <v>13</v>
      </c>
      <c r="N1" s="104" t="s">
        <v>52</v>
      </c>
      <c r="O1" s="102" t="s">
        <v>27</v>
      </c>
      <c r="P1" s="102" t="s">
        <v>28</v>
      </c>
      <c r="Q1" s="102" t="s">
        <v>29</v>
      </c>
      <c r="R1" s="119" t="s">
        <v>162</v>
      </c>
      <c r="S1" s="119" t="s">
        <v>163</v>
      </c>
      <c r="T1" s="119" t="s">
        <v>164</v>
      </c>
      <c r="U1" s="119" t="s">
        <v>165</v>
      </c>
      <c r="V1" s="119" t="s">
        <v>166</v>
      </c>
    </row>
    <row r="2" spans="1:22" x14ac:dyDescent="0.25">
      <c r="A2" s="114" t="s">
        <v>54</v>
      </c>
      <c r="B2" s="115" t="s">
        <v>30</v>
      </c>
      <c r="C2" s="116">
        <v>71200225</v>
      </c>
      <c r="D2" s="116">
        <v>50210071</v>
      </c>
      <c r="E2" s="116" t="s">
        <v>83</v>
      </c>
      <c r="F2" s="115">
        <v>73080</v>
      </c>
      <c r="G2" s="114">
        <v>27643.3</v>
      </c>
      <c r="H2" s="115" t="s">
        <v>17</v>
      </c>
      <c r="I2" s="114">
        <v>27643.3</v>
      </c>
      <c r="J2" s="115" t="s">
        <v>17</v>
      </c>
      <c r="K2" s="114">
        <v>0</v>
      </c>
      <c r="L2" s="115">
        <v>1</v>
      </c>
      <c r="M2" s="117">
        <v>25.31</v>
      </c>
      <c r="N2" s="114">
        <f t="shared" ref="N2:N24" si="0">SUM(G2*M2)</f>
        <v>699651.92299999995</v>
      </c>
      <c r="O2" s="115">
        <v>3226</v>
      </c>
      <c r="P2" s="115">
        <v>2022</v>
      </c>
      <c r="Q2" s="115">
        <v>4</v>
      </c>
      <c r="R2" s="118"/>
    </row>
    <row r="3" spans="1:22" x14ac:dyDescent="0.25">
      <c r="A3" s="114" t="s">
        <v>54</v>
      </c>
      <c r="B3" s="115" t="s">
        <v>30</v>
      </c>
      <c r="C3" s="116">
        <v>71200228</v>
      </c>
      <c r="D3" s="116">
        <v>6121001202</v>
      </c>
      <c r="E3" s="116" t="s">
        <v>51</v>
      </c>
      <c r="F3" s="115">
        <v>74173</v>
      </c>
      <c r="G3" s="114">
        <v>5601.32</v>
      </c>
      <c r="H3" s="115" t="s">
        <v>17</v>
      </c>
      <c r="I3" s="114">
        <v>5601.32</v>
      </c>
      <c r="J3" s="115" t="s">
        <v>17</v>
      </c>
      <c r="K3" s="114">
        <v>0</v>
      </c>
      <c r="L3" s="115">
        <v>1</v>
      </c>
      <c r="M3" s="117">
        <v>25.454999999999998</v>
      </c>
      <c r="N3" s="114">
        <f t="shared" si="0"/>
        <v>142581.60059999998</v>
      </c>
      <c r="O3" s="115">
        <v>3226</v>
      </c>
      <c r="P3" s="115">
        <v>2022</v>
      </c>
      <c r="Q3" s="115">
        <v>4</v>
      </c>
    </row>
    <row r="4" spans="1:22" x14ac:dyDescent="0.25">
      <c r="A4" s="114" t="s">
        <v>54</v>
      </c>
      <c r="B4" s="115" t="s">
        <v>30</v>
      </c>
      <c r="C4" s="116">
        <v>71200229</v>
      </c>
      <c r="D4" s="116">
        <v>6121001199</v>
      </c>
      <c r="E4" s="116" t="s">
        <v>84</v>
      </c>
      <c r="F4" s="115">
        <v>74173</v>
      </c>
      <c r="G4" s="114">
        <v>26515.4</v>
      </c>
      <c r="H4" s="115" t="s">
        <v>17</v>
      </c>
      <c r="I4" s="114">
        <v>26515.4</v>
      </c>
      <c r="J4" s="115" t="s">
        <v>17</v>
      </c>
      <c r="K4" s="114">
        <v>0</v>
      </c>
      <c r="L4" s="115">
        <v>1</v>
      </c>
      <c r="M4" s="117">
        <v>25.445</v>
      </c>
      <c r="N4" s="114">
        <f t="shared" si="0"/>
        <v>674684.353</v>
      </c>
      <c r="O4" s="115">
        <v>3226</v>
      </c>
      <c r="P4" s="115">
        <v>2022</v>
      </c>
      <c r="Q4" s="115">
        <v>4</v>
      </c>
    </row>
    <row r="5" spans="1:22" x14ac:dyDescent="0.25">
      <c r="A5" s="114" t="s">
        <v>54</v>
      </c>
      <c r="B5" s="115" t="s">
        <v>30</v>
      </c>
      <c r="C5" s="116">
        <v>71200230</v>
      </c>
      <c r="D5" s="116">
        <v>7470100411</v>
      </c>
      <c r="E5" s="116" t="s">
        <v>85</v>
      </c>
      <c r="F5" s="115">
        <v>72804</v>
      </c>
      <c r="G5" s="114">
        <v>34466.6</v>
      </c>
      <c r="H5" s="115" t="s">
        <v>17</v>
      </c>
      <c r="I5" s="114">
        <v>34466.6</v>
      </c>
      <c r="J5" s="115" t="s">
        <v>17</v>
      </c>
      <c r="K5" s="114">
        <v>0</v>
      </c>
      <c r="L5" s="115">
        <v>1</v>
      </c>
      <c r="M5" s="117">
        <v>25.495000000000001</v>
      </c>
      <c r="N5" s="114">
        <f t="shared" si="0"/>
        <v>878725.96699999995</v>
      </c>
      <c r="O5" s="115">
        <v>3226</v>
      </c>
      <c r="P5" s="115">
        <v>2022</v>
      </c>
      <c r="Q5" s="115">
        <v>4</v>
      </c>
    </row>
    <row r="6" spans="1:22" x14ac:dyDescent="0.25">
      <c r="A6" s="114" t="s">
        <v>62</v>
      </c>
      <c r="B6" s="115" t="s">
        <v>30</v>
      </c>
      <c r="C6" s="116">
        <v>71200221</v>
      </c>
      <c r="D6" s="116">
        <v>1870131951</v>
      </c>
      <c r="E6" s="116" t="s">
        <v>86</v>
      </c>
      <c r="F6" s="115">
        <v>70022</v>
      </c>
      <c r="G6" s="114">
        <v>27838.2</v>
      </c>
      <c r="H6" s="115" t="s">
        <v>17</v>
      </c>
      <c r="I6" s="114">
        <v>27838.2</v>
      </c>
      <c r="J6" s="115" t="s">
        <v>17</v>
      </c>
      <c r="K6" s="114">
        <v>0</v>
      </c>
      <c r="L6" s="115">
        <v>1</v>
      </c>
      <c r="M6" s="117">
        <v>25.434999999999999</v>
      </c>
      <c r="N6" s="114">
        <f t="shared" si="0"/>
        <v>708064.61699999997</v>
      </c>
      <c r="O6" s="115">
        <v>3226</v>
      </c>
      <c r="P6" s="115">
        <v>2022</v>
      </c>
      <c r="Q6" s="115">
        <v>4</v>
      </c>
    </row>
    <row r="7" spans="1:22" x14ac:dyDescent="0.25">
      <c r="A7" s="104" t="s">
        <v>62</v>
      </c>
      <c r="B7" s="102" t="s">
        <v>30</v>
      </c>
      <c r="C7" s="103">
        <v>71200237</v>
      </c>
      <c r="D7" s="103">
        <v>50210074</v>
      </c>
      <c r="E7" s="103" t="s">
        <v>86</v>
      </c>
      <c r="F7" s="102">
        <v>73080</v>
      </c>
      <c r="G7" s="104">
        <v>69064.06</v>
      </c>
      <c r="H7" s="102" t="s">
        <v>17</v>
      </c>
      <c r="I7" s="104">
        <v>69064.06</v>
      </c>
      <c r="J7" s="102" t="s">
        <v>17</v>
      </c>
      <c r="K7" s="104">
        <v>0</v>
      </c>
      <c r="L7" s="102">
        <v>1</v>
      </c>
      <c r="M7" s="111">
        <v>25.434999999999999</v>
      </c>
      <c r="N7" s="104">
        <f t="shared" si="0"/>
        <v>1756644.3660999998</v>
      </c>
      <c r="O7" s="102">
        <v>3226</v>
      </c>
      <c r="P7" s="102">
        <v>2022</v>
      </c>
      <c r="Q7" s="102">
        <v>4</v>
      </c>
      <c r="R7" s="36">
        <v>281.32</v>
      </c>
      <c r="S7" s="126">
        <v>10059000</v>
      </c>
      <c r="T7" s="36" t="s">
        <v>167</v>
      </c>
      <c r="U7" s="36" t="s">
        <v>168</v>
      </c>
      <c r="V7" s="36" t="s">
        <v>176</v>
      </c>
    </row>
    <row r="8" spans="1:22" x14ac:dyDescent="0.25">
      <c r="A8" s="104" t="s">
        <v>63</v>
      </c>
      <c r="B8" s="102" t="s">
        <v>30</v>
      </c>
      <c r="C8" s="103">
        <v>71200231</v>
      </c>
      <c r="D8" s="103">
        <v>6121001205</v>
      </c>
      <c r="E8" s="103" t="s">
        <v>87</v>
      </c>
      <c r="F8" s="102">
        <v>74173</v>
      </c>
      <c r="G8" s="104">
        <v>36222.18</v>
      </c>
      <c r="H8" s="102" t="s">
        <v>17</v>
      </c>
      <c r="I8" s="104">
        <v>36222.18</v>
      </c>
      <c r="J8" s="102" t="s">
        <v>17</v>
      </c>
      <c r="K8" s="104">
        <v>0</v>
      </c>
      <c r="L8" s="102">
        <v>1</v>
      </c>
      <c r="M8" s="111">
        <v>25.4</v>
      </c>
      <c r="N8" s="104">
        <f t="shared" si="0"/>
        <v>920043.37199999997</v>
      </c>
      <c r="O8" s="102">
        <v>3226</v>
      </c>
      <c r="P8" s="102">
        <v>2022</v>
      </c>
      <c r="Q8" s="102">
        <v>4</v>
      </c>
      <c r="R8" s="36">
        <v>155.46</v>
      </c>
      <c r="S8" s="126">
        <v>10059000</v>
      </c>
      <c r="T8" s="36" t="s">
        <v>167</v>
      </c>
      <c r="U8" s="36" t="s">
        <v>168</v>
      </c>
      <c r="V8" s="36" t="s">
        <v>176</v>
      </c>
    </row>
    <row r="9" spans="1:22" x14ac:dyDescent="0.25">
      <c r="A9" s="104" t="s">
        <v>88</v>
      </c>
      <c r="B9" s="102" t="s">
        <v>30</v>
      </c>
      <c r="C9" s="103">
        <v>71200244</v>
      </c>
      <c r="D9" s="103" t="s">
        <v>89</v>
      </c>
      <c r="E9" s="103" t="s">
        <v>90</v>
      </c>
      <c r="F9" s="102">
        <v>72246</v>
      </c>
      <c r="G9" s="104">
        <v>23256.2</v>
      </c>
      <c r="H9" s="102" t="s">
        <v>17</v>
      </c>
      <c r="I9" s="104">
        <v>23256.2</v>
      </c>
      <c r="J9" s="102" t="s">
        <v>17</v>
      </c>
      <c r="K9" s="104">
        <v>0</v>
      </c>
      <c r="L9" s="102">
        <v>1</v>
      </c>
      <c r="M9" s="111">
        <v>25.375</v>
      </c>
      <c r="N9" s="104">
        <f t="shared" si="0"/>
        <v>590126.07500000007</v>
      </c>
      <c r="O9" s="102">
        <v>3226</v>
      </c>
      <c r="P9" s="102">
        <v>2022</v>
      </c>
      <c r="Q9" s="102">
        <v>4</v>
      </c>
      <c r="R9" s="36">
        <v>105.71</v>
      </c>
      <c r="S9" s="126">
        <v>10059000</v>
      </c>
      <c r="T9" s="36" t="s">
        <v>167</v>
      </c>
      <c r="U9" s="36" t="s">
        <v>168</v>
      </c>
      <c r="V9" s="36" t="s">
        <v>169</v>
      </c>
    </row>
    <row r="10" spans="1:22" x14ac:dyDescent="0.25">
      <c r="A10" s="104" t="s">
        <v>64</v>
      </c>
      <c r="B10" s="102" t="s">
        <v>30</v>
      </c>
      <c r="C10" s="103">
        <v>71200248</v>
      </c>
      <c r="D10" s="103">
        <v>7470100673</v>
      </c>
      <c r="E10" s="103" t="s">
        <v>91</v>
      </c>
      <c r="F10" s="102">
        <v>72804</v>
      </c>
      <c r="G10" s="104">
        <v>120481.2</v>
      </c>
      <c r="H10" s="102" t="s">
        <v>17</v>
      </c>
      <c r="I10" s="104">
        <v>120481.2</v>
      </c>
      <c r="J10" s="102" t="s">
        <v>17</v>
      </c>
      <c r="K10" s="104">
        <v>0</v>
      </c>
      <c r="L10" s="102">
        <v>1</v>
      </c>
      <c r="M10" s="111">
        <v>25.385000000000002</v>
      </c>
      <c r="N10" s="104">
        <f t="shared" si="0"/>
        <v>3058415.2620000001</v>
      </c>
      <c r="O10" s="102">
        <v>3226</v>
      </c>
      <c r="P10" s="102">
        <v>2022</v>
      </c>
      <c r="Q10" s="102">
        <v>4</v>
      </c>
      <c r="R10" s="36">
        <v>491.76</v>
      </c>
      <c r="S10" s="126">
        <v>10059000</v>
      </c>
      <c r="T10" s="36" t="s">
        <v>167</v>
      </c>
      <c r="U10" s="36" t="s">
        <v>168</v>
      </c>
      <c r="V10" s="36" t="s">
        <v>176</v>
      </c>
    </row>
    <row r="11" spans="1:22" x14ac:dyDescent="0.25">
      <c r="A11" s="104" t="s">
        <v>67</v>
      </c>
      <c r="B11" s="102" t="s">
        <v>30</v>
      </c>
      <c r="C11" s="103">
        <v>71200289</v>
      </c>
      <c r="D11" s="103" t="s">
        <v>92</v>
      </c>
      <c r="E11" s="103" t="s">
        <v>93</v>
      </c>
      <c r="F11" s="102">
        <v>70768</v>
      </c>
      <c r="G11" s="104">
        <v>53669</v>
      </c>
      <c r="H11" s="102" t="s">
        <v>34</v>
      </c>
      <c r="I11" s="104">
        <v>11721.45</v>
      </c>
      <c r="J11" s="102" t="s">
        <v>17</v>
      </c>
      <c r="K11" s="104">
        <v>0</v>
      </c>
      <c r="L11" s="102">
        <v>23</v>
      </c>
      <c r="M11" s="111">
        <v>5.577</v>
      </c>
      <c r="N11" s="104">
        <f t="shared" si="0"/>
        <v>299312.01299999998</v>
      </c>
      <c r="O11" s="102">
        <v>3226</v>
      </c>
      <c r="P11" s="102">
        <v>2022</v>
      </c>
      <c r="Q11" s="102">
        <v>4</v>
      </c>
      <c r="R11" s="36">
        <v>52.36</v>
      </c>
      <c r="S11" s="126">
        <v>10059000</v>
      </c>
      <c r="T11" s="36" t="s">
        <v>167</v>
      </c>
      <c r="U11" s="36" t="s">
        <v>170</v>
      </c>
      <c r="V11" s="36" t="s">
        <v>169</v>
      </c>
    </row>
    <row r="12" spans="1:22" x14ac:dyDescent="0.25">
      <c r="A12" s="104" t="s">
        <v>68</v>
      </c>
      <c r="B12" s="102" t="s">
        <v>30</v>
      </c>
      <c r="C12" s="103">
        <v>71200254</v>
      </c>
      <c r="D12" s="112">
        <v>44237</v>
      </c>
      <c r="E12" s="103" t="s">
        <v>94</v>
      </c>
      <c r="F12" s="102">
        <v>73834</v>
      </c>
      <c r="G12" s="104">
        <v>24039</v>
      </c>
      <c r="H12" s="102" t="s">
        <v>17</v>
      </c>
      <c r="I12" s="104">
        <v>24039</v>
      </c>
      <c r="J12" s="102" t="s">
        <v>17</v>
      </c>
      <c r="K12" s="104">
        <v>0</v>
      </c>
      <c r="L12" s="102">
        <v>1</v>
      </c>
      <c r="M12" s="111">
        <v>25.52</v>
      </c>
      <c r="N12" s="104">
        <f t="shared" si="0"/>
        <v>613475.28</v>
      </c>
      <c r="O12" s="102">
        <v>3226</v>
      </c>
      <c r="P12" s="102">
        <v>2022</v>
      </c>
      <c r="Q12" s="102">
        <v>4</v>
      </c>
      <c r="R12" s="36">
        <v>106.84</v>
      </c>
      <c r="S12" s="126">
        <v>10059000</v>
      </c>
      <c r="T12" s="36" t="s">
        <v>167</v>
      </c>
      <c r="U12" s="36" t="s">
        <v>170</v>
      </c>
      <c r="V12" s="36" t="s">
        <v>169</v>
      </c>
    </row>
    <row r="13" spans="1:22" x14ac:dyDescent="0.25">
      <c r="A13" s="104" t="s">
        <v>68</v>
      </c>
      <c r="B13" s="102" t="s">
        <v>30</v>
      </c>
      <c r="C13" s="103">
        <v>71200259</v>
      </c>
      <c r="D13" s="103">
        <v>7470100806</v>
      </c>
      <c r="E13" s="103" t="s">
        <v>95</v>
      </c>
      <c r="F13" s="102">
        <v>72804</v>
      </c>
      <c r="G13" s="104">
        <v>41405</v>
      </c>
      <c r="H13" s="102" t="s">
        <v>17</v>
      </c>
      <c r="I13" s="104">
        <v>41405</v>
      </c>
      <c r="J13" s="102" t="s">
        <v>17</v>
      </c>
      <c r="K13" s="104">
        <v>0</v>
      </c>
      <c r="L13" s="102">
        <v>1</v>
      </c>
      <c r="M13" s="111">
        <v>25.52</v>
      </c>
      <c r="N13" s="104">
        <f t="shared" si="0"/>
        <v>1056655.6000000001</v>
      </c>
      <c r="O13" s="102">
        <v>3226</v>
      </c>
      <c r="P13" s="102">
        <v>2022</v>
      </c>
      <c r="Q13" s="102">
        <v>4</v>
      </c>
      <c r="R13" s="36">
        <v>169</v>
      </c>
      <c r="S13" s="126">
        <v>10059000</v>
      </c>
      <c r="T13" s="36" t="s">
        <v>167</v>
      </c>
      <c r="U13" s="36" t="s">
        <v>168</v>
      </c>
      <c r="V13" s="36" t="s">
        <v>176</v>
      </c>
    </row>
    <row r="14" spans="1:22" x14ac:dyDescent="0.25">
      <c r="A14" s="104" t="s">
        <v>68</v>
      </c>
      <c r="B14" s="102" t="s">
        <v>30</v>
      </c>
      <c r="C14" s="103">
        <v>71200290</v>
      </c>
      <c r="D14" s="103" t="s">
        <v>96</v>
      </c>
      <c r="E14" s="103" t="s">
        <v>97</v>
      </c>
      <c r="F14" s="102">
        <v>70768</v>
      </c>
      <c r="G14" s="104">
        <v>54079</v>
      </c>
      <c r="H14" s="102" t="s">
        <v>34</v>
      </c>
      <c r="I14" s="104">
        <v>11825.97</v>
      </c>
      <c r="J14" s="102" t="s">
        <v>17</v>
      </c>
      <c r="K14" s="104">
        <v>0</v>
      </c>
      <c r="L14" s="102">
        <v>23</v>
      </c>
      <c r="M14" s="111">
        <v>5.5659999999999998</v>
      </c>
      <c r="N14" s="104">
        <f t="shared" si="0"/>
        <v>301003.71399999998</v>
      </c>
      <c r="O14" s="102">
        <v>3226</v>
      </c>
      <c r="P14" s="102">
        <v>2022</v>
      </c>
      <c r="Q14" s="102">
        <v>4</v>
      </c>
      <c r="R14" s="36">
        <v>52.76</v>
      </c>
      <c r="S14" s="126">
        <v>10059000</v>
      </c>
      <c r="T14" s="36" t="s">
        <v>167</v>
      </c>
      <c r="U14" s="36" t="s">
        <v>170</v>
      </c>
      <c r="V14" s="36" t="s">
        <v>169</v>
      </c>
    </row>
    <row r="15" spans="1:22" x14ac:dyDescent="0.25">
      <c r="A15" s="104" t="s">
        <v>69</v>
      </c>
      <c r="B15" s="102" t="s">
        <v>30</v>
      </c>
      <c r="C15" s="103">
        <v>71200291</v>
      </c>
      <c r="D15" s="103" t="s">
        <v>98</v>
      </c>
      <c r="E15" s="103" t="s">
        <v>99</v>
      </c>
      <c r="F15" s="102">
        <v>70768</v>
      </c>
      <c r="G15" s="104">
        <v>53648.5</v>
      </c>
      <c r="H15" s="102" t="s">
        <v>34</v>
      </c>
      <c r="I15" s="104">
        <v>11700.87</v>
      </c>
      <c r="J15" s="102" t="s">
        <v>17</v>
      </c>
      <c r="K15" s="104">
        <v>0</v>
      </c>
      <c r="L15" s="102">
        <v>23</v>
      </c>
      <c r="M15" s="111">
        <v>5.5650000000000004</v>
      </c>
      <c r="N15" s="104">
        <f t="shared" si="0"/>
        <v>298553.90250000003</v>
      </c>
      <c r="O15" s="102">
        <v>3226</v>
      </c>
      <c r="P15" s="102">
        <v>2022</v>
      </c>
      <c r="Q15" s="102">
        <v>4</v>
      </c>
      <c r="R15" s="36">
        <v>52.34</v>
      </c>
      <c r="S15" s="126">
        <v>10059000</v>
      </c>
      <c r="T15" s="36" t="s">
        <v>167</v>
      </c>
      <c r="U15" s="36" t="s">
        <v>170</v>
      </c>
      <c r="V15" s="36" t="s">
        <v>169</v>
      </c>
    </row>
    <row r="16" spans="1:22" x14ac:dyDescent="0.25">
      <c r="A16" s="104" t="s">
        <v>70</v>
      </c>
      <c r="B16" s="102" t="s">
        <v>30</v>
      </c>
      <c r="C16" s="103">
        <v>71200292</v>
      </c>
      <c r="D16" s="103" t="s">
        <v>100</v>
      </c>
      <c r="E16" s="103" t="s">
        <v>101</v>
      </c>
      <c r="F16" s="102">
        <v>70768</v>
      </c>
      <c r="G16" s="104">
        <v>55432</v>
      </c>
      <c r="H16" s="102" t="s">
        <v>34</v>
      </c>
      <c r="I16" s="104">
        <v>12042.58</v>
      </c>
      <c r="J16" s="102" t="s">
        <v>17</v>
      </c>
      <c r="K16" s="104">
        <v>0</v>
      </c>
      <c r="L16" s="102">
        <v>23</v>
      </c>
      <c r="M16" s="111">
        <v>5.58</v>
      </c>
      <c r="N16" s="104">
        <f t="shared" si="0"/>
        <v>309310.56</v>
      </c>
      <c r="O16" s="102">
        <v>3226</v>
      </c>
      <c r="P16" s="102">
        <v>2022</v>
      </c>
      <c r="Q16" s="102">
        <v>4</v>
      </c>
      <c r="R16" s="36">
        <v>54.08</v>
      </c>
      <c r="S16" s="126">
        <v>10059000</v>
      </c>
      <c r="T16" s="36" t="s">
        <v>167</v>
      </c>
      <c r="U16" s="36" t="s">
        <v>170</v>
      </c>
      <c r="V16" s="36" t="s">
        <v>169</v>
      </c>
    </row>
    <row r="17" spans="1:22" x14ac:dyDescent="0.25">
      <c r="A17" s="104" t="s">
        <v>72</v>
      </c>
      <c r="B17" s="102" t="s">
        <v>30</v>
      </c>
      <c r="C17" s="103">
        <v>71200262</v>
      </c>
      <c r="D17" s="103" t="s">
        <v>102</v>
      </c>
      <c r="E17" s="103" t="s">
        <v>103</v>
      </c>
      <c r="F17" s="102">
        <v>70825</v>
      </c>
      <c r="G17" s="104">
        <v>57875.4</v>
      </c>
      <c r="H17" s="102" t="s">
        <v>34</v>
      </c>
      <c r="I17" s="104">
        <v>12588.45</v>
      </c>
      <c r="J17" s="102" t="s">
        <v>17</v>
      </c>
      <c r="K17" s="104">
        <v>0</v>
      </c>
      <c r="L17" s="102">
        <v>23</v>
      </c>
      <c r="M17" s="111">
        <v>5.5730000000000004</v>
      </c>
      <c r="N17" s="104">
        <f t="shared" si="0"/>
        <v>322539.60420000006</v>
      </c>
      <c r="O17" s="102">
        <v>3226</v>
      </c>
      <c r="P17" s="102">
        <v>2022</v>
      </c>
      <c r="Q17" s="102">
        <v>4</v>
      </c>
      <c r="R17" s="36">
        <v>58.46</v>
      </c>
      <c r="S17" s="126">
        <v>10059000</v>
      </c>
      <c r="T17" s="36" t="s">
        <v>167</v>
      </c>
      <c r="U17" s="36" t="s">
        <v>168</v>
      </c>
      <c r="V17" s="36" t="s">
        <v>169</v>
      </c>
    </row>
    <row r="18" spans="1:22" x14ac:dyDescent="0.25">
      <c r="A18" s="104" t="s">
        <v>72</v>
      </c>
      <c r="B18" s="102" t="s">
        <v>30</v>
      </c>
      <c r="C18" s="103">
        <v>71200270</v>
      </c>
      <c r="D18" s="103">
        <v>2106028</v>
      </c>
      <c r="E18" s="103" t="s">
        <v>104</v>
      </c>
      <c r="F18" s="102">
        <v>72807</v>
      </c>
      <c r="G18" s="104">
        <v>50859.6</v>
      </c>
      <c r="H18" s="102" t="s">
        <v>17</v>
      </c>
      <c r="I18" s="104">
        <v>50859.6</v>
      </c>
      <c r="J18" s="102" t="s">
        <v>17</v>
      </c>
      <c r="K18" s="104">
        <v>0</v>
      </c>
      <c r="L18" s="102">
        <v>1</v>
      </c>
      <c r="M18" s="111">
        <v>25.734999999999999</v>
      </c>
      <c r="N18" s="104">
        <f t="shared" si="0"/>
        <v>1308871.8059999999</v>
      </c>
      <c r="O18" s="102">
        <v>3226</v>
      </c>
      <c r="P18" s="102">
        <v>2022</v>
      </c>
      <c r="Q18" s="102">
        <v>4</v>
      </c>
      <c r="R18" s="36">
        <v>231.18</v>
      </c>
      <c r="S18" s="126">
        <v>10019900</v>
      </c>
      <c r="T18" s="36" t="s">
        <v>167</v>
      </c>
      <c r="U18" s="36" t="s">
        <v>168</v>
      </c>
      <c r="V18" s="36" t="s">
        <v>176</v>
      </c>
    </row>
    <row r="19" spans="1:22" x14ac:dyDescent="0.25">
      <c r="A19" s="104" t="s">
        <v>72</v>
      </c>
      <c r="B19" s="102" t="s">
        <v>30</v>
      </c>
      <c r="C19" s="103">
        <v>71200293</v>
      </c>
      <c r="D19" s="103" t="s">
        <v>105</v>
      </c>
      <c r="E19" s="103" t="s">
        <v>103</v>
      </c>
      <c r="F19" s="102">
        <v>70768</v>
      </c>
      <c r="G19" s="104">
        <v>28515.5</v>
      </c>
      <c r="H19" s="102" t="s">
        <v>34</v>
      </c>
      <c r="I19" s="104">
        <v>6202.39</v>
      </c>
      <c r="J19" s="102" t="s">
        <v>17</v>
      </c>
      <c r="K19" s="104">
        <v>0</v>
      </c>
      <c r="L19" s="102">
        <v>23</v>
      </c>
      <c r="M19" s="111">
        <v>5.5730000000000004</v>
      </c>
      <c r="N19" s="104">
        <f t="shared" si="0"/>
        <v>158916.88150000002</v>
      </c>
      <c r="O19" s="102">
        <v>3226</v>
      </c>
      <c r="P19" s="102">
        <v>2022</v>
      </c>
      <c r="Q19" s="102">
        <v>4</v>
      </c>
      <c r="R19" s="36">
        <v>27.82</v>
      </c>
      <c r="S19" s="126">
        <v>10059000</v>
      </c>
      <c r="T19" s="36" t="s">
        <v>167</v>
      </c>
      <c r="U19" s="36" t="s">
        <v>170</v>
      </c>
      <c r="V19" s="36" t="s">
        <v>169</v>
      </c>
    </row>
    <row r="20" spans="1:22" x14ac:dyDescent="0.25">
      <c r="A20" s="104" t="s">
        <v>74</v>
      </c>
      <c r="B20" s="102" t="s">
        <v>30</v>
      </c>
      <c r="C20" s="103">
        <v>71200265</v>
      </c>
      <c r="D20" s="103" t="s">
        <v>106</v>
      </c>
      <c r="E20" s="103" t="s">
        <v>107</v>
      </c>
      <c r="F20" s="102">
        <v>70825</v>
      </c>
      <c r="G20" s="104">
        <v>84664.8</v>
      </c>
      <c r="H20" s="102" t="s">
        <v>34</v>
      </c>
      <c r="I20" s="104">
        <v>18401.79</v>
      </c>
      <c r="J20" s="102" t="s">
        <v>17</v>
      </c>
      <c r="K20" s="104">
        <v>0</v>
      </c>
      <c r="L20" s="102">
        <v>23</v>
      </c>
      <c r="M20" s="111">
        <v>5.5579999999999998</v>
      </c>
      <c r="N20" s="104">
        <f t="shared" si="0"/>
        <v>470566.9584</v>
      </c>
      <c r="O20" s="102">
        <v>3226</v>
      </c>
      <c r="P20" s="102">
        <v>2022</v>
      </c>
      <c r="Q20" s="102">
        <v>4</v>
      </c>
      <c r="R20" s="36">
        <v>85.52</v>
      </c>
      <c r="S20" s="126">
        <v>10059000</v>
      </c>
      <c r="T20" s="36" t="s">
        <v>167</v>
      </c>
      <c r="U20" s="36" t="s">
        <v>168</v>
      </c>
      <c r="V20" s="36" t="s">
        <v>169</v>
      </c>
    </row>
    <row r="21" spans="1:22" x14ac:dyDescent="0.25">
      <c r="A21" s="104" t="s">
        <v>74</v>
      </c>
      <c r="B21" s="102" t="s">
        <v>30</v>
      </c>
      <c r="C21" s="103">
        <v>71200266</v>
      </c>
      <c r="D21" s="103" t="s">
        <v>108</v>
      </c>
      <c r="E21" s="103" t="s">
        <v>107</v>
      </c>
      <c r="F21" s="102">
        <v>70825</v>
      </c>
      <c r="G21" s="104">
        <v>84565.8</v>
      </c>
      <c r="H21" s="102" t="s">
        <v>34</v>
      </c>
      <c r="I21" s="104">
        <v>18380.27</v>
      </c>
      <c r="J21" s="102" t="s">
        <v>17</v>
      </c>
      <c r="K21" s="104">
        <v>0</v>
      </c>
      <c r="L21" s="102">
        <v>23</v>
      </c>
      <c r="M21" s="111">
        <v>5.5579999999999998</v>
      </c>
      <c r="N21" s="104">
        <f t="shared" si="0"/>
        <v>470016.71639999998</v>
      </c>
      <c r="O21" s="102">
        <v>3226</v>
      </c>
      <c r="P21" s="102">
        <v>2022</v>
      </c>
      <c r="Q21" s="102">
        <v>4</v>
      </c>
      <c r="R21" s="36">
        <v>85.42</v>
      </c>
      <c r="S21" s="126">
        <v>10059000</v>
      </c>
      <c r="T21" s="36" t="s">
        <v>167</v>
      </c>
      <c r="U21" s="36" t="s">
        <v>168</v>
      </c>
      <c r="V21" s="36" t="s">
        <v>169</v>
      </c>
    </row>
    <row r="22" spans="1:22" x14ac:dyDescent="0.25">
      <c r="A22" s="104" t="s">
        <v>74</v>
      </c>
      <c r="B22" s="102" t="s">
        <v>30</v>
      </c>
      <c r="C22" s="103">
        <v>71200267</v>
      </c>
      <c r="D22" s="103" t="s">
        <v>109</v>
      </c>
      <c r="E22" s="103" t="s">
        <v>107</v>
      </c>
      <c r="F22" s="102">
        <v>70825</v>
      </c>
      <c r="G22" s="104">
        <v>80784</v>
      </c>
      <c r="H22" s="102" t="s">
        <v>34</v>
      </c>
      <c r="I22" s="104">
        <v>17558.3</v>
      </c>
      <c r="J22" s="102" t="s">
        <v>17</v>
      </c>
      <c r="K22" s="104">
        <v>0</v>
      </c>
      <c r="L22" s="102">
        <v>23</v>
      </c>
      <c r="M22" s="111">
        <v>5.5579999999999998</v>
      </c>
      <c r="N22" s="104">
        <f t="shared" si="0"/>
        <v>448997.47200000001</v>
      </c>
      <c r="O22" s="102">
        <v>3226</v>
      </c>
      <c r="P22" s="102">
        <v>2022</v>
      </c>
      <c r="Q22" s="102">
        <v>4</v>
      </c>
      <c r="R22" s="36">
        <v>81.599999999999994</v>
      </c>
      <c r="S22" s="126">
        <v>10059000</v>
      </c>
      <c r="T22" s="36" t="s">
        <v>167</v>
      </c>
      <c r="U22" s="36" t="s">
        <v>168</v>
      </c>
      <c r="V22" s="36" t="s">
        <v>169</v>
      </c>
    </row>
    <row r="23" spans="1:22" x14ac:dyDescent="0.25">
      <c r="A23" s="104" t="s">
        <v>79</v>
      </c>
      <c r="B23" s="102" t="s">
        <v>30</v>
      </c>
      <c r="C23" s="103">
        <v>71200296</v>
      </c>
      <c r="D23" s="103" t="s">
        <v>110</v>
      </c>
      <c r="E23" s="103" t="s">
        <v>111</v>
      </c>
      <c r="F23" s="102">
        <v>70768</v>
      </c>
      <c r="G23" s="104">
        <v>55534.5</v>
      </c>
      <c r="H23" s="102" t="s">
        <v>34</v>
      </c>
      <c r="I23" s="104">
        <v>12022.54</v>
      </c>
      <c r="J23" s="102" t="s">
        <v>17</v>
      </c>
      <c r="K23" s="104">
        <v>0</v>
      </c>
      <c r="L23" s="102">
        <v>23</v>
      </c>
      <c r="M23" s="111">
        <v>5.56</v>
      </c>
      <c r="N23" s="104">
        <f t="shared" si="0"/>
        <v>308771.82</v>
      </c>
      <c r="O23" s="102">
        <v>3226</v>
      </c>
      <c r="P23" s="102">
        <v>2022</v>
      </c>
      <c r="Q23" s="102">
        <v>4</v>
      </c>
      <c r="R23" s="36">
        <v>54.18</v>
      </c>
      <c r="S23" s="126">
        <v>10059000</v>
      </c>
      <c r="T23" s="36" t="s">
        <v>167</v>
      </c>
      <c r="U23" s="36" t="s">
        <v>170</v>
      </c>
      <c r="V23" s="36" t="s">
        <v>169</v>
      </c>
    </row>
    <row r="24" spans="1:22" x14ac:dyDescent="0.25">
      <c r="A24" s="104" t="s">
        <v>82</v>
      </c>
      <c r="B24" s="102" t="s">
        <v>30</v>
      </c>
      <c r="C24" s="103">
        <v>71200297</v>
      </c>
      <c r="D24" s="103" t="s">
        <v>112</v>
      </c>
      <c r="E24" s="103" t="s">
        <v>111</v>
      </c>
      <c r="F24" s="102">
        <v>70768</v>
      </c>
      <c r="G24" s="104">
        <v>109921</v>
      </c>
      <c r="H24" s="102" t="s">
        <v>34</v>
      </c>
      <c r="I24" s="104">
        <v>23784.7</v>
      </c>
      <c r="J24" s="102" t="s">
        <v>17</v>
      </c>
      <c r="K24" s="104">
        <v>0</v>
      </c>
      <c r="L24" s="102">
        <v>23</v>
      </c>
      <c r="M24" s="111">
        <v>5.56</v>
      </c>
      <c r="N24" s="104">
        <f t="shared" si="0"/>
        <v>611160.76</v>
      </c>
      <c r="O24" s="102">
        <v>3226</v>
      </c>
      <c r="P24" s="102">
        <v>2022</v>
      </c>
      <c r="Q24" s="102">
        <v>4</v>
      </c>
      <c r="R24" s="36">
        <v>107.24</v>
      </c>
      <c r="S24" s="126">
        <v>10059000</v>
      </c>
      <c r="T24" s="36" t="s">
        <v>167</v>
      </c>
      <c r="U24" s="36" t="s">
        <v>170</v>
      </c>
      <c r="V24" s="36" t="s">
        <v>169</v>
      </c>
    </row>
    <row r="25" spans="1:22" x14ac:dyDescent="0.25">
      <c r="N25" s="101">
        <f>SUM(N2:N24)</f>
        <v>16407090.623699998</v>
      </c>
    </row>
  </sheetData>
  <autoFilter ref="A1:U1">
    <sortState ref="A2:U25">
      <sortCondition ref="A1"/>
    </sortState>
  </autoFilter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6"/>
  <sheetViews>
    <sheetView workbookViewId="0">
      <selection activeCell="D6" sqref="D6"/>
    </sheetView>
  </sheetViews>
  <sheetFormatPr defaultColWidth="10.42578125" defaultRowHeight="15" x14ac:dyDescent="0.25"/>
  <cols>
    <col min="7" max="7" width="10.42578125" style="96"/>
    <col min="9" max="9" width="10.42578125" style="96"/>
    <col min="11" max="12" width="10.42578125" style="79"/>
  </cols>
  <sheetData>
    <row r="6" spans="4:4" x14ac:dyDescent="0.25">
      <c r="D6" s="98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4"/>
  <sheetViews>
    <sheetView workbookViewId="0">
      <selection activeCell="D4" sqref="D4"/>
    </sheetView>
  </sheetViews>
  <sheetFormatPr defaultColWidth="11.85546875" defaultRowHeight="15" x14ac:dyDescent="0.25"/>
  <cols>
    <col min="1" max="3" width="11.85546875" style="7"/>
    <col min="4" max="4" width="11.85546875" style="5"/>
    <col min="5" max="5" width="11.85546875" style="7"/>
    <col min="6" max="9" width="11.85546875" style="6"/>
    <col min="10" max="10" width="11.85546875" style="7"/>
    <col min="11" max="13" width="11.85546875" style="6"/>
    <col min="14" max="16384" width="11.85546875" style="7"/>
  </cols>
  <sheetData>
    <row r="4" spans="4:4" x14ac:dyDescent="0.25">
      <c r="D4" s="97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K37" sqref="K37"/>
    </sheetView>
  </sheetViews>
  <sheetFormatPr defaultColWidth="8.42578125" defaultRowHeight="15" x14ac:dyDescent="0.25"/>
  <cols>
    <col min="1" max="1" width="10.140625" bestFit="1" customWidth="1"/>
    <col min="2" max="2" width="3.42578125" bestFit="1" customWidth="1"/>
    <col min="3" max="3" width="9" bestFit="1" customWidth="1"/>
    <col min="4" max="4" width="9" style="8" bestFit="1" customWidth="1"/>
    <col min="5" max="5" width="9.42578125" style="9" bestFit="1" customWidth="1"/>
    <col min="6" max="6" width="9.5703125" style="10" bestFit="1" customWidth="1"/>
    <col min="7" max="7" width="14.42578125" style="84" bestFit="1" customWidth="1"/>
    <col min="8" max="8" width="4.28515625" style="10" bestFit="1" customWidth="1"/>
    <col min="9" max="9" width="8.85546875" style="84" bestFit="1" customWidth="1"/>
    <col min="10" max="10" width="4.42578125" style="8" bestFit="1" customWidth="1"/>
    <col min="11" max="11" width="6.140625" style="9" bestFit="1" customWidth="1"/>
    <col min="12" max="12" width="3" style="10" bestFit="1" customWidth="1"/>
    <col min="13" max="13" width="11" style="84" bestFit="1" customWidth="1"/>
  </cols>
  <sheetData>
    <row r="1" spans="1:16" s="69" customFormat="1" x14ac:dyDescent="0.25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4" t="s">
        <v>24</v>
      </c>
      <c r="H1" s="82"/>
      <c r="I1" s="84" t="s">
        <v>25</v>
      </c>
      <c r="J1" s="82"/>
      <c r="K1" s="82" t="s">
        <v>26</v>
      </c>
      <c r="L1" s="82"/>
      <c r="M1" s="84" t="s">
        <v>41</v>
      </c>
      <c r="N1" s="82" t="s">
        <v>27</v>
      </c>
      <c r="O1" s="82" t="s">
        <v>28</v>
      </c>
      <c r="P1" s="82" t="s">
        <v>29</v>
      </c>
    </row>
    <row r="2" spans="1:16" s="69" customFormat="1" x14ac:dyDescent="0.25">
      <c r="A2" s="83"/>
      <c r="B2" s="82"/>
      <c r="C2" s="82"/>
      <c r="D2" s="82"/>
      <c r="E2" s="82"/>
      <c r="F2" s="82"/>
      <c r="G2" s="84"/>
      <c r="H2" s="82"/>
      <c r="I2" s="84"/>
      <c r="J2" s="82"/>
      <c r="K2" s="83"/>
      <c r="L2" s="82"/>
      <c r="M2" s="84"/>
      <c r="N2" s="82"/>
      <c r="O2" s="82"/>
      <c r="P2" s="82"/>
    </row>
    <row r="3" spans="1:16" x14ac:dyDescent="0.25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25">
      <c r="A4" s="71"/>
      <c r="B4" s="70"/>
      <c r="C4" s="70"/>
      <c r="D4" s="70"/>
      <c r="E4" s="70"/>
      <c r="F4" s="70"/>
      <c r="G4" s="85" t="s">
        <v>18</v>
      </c>
      <c r="H4" s="70"/>
      <c r="J4" s="70"/>
      <c r="K4" s="71"/>
      <c r="L4" s="70"/>
      <c r="M4" s="4"/>
    </row>
    <row r="5" spans="1:16" x14ac:dyDescent="0.25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25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25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25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25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25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25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25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25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25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25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25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25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25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25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25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25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25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25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25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25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41"/>
  <sheetViews>
    <sheetView topLeftCell="A10" workbookViewId="0">
      <selection activeCell="E41" sqref="E41"/>
    </sheetView>
  </sheetViews>
  <sheetFormatPr defaultColWidth="9.5703125" defaultRowHeight="15" x14ac:dyDescent="0.25"/>
  <cols>
    <col min="1" max="1" width="10.140625" style="86" bestFit="1" customWidth="1"/>
    <col min="2" max="2" width="3.42578125" style="51" bestFit="1" customWidth="1"/>
    <col min="3" max="3" width="9" style="51" bestFit="1" customWidth="1"/>
    <col min="4" max="4" width="15.140625" style="51" bestFit="1" customWidth="1"/>
    <col min="5" max="5" width="15.140625" style="51" customWidth="1"/>
    <col min="6" max="6" width="36.7109375" style="51" bestFit="1" customWidth="1"/>
    <col min="7" max="7" width="9.5703125" style="35"/>
    <col min="8" max="8" width="14.42578125" style="78" bestFit="1" customWidth="1"/>
    <col min="9" max="9" width="4.42578125" style="35" bestFit="1" customWidth="1"/>
    <col min="10" max="10" width="12.42578125" style="78" bestFit="1" customWidth="1"/>
    <col min="11" max="11" width="4.42578125" style="35" bestFit="1" customWidth="1"/>
    <col min="12" max="12" width="6.140625" style="35" bestFit="1" customWidth="1"/>
    <col min="13" max="13" width="3" style="35" bestFit="1" customWidth="1"/>
    <col min="14" max="14" width="6.28515625" style="35" bestFit="1" customWidth="1"/>
    <col min="15" max="15" width="5" style="35" bestFit="1" customWidth="1"/>
    <col min="16" max="16" width="8" style="35" bestFit="1" customWidth="1"/>
    <col min="17" max="16384" width="9.5703125" style="35"/>
  </cols>
  <sheetData>
    <row r="1" spans="1:16" x14ac:dyDescent="0.25">
      <c r="A1" s="109" t="s">
        <v>19</v>
      </c>
      <c r="B1" s="109"/>
      <c r="C1" s="109" t="s">
        <v>20</v>
      </c>
      <c r="D1" s="109" t="s">
        <v>21</v>
      </c>
      <c r="E1" s="109" t="s">
        <v>177</v>
      </c>
      <c r="F1" s="109" t="s">
        <v>22</v>
      </c>
      <c r="G1" s="109" t="s">
        <v>23</v>
      </c>
      <c r="H1" s="110" t="s">
        <v>24</v>
      </c>
      <c r="I1" s="109"/>
      <c r="J1" s="110" t="s">
        <v>25</v>
      </c>
      <c r="K1" s="109"/>
      <c r="L1" s="109" t="s">
        <v>26</v>
      </c>
      <c r="M1" s="109"/>
      <c r="N1" s="109" t="s">
        <v>27</v>
      </c>
      <c r="O1" s="109" t="s">
        <v>28</v>
      </c>
      <c r="P1" s="109" t="s">
        <v>29</v>
      </c>
    </row>
    <row r="2" spans="1:16" x14ac:dyDescent="0.25">
      <c r="A2" s="110" t="s">
        <v>63</v>
      </c>
      <c r="B2" s="109" t="s">
        <v>36</v>
      </c>
      <c r="C2" s="109">
        <v>1305690</v>
      </c>
      <c r="D2" s="109" t="s">
        <v>117</v>
      </c>
      <c r="E2" s="109">
        <v>11</v>
      </c>
      <c r="F2" s="109" t="s">
        <v>118</v>
      </c>
      <c r="G2" s="109">
        <v>11139</v>
      </c>
      <c r="H2" s="78">
        <v>-266500.08</v>
      </c>
      <c r="I2" s="109" t="s">
        <v>0</v>
      </c>
      <c r="J2" s="110">
        <v>-10488</v>
      </c>
      <c r="K2" s="109" t="s">
        <v>17</v>
      </c>
      <c r="L2" s="110">
        <v>0</v>
      </c>
      <c r="M2" s="109">
        <v>1</v>
      </c>
      <c r="N2" s="109">
        <v>8246</v>
      </c>
      <c r="O2" s="109">
        <v>2022</v>
      </c>
      <c r="P2" s="109">
        <v>4</v>
      </c>
    </row>
    <row r="3" spans="1:16" x14ac:dyDescent="0.25">
      <c r="A3" s="110" t="s">
        <v>63</v>
      </c>
      <c r="B3" s="109" t="s">
        <v>36</v>
      </c>
      <c r="C3" s="109">
        <v>1305691</v>
      </c>
      <c r="D3" s="109" t="s">
        <v>119</v>
      </c>
      <c r="E3" s="109">
        <v>11</v>
      </c>
      <c r="F3" s="109" t="s">
        <v>120</v>
      </c>
      <c r="G3" s="109">
        <v>11139</v>
      </c>
      <c r="H3" s="78">
        <v>-205995.05</v>
      </c>
      <c r="I3" s="109" t="s">
        <v>0</v>
      </c>
      <c r="J3" s="110">
        <v>-8138.88</v>
      </c>
      <c r="K3" s="109" t="s">
        <v>17</v>
      </c>
      <c r="L3" s="110">
        <v>0</v>
      </c>
      <c r="M3" s="109">
        <v>1</v>
      </c>
      <c r="N3" s="109">
        <v>8246</v>
      </c>
      <c r="O3" s="109">
        <v>2022</v>
      </c>
      <c r="P3" s="109">
        <v>4</v>
      </c>
    </row>
    <row r="4" spans="1:16" x14ac:dyDescent="0.25">
      <c r="A4" s="110" t="s">
        <v>63</v>
      </c>
      <c r="B4" s="109" t="s">
        <v>36</v>
      </c>
      <c r="C4" s="109">
        <v>1305692</v>
      </c>
      <c r="D4" s="109" t="s">
        <v>121</v>
      </c>
      <c r="E4" s="109">
        <v>11</v>
      </c>
      <c r="F4" s="109" t="s">
        <v>122</v>
      </c>
      <c r="G4" s="109">
        <v>11139</v>
      </c>
      <c r="H4" s="78">
        <v>-567080.17000000004</v>
      </c>
      <c r="I4" s="109" t="s">
        <v>0</v>
      </c>
      <c r="J4" s="110">
        <v>-22405.38</v>
      </c>
      <c r="K4" s="109" t="s">
        <v>17</v>
      </c>
      <c r="L4" s="110">
        <v>0</v>
      </c>
      <c r="M4" s="109">
        <v>1</v>
      </c>
      <c r="N4" s="109">
        <v>8246</v>
      </c>
      <c r="O4" s="109">
        <v>2022</v>
      </c>
      <c r="P4" s="109">
        <v>4</v>
      </c>
    </row>
    <row r="5" spans="1:16" x14ac:dyDescent="0.25">
      <c r="A5" s="110" t="s">
        <v>88</v>
      </c>
      <c r="B5" s="109" t="s">
        <v>36</v>
      </c>
      <c r="C5" s="109">
        <v>1305699</v>
      </c>
      <c r="D5" s="109" t="s">
        <v>123</v>
      </c>
      <c r="E5" s="109">
        <v>11</v>
      </c>
      <c r="F5" s="109" t="s">
        <v>124</v>
      </c>
      <c r="G5" s="109">
        <v>11139</v>
      </c>
      <c r="H5" s="78">
        <v>-261844.61</v>
      </c>
      <c r="I5" s="109" t="s">
        <v>0</v>
      </c>
      <c r="J5" s="110">
        <v>-10345.5</v>
      </c>
      <c r="K5" s="109" t="s">
        <v>17</v>
      </c>
      <c r="L5" s="110">
        <v>0</v>
      </c>
      <c r="M5" s="109">
        <v>1</v>
      </c>
      <c r="N5" s="109">
        <v>8246</v>
      </c>
      <c r="O5" s="109">
        <v>2022</v>
      </c>
      <c r="P5" s="109">
        <v>4</v>
      </c>
    </row>
    <row r="6" spans="1:16" x14ac:dyDescent="0.25">
      <c r="A6" s="110" t="s">
        <v>67</v>
      </c>
      <c r="B6" s="109" t="s">
        <v>36</v>
      </c>
      <c r="C6" s="109">
        <v>1305714</v>
      </c>
      <c r="D6" s="109" t="s">
        <v>134</v>
      </c>
      <c r="E6" s="109">
        <v>11</v>
      </c>
      <c r="F6" s="109" t="s">
        <v>135</v>
      </c>
      <c r="G6" s="109">
        <v>11139</v>
      </c>
      <c r="H6" s="78">
        <v>-3323150.35</v>
      </c>
      <c r="I6" s="109" t="s">
        <v>0</v>
      </c>
      <c r="J6" s="110">
        <v>-130910</v>
      </c>
      <c r="K6" s="109" t="s">
        <v>17</v>
      </c>
      <c r="L6" s="110">
        <v>0</v>
      </c>
      <c r="M6" s="109">
        <v>1</v>
      </c>
      <c r="N6" s="109">
        <v>8246</v>
      </c>
      <c r="O6" s="109">
        <v>2022</v>
      </c>
      <c r="P6" s="109">
        <v>4</v>
      </c>
    </row>
    <row r="7" spans="1:16" x14ac:dyDescent="0.25">
      <c r="A7" s="110" t="s">
        <v>73</v>
      </c>
      <c r="B7" s="109" t="s">
        <v>36</v>
      </c>
      <c r="C7" s="109">
        <v>1305729</v>
      </c>
      <c r="D7" s="109" t="s">
        <v>142</v>
      </c>
      <c r="E7" s="109">
        <v>11</v>
      </c>
      <c r="F7" s="109" t="s">
        <v>143</v>
      </c>
      <c r="G7" s="109">
        <v>11139</v>
      </c>
      <c r="H7" s="78">
        <v>-1749389.23</v>
      </c>
      <c r="I7" s="109" t="s">
        <v>0</v>
      </c>
      <c r="J7" s="110">
        <v>-68295.5</v>
      </c>
      <c r="K7" s="109" t="s">
        <v>17</v>
      </c>
      <c r="L7" s="110">
        <v>0</v>
      </c>
      <c r="M7" s="109">
        <v>1</v>
      </c>
      <c r="N7" s="109">
        <v>8246</v>
      </c>
      <c r="O7" s="109">
        <v>2022</v>
      </c>
      <c r="P7" s="109">
        <v>4</v>
      </c>
    </row>
    <row r="8" spans="1:16" x14ac:dyDescent="0.25">
      <c r="A8" s="110" t="s">
        <v>73</v>
      </c>
      <c r="B8" s="109" t="s">
        <v>36</v>
      </c>
      <c r="C8" s="109">
        <v>1305731</v>
      </c>
      <c r="D8" s="109" t="s">
        <v>144</v>
      </c>
      <c r="E8" s="109">
        <v>11</v>
      </c>
      <c r="F8" s="109" t="s">
        <v>145</v>
      </c>
      <c r="G8" s="109">
        <v>11139</v>
      </c>
      <c r="H8" s="78">
        <v>-9837942.8000000007</v>
      </c>
      <c r="I8" s="109" t="s">
        <v>0</v>
      </c>
      <c r="J8" s="110">
        <v>-384069.6</v>
      </c>
      <c r="K8" s="109" t="s">
        <v>17</v>
      </c>
      <c r="L8" s="110">
        <v>0</v>
      </c>
      <c r="M8" s="109">
        <v>1</v>
      </c>
      <c r="N8" s="109">
        <v>8246</v>
      </c>
      <c r="O8" s="109">
        <v>2022</v>
      </c>
      <c r="P8" s="109">
        <v>4</v>
      </c>
    </row>
    <row r="9" spans="1:16" x14ac:dyDescent="0.25">
      <c r="A9" s="110" t="s">
        <v>82</v>
      </c>
      <c r="B9" s="109" t="s">
        <v>36</v>
      </c>
      <c r="C9" s="109">
        <v>1305741</v>
      </c>
      <c r="D9" s="109" t="s">
        <v>154</v>
      </c>
      <c r="E9" s="109">
        <v>11</v>
      </c>
      <c r="F9" s="109" t="s">
        <v>155</v>
      </c>
      <c r="G9" s="109">
        <v>11139</v>
      </c>
      <c r="H9" s="78">
        <v>-8139523.0800000001</v>
      </c>
      <c r="I9" s="109" t="s">
        <v>0</v>
      </c>
      <c r="J9" s="110">
        <v>-316897.91999999998</v>
      </c>
      <c r="K9" s="109" t="s">
        <v>17</v>
      </c>
      <c r="L9" s="110">
        <v>0</v>
      </c>
      <c r="M9" s="109">
        <v>1</v>
      </c>
      <c r="N9" s="109">
        <v>8246</v>
      </c>
      <c r="O9" s="109">
        <v>2022</v>
      </c>
      <c r="P9" s="109">
        <v>4</v>
      </c>
    </row>
    <row r="10" spans="1:16" x14ac:dyDescent="0.25">
      <c r="A10" s="110" t="s">
        <v>82</v>
      </c>
      <c r="B10" s="109" t="s">
        <v>36</v>
      </c>
      <c r="C10" s="109">
        <v>1305743</v>
      </c>
      <c r="D10" s="109" t="s">
        <v>156</v>
      </c>
      <c r="E10" s="109">
        <v>11</v>
      </c>
      <c r="F10" s="109" t="s">
        <v>157</v>
      </c>
      <c r="G10" s="109">
        <v>11139</v>
      </c>
      <c r="H10" s="78">
        <v>-3582762.12</v>
      </c>
      <c r="I10" s="109" t="s">
        <v>0</v>
      </c>
      <c r="J10" s="110">
        <v>-139488.5</v>
      </c>
      <c r="K10" s="109" t="s">
        <v>17</v>
      </c>
      <c r="L10" s="110">
        <v>0</v>
      </c>
      <c r="M10" s="109">
        <v>1</v>
      </c>
      <c r="N10" s="109">
        <v>8246</v>
      </c>
      <c r="O10" s="109">
        <v>2022</v>
      </c>
      <c r="P10" s="109">
        <v>4</v>
      </c>
    </row>
    <row r="11" spans="1:16" x14ac:dyDescent="0.25">
      <c r="A11" s="110" t="s">
        <v>125</v>
      </c>
      <c r="B11" s="109" t="s">
        <v>36</v>
      </c>
      <c r="C11" s="109">
        <v>1407387</v>
      </c>
      <c r="D11" s="109" t="s">
        <v>126</v>
      </c>
      <c r="E11" s="109">
        <v>11</v>
      </c>
      <c r="F11" s="109" t="s">
        <v>127</v>
      </c>
      <c r="G11" s="109">
        <v>11139</v>
      </c>
      <c r="H11" s="78">
        <v>-22088.94</v>
      </c>
      <c r="I11" s="109" t="s">
        <v>0</v>
      </c>
      <c r="J11" s="110">
        <v>-870.5</v>
      </c>
      <c r="K11" s="109" t="s">
        <v>17</v>
      </c>
      <c r="L11" s="110">
        <v>0</v>
      </c>
      <c r="M11" s="109">
        <v>1</v>
      </c>
      <c r="N11" s="109">
        <v>8246</v>
      </c>
      <c r="O11" s="109">
        <v>2022</v>
      </c>
      <c r="P11" s="109">
        <v>4</v>
      </c>
    </row>
    <row r="12" spans="1:16" x14ac:dyDescent="0.25">
      <c r="A12" s="110" t="s">
        <v>125</v>
      </c>
      <c r="B12" s="109" t="s">
        <v>36</v>
      </c>
      <c r="C12" s="109">
        <v>1407388</v>
      </c>
      <c r="D12" s="109" t="s">
        <v>128</v>
      </c>
      <c r="E12" s="109">
        <v>11</v>
      </c>
      <c r="F12" s="109" t="s">
        <v>129</v>
      </c>
      <c r="G12" s="109">
        <v>11139</v>
      </c>
      <c r="H12" s="78">
        <v>-18793.490000000002</v>
      </c>
      <c r="I12" s="109" t="s">
        <v>0</v>
      </c>
      <c r="J12" s="110">
        <v>-740.64</v>
      </c>
      <c r="K12" s="109" t="s">
        <v>17</v>
      </c>
      <c r="L12" s="110">
        <v>0</v>
      </c>
      <c r="M12" s="109">
        <v>1</v>
      </c>
      <c r="N12" s="109">
        <v>8246</v>
      </c>
      <c r="O12" s="109">
        <v>2022</v>
      </c>
      <c r="P12" s="109">
        <v>4</v>
      </c>
    </row>
    <row r="13" spans="1:16" x14ac:dyDescent="0.25">
      <c r="A13" s="110" t="s">
        <v>125</v>
      </c>
      <c r="B13" s="109" t="s">
        <v>36</v>
      </c>
      <c r="C13" s="109">
        <v>1407389</v>
      </c>
      <c r="D13" s="109" t="s">
        <v>130</v>
      </c>
      <c r="E13" s="109">
        <v>11</v>
      </c>
      <c r="F13" s="109" t="s">
        <v>131</v>
      </c>
      <c r="G13" s="109">
        <v>11139</v>
      </c>
      <c r="H13" s="78">
        <v>-51387.93</v>
      </c>
      <c r="I13" s="109" t="s">
        <v>0</v>
      </c>
      <c r="J13" s="110">
        <v>-2025.16</v>
      </c>
      <c r="K13" s="109" t="s">
        <v>17</v>
      </c>
      <c r="L13" s="110">
        <v>0</v>
      </c>
      <c r="M13" s="109">
        <v>1</v>
      </c>
      <c r="N13" s="109">
        <v>8246</v>
      </c>
      <c r="O13" s="109">
        <v>2022</v>
      </c>
      <c r="P13" s="109">
        <v>4</v>
      </c>
    </row>
    <row r="14" spans="1:16" x14ac:dyDescent="0.25">
      <c r="A14" s="110" t="s">
        <v>67</v>
      </c>
      <c r="B14" s="109" t="s">
        <v>36</v>
      </c>
      <c r="C14" s="109">
        <v>1407396</v>
      </c>
      <c r="D14" s="109" t="s">
        <v>136</v>
      </c>
      <c r="E14" s="109">
        <v>11</v>
      </c>
      <c r="F14" s="109" t="s">
        <v>137</v>
      </c>
      <c r="G14" s="109">
        <v>11139</v>
      </c>
      <c r="H14" s="78">
        <v>-20141.89</v>
      </c>
      <c r="I14" s="109" t="s">
        <v>0</v>
      </c>
      <c r="J14" s="110">
        <v>-791.43</v>
      </c>
      <c r="K14" s="109" t="s">
        <v>17</v>
      </c>
      <c r="L14" s="110">
        <v>0</v>
      </c>
      <c r="M14" s="109">
        <v>1</v>
      </c>
      <c r="N14" s="109">
        <v>8246</v>
      </c>
      <c r="O14" s="109">
        <v>2022</v>
      </c>
      <c r="P14" s="109">
        <v>4</v>
      </c>
    </row>
    <row r="15" spans="1:16" x14ac:dyDescent="0.25">
      <c r="A15" s="110" t="s">
        <v>69</v>
      </c>
      <c r="B15" s="109" t="s">
        <v>36</v>
      </c>
      <c r="C15" s="109">
        <v>1407404</v>
      </c>
      <c r="D15" s="109" t="s">
        <v>138</v>
      </c>
      <c r="E15" s="109">
        <v>11</v>
      </c>
      <c r="F15" s="109" t="s">
        <v>139</v>
      </c>
      <c r="G15" s="109">
        <v>11139</v>
      </c>
      <c r="H15" s="78">
        <v>-126030.52</v>
      </c>
      <c r="I15" s="109" t="s">
        <v>0</v>
      </c>
      <c r="J15" s="110">
        <v>-4938.5600000000004</v>
      </c>
      <c r="K15" s="109" t="s">
        <v>17</v>
      </c>
      <c r="L15" s="110">
        <v>0</v>
      </c>
      <c r="M15" s="109">
        <v>1</v>
      </c>
      <c r="N15" s="109">
        <v>8246</v>
      </c>
      <c r="O15" s="109">
        <v>2022</v>
      </c>
      <c r="P15" s="109">
        <v>4</v>
      </c>
    </row>
    <row r="16" spans="1:16" x14ac:dyDescent="0.25">
      <c r="A16" s="110" t="s">
        <v>79</v>
      </c>
      <c r="B16" s="109" t="s">
        <v>36</v>
      </c>
      <c r="C16" s="109">
        <v>1407425</v>
      </c>
      <c r="D16" s="109" t="s">
        <v>148</v>
      </c>
      <c r="E16" s="109">
        <v>11</v>
      </c>
      <c r="F16" s="109" t="s">
        <v>149</v>
      </c>
      <c r="G16" s="109">
        <v>11139</v>
      </c>
      <c r="H16" s="78">
        <v>-692091.57</v>
      </c>
      <c r="I16" s="109" t="s">
        <v>0</v>
      </c>
      <c r="J16" s="110">
        <v>-26945.43</v>
      </c>
      <c r="K16" s="109" t="s">
        <v>17</v>
      </c>
      <c r="L16" s="110">
        <v>0</v>
      </c>
      <c r="M16" s="109">
        <v>1</v>
      </c>
      <c r="N16" s="109">
        <v>8246</v>
      </c>
      <c r="O16" s="109">
        <v>2022</v>
      </c>
      <c r="P16" s="109">
        <v>4</v>
      </c>
    </row>
    <row r="17" spans="1:16" x14ac:dyDescent="0.25">
      <c r="A17" s="110" t="s">
        <v>79</v>
      </c>
      <c r="B17" s="109" t="s">
        <v>36</v>
      </c>
      <c r="C17" s="109">
        <v>1407427</v>
      </c>
      <c r="D17" s="109" t="s">
        <v>150</v>
      </c>
      <c r="E17" s="109">
        <v>11</v>
      </c>
      <c r="F17" s="109" t="s">
        <v>151</v>
      </c>
      <c r="G17" s="109">
        <v>11139</v>
      </c>
      <c r="H17" s="78">
        <v>-64794.78</v>
      </c>
      <c r="I17" s="109" t="s">
        <v>0</v>
      </c>
      <c r="J17" s="110">
        <v>-2522.6999999999998</v>
      </c>
      <c r="K17" s="109" t="s">
        <v>17</v>
      </c>
      <c r="L17" s="110">
        <v>0</v>
      </c>
      <c r="M17" s="109">
        <v>1</v>
      </c>
      <c r="N17" s="109">
        <v>8246</v>
      </c>
      <c r="O17" s="109">
        <v>2022</v>
      </c>
      <c r="P17" s="109">
        <v>4</v>
      </c>
    </row>
    <row r="18" spans="1:16" x14ac:dyDescent="0.25">
      <c r="A18" s="110" t="s">
        <v>82</v>
      </c>
      <c r="B18" s="109" t="s">
        <v>36</v>
      </c>
      <c r="C18" s="109">
        <v>1407437</v>
      </c>
      <c r="D18" s="109" t="s">
        <v>158</v>
      </c>
      <c r="E18" s="109">
        <v>11</v>
      </c>
      <c r="F18" s="109" t="s">
        <v>159</v>
      </c>
      <c r="G18" s="109">
        <v>11139</v>
      </c>
      <c r="H18" s="78">
        <v>-119735.62</v>
      </c>
      <c r="I18" s="109" t="s">
        <v>0</v>
      </c>
      <c r="J18" s="110">
        <v>-4682.67</v>
      </c>
      <c r="K18" s="109" t="s">
        <v>17</v>
      </c>
      <c r="L18" s="110">
        <v>0</v>
      </c>
      <c r="M18" s="109">
        <v>1</v>
      </c>
      <c r="N18" s="109">
        <v>8246</v>
      </c>
      <c r="O18" s="109">
        <v>2022</v>
      </c>
      <c r="P18" s="109">
        <v>4</v>
      </c>
    </row>
    <row r="19" spans="1:16" x14ac:dyDescent="0.25">
      <c r="A19" s="110" t="s">
        <v>82</v>
      </c>
      <c r="B19" s="109" t="s">
        <v>36</v>
      </c>
      <c r="C19" s="109">
        <v>1407438</v>
      </c>
      <c r="D19" s="109" t="s">
        <v>160</v>
      </c>
      <c r="E19" s="109">
        <v>11</v>
      </c>
      <c r="F19" s="109" t="s">
        <v>161</v>
      </c>
      <c r="G19" s="109">
        <v>11139</v>
      </c>
      <c r="H19" s="78">
        <v>-517616.32</v>
      </c>
      <c r="I19" s="109" t="s">
        <v>0</v>
      </c>
      <c r="J19" s="110">
        <v>-20243.169999999998</v>
      </c>
      <c r="K19" s="109" t="s">
        <v>17</v>
      </c>
      <c r="L19" s="110">
        <v>0</v>
      </c>
      <c r="M19" s="109">
        <v>1</v>
      </c>
      <c r="N19" s="109">
        <v>8246</v>
      </c>
      <c r="O19" s="109">
        <v>2022</v>
      </c>
      <c r="P19" s="109">
        <v>4</v>
      </c>
    </row>
    <row r="20" spans="1:16" x14ac:dyDescent="0.25">
      <c r="A20" s="120" t="s">
        <v>63</v>
      </c>
      <c r="B20" s="121" t="s">
        <v>35</v>
      </c>
      <c r="C20" s="121">
        <v>11200067</v>
      </c>
      <c r="D20" s="121"/>
      <c r="E20" s="130">
        <v>26185610</v>
      </c>
      <c r="F20" s="121" t="s">
        <v>116</v>
      </c>
      <c r="G20" s="121">
        <v>10022</v>
      </c>
      <c r="H20" s="122">
        <v>-8768817.1099999994</v>
      </c>
      <c r="I20" s="121" t="s">
        <v>0</v>
      </c>
      <c r="J20" s="120">
        <v>-345229.02</v>
      </c>
      <c r="K20" s="121" t="s">
        <v>17</v>
      </c>
      <c r="L20" s="120">
        <v>0</v>
      </c>
      <c r="M20" s="121">
        <v>1</v>
      </c>
      <c r="N20" s="121">
        <v>8246</v>
      </c>
      <c r="O20" s="121">
        <v>2022</v>
      </c>
      <c r="P20" s="121">
        <v>4</v>
      </c>
    </row>
    <row r="21" spans="1:16" x14ac:dyDescent="0.25">
      <c r="A21" s="123" t="s">
        <v>132</v>
      </c>
      <c r="B21" s="124" t="s">
        <v>35</v>
      </c>
      <c r="C21" s="124">
        <v>11200071</v>
      </c>
      <c r="D21" s="124"/>
      <c r="E21" s="130">
        <v>26185610</v>
      </c>
      <c r="F21" s="124" t="s">
        <v>133</v>
      </c>
      <c r="G21" s="124">
        <v>10022</v>
      </c>
      <c r="H21" s="125">
        <v>-4449488.66</v>
      </c>
      <c r="I21" s="124" t="s">
        <v>0</v>
      </c>
      <c r="J21" s="123">
        <v>-174832.56</v>
      </c>
      <c r="K21" s="124" t="s">
        <v>17</v>
      </c>
      <c r="L21" s="123">
        <v>0</v>
      </c>
      <c r="M21" s="124">
        <v>1</v>
      </c>
      <c r="N21" s="124">
        <v>8246</v>
      </c>
      <c r="O21" s="124">
        <v>2022</v>
      </c>
      <c r="P21" s="124">
        <v>4</v>
      </c>
    </row>
    <row r="22" spans="1:16" x14ac:dyDescent="0.25">
      <c r="A22" s="110" t="s">
        <v>73</v>
      </c>
      <c r="B22" s="109" t="s">
        <v>35</v>
      </c>
      <c r="C22" s="109">
        <v>11200075</v>
      </c>
      <c r="D22" s="109"/>
      <c r="E22" s="130">
        <v>26185610</v>
      </c>
      <c r="F22" s="109" t="s">
        <v>140</v>
      </c>
      <c r="G22" s="109">
        <v>10022</v>
      </c>
      <c r="H22" s="78">
        <v>-2284027.37</v>
      </c>
      <c r="I22" s="109" t="s">
        <v>0</v>
      </c>
      <c r="J22" s="110">
        <v>-88872.66</v>
      </c>
      <c r="K22" s="109" t="s">
        <v>17</v>
      </c>
      <c r="L22" s="110">
        <v>0</v>
      </c>
      <c r="M22" s="109">
        <v>1</v>
      </c>
      <c r="N22" s="109">
        <v>8246</v>
      </c>
      <c r="O22" s="109">
        <v>2022</v>
      </c>
      <c r="P22" s="109">
        <v>4</v>
      </c>
    </row>
    <row r="23" spans="1:16" x14ac:dyDescent="0.25">
      <c r="A23" s="110" t="s">
        <v>73</v>
      </c>
      <c r="B23" s="109" t="s">
        <v>35</v>
      </c>
      <c r="C23" s="109">
        <v>11200076</v>
      </c>
      <c r="D23" s="109"/>
      <c r="E23" s="130">
        <v>26185610</v>
      </c>
      <c r="F23" s="109" t="s">
        <v>141</v>
      </c>
      <c r="G23" s="109">
        <v>10022</v>
      </c>
      <c r="H23" s="78">
        <v>-3972489.61</v>
      </c>
      <c r="I23" s="109" t="s">
        <v>0</v>
      </c>
      <c r="J23" s="110">
        <v>-154571.57999999999</v>
      </c>
      <c r="K23" s="109" t="s">
        <v>17</v>
      </c>
      <c r="L23" s="110">
        <v>0</v>
      </c>
      <c r="M23" s="109">
        <v>1</v>
      </c>
      <c r="N23" s="109">
        <v>8246</v>
      </c>
      <c r="O23" s="109">
        <v>2022</v>
      </c>
      <c r="P23" s="109">
        <v>4</v>
      </c>
    </row>
    <row r="24" spans="1:16" x14ac:dyDescent="0.25">
      <c r="A24" s="110" t="s">
        <v>79</v>
      </c>
      <c r="B24" s="109" t="s">
        <v>35</v>
      </c>
      <c r="C24" s="109">
        <v>11200082</v>
      </c>
      <c r="D24" s="109"/>
      <c r="E24" s="98"/>
      <c r="F24" s="109" t="s">
        <v>146</v>
      </c>
      <c r="G24" s="109">
        <v>12407</v>
      </c>
      <c r="H24" s="78">
        <v>-614418.84</v>
      </c>
      <c r="I24" s="109" t="s">
        <v>0</v>
      </c>
      <c r="J24" s="110">
        <v>-23912</v>
      </c>
      <c r="K24" s="109" t="s">
        <v>17</v>
      </c>
      <c r="L24" s="110">
        <v>0</v>
      </c>
      <c r="M24" s="109">
        <v>1</v>
      </c>
      <c r="N24" s="109">
        <v>8246</v>
      </c>
      <c r="O24" s="109">
        <v>2022</v>
      </c>
      <c r="P24" s="109">
        <v>4</v>
      </c>
    </row>
    <row r="25" spans="1:16" x14ac:dyDescent="0.25">
      <c r="A25" s="110" t="s">
        <v>79</v>
      </c>
      <c r="B25" s="109" t="s">
        <v>35</v>
      </c>
      <c r="C25" s="109">
        <v>11200083</v>
      </c>
      <c r="D25" s="109"/>
      <c r="E25" s="98"/>
      <c r="F25" s="109" t="s">
        <v>147</v>
      </c>
      <c r="G25" s="109">
        <v>12407</v>
      </c>
      <c r="H25" s="78">
        <v>-326598.87</v>
      </c>
      <c r="I25" s="109" t="s">
        <v>0</v>
      </c>
      <c r="J25" s="110">
        <v>-12710.6</v>
      </c>
      <c r="K25" s="109" t="s">
        <v>17</v>
      </c>
      <c r="L25" s="110">
        <v>0</v>
      </c>
      <c r="M25" s="109">
        <v>1</v>
      </c>
      <c r="N25" s="109">
        <v>8246</v>
      </c>
      <c r="O25" s="109">
        <v>2022</v>
      </c>
      <c r="P25" s="109">
        <v>4</v>
      </c>
    </row>
    <row r="26" spans="1:16" x14ac:dyDescent="0.25">
      <c r="A26" s="110" t="s">
        <v>82</v>
      </c>
      <c r="B26" s="109" t="s">
        <v>35</v>
      </c>
      <c r="C26" s="109">
        <v>11200087</v>
      </c>
      <c r="D26" s="109"/>
      <c r="E26" s="130">
        <v>26185610</v>
      </c>
      <c r="F26" s="109" t="s">
        <v>152</v>
      </c>
      <c r="G26" s="109">
        <v>10022</v>
      </c>
      <c r="H26" s="78">
        <v>-1225309.25</v>
      </c>
      <c r="I26" s="109" t="s">
        <v>0</v>
      </c>
      <c r="J26" s="110">
        <v>-47686.68</v>
      </c>
      <c r="K26" s="109" t="s">
        <v>17</v>
      </c>
      <c r="L26" s="110">
        <v>0</v>
      </c>
      <c r="M26" s="109">
        <v>1</v>
      </c>
      <c r="N26" s="109">
        <v>8246</v>
      </c>
      <c r="O26" s="109">
        <v>2022</v>
      </c>
      <c r="P26" s="109">
        <v>4</v>
      </c>
    </row>
    <row r="27" spans="1:16" x14ac:dyDescent="0.25">
      <c r="A27" s="110" t="s">
        <v>82</v>
      </c>
      <c r="B27" s="109" t="s">
        <v>35</v>
      </c>
      <c r="C27" s="109">
        <v>11200091</v>
      </c>
      <c r="D27" s="109"/>
      <c r="E27" s="130">
        <v>26185610</v>
      </c>
      <c r="F27" s="109" t="s">
        <v>153</v>
      </c>
      <c r="G27" s="109">
        <v>10022</v>
      </c>
      <c r="H27" s="78">
        <v>-3235999.53</v>
      </c>
      <c r="I27" s="109" t="s">
        <v>0</v>
      </c>
      <c r="J27" s="110">
        <v>-125938.88</v>
      </c>
      <c r="K27" s="109" t="s">
        <v>17</v>
      </c>
      <c r="L27" s="110">
        <v>0</v>
      </c>
      <c r="M27" s="109">
        <v>1</v>
      </c>
      <c r="N27" s="109">
        <v>8246</v>
      </c>
      <c r="O27" s="109">
        <v>2022</v>
      </c>
      <c r="P27" s="109">
        <v>4</v>
      </c>
    </row>
    <row r="28" spans="1:16" x14ac:dyDescent="0.25">
      <c r="A28" s="110" t="s">
        <v>125</v>
      </c>
      <c r="B28" s="109" t="s">
        <v>35</v>
      </c>
      <c r="C28" s="109">
        <v>11200068</v>
      </c>
      <c r="D28" s="109"/>
      <c r="E28" s="130">
        <v>26185610</v>
      </c>
      <c r="F28" s="109" t="s">
        <v>32</v>
      </c>
      <c r="G28" s="109">
        <v>10022</v>
      </c>
      <c r="H28" s="110">
        <v>-2323968</v>
      </c>
      <c r="I28" s="109" t="s">
        <v>0</v>
      </c>
      <c r="J28" s="110">
        <v>-91581.34</v>
      </c>
      <c r="K28" s="109" t="s">
        <v>17</v>
      </c>
      <c r="L28" s="110">
        <v>0</v>
      </c>
      <c r="M28" s="109">
        <v>22</v>
      </c>
      <c r="N28" s="109">
        <v>8246</v>
      </c>
      <c r="O28" s="109">
        <v>2022</v>
      </c>
      <c r="P28" s="109">
        <v>4</v>
      </c>
    </row>
    <row r="29" spans="1:16" x14ac:dyDescent="0.25">
      <c r="A29" s="110" t="s">
        <v>64</v>
      </c>
      <c r="B29" s="109" t="s">
        <v>35</v>
      </c>
      <c r="C29" s="109">
        <v>11200069</v>
      </c>
      <c r="D29" s="109"/>
      <c r="E29" s="130">
        <v>26185610</v>
      </c>
      <c r="F29" s="109" t="s">
        <v>32</v>
      </c>
      <c r="G29" s="109">
        <v>10022</v>
      </c>
      <c r="H29" s="110">
        <v>-5257608</v>
      </c>
      <c r="I29" s="109" t="s">
        <v>0</v>
      </c>
      <c r="J29" s="110">
        <v>-207245.38</v>
      </c>
      <c r="K29" s="109" t="s">
        <v>17</v>
      </c>
      <c r="L29" s="110">
        <v>0</v>
      </c>
      <c r="M29" s="109">
        <v>22</v>
      </c>
      <c r="N29" s="109">
        <v>8246</v>
      </c>
      <c r="O29" s="109">
        <v>2022</v>
      </c>
      <c r="P29" s="109">
        <v>4</v>
      </c>
    </row>
    <row r="30" spans="1:16" x14ac:dyDescent="0.25">
      <c r="A30" s="110" t="s">
        <v>65</v>
      </c>
      <c r="B30" s="109" t="s">
        <v>35</v>
      </c>
      <c r="C30" s="109">
        <v>11200070</v>
      </c>
      <c r="D30" s="109"/>
      <c r="E30" s="130">
        <v>26722518</v>
      </c>
      <c r="F30" s="109" t="s">
        <v>33</v>
      </c>
      <c r="G30" s="109">
        <v>10919</v>
      </c>
      <c r="H30" s="110">
        <v>-446309.5</v>
      </c>
      <c r="I30" s="109" t="s">
        <v>0</v>
      </c>
      <c r="J30" s="110">
        <v>-17580.240000000002</v>
      </c>
      <c r="K30" s="109" t="s">
        <v>17</v>
      </c>
      <c r="L30" s="110">
        <v>0</v>
      </c>
      <c r="M30" s="109">
        <v>22</v>
      </c>
      <c r="N30" s="109">
        <v>8246</v>
      </c>
      <c r="O30" s="109">
        <v>2022</v>
      </c>
      <c r="P30" s="109">
        <v>4</v>
      </c>
    </row>
    <row r="31" spans="1:16" x14ac:dyDescent="0.25">
      <c r="A31" s="110" t="s">
        <v>68</v>
      </c>
      <c r="B31" s="109" t="s">
        <v>35</v>
      </c>
      <c r="C31" s="109">
        <v>11200072</v>
      </c>
      <c r="D31" s="109"/>
      <c r="E31" s="130">
        <v>26185610</v>
      </c>
      <c r="F31" s="109" t="s">
        <v>32</v>
      </c>
      <c r="G31" s="109">
        <v>10022</v>
      </c>
      <c r="H31" s="110">
        <v>-7143891</v>
      </c>
      <c r="I31" s="109" t="s">
        <v>0</v>
      </c>
      <c r="J31" s="110">
        <v>-280097.67</v>
      </c>
      <c r="K31" s="109" t="s">
        <v>17</v>
      </c>
      <c r="L31" s="110">
        <v>0</v>
      </c>
      <c r="M31" s="109">
        <v>22</v>
      </c>
      <c r="N31" s="109">
        <v>8246</v>
      </c>
      <c r="O31" s="109">
        <v>2022</v>
      </c>
      <c r="P31" s="109">
        <v>4</v>
      </c>
    </row>
    <row r="32" spans="1:16" x14ac:dyDescent="0.25">
      <c r="A32" s="110" t="s">
        <v>74</v>
      </c>
      <c r="B32" s="109" t="s">
        <v>35</v>
      </c>
      <c r="C32" s="109">
        <v>11200077</v>
      </c>
      <c r="D32" s="109"/>
      <c r="E32" s="130">
        <v>26766698</v>
      </c>
      <c r="F32" s="109" t="s">
        <v>43</v>
      </c>
      <c r="G32" s="109">
        <v>11403</v>
      </c>
      <c r="H32" s="110">
        <v>-1936768</v>
      </c>
      <c r="I32" s="109" t="s">
        <v>0</v>
      </c>
      <c r="J32" s="110">
        <v>-75360.62</v>
      </c>
      <c r="K32" s="109" t="s">
        <v>17</v>
      </c>
      <c r="L32" s="110">
        <v>0</v>
      </c>
      <c r="M32" s="109">
        <v>22</v>
      </c>
      <c r="N32" s="109">
        <v>8246</v>
      </c>
      <c r="O32" s="109">
        <v>2022</v>
      </c>
      <c r="P32" s="109">
        <v>4</v>
      </c>
    </row>
    <row r="33" spans="1:16" x14ac:dyDescent="0.25">
      <c r="A33" s="110" t="s">
        <v>74</v>
      </c>
      <c r="B33" s="109" t="s">
        <v>35</v>
      </c>
      <c r="C33" s="109">
        <v>11200078</v>
      </c>
      <c r="D33" s="109"/>
      <c r="E33" s="130">
        <v>26185610</v>
      </c>
      <c r="F33" s="109" t="s">
        <v>32</v>
      </c>
      <c r="G33" s="109">
        <v>10022</v>
      </c>
      <c r="H33" s="110">
        <v>-1585411.5</v>
      </c>
      <c r="I33" s="109" t="s">
        <v>0</v>
      </c>
      <c r="J33" s="110">
        <v>-61689.16</v>
      </c>
      <c r="K33" s="109" t="s">
        <v>17</v>
      </c>
      <c r="L33" s="110">
        <v>0</v>
      </c>
      <c r="M33" s="109">
        <v>22</v>
      </c>
      <c r="N33" s="109">
        <v>8246</v>
      </c>
      <c r="O33" s="109">
        <v>2022</v>
      </c>
      <c r="P33" s="109">
        <v>4</v>
      </c>
    </row>
    <row r="34" spans="1:16" x14ac:dyDescent="0.25">
      <c r="A34" s="110" t="s">
        <v>74</v>
      </c>
      <c r="B34" s="109" t="s">
        <v>35</v>
      </c>
      <c r="C34" s="109">
        <v>11200079</v>
      </c>
      <c r="D34" s="109"/>
      <c r="E34" s="130">
        <v>26185610</v>
      </c>
      <c r="F34" s="109" t="s">
        <v>32</v>
      </c>
      <c r="G34" s="109">
        <v>10022</v>
      </c>
      <c r="H34" s="110">
        <v>-7811875.5</v>
      </c>
      <c r="I34" s="109" t="s">
        <v>0</v>
      </c>
      <c r="J34" s="110">
        <v>-303964.03000000003</v>
      </c>
      <c r="K34" s="109" t="s">
        <v>17</v>
      </c>
      <c r="L34" s="110">
        <v>0</v>
      </c>
      <c r="M34" s="109">
        <v>22</v>
      </c>
      <c r="N34" s="109">
        <v>8246</v>
      </c>
      <c r="O34" s="109">
        <v>2022</v>
      </c>
      <c r="P34" s="109">
        <v>4</v>
      </c>
    </row>
    <row r="35" spans="1:16" x14ac:dyDescent="0.25">
      <c r="A35" s="110" t="s">
        <v>79</v>
      </c>
      <c r="B35" s="109" t="s">
        <v>35</v>
      </c>
      <c r="C35" s="109">
        <v>11200080</v>
      </c>
      <c r="D35" s="109"/>
      <c r="E35" s="130">
        <v>26766698</v>
      </c>
      <c r="F35" s="109" t="s">
        <v>43</v>
      </c>
      <c r="G35" s="109">
        <v>11403</v>
      </c>
      <c r="H35" s="110">
        <v>-2740094</v>
      </c>
      <c r="I35" s="109" t="s">
        <v>0</v>
      </c>
      <c r="J35" s="110">
        <v>-106581.12</v>
      </c>
      <c r="K35" s="109" t="s">
        <v>17</v>
      </c>
      <c r="L35" s="110">
        <v>0</v>
      </c>
      <c r="M35" s="109">
        <v>22</v>
      </c>
      <c r="N35" s="109">
        <v>8246</v>
      </c>
      <c r="O35" s="109">
        <v>2022</v>
      </c>
      <c r="P35" s="109">
        <v>4</v>
      </c>
    </row>
    <row r="36" spans="1:16" x14ac:dyDescent="0.25">
      <c r="A36" s="110" t="s">
        <v>79</v>
      </c>
      <c r="B36" s="109" t="s">
        <v>35</v>
      </c>
      <c r="C36" s="109">
        <v>11200081</v>
      </c>
      <c r="D36" s="109"/>
      <c r="E36" s="130">
        <v>26766698</v>
      </c>
      <c r="F36" s="109" t="s">
        <v>43</v>
      </c>
      <c r="G36" s="109">
        <v>11403</v>
      </c>
      <c r="H36" s="110">
        <v>-402432</v>
      </c>
      <c r="I36" s="109" t="s">
        <v>0</v>
      </c>
      <c r="J36" s="110">
        <v>-15653.35</v>
      </c>
      <c r="K36" s="109" t="s">
        <v>17</v>
      </c>
      <c r="L36" s="110">
        <v>0</v>
      </c>
      <c r="M36" s="109">
        <v>22</v>
      </c>
      <c r="N36" s="109">
        <v>8246</v>
      </c>
      <c r="O36" s="109">
        <v>2022</v>
      </c>
      <c r="P36" s="109">
        <v>4</v>
      </c>
    </row>
    <row r="37" spans="1:16" x14ac:dyDescent="0.25">
      <c r="A37" s="110" t="s">
        <v>82</v>
      </c>
      <c r="B37" s="109" t="s">
        <v>35</v>
      </c>
      <c r="C37" s="109">
        <v>11200086</v>
      </c>
      <c r="D37" s="109"/>
      <c r="E37" s="130">
        <v>26185610</v>
      </c>
      <c r="F37" s="109" t="s">
        <v>32</v>
      </c>
      <c r="G37" s="109">
        <v>10022</v>
      </c>
      <c r="H37" s="110">
        <v>-1326726</v>
      </c>
      <c r="I37" s="109" t="s">
        <v>0</v>
      </c>
      <c r="J37" s="110">
        <v>-51629.61</v>
      </c>
      <c r="K37" s="109" t="s">
        <v>17</v>
      </c>
      <c r="L37" s="110">
        <v>0</v>
      </c>
      <c r="M37" s="109">
        <v>22</v>
      </c>
      <c r="N37" s="109">
        <v>8246</v>
      </c>
      <c r="O37" s="109">
        <v>2022</v>
      </c>
      <c r="P37" s="109">
        <v>4</v>
      </c>
    </row>
    <row r="38" spans="1:16" x14ac:dyDescent="0.25">
      <c r="A38" s="110" t="s">
        <v>82</v>
      </c>
      <c r="B38" s="109" t="s">
        <v>35</v>
      </c>
      <c r="C38" s="109">
        <v>11200088</v>
      </c>
      <c r="D38" s="109"/>
      <c r="E38" s="130">
        <v>26185610</v>
      </c>
      <c r="F38" s="109" t="s">
        <v>32</v>
      </c>
      <c r="G38" s="109">
        <v>10022</v>
      </c>
      <c r="H38" s="110">
        <v>-3875305.5</v>
      </c>
      <c r="I38" s="109" t="s">
        <v>0</v>
      </c>
      <c r="J38" s="110">
        <v>-150807.70000000001</v>
      </c>
      <c r="K38" s="109" t="s">
        <v>17</v>
      </c>
      <c r="L38" s="110">
        <v>0</v>
      </c>
      <c r="M38" s="109">
        <v>22</v>
      </c>
      <c r="N38" s="109">
        <v>8246</v>
      </c>
      <c r="O38" s="109">
        <v>2022</v>
      </c>
      <c r="P38" s="109">
        <v>4</v>
      </c>
    </row>
    <row r="39" spans="1:16" x14ac:dyDescent="0.25">
      <c r="A39" s="110" t="s">
        <v>82</v>
      </c>
      <c r="B39" s="109" t="s">
        <v>35</v>
      </c>
      <c r="C39" s="109">
        <v>11200089</v>
      </c>
      <c r="D39" s="109"/>
      <c r="E39" s="130">
        <v>26185610</v>
      </c>
      <c r="F39" s="109" t="s">
        <v>32</v>
      </c>
      <c r="G39" s="109">
        <v>10022</v>
      </c>
      <c r="H39" s="110">
        <v>49760.76</v>
      </c>
      <c r="I39" s="109" t="s">
        <v>0</v>
      </c>
      <c r="J39" s="110">
        <v>1936.44</v>
      </c>
      <c r="K39" s="109" t="s">
        <v>17</v>
      </c>
      <c r="L39" s="110">
        <v>0</v>
      </c>
      <c r="M39" s="109">
        <v>22</v>
      </c>
      <c r="N39" s="109">
        <v>8246</v>
      </c>
      <c r="O39" s="109">
        <v>2022</v>
      </c>
      <c r="P39" s="109">
        <v>4</v>
      </c>
    </row>
    <row r="40" spans="1:16" x14ac:dyDescent="0.25">
      <c r="A40" s="110" t="s">
        <v>82</v>
      </c>
      <c r="B40" s="109" t="s">
        <v>35</v>
      </c>
      <c r="C40" s="109">
        <v>11200090</v>
      </c>
      <c r="D40" s="109"/>
      <c r="E40" s="130">
        <v>26185610</v>
      </c>
      <c r="F40" s="109" t="s">
        <v>32</v>
      </c>
      <c r="G40" s="109">
        <v>10022</v>
      </c>
      <c r="H40" s="110">
        <v>51562.43</v>
      </c>
      <c r="I40" s="109" t="s">
        <v>0</v>
      </c>
      <c r="J40" s="110">
        <v>2006.55</v>
      </c>
      <c r="K40" s="109" t="s">
        <v>17</v>
      </c>
      <c r="L40" s="110">
        <v>0</v>
      </c>
      <c r="M40" s="109">
        <v>22</v>
      </c>
      <c r="N40" s="109">
        <v>8246</v>
      </c>
      <c r="O40" s="109">
        <v>2022</v>
      </c>
      <c r="P40" s="109">
        <v>4</v>
      </c>
    </row>
    <row r="41" spans="1:16" x14ac:dyDescent="0.25">
      <c r="H41" s="99">
        <f>SUM(H2:H40)</f>
        <v>-89193083.599999994</v>
      </c>
    </row>
  </sheetData>
  <autoFilter ref="A1:T1">
    <sortState ref="A2:S30">
      <sortCondition ref="C1"/>
    </sortState>
  </autoFilter>
  <pageMargins left="0.25" right="0.25" top="0.75" bottom="0.75" header="0.3" footer="0.3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5"/>
  <sheetViews>
    <sheetView topLeftCell="E1" workbookViewId="0">
      <selection activeCell="P13" sqref="P13"/>
    </sheetView>
  </sheetViews>
  <sheetFormatPr defaultColWidth="10.7109375" defaultRowHeight="15" x14ac:dyDescent="0.25"/>
  <cols>
    <col min="1" max="1" width="10.140625" style="36" bestFit="1" customWidth="1"/>
    <col min="2" max="2" width="3.42578125" style="64" bestFit="1" customWidth="1"/>
    <col min="3" max="3" width="9" style="51" bestFit="1" customWidth="1"/>
    <col min="4" max="4" width="9" style="63" bestFit="1" customWidth="1"/>
    <col min="5" max="5" width="20" style="63" bestFit="1" customWidth="1"/>
    <col min="6" max="6" width="9.5703125" style="64" bestFit="1" customWidth="1"/>
    <col min="7" max="7" width="14.42578125" style="94" bestFit="1" customWidth="1"/>
    <col min="8" max="8" width="4.42578125" style="64" bestFit="1" customWidth="1"/>
    <col min="9" max="9" width="9.85546875" style="94" bestFit="1" customWidth="1"/>
    <col min="10" max="10" width="4.42578125" style="64" bestFit="1" customWidth="1"/>
    <col min="11" max="11" width="6.140625" style="65" bestFit="1" customWidth="1"/>
    <col min="12" max="12" width="3" style="65" bestFit="1" customWidth="1"/>
    <col min="13" max="13" width="7.42578125" style="65" bestFit="1" customWidth="1"/>
    <col min="14" max="14" width="12.42578125" style="64" bestFit="1" customWidth="1"/>
    <col min="15" max="15" width="6.28515625" style="36" bestFit="1" customWidth="1"/>
    <col min="16" max="16" width="5" style="36" bestFit="1" customWidth="1"/>
    <col min="17" max="17" width="8" style="36" bestFit="1" customWidth="1"/>
    <col min="18" max="16384" width="10.7109375" style="36"/>
  </cols>
  <sheetData>
    <row r="1" spans="1:22" x14ac:dyDescent="0.25">
      <c r="A1" s="107" t="s">
        <v>19</v>
      </c>
      <c r="B1" s="107"/>
      <c r="C1" s="107" t="s">
        <v>20</v>
      </c>
      <c r="D1" s="107" t="s">
        <v>21</v>
      </c>
      <c r="E1" s="107" t="s">
        <v>22</v>
      </c>
      <c r="F1" s="107" t="s">
        <v>23</v>
      </c>
      <c r="G1" s="110" t="s">
        <v>24</v>
      </c>
      <c r="H1" s="107"/>
      <c r="I1" s="110" t="s">
        <v>25</v>
      </c>
      <c r="J1" s="107"/>
      <c r="K1" s="107" t="s">
        <v>26</v>
      </c>
      <c r="L1" s="107"/>
      <c r="M1" s="100" t="s">
        <v>13</v>
      </c>
      <c r="N1" s="110" t="s">
        <v>52</v>
      </c>
      <c r="O1" s="107" t="s">
        <v>27</v>
      </c>
      <c r="P1" s="107" t="s">
        <v>28</v>
      </c>
      <c r="Q1" s="107" t="s">
        <v>29</v>
      </c>
      <c r="R1" s="119" t="s">
        <v>162</v>
      </c>
      <c r="S1" s="119" t="s">
        <v>163</v>
      </c>
      <c r="T1" s="119" t="s">
        <v>164</v>
      </c>
      <c r="U1" s="119" t="s">
        <v>165</v>
      </c>
      <c r="V1" s="119" t="s">
        <v>166</v>
      </c>
    </row>
    <row r="2" spans="1:22" x14ac:dyDescent="0.25">
      <c r="A2" s="108" t="s">
        <v>55</v>
      </c>
      <c r="B2" s="107" t="s">
        <v>35</v>
      </c>
      <c r="C2" s="107">
        <v>11200060</v>
      </c>
      <c r="D2" s="107"/>
      <c r="E2" s="107" t="s">
        <v>113</v>
      </c>
      <c r="F2" s="107">
        <v>12246</v>
      </c>
      <c r="G2" s="110">
        <v>-28100</v>
      </c>
      <c r="H2" s="107" t="s">
        <v>34</v>
      </c>
      <c r="I2" s="110">
        <v>-6131.89</v>
      </c>
      <c r="J2" s="107" t="s">
        <v>17</v>
      </c>
      <c r="K2" s="108">
        <v>0</v>
      </c>
      <c r="L2" s="107">
        <v>23</v>
      </c>
      <c r="M2" s="100">
        <v>5.5430000000000001</v>
      </c>
      <c r="N2" s="110">
        <f>SUM(G2*M2)</f>
        <v>-155758.30000000002</v>
      </c>
      <c r="O2" s="107">
        <v>8229</v>
      </c>
      <c r="P2" s="107">
        <v>2022</v>
      </c>
      <c r="Q2" s="107">
        <v>4</v>
      </c>
      <c r="R2" s="36">
        <v>28.1</v>
      </c>
      <c r="S2" s="126">
        <v>10019900</v>
      </c>
      <c r="T2" s="36" t="s">
        <v>167</v>
      </c>
      <c r="U2" s="36" t="s">
        <v>168</v>
      </c>
      <c r="V2" s="36" t="s">
        <v>169</v>
      </c>
    </row>
    <row r="3" spans="1:22" x14ac:dyDescent="0.25">
      <c r="A3" s="108" t="s">
        <v>58</v>
      </c>
      <c r="B3" s="107" t="s">
        <v>35</v>
      </c>
      <c r="C3" s="107">
        <v>11200063</v>
      </c>
      <c r="D3" s="107"/>
      <c r="E3" s="107" t="s">
        <v>114</v>
      </c>
      <c r="F3" s="107">
        <v>12246</v>
      </c>
      <c r="G3" s="110">
        <v>-27377.4</v>
      </c>
      <c r="H3" s="107" t="s">
        <v>34</v>
      </c>
      <c r="I3" s="110">
        <v>-5951.87</v>
      </c>
      <c r="J3" s="107" t="s">
        <v>17</v>
      </c>
      <c r="K3" s="108">
        <v>0</v>
      </c>
      <c r="L3" s="107">
        <v>23</v>
      </c>
      <c r="M3" s="100">
        <v>5.5339999999999998</v>
      </c>
      <c r="N3" s="110">
        <f t="shared" ref="N3:N4" si="0">SUM(G3*M3)</f>
        <v>-151506.53160000002</v>
      </c>
      <c r="O3" s="107">
        <v>8229</v>
      </c>
      <c r="P3" s="107">
        <v>2022</v>
      </c>
      <c r="Q3" s="107">
        <v>4</v>
      </c>
      <c r="R3" s="36">
        <v>26.58</v>
      </c>
      <c r="S3" s="126">
        <v>10019900</v>
      </c>
      <c r="T3" s="36" t="s">
        <v>167</v>
      </c>
      <c r="U3" s="36" t="s">
        <v>170</v>
      </c>
      <c r="V3" s="36" t="s">
        <v>169</v>
      </c>
    </row>
    <row r="4" spans="1:22" x14ac:dyDescent="0.25">
      <c r="A4" s="108" t="s">
        <v>79</v>
      </c>
      <c r="B4" s="107" t="s">
        <v>35</v>
      </c>
      <c r="C4" s="107">
        <v>11200092</v>
      </c>
      <c r="D4" s="107"/>
      <c r="E4" s="107" t="s">
        <v>115</v>
      </c>
      <c r="F4" s="107">
        <v>12021</v>
      </c>
      <c r="G4" s="110">
        <v>-32716.5</v>
      </c>
      <c r="H4" s="107" t="s">
        <v>17</v>
      </c>
      <c r="I4" s="110">
        <v>-32716.5</v>
      </c>
      <c r="J4" s="107" t="s">
        <v>17</v>
      </c>
      <c r="K4" s="108">
        <v>0</v>
      </c>
      <c r="L4" s="107">
        <v>1</v>
      </c>
      <c r="M4" s="100">
        <v>25.695</v>
      </c>
      <c r="N4" s="110">
        <f t="shared" si="0"/>
        <v>-840650.46750000003</v>
      </c>
      <c r="O4" s="107">
        <v>8229</v>
      </c>
      <c r="P4" s="107">
        <v>2022</v>
      </c>
      <c r="Q4" s="107">
        <v>4</v>
      </c>
      <c r="R4" s="36">
        <v>128.30000000000001</v>
      </c>
      <c r="S4" s="126">
        <v>10019900</v>
      </c>
      <c r="T4" s="36" t="s">
        <v>167</v>
      </c>
      <c r="U4" s="36" t="s">
        <v>168</v>
      </c>
      <c r="V4" s="36" t="s">
        <v>171</v>
      </c>
    </row>
    <row r="5" spans="1:22" x14ac:dyDescent="0.25">
      <c r="N5" s="101">
        <f>SUM(N2:N4)</f>
        <v>-1147915.2990999999</v>
      </c>
    </row>
  </sheetData>
  <pageMargins left="0.70866141732283472" right="0.70866141732283472" top="0.78740157480314965" bottom="0.78740157480314965" header="0.31496062992125984" footer="0.31496062992125984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VK 0%</vt:lpstr>
      <vt:lpstr>VK 15%</vt:lpstr>
      <vt:lpstr>VK 21%</vt:lpstr>
      <vt:lpstr>VK RCH</vt:lpstr>
      <vt:lpstr>VK IGL</vt:lpstr>
      <vt:lpstr>Consolidation</vt:lpstr>
      <vt:lpstr>intrastat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ozp</cp:lastModifiedBy>
  <cp:lastPrinted>2021-11-12T12:57:20Z</cp:lastPrinted>
  <dcterms:created xsi:type="dcterms:W3CDTF">2012-05-15T08:50:44Z</dcterms:created>
  <dcterms:modified xsi:type="dcterms:W3CDTF">2021-11-15T10:43:58Z</dcterms:modified>
</cp:coreProperties>
</file>