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e Combos" sheetId="1" r:id="rId4"/>
    <sheet state="visible" name="Gen 1-8 Type data" sheetId="2" r:id="rId5"/>
    <sheet state="visible" name="Count by Type 1" sheetId="3" r:id="rId6"/>
    <sheet state="visible" name="Count by Type 2" sheetId="4" r:id="rId7"/>
    <sheet state="visible" name="LinReg Analysis by Type" sheetId="5" r:id="rId8"/>
    <sheet state="visible" name="Gen 9 Type data" sheetId="6" r:id="rId9"/>
  </sheets>
  <definedNames>
    <definedName name="Generation">'Count by Type 1'!$B$2:$I$2</definedName>
  </definedNames>
  <calcPr/>
</workbook>
</file>

<file path=xl/sharedStrings.xml><?xml version="1.0" encoding="utf-8"?>
<sst xmlns="http://schemas.openxmlformats.org/spreadsheetml/2006/main" count="304" uniqueCount="54">
  <si>
    <t>Total of Type Combos, independent of order</t>
  </si>
  <si>
    <t>Water</t>
  </si>
  <si>
    <t>Steel</t>
  </si>
  <si>
    <t>Rock</t>
  </si>
  <si>
    <t>Psychic</t>
  </si>
  <si>
    <t>Poison</t>
  </si>
  <si>
    <t>Normal</t>
  </si>
  <si>
    <t>Ice</t>
  </si>
  <si>
    <t>Ground</t>
  </si>
  <si>
    <t>Grass</t>
  </si>
  <si>
    <t>Ghost</t>
  </si>
  <si>
    <t>Flying</t>
  </si>
  <si>
    <t>Fire</t>
  </si>
  <si>
    <t>Fighting</t>
  </si>
  <si>
    <t>Fairy</t>
  </si>
  <si>
    <t>Electric</t>
  </si>
  <si>
    <t>Dragon</t>
  </si>
  <si>
    <t>Dark</t>
  </si>
  <si>
    <t>Bug</t>
  </si>
  <si>
    <t>Total Type Combos as Array, Order Dependent</t>
  </si>
  <si>
    <t>Type 2</t>
  </si>
  <si>
    <t>None</t>
  </si>
  <si>
    <t>Grand Total</t>
  </si>
  <si>
    <t>Type 1</t>
  </si>
  <si>
    <t>Frequency of each type occuring as the primary typing for all pokemon</t>
  </si>
  <si>
    <t>Frequency of each type occuring as the secondary typing for all pokemon</t>
  </si>
  <si>
    <t>Total frequency of typing in either slot for all pokemon</t>
  </si>
  <si>
    <t>Frequency of primary typing being the only typing relative to total frequency</t>
  </si>
  <si>
    <t>Frequency of typing appearing as primary or secondary relative to total frequency</t>
  </si>
  <si>
    <t>As Type 1</t>
  </si>
  <si>
    <t>As Type 2</t>
  </si>
  <si>
    <t>As Either</t>
  </si>
  <si>
    <t>Monotype</t>
  </si>
  <si>
    <t>Freq as Type 1</t>
  </si>
  <si>
    <t>Freq as Type 2</t>
  </si>
  <si>
    <t>Totals</t>
  </si>
  <si>
    <t>Generation</t>
  </si>
  <si>
    <t>Percent of Total Pokemon</t>
  </si>
  <si>
    <t>LinReg of Counts across Gens 1-8</t>
  </si>
  <si>
    <t>coefficient</t>
  </si>
  <si>
    <t>intercept</t>
  </si>
  <si>
    <t>r-squared</t>
  </si>
  <si>
    <t>Gen 9 prediction</t>
  </si>
  <si>
    <t>Rounded</t>
  </si>
  <si>
    <t>Total</t>
  </si>
  <si>
    <t>Percent of total Pokemon</t>
  </si>
  <si>
    <t>None (Monotype)</t>
  </si>
  <si>
    <t>Excl. Negatives</t>
  </si>
  <si>
    <t>total</t>
  </si>
  <si>
    <t>GEN 9</t>
  </si>
  <si>
    <t>Percentage as Type 1</t>
  </si>
  <si>
    <t>Percentage as Type 2</t>
  </si>
  <si>
    <t>Total Representation</t>
  </si>
  <si>
    <t>Total Representation by Percent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</si>
</sst>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24.0"/>
      <color theme="1"/>
      <name val="Arial"/>
      <scheme val="minor"/>
    </font>
    <font>
      <color rgb="FF333333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91D63"/>
        <bgColor rgb="FFE91D63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rgb="FFCCCCCC"/>
        <bgColor rgb="FFCCCCCC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Fill="1" applyFont="1"/>
    <xf borderId="0" fillId="3" fontId="2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3" fontId="3" numFmtId="0" xfId="0" applyAlignment="1" applyFont="1">
      <alignment horizontal="center" readingOrder="0"/>
    </xf>
    <xf borderId="0" fillId="7" fontId="2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center" readingOrder="0" textRotation="90" vertical="center"/>
    </xf>
    <xf borderId="0" fillId="3" fontId="1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/>
    </xf>
    <xf borderId="0" fillId="9" fontId="2" numFmtId="0" xfId="0" applyFill="1" applyFont="1"/>
    <xf borderId="0" fillId="9" fontId="2" numFmtId="10" xfId="0" applyFont="1" applyNumberFormat="1"/>
    <xf borderId="0" fillId="9" fontId="2" numFmtId="0" xfId="0" applyAlignment="1" applyFont="1">
      <alignment readingOrder="0"/>
    </xf>
    <xf borderId="0" fillId="9" fontId="2" numFmtId="10" xfId="0" applyAlignment="1" applyFont="1" applyNumberFormat="1">
      <alignment readingOrder="0"/>
    </xf>
    <xf borderId="0" fillId="9" fontId="2" numFmtId="0" xfId="0" applyAlignment="1" applyFont="1">
      <alignment readingOrder="0"/>
    </xf>
    <xf borderId="0" fillId="3" fontId="2" numFmtId="10" xfId="0" applyFont="1" applyNumberFormat="1"/>
    <xf borderId="0" fillId="3" fontId="2" numFmtId="10" xfId="0" applyAlignment="1" applyFont="1" applyNumberFormat="1">
      <alignment readingOrder="0"/>
    </xf>
    <xf borderId="0" fillId="9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right" readingOrder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10" xfId="0" applyFont="1" applyNumberFormat="1"/>
    <xf borderId="0" fillId="0" fontId="2" numFmtId="0" xfId="0" applyAlignment="1" applyFont="1">
      <alignment horizontal="center" readingOrder="0"/>
    </xf>
    <xf borderId="0" fillId="0" fontId="2" numFmtId="4" xfId="0" applyFont="1" applyNumberFormat="1"/>
    <xf borderId="0" fillId="0" fontId="2" numFmtId="0" xfId="0" applyFont="1"/>
    <xf borderId="0" fillId="10" fontId="2" numFmtId="0" xfId="0" applyAlignment="1" applyFill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11" fontId="2" numFmtId="0" xfId="0" applyAlignment="1" applyFill="1" applyFont="1">
      <alignment readingOrder="0"/>
    </xf>
    <xf borderId="0" fillId="11" fontId="2" numFmtId="0" xfId="0" applyFont="1"/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right"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3">
    <tableStyle count="3" pivot="0" name="Count by Type 1-style">
      <tableStyleElement dxfId="2" type="headerRow"/>
      <tableStyleElement dxfId="3" type="firstRowStripe"/>
      <tableStyleElement dxfId="4" type="secondRowStripe"/>
    </tableStyle>
    <tableStyle count="3" pivot="0" name="Count by Type 2-style">
      <tableStyleElement dxfId="5" type="headerRow"/>
      <tableStyleElement dxfId="3" type="firstRowStripe"/>
      <tableStyleElement dxfId="6" type="secondRowStripe"/>
    </tableStyle>
    <tableStyle count="3" pivot="0" name="Gen 9 Type data-style">
      <tableStyleElement dxfId="7" type="headerRow"/>
      <tableStyleElement dxfId="3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K21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ount by Type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K22" display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ount by Type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G21" displayName="Table_3" id="3">
  <tableColumns count="7">
    <tableColumn name="GEN 9" id="1"/>
    <tableColumn name="Type 1" id="2"/>
    <tableColumn name="Percentage as Type 1" id="3"/>
    <tableColumn name="Type 2" id="4"/>
    <tableColumn name="Percentage as Type 2" id="5"/>
    <tableColumn name="Total Representation" id="6"/>
    <tableColumn name="Total Representation by Percent" id="7"/>
  </tableColumns>
  <tableStyleInfo name="Gen 9 Type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5.38"/>
    <col customWidth="1" min="3" max="4" width="4.75"/>
    <col customWidth="1" min="5" max="5" width="6.75"/>
    <col customWidth="1" min="6" max="6" width="6.13"/>
    <col customWidth="1" min="7" max="7" width="6.38"/>
    <col customWidth="1" min="8" max="8" width="3.25"/>
    <col customWidth="1" min="9" max="9" width="6.5"/>
    <col customWidth="1" min="10" max="12" width="5.5"/>
    <col customWidth="1" min="13" max="13" width="3.88"/>
    <col customWidth="1" min="14" max="14" width="6.88"/>
    <col customWidth="1" min="15" max="15" width="4.75"/>
    <col customWidth="1" min="16" max="17" width="6.5"/>
    <col customWidth="1" min="18" max="18" width="4.5"/>
    <col customWidth="1" min="19" max="19" width="4.0"/>
    <col customWidth="1" min="20" max="26" width="9.63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</row>
    <row r="3">
      <c r="A3" s="4" t="s">
        <v>18</v>
      </c>
      <c r="B3" s="5">
        <v>5.0</v>
      </c>
      <c r="C3" s="5">
        <v>6.0</v>
      </c>
      <c r="D3" s="5">
        <v>5.0</v>
      </c>
      <c r="E3" s="5">
        <v>2.0</v>
      </c>
      <c r="F3" s="5">
        <v>12.0</v>
      </c>
      <c r="G3" s="5">
        <v>0.0</v>
      </c>
      <c r="H3" s="5">
        <v>2.0</v>
      </c>
      <c r="I3" s="5">
        <v>2.0</v>
      </c>
      <c r="J3" s="5">
        <v>6.0</v>
      </c>
      <c r="K3" s="5">
        <v>1.0</v>
      </c>
      <c r="L3" s="5">
        <v>13.0</v>
      </c>
      <c r="M3" s="5">
        <v>4.0</v>
      </c>
      <c r="N3" s="5">
        <v>3.0</v>
      </c>
      <c r="O3" s="5">
        <v>2.0</v>
      </c>
      <c r="P3" s="5">
        <v>4.0</v>
      </c>
      <c r="Q3" s="5">
        <v>0.0</v>
      </c>
      <c r="R3" s="5">
        <v>0.0</v>
      </c>
      <c r="S3" s="6"/>
    </row>
    <row r="4">
      <c r="A4" s="3" t="s">
        <v>17</v>
      </c>
      <c r="B4" s="2">
        <v>4.0</v>
      </c>
      <c r="C4" s="2">
        <v>2.0</v>
      </c>
      <c r="D4" s="2">
        <v>1.0</v>
      </c>
      <c r="E4" s="2">
        <v>2.0</v>
      </c>
      <c r="F4" s="2">
        <v>3.0</v>
      </c>
      <c r="G4" s="2">
        <v>1.0</v>
      </c>
      <c r="H4" s="2">
        <v>2.0</v>
      </c>
      <c r="I4" s="2">
        <v>3.0</v>
      </c>
      <c r="J4" s="2">
        <v>4.0</v>
      </c>
      <c r="K4" s="2">
        <v>2.0</v>
      </c>
      <c r="L4" s="2">
        <v>5.0</v>
      </c>
      <c r="M4" s="2">
        <v>3.0</v>
      </c>
      <c r="N4" s="2">
        <v>4.0</v>
      </c>
      <c r="O4" s="2">
        <v>3.0</v>
      </c>
      <c r="P4" s="2">
        <v>1.0</v>
      </c>
      <c r="Q4" s="2">
        <v>4.0</v>
      </c>
      <c r="R4" s="6"/>
      <c r="S4" s="6"/>
    </row>
    <row r="5">
      <c r="A5" s="4" t="s">
        <v>16</v>
      </c>
      <c r="B5" s="5">
        <v>3.0</v>
      </c>
      <c r="C5" s="5">
        <v>2.0</v>
      </c>
      <c r="D5" s="5">
        <v>2.0</v>
      </c>
      <c r="E5" s="5">
        <v>2.0</v>
      </c>
      <c r="F5" s="5">
        <v>3.0</v>
      </c>
      <c r="G5" s="5">
        <v>1.0</v>
      </c>
      <c r="H5" s="5">
        <v>1.0</v>
      </c>
      <c r="I5" s="5">
        <v>6.0</v>
      </c>
      <c r="J5" s="5">
        <v>3.0</v>
      </c>
      <c r="K5" s="5">
        <v>3.0</v>
      </c>
      <c r="L5" s="5">
        <v>6.0</v>
      </c>
      <c r="M5" s="5">
        <v>2.0</v>
      </c>
      <c r="N5" s="5">
        <v>2.0</v>
      </c>
      <c r="O5" s="5">
        <v>0.0</v>
      </c>
      <c r="P5" s="5">
        <v>2.0</v>
      </c>
      <c r="Q5" s="6"/>
      <c r="R5" s="6"/>
      <c r="S5" s="6"/>
    </row>
    <row r="6">
      <c r="A6" s="3" t="s">
        <v>15</v>
      </c>
      <c r="B6" s="2">
        <v>3.0</v>
      </c>
      <c r="C6" s="2">
        <v>4.0</v>
      </c>
      <c r="D6" s="2">
        <v>0.0</v>
      </c>
      <c r="E6" s="2">
        <v>0.0</v>
      </c>
      <c r="F6" s="2">
        <v>2.0</v>
      </c>
      <c r="G6" s="2">
        <v>2.0</v>
      </c>
      <c r="H6" s="2">
        <v>2.0</v>
      </c>
      <c r="I6" s="2">
        <v>1.0</v>
      </c>
      <c r="J6" s="2">
        <v>1.0</v>
      </c>
      <c r="K6" s="2">
        <v>1.0</v>
      </c>
      <c r="L6" s="2">
        <v>3.0</v>
      </c>
      <c r="M6" s="2">
        <v>1.0</v>
      </c>
      <c r="N6" s="2">
        <v>0.0</v>
      </c>
      <c r="O6" s="2">
        <v>2.0</v>
      </c>
      <c r="P6" s="6"/>
      <c r="Q6" s="6"/>
      <c r="R6" s="6"/>
      <c r="S6" s="6"/>
    </row>
    <row r="7">
      <c r="A7" s="4" t="s">
        <v>14</v>
      </c>
      <c r="B7" s="5">
        <v>4.0</v>
      </c>
      <c r="C7" s="5">
        <v>3.0</v>
      </c>
      <c r="D7" s="5">
        <v>2.0</v>
      </c>
      <c r="E7" s="5">
        <v>7.0</v>
      </c>
      <c r="F7" s="5">
        <v>0.0</v>
      </c>
      <c r="G7" s="5">
        <v>4.0</v>
      </c>
      <c r="H7" s="5">
        <v>0.0</v>
      </c>
      <c r="I7" s="5">
        <v>0.0</v>
      </c>
      <c r="J7" s="5">
        <v>5.0</v>
      </c>
      <c r="K7" s="5">
        <v>1.0</v>
      </c>
      <c r="L7" s="5">
        <v>2.0</v>
      </c>
      <c r="M7" s="5">
        <v>0.0</v>
      </c>
      <c r="N7" s="5">
        <v>0.0</v>
      </c>
      <c r="O7" s="6"/>
      <c r="P7" s="6"/>
      <c r="Q7" s="6"/>
      <c r="R7" s="6"/>
      <c r="S7" s="6"/>
    </row>
    <row r="8">
      <c r="A8" s="3" t="s">
        <v>13</v>
      </c>
      <c r="B8" s="2">
        <v>2.0</v>
      </c>
      <c r="C8" s="2">
        <v>2.0</v>
      </c>
      <c r="D8" s="2">
        <v>1.0</v>
      </c>
      <c r="E8" s="2">
        <v>3.0</v>
      </c>
      <c r="F8" s="2">
        <v>2.0</v>
      </c>
      <c r="G8" s="2">
        <v>3.0</v>
      </c>
      <c r="H8" s="2">
        <v>1.0</v>
      </c>
      <c r="I8" s="2">
        <v>0.0</v>
      </c>
      <c r="J8" s="2">
        <v>3.0</v>
      </c>
      <c r="K8" s="2">
        <v>1.0</v>
      </c>
      <c r="L8" s="2">
        <v>1.0</v>
      </c>
      <c r="M8" s="2">
        <v>6.0</v>
      </c>
      <c r="N8" s="6"/>
      <c r="O8" s="6"/>
      <c r="P8" s="6"/>
      <c r="Q8" s="6"/>
      <c r="R8" s="6"/>
      <c r="S8" s="6"/>
    </row>
    <row r="9">
      <c r="A9" s="4" t="s">
        <v>12</v>
      </c>
      <c r="B9" s="5">
        <v>1.0</v>
      </c>
      <c r="C9" s="5">
        <v>1.0</v>
      </c>
      <c r="D9" s="5">
        <v>3.0</v>
      </c>
      <c r="E9" s="5">
        <v>3.0</v>
      </c>
      <c r="F9" s="5">
        <v>2.0</v>
      </c>
      <c r="G9" s="5">
        <v>2.0</v>
      </c>
      <c r="H9" s="5">
        <v>0.0</v>
      </c>
      <c r="I9" s="5">
        <v>2.0</v>
      </c>
      <c r="J9" s="5">
        <v>0.0</v>
      </c>
      <c r="K9" s="5">
        <v>4.0</v>
      </c>
      <c r="L9" s="5">
        <v>6.0</v>
      </c>
      <c r="M9" s="6"/>
      <c r="N9" s="6"/>
      <c r="O9" s="6"/>
      <c r="P9" s="6"/>
      <c r="Q9" s="6"/>
      <c r="R9" s="6"/>
      <c r="S9" s="6"/>
    </row>
    <row r="10">
      <c r="A10" s="3" t="s">
        <v>11</v>
      </c>
      <c r="B10" s="2">
        <v>8.0</v>
      </c>
      <c r="C10" s="2">
        <v>3.0</v>
      </c>
      <c r="D10" s="2">
        <v>4.0</v>
      </c>
      <c r="E10" s="2">
        <v>6.0</v>
      </c>
      <c r="F10" s="2">
        <v>3.0</v>
      </c>
      <c r="G10" s="2">
        <v>26.0</v>
      </c>
      <c r="H10" s="2">
        <v>2.0</v>
      </c>
      <c r="I10" s="2">
        <v>2.0</v>
      </c>
      <c r="J10" s="2">
        <v>7.0</v>
      </c>
      <c r="K10" s="2">
        <v>2.0</v>
      </c>
      <c r="L10" s="6"/>
      <c r="M10" s="6"/>
      <c r="N10" s="6"/>
      <c r="O10" s="6"/>
      <c r="P10" s="6"/>
      <c r="Q10" s="6"/>
      <c r="R10" s="6"/>
      <c r="S10" s="6"/>
    </row>
    <row r="11">
      <c r="A11" s="4" t="s">
        <v>10</v>
      </c>
      <c r="B11" s="5">
        <v>2.0</v>
      </c>
      <c r="C11" s="5">
        <v>4.0</v>
      </c>
      <c r="D11" s="5">
        <v>0.0</v>
      </c>
      <c r="E11" s="5">
        <v>2.0</v>
      </c>
      <c r="F11" s="5">
        <v>3.0</v>
      </c>
      <c r="G11" s="5">
        <v>0.0</v>
      </c>
      <c r="H11" s="5">
        <v>1.0</v>
      </c>
      <c r="I11" s="5">
        <v>5.0</v>
      </c>
      <c r="J11" s="5">
        <v>6.0</v>
      </c>
      <c r="K11" s="6"/>
      <c r="L11" s="6"/>
      <c r="M11" s="6"/>
      <c r="N11" s="6"/>
      <c r="O11" s="6"/>
      <c r="P11" s="6"/>
      <c r="Q11" s="6"/>
      <c r="R11" s="6"/>
      <c r="S11" s="6"/>
    </row>
    <row r="12">
      <c r="A12" s="3" t="s">
        <v>9</v>
      </c>
      <c r="B12" s="2">
        <v>3.0</v>
      </c>
      <c r="C12" s="2">
        <v>3.0</v>
      </c>
      <c r="D12" s="2">
        <v>2.0</v>
      </c>
      <c r="E12" s="2">
        <v>4.0</v>
      </c>
      <c r="F12" s="2">
        <v>14.0</v>
      </c>
      <c r="G12" s="2">
        <v>2.0</v>
      </c>
      <c r="H12" s="2">
        <v>2.0</v>
      </c>
      <c r="I12" s="2">
        <v>1.0</v>
      </c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4" t="s">
        <v>8</v>
      </c>
      <c r="B13" s="5">
        <v>9.0</v>
      </c>
      <c r="C13" s="5">
        <v>2.0</v>
      </c>
      <c r="D13" s="5">
        <v>9.0</v>
      </c>
      <c r="E13" s="5">
        <v>2.0</v>
      </c>
      <c r="F13" s="5">
        <v>2.0</v>
      </c>
      <c r="G13" s="5">
        <v>1.0</v>
      </c>
      <c r="H13" s="5">
        <v>3.0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3" t="s">
        <v>7</v>
      </c>
      <c r="B14" s="2">
        <v>7.0</v>
      </c>
      <c r="C14" s="2">
        <v>0.0</v>
      </c>
      <c r="D14" s="2">
        <v>2.0</v>
      </c>
      <c r="E14" s="2">
        <v>4.0</v>
      </c>
      <c r="F14" s="2">
        <v>0.0</v>
      </c>
      <c r="G14" s="2">
        <v>0.0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4" t="s">
        <v>6</v>
      </c>
      <c r="B15" s="5">
        <v>1.0</v>
      </c>
      <c r="C15" s="5">
        <v>0.0</v>
      </c>
      <c r="D15" s="5">
        <v>0.0</v>
      </c>
      <c r="E15" s="5">
        <v>4.0</v>
      </c>
      <c r="F15" s="5">
        <v>0.0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3" t="s">
        <v>5</v>
      </c>
      <c r="B16" s="2">
        <v>6.0</v>
      </c>
      <c r="C16" s="2">
        <v>0.0</v>
      </c>
      <c r="D16" s="2">
        <v>1.0</v>
      </c>
      <c r="E16" s="2">
        <v>0.0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4" t="s">
        <v>4</v>
      </c>
      <c r="B17" s="5">
        <v>5.0</v>
      </c>
      <c r="C17" s="5">
        <v>7.0</v>
      </c>
      <c r="D17" s="5">
        <v>2.0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3" t="s">
        <v>3</v>
      </c>
      <c r="B18" s="2">
        <v>11.0</v>
      </c>
      <c r="C18" s="2">
        <v>7.0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4" t="s">
        <v>2</v>
      </c>
      <c r="B19" s="5">
        <v>1.0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7" t="s">
        <v>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3">
      <c r="A23" s="8" t="s">
        <v>19</v>
      </c>
    </row>
    <row r="24">
      <c r="A24" s="7"/>
      <c r="B24" s="9" t="s">
        <v>20</v>
      </c>
      <c r="U24" s="7"/>
    </row>
    <row r="25">
      <c r="A25" s="10"/>
      <c r="B25" s="10"/>
      <c r="C25" s="11" t="s">
        <v>18</v>
      </c>
      <c r="D25" s="11" t="s">
        <v>17</v>
      </c>
      <c r="E25" s="11" t="s">
        <v>16</v>
      </c>
      <c r="F25" s="11" t="s">
        <v>15</v>
      </c>
      <c r="G25" s="11" t="s">
        <v>14</v>
      </c>
      <c r="H25" s="11" t="s">
        <v>13</v>
      </c>
      <c r="I25" s="11" t="s">
        <v>12</v>
      </c>
      <c r="J25" s="11" t="s">
        <v>11</v>
      </c>
      <c r="K25" s="11" t="s">
        <v>10</v>
      </c>
      <c r="L25" s="11" t="s">
        <v>9</v>
      </c>
      <c r="M25" s="11" t="s">
        <v>8</v>
      </c>
      <c r="N25" s="11" t="s">
        <v>7</v>
      </c>
      <c r="O25" s="11" t="s">
        <v>6</v>
      </c>
      <c r="P25" s="11" t="s">
        <v>5</v>
      </c>
      <c r="Q25" s="11" t="s">
        <v>4</v>
      </c>
      <c r="R25" s="11" t="s">
        <v>3</v>
      </c>
      <c r="S25" s="11" t="s">
        <v>2</v>
      </c>
      <c r="T25" s="11" t="s">
        <v>1</v>
      </c>
      <c r="U25" s="11" t="s">
        <v>21</v>
      </c>
      <c r="V25" s="12" t="s">
        <v>22</v>
      </c>
    </row>
    <row r="26">
      <c r="A26" s="13" t="s">
        <v>23</v>
      </c>
      <c r="B26" s="14" t="s">
        <v>18</v>
      </c>
      <c r="C26" s="7">
        <v>0.0</v>
      </c>
      <c r="D26" s="7">
        <v>0.0</v>
      </c>
      <c r="E26" s="7">
        <v>0.0</v>
      </c>
      <c r="F26" s="7">
        <v>4.0</v>
      </c>
      <c r="G26" s="7">
        <v>2.0</v>
      </c>
      <c r="H26" s="7">
        <v>3.0</v>
      </c>
      <c r="I26" s="7">
        <v>2.0</v>
      </c>
      <c r="J26" s="7">
        <v>13.0</v>
      </c>
      <c r="K26" s="7">
        <v>1.0</v>
      </c>
      <c r="L26" s="7">
        <v>6.0</v>
      </c>
      <c r="M26" s="7">
        <v>2.0</v>
      </c>
      <c r="N26" s="7">
        <v>0.0</v>
      </c>
      <c r="O26" s="7">
        <v>0.0</v>
      </c>
      <c r="P26" s="7">
        <v>11.0</v>
      </c>
      <c r="Q26" s="7">
        <v>2.0</v>
      </c>
      <c r="R26" s="7">
        <v>3.0</v>
      </c>
      <c r="S26" s="7">
        <v>6.0</v>
      </c>
      <c r="T26" s="7">
        <v>3.0</v>
      </c>
      <c r="U26" s="7">
        <v>19.0</v>
      </c>
      <c r="V26" s="12">
        <v>77.0</v>
      </c>
    </row>
    <row r="27">
      <c r="B27" s="11" t="s">
        <v>17</v>
      </c>
      <c r="C27" s="10">
        <v>0.0</v>
      </c>
      <c r="D27" s="10">
        <v>0.0</v>
      </c>
      <c r="E27" s="10">
        <v>4.0</v>
      </c>
      <c r="F27" s="10">
        <v>0.0</v>
      </c>
      <c r="G27" s="10">
        <v>3.0</v>
      </c>
      <c r="H27" s="10">
        <v>2.0</v>
      </c>
      <c r="I27" s="10">
        <v>2.0</v>
      </c>
      <c r="J27" s="10">
        <v>5.0</v>
      </c>
      <c r="K27" s="10">
        <v>1.0</v>
      </c>
      <c r="L27" s="10">
        <v>1.0</v>
      </c>
      <c r="M27" s="10">
        <v>0.0</v>
      </c>
      <c r="N27" s="10">
        <v>2.0</v>
      </c>
      <c r="O27" s="10">
        <v>1.0</v>
      </c>
      <c r="P27" s="10">
        <v>0.0</v>
      </c>
      <c r="Q27" s="10">
        <v>2.0</v>
      </c>
      <c r="R27" s="10">
        <v>0.0</v>
      </c>
      <c r="S27" s="10">
        <v>2.0</v>
      </c>
      <c r="T27" s="10">
        <v>0.0</v>
      </c>
      <c r="U27" s="10">
        <v>11.0</v>
      </c>
      <c r="V27" s="12">
        <v>36.0</v>
      </c>
    </row>
    <row r="28">
      <c r="B28" s="14" t="s">
        <v>16</v>
      </c>
      <c r="C28" s="7">
        <v>0.0</v>
      </c>
      <c r="D28" s="7">
        <v>0.0</v>
      </c>
      <c r="E28" s="7">
        <v>0.0</v>
      </c>
      <c r="F28" s="7">
        <v>1.0</v>
      </c>
      <c r="G28" s="7">
        <v>0.0</v>
      </c>
      <c r="H28" s="7">
        <v>2.0</v>
      </c>
      <c r="I28" s="7">
        <v>1.0</v>
      </c>
      <c r="J28" s="7">
        <v>4.0</v>
      </c>
      <c r="K28" s="7">
        <v>3.0</v>
      </c>
      <c r="L28" s="7">
        <v>0.0</v>
      </c>
      <c r="M28" s="7">
        <v>4.0</v>
      </c>
      <c r="N28" s="7">
        <v>1.0</v>
      </c>
      <c r="O28" s="7">
        <v>0.0</v>
      </c>
      <c r="P28" s="7">
        <v>0.0</v>
      </c>
      <c r="Q28" s="7">
        <v>2.0</v>
      </c>
      <c r="R28" s="7">
        <v>0.0</v>
      </c>
      <c r="S28" s="7">
        <v>0.0</v>
      </c>
      <c r="T28" s="7">
        <v>0.0</v>
      </c>
      <c r="U28" s="7">
        <v>13.0</v>
      </c>
      <c r="V28" s="12">
        <v>31.0</v>
      </c>
    </row>
    <row r="29">
      <c r="B29" s="11" t="s">
        <v>15</v>
      </c>
      <c r="C29" s="10">
        <v>0.0</v>
      </c>
      <c r="D29" s="10">
        <v>1.0</v>
      </c>
      <c r="E29" s="10">
        <v>1.0</v>
      </c>
      <c r="F29" s="10">
        <v>0.0</v>
      </c>
      <c r="G29" s="10">
        <v>2.0</v>
      </c>
      <c r="H29" s="10">
        <v>0.0</v>
      </c>
      <c r="I29" s="10">
        <v>1.0</v>
      </c>
      <c r="J29" s="10">
        <v>3.0</v>
      </c>
      <c r="K29" s="10">
        <v>1.0</v>
      </c>
      <c r="L29" s="10">
        <v>1.0</v>
      </c>
      <c r="M29" s="10">
        <v>0.0</v>
      </c>
      <c r="N29" s="10">
        <v>2.0</v>
      </c>
      <c r="O29" s="10">
        <v>2.0</v>
      </c>
      <c r="P29" s="10">
        <v>2.0</v>
      </c>
      <c r="Q29" s="10">
        <v>0.0</v>
      </c>
      <c r="R29" s="10">
        <v>0.0</v>
      </c>
      <c r="S29" s="10">
        <v>4.0</v>
      </c>
      <c r="T29" s="10">
        <v>1.0</v>
      </c>
      <c r="U29" s="10">
        <v>32.0</v>
      </c>
      <c r="V29" s="12">
        <v>53.0</v>
      </c>
    </row>
    <row r="30">
      <c r="B30" s="14" t="s">
        <v>14</v>
      </c>
      <c r="C30" s="7">
        <v>0.0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2.0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7">
        <v>19.0</v>
      </c>
      <c r="V30" s="12">
        <v>21.0</v>
      </c>
    </row>
    <row r="31">
      <c r="B31" s="11" t="s">
        <v>13</v>
      </c>
      <c r="C31" s="10">
        <v>0.0</v>
      </c>
      <c r="D31" s="10">
        <v>2.0</v>
      </c>
      <c r="E31" s="10">
        <v>0.0</v>
      </c>
      <c r="F31" s="10">
        <v>0.0</v>
      </c>
      <c r="G31" s="10">
        <v>0.0</v>
      </c>
      <c r="H31" s="10">
        <v>0.0</v>
      </c>
      <c r="I31" s="10">
        <v>0.0</v>
      </c>
      <c r="J31" s="10">
        <v>1.0</v>
      </c>
      <c r="K31" s="10">
        <v>1.0</v>
      </c>
      <c r="L31" s="10">
        <v>0.0</v>
      </c>
      <c r="M31" s="10">
        <v>0.0</v>
      </c>
      <c r="N31" s="10">
        <v>1.0</v>
      </c>
      <c r="O31" s="10">
        <v>0.0</v>
      </c>
      <c r="P31" s="10">
        <v>0.0</v>
      </c>
      <c r="Q31" s="10">
        <v>2.0</v>
      </c>
      <c r="R31" s="10">
        <v>0.0</v>
      </c>
      <c r="S31" s="10">
        <v>1.0</v>
      </c>
      <c r="T31" s="10">
        <v>0.0</v>
      </c>
      <c r="U31" s="10">
        <v>28.0</v>
      </c>
      <c r="V31" s="12">
        <v>36.0</v>
      </c>
    </row>
    <row r="32">
      <c r="B32" s="14" t="s">
        <v>12</v>
      </c>
      <c r="C32" s="7">
        <v>2.0</v>
      </c>
      <c r="D32" s="7">
        <v>1.0</v>
      </c>
      <c r="E32" s="7">
        <v>1.0</v>
      </c>
      <c r="F32" s="7">
        <v>0.0</v>
      </c>
      <c r="G32" s="7">
        <v>0.0</v>
      </c>
      <c r="H32" s="7">
        <v>6.0</v>
      </c>
      <c r="I32" s="7">
        <v>0.0</v>
      </c>
      <c r="J32" s="7">
        <v>6.0</v>
      </c>
      <c r="K32" s="7">
        <v>1.0</v>
      </c>
      <c r="L32" s="7">
        <v>0.0</v>
      </c>
      <c r="M32" s="7">
        <v>2.0</v>
      </c>
      <c r="N32" s="7">
        <v>0.0</v>
      </c>
      <c r="O32" s="7">
        <v>2.0</v>
      </c>
      <c r="P32" s="7">
        <v>0.0</v>
      </c>
      <c r="Q32" s="7">
        <v>2.0</v>
      </c>
      <c r="R32" s="7">
        <v>1.0</v>
      </c>
      <c r="S32" s="7">
        <v>1.0</v>
      </c>
      <c r="T32" s="7">
        <v>1.0</v>
      </c>
      <c r="U32" s="7">
        <v>33.0</v>
      </c>
      <c r="V32" s="12">
        <v>59.0</v>
      </c>
    </row>
    <row r="33">
      <c r="B33" s="11" t="s">
        <v>11</v>
      </c>
      <c r="C33" s="10">
        <v>0.0</v>
      </c>
      <c r="D33" s="10">
        <v>0.0</v>
      </c>
      <c r="E33" s="10">
        <v>2.0</v>
      </c>
      <c r="F33" s="10">
        <v>0.0</v>
      </c>
      <c r="G33" s="10">
        <v>0.0</v>
      </c>
      <c r="H33" s="10">
        <v>0.0</v>
      </c>
      <c r="I33" s="10">
        <v>0.0</v>
      </c>
      <c r="J33" s="10">
        <v>0.0</v>
      </c>
      <c r="K33" s="10">
        <v>0.0</v>
      </c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  <c r="R33" s="10">
        <v>0.0</v>
      </c>
      <c r="S33" s="10">
        <v>1.0</v>
      </c>
      <c r="T33" s="10">
        <v>1.0</v>
      </c>
      <c r="U33" s="10">
        <v>2.0</v>
      </c>
      <c r="V33" s="12">
        <v>6.0</v>
      </c>
    </row>
    <row r="34">
      <c r="B34" s="14" t="s">
        <v>10</v>
      </c>
      <c r="C34" s="7">
        <v>0.0</v>
      </c>
      <c r="D34" s="7">
        <v>1.0</v>
      </c>
      <c r="E34" s="7">
        <v>0.0</v>
      </c>
      <c r="F34" s="7">
        <v>0.0</v>
      </c>
      <c r="G34" s="7">
        <v>1.0</v>
      </c>
      <c r="H34" s="7">
        <v>0.0</v>
      </c>
      <c r="I34" s="7">
        <v>3.0</v>
      </c>
      <c r="J34" s="7">
        <v>2.0</v>
      </c>
      <c r="K34" s="7">
        <v>0.0</v>
      </c>
      <c r="L34" s="7">
        <v>5.0</v>
      </c>
      <c r="M34" s="7">
        <v>2.0</v>
      </c>
      <c r="N34" s="7">
        <v>0.0</v>
      </c>
      <c r="O34" s="7">
        <v>0.0</v>
      </c>
      <c r="P34" s="7">
        <v>3.0</v>
      </c>
      <c r="Q34" s="7">
        <v>0.0</v>
      </c>
      <c r="R34" s="7">
        <v>0.0</v>
      </c>
      <c r="S34" s="7">
        <v>0.0</v>
      </c>
      <c r="T34" s="7">
        <v>0.0</v>
      </c>
      <c r="U34" s="7">
        <v>13.0</v>
      </c>
      <c r="V34" s="12">
        <v>30.0</v>
      </c>
    </row>
    <row r="35">
      <c r="B35" s="11" t="s">
        <v>9</v>
      </c>
      <c r="C35" s="10">
        <v>0.0</v>
      </c>
      <c r="D35" s="10">
        <v>3.0</v>
      </c>
      <c r="E35" s="10">
        <v>3.0</v>
      </c>
      <c r="F35" s="10">
        <v>0.0</v>
      </c>
      <c r="G35" s="10">
        <v>5.0</v>
      </c>
      <c r="H35" s="10">
        <v>3.0</v>
      </c>
      <c r="I35" s="10">
        <v>0.0</v>
      </c>
      <c r="J35" s="10">
        <v>7.0</v>
      </c>
      <c r="K35" s="10">
        <v>1.0</v>
      </c>
      <c r="L35" s="10">
        <v>0.0</v>
      </c>
      <c r="M35" s="10">
        <v>1.0</v>
      </c>
      <c r="N35" s="10">
        <v>2.0</v>
      </c>
      <c r="O35" s="10">
        <v>0.0</v>
      </c>
      <c r="P35" s="10">
        <v>14.0</v>
      </c>
      <c r="Q35" s="10">
        <v>2.0</v>
      </c>
      <c r="R35" s="10">
        <v>0.0</v>
      </c>
      <c r="S35" s="10">
        <v>3.0</v>
      </c>
      <c r="T35" s="10">
        <v>0.0</v>
      </c>
      <c r="U35" s="10">
        <v>43.0</v>
      </c>
      <c r="V35" s="12">
        <v>87.0</v>
      </c>
    </row>
    <row r="36">
      <c r="B36" s="14" t="s">
        <v>8</v>
      </c>
      <c r="C36" s="7">
        <v>0.0</v>
      </c>
      <c r="D36" s="7">
        <v>3.0</v>
      </c>
      <c r="E36" s="7">
        <v>2.0</v>
      </c>
      <c r="F36" s="7">
        <v>1.0</v>
      </c>
      <c r="G36" s="7">
        <v>0.0</v>
      </c>
      <c r="H36" s="7">
        <v>0.0</v>
      </c>
      <c r="I36" s="7">
        <v>0.0</v>
      </c>
      <c r="J36" s="7">
        <v>2.0</v>
      </c>
      <c r="K36" s="7">
        <v>3.0</v>
      </c>
      <c r="L36" s="7">
        <v>0.0</v>
      </c>
      <c r="M36" s="7">
        <v>0.0</v>
      </c>
      <c r="N36" s="7">
        <v>0.0</v>
      </c>
      <c r="O36" s="7">
        <v>0.0</v>
      </c>
      <c r="P36" s="7">
        <v>0.0</v>
      </c>
      <c r="Q36" s="7">
        <v>2.0</v>
      </c>
      <c r="R36" s="7">
        <v>3.0</v>
      </c>
      <c r="S36" s="7">
        <v>1.0</v>
      </c>
      <c r="T36" s="7">
        <v>0.0</v>
      </c>
      <c r="U36" s="7">
        <v>17.0</v>
      </c>
      <c r="V36" s="12">
        <v>34.0</v>
      </c>
    </row>
    <row r="37">
      <c r="B37" s="11" t="s">
        <v>7</v>
      </c>
      <c r="C37" s="10">
        <v>2.0</v>
      </c>
      <c r="D37" s="10">
        <v>0.0</v>
      </c>
      <c r="E37" s="10">
        <v>0.0</v>
      </c>
      <c r="F37" s="10">
        <v>0.0</v>
      </c>
      <c r="G37" s="10">
        <v>0.0</v>
      </c>
      <c r="H37" s="10">
        <v>0.0</v>
      </c>
      <c r="I37" s="10">
        <v>0.0</v>
      </c>
      <c r="J37" s="10">
        <v>2.0</v>
      </c>
      <c r="K37" s="10">
        <v>1.0</v>
      </c>
      <c r="L37" s="10">
        <v>0.0</v>
      </c>
      <c r="M37" s="10">
        <v>3.0</v>
      </c>
      <c r="N37" s="10">
        <v>0.0</v>
      </c>
      <c r="O37" s="10">
        <v>0.0</v>
      </c>
      <c r="P37" s="10">
        <v>0.0</v>
      </c>
      <c r="Q37" s="10">
        <v>2.0</v>
      </c>
      <c r="R37" s="10">
        <v>0.0</v>
      </c>
      <c r="S37" s="10">
        <v>0.0</v>
      </c>
      <c r="T37" s="10">
        <v>3.0</v>
      </c>
      <c r="U37" s="10">
        <v>14.0</v>
      </c>
      <c r="V37" s="12">
        <v>27.0</v>
      </c>
    </row>
    <row r="38">
      <c r="B38" s="14" t="s">
        <v>6</v>
      </c>
      <c r="C38" s="7">
        <v>0.0</v>
      </c>
      <c r="D38" s="7">
        <v>0.0</v>
      </c>
      <c r="E38" s="7">
        <v>1.0</v>
      </c>
      <c r="F38" s="7">
        <v>0.0</v>
      </c>
      <c r="G38" s="7">
        <v>4.0</v>
      </c>
      <c r="H38" s="7">
        <v>3.0</v>
      </c>
      <c r="I38" s="7">
        <v>0.0</v>
      </c>
      <c r="J38" s="7">
        <v>26.0</v>
      </c>
      <c r="K38" s="7">
        <v>0.0</v>
      </c>
      <c r="L38" s="7">
        <v>2.0</v>
      </c>
      <c r="M38" s="7">
        <v>1.0</v>
      </c>
      <c r="N38" s="7">
        <v>0.0</v>
      </c>
      <c r="O38" s="7">
        <v>0.0</v>
      </c>
      <c r="P38" s="7">
        <v>0.0</v>
      </c>
      <c r="Q38" s="7">
        <v>3.0</v>
      </c>
      <c r="R38" s="7">
        <v>0.0</v>
      </c>
      <c r="S38" s="7">
        <v>0.0</v>
      </c>
      <c r="T38" s="7">
        <v>1.0</v>
      </c>
      <c r="U38" s="7">
        <v>69.0</v>
      </c>
      <c r="V38" s="12">
        <v>110.0</v>
      </c>
    </row>
    <row r="39">
      <c r="B39" s="11" t="s">
        <v>5</v>
      </c>
      <c r="C39" s="10">
        <v>1.0</v>
      </c>
      <c r="D39" s="10">
        <v>3.0</v>
      </c>
      <c r="E39" s="10">
        <v>3.0</v>
      </c>
      <c r="F39" s="10">
        <v>0.0</v>
      </c>
      <c r="G39" s="10">
        <v>0.0</v>
      </c>
      <c r="H39" s="10">
        <v>2.0</v>
      </c>
      <c r="I39" s="10">
        <v>2.0</v>
      </c>
      <c r="J39" s="10">
        <v>3.0</v>
      </c>
      <c r="K39" s="10">
        <v>0.0</v>
      </c>
      <c r="L39" s="10">
        <v>0.0</v>
      </c>
      <c r="M39" s="10">
        <v>2.0</v>
      </c>
      <c r="N39" s="10">
        <v>0.0</v>
      </c>
      <c r="O39" s="10">
        <v>0.0</v>
      </c>
      <c r="P39" s="10">
        <v>0.0</v>
      </c>
      <c r="Q39" s="10">
        <v>0.0</v>
      </c>
      <c r="R39" s="10">
        <v>0.0</v>
      </c>
      <c r="S39" s="10">
        <v>0.0</v>
      </c>
      <c r="T39" s="10">
        <v>3.0</v>
      </c>
      <c r="U39" s="10">
        <v>16.0</v>
      </c>
      <c r="V39" s="12">
        <v>35.0</v>
      </c>
    </row>
    <row r="40">
      <c r="B40" s="14" t="s">
        <v>4</v>
      </c>
      <c r="C40" s="7">
        <v>0.0</v>
      </c>
      <c r="D40" s="7">
        <v>0.0</v>
      </c>
      <c r="E40" s="7">
        <v>0.0</v>
      </c>
      <c r="F40" s="7">
        <v>0.0</v>
      </c>
      <c r="G40" s="7">
        <v>7.0</v>
      </c>
      <c r="H40" s="7">
        <v>1.0</v>
      </c>
      <c r="I40" s="7">
        <v>1.0</v>
      </c>
      <c r="J40" s="7">
        <v>6.0</v>
      </c>
      <c r="K40" s="7">
        <v>2.0</v>
      </c>
      <c r="L40" s="7">
        <v>2.0</v>
      </c>
      <c r="M40" s="7">
        <v>0.0</v>
      </c>
      <c r="N40" s="7">
        <v>2.0</v>
      </c>
      <c r="O40" s="7">
        <v>1.0</v>
      </c>
      <c r="P40" s="7">
        <v>0.0</v>
      </c>
      <c r="Q40" s="7">
        <v>0.0</v>
      </c>
      <c r="R40" s="7">
        <v>0.0</v>
      </c>
      <c r="S40" s="7">
        <v>1.0</v>
      </c>
      <c r="T40" s="7">
        <v>0.0</v>
      </c>
      <c r="U40" s="7">
        <v>37.0</v>
      </c>
      <c r="V40" s="12">
        <v>60.0</v>
      </c>
    </row>
    <row r="41">
      <c r="B41" s="11" t="s">
        <v>3</v>
      </c>
      <c r="C41" s="10">
        <v>2.0</v>
      </c>
      <c r="D41" s="10">
        <v>1.0</v>
      </c>
      <c r="E41" s="10">
        <v>2.0</v>
      </c>
      <c r="F41" s="10">
        <v>0.0</v>
      </c>
      <c r="G41" s="10">
        <v>2.0</v>
      </c>
      <c r="H41" s="10">
        <v>1.0</v>
      </c>
      <c r="I41" s="10">
        <v>2.0</v>
      </c>
      <c r="J41" s="10">
        <v>4.0</v>
      </c>
      <c r="K41" s="10">
        <v>0.0</v>
      </c>
      <c r="L41" s="10">
        <v>2.0</v>
      </c>
      <c r="M41" s="10">
        <v>6.0</v>
      </c>
      <c r="N41" s="10">
        <v>2.0</v>
      </c>
      <c r="O41" s="10">
        <v>0.0</v>
      </c>
      <c r="P41" s="10">
        <v>1.0</v>
      </c>
      <c r="Q41" s="10">
        <v>2.0</v>
      </c>
      <c r="R41" s="10">
        <v>0.0</v>
      </c>
      <c r="S41" s="10">
        <v>4.0</v>
      </c>
      <c r="T41" s="10">
        <v>6.0</v>
      </c>
      <c r="U41" s="10">
        <v>13.0</v>
      </c>
      <c r="V41" s="12">
        <v>50.0</v>
      </c>
    </row>
    <row r="42">
      <c r="B42" s="14" t="s">
        <v>2</v>
      </c>
      <c r="C42" s="7">
        <v>0.0</v>
      </c>
      <c r="D42" s="7">
        <v>0.0</v>
      </c>
      <c r="E42" s="7">
        <v>2.0</v>
      </c>
      <c r="F42" s="7">
        <v>0.0</v>
      </c>
      <c r="G42" s="7">
        <v>3.0</v>
      </c>
      <c r="H42" s="7">
        <v>1.0</v>
      </c>
      <c r="I42" s="7">
        <v>0.0</v>
      </c>
      <c r="J42" s="7">
        <v>2.0</v>
      </c>
      <c r="K42" s="7">
        <v>4.0</v>
      </c>
      <c r="L42" s="7">
        <v>0.0</v>
      </c>
      <c r="M42" s="7">
        <v>1.0</v>
      </c>
      <c r="N42" s="7">
        <v>0.0</v>
      </c>
      <c r="O42" s="7">
        <v>0.0</v>
      </c>
      <c r="P42" s="7">
        <v>0.0</v>
      </c>
      <c r="Q42" s="7">
        <v>6.0</v>
      </c>
      <c r="R42" s="7">
        <v>3.0</v>
      </c>
      <c r="S42" s="7">
        <v>0.0</v>
      </c>
      <c r="T42" s="7">
        <v>0.0</v>
      </c>
      <c r="U42" s="7">
        <v>9.0</v>
      </c>
      <c r="V42" s="12">
        <v>31.0</v>
      </c>
    </row>
    <row r="43">
      <c r="B43" s="11" t="s">
        <v>1</v>
      </c>
      <c r="C43" s="10">
        <v>2.0</v>
      </c>
      <c r="D43" s="10">
        <v>4.0</v>
      </c>
      <c r="E43" s="10">
        <v>3.0</v>
      </c>
      <c r="F43" s="10">
        <v>2.0</v>
      </c>
      <c r="G43" s="10">
        <v>4.0</v>
      </c>
      <c r="H43" s="10">
        <v>2.0</v>
      </c>
      <c r="I43" s="10">
        <v>0.0</v>
      </c>
      <c r="J43" s="10">
        <v>7.0</v>
      </c>
      <c r="K43" s="10">
        <v>2.0</v>
      </c>
      <c r="L43" s="10">
        <v>3.0</v>
      </c>
      <c r="M43" s="10">
        <v>9.0</v>
      </c>
      <c r="N43" s="10">
        <v>4.0</v>
      </c>
      <c r="O43" s="10">
        <v>0.0</v>
      </c>
      <c r="P43" s="10">
        <v>3.0</v>
      </c>
      <c r="Q43" s="10">
        <v>5.0</v>
      </c>
      <c r="R43" s="10">
        <v>5.0</v>
      </c>
      <c r="S43" s="10">
        <v>1.0</v>
      </c>
      <c r="T43" s="10">
        <v>0.0</v>
      </c>
      <c r="U43" s="10">
        <v>67.0</v>
      </c>
      <c r="V43" s="12">
        <v>123.0</v>
      </c>
    </row>
    <row r="44">
      <c r="B44" s="14" t="s">
        <v>22</v>
      </c>
      <c r="C44" s="7">
        <v>9.0</v>
      </c>
      <c r="D44" s="7">
        <v>19.0</v>
      </c>
      <c r="E44" s="7">
        <v>24.0</v>
      </c>
      <c r="F44" s="7">
        <v>8.0</v>
      </c>
      <c r="G44" s="7">
        <v>33.0</v>
      </c>
      <c r="H44" s="7">
        <v>26.0</v>
      </c>
      <c r="I44" s="7">
        <v>14.0</v>
      </c>
      <c r="J44" s="7">
        <v>95.0</v>
      </c>
      <c r="K44" s="7">
        <v>21.0</v>
      </c>
      <c r="L44" s="7">
        <v>22.0</v>
      </c>
      <c r="M44" s="7">
        <v>33.0</v>
      </c>
      <c r="N44" s="7">
        <v>16.0</v>
      </c>
      <c r="O44" s="7">
        <v>6.0</v>
      </c>
      <c r="P44" s="7">
        <v>34.0</v>
      </c>
      <c r="Q44" s="7">
        <v>32.0</v>
      </c>
      <c r="R44" s="7">
        <v>15.0</v>
      </c>
      <c r="S44" s="7">
        <v>25.0</v>
      </c>
      <c r="T44" s="7">
        <v>19.0</v>
      </c>
      <c r="U44" s="7">
        <v>455.0</v>
      </c>
      <c r="V44" s="12">
        <f>SUM(C44:U44)</f>
        <v>906</v>
      </c>
    </row>
  </sheetData>
  <mergeCells count="4">
    <mergeCell ref="A1:S1"/>
    <mergeCell ref="A23:U23"/>
    <mergeCell ref="B24:T24"/>
    <mergeCell ref="A26:A44"/>
  </mergeCells>
  <conditionalFormatting sqref="B3:R19">
    <cfRule type="cellIs" dxfId="0" priority="1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38"/>
    <col customWidth="1" min="11" max="11" width="15.75"/>
  </cols>
  <sheetData>
    <row r="1">
      <c r="A1" s="15"/>
      <c r="B1" s="16" t="s">
        <v>24</v>
      </c>
      <c r="D1" s="16" t="s">
        <v>25</v>
      </c>
      <c r="F1" s="16" t="s">
        <v>26</v>
      </c>
      <c r="H1" s="16" t="s">
        <v>27</v>
      </c>
      <c r="J1" s="16" t="s">
        <v>28</v>
      </c>
    </row>
    <row r="2">
      <c r="A2" s="2"/>
      <c r="B2" s="17" t="s">
        <v>29</v>
      </c>
      <c r="D2" s="17" t="s">
        <v>30</v>
      </c>
      <c r="F2" s="17" t="s">
        <v>31</v>
      </c>
      <c r="H2" s="17" t="s">
        <v>32</v>
      </c>
      <c r="J2" s="14" t="s">
        <v>33</v>
      </c>
      <c r="K2" s="14" t="s">
        <v>34</v>
      </c>
    </row>
    <row r="3">
      <c r="A3" s="18" t="s">
        <v>18</v>
      </c>
      <c r="B3" s="18">
        <v>77.0</v>
      </c>
      <c r="C3" s="19">
        <f t="shared" ref="C3:C20" si="1">B3/906</f>
        <v>0.08498896247</v>
      </c>
      <c r="D3" s="20">
        <v>9.0</v>
      </c>
      <c r="E3" s="21">
        <f t="shared" ref="E3:E20" si="2">D3/451</f>
        <v>0.0199556541</v>
      </c>
      <c r="F3" s="18">
        <f t="shared" ref="F3:F20" si="3">SUM(B3,D3)</f>
        <v>86</v>
      </c>
      <c r="G3" s="19">
        <f t="shared" ref="G3:G20" si="4">F3/1357</f>
        <v>0.06337509211</v>
      </c>
      <c r="H3" s="22">
        <v>19.0</v>
      </c>
      <c r="I3" s="21">
        <f t="shared" ref="I3:I20" si="5">H3/B3</f>
        <v>0.2467532468</v>
      </c>
      <c r="J3" s="19">
        <f t="shared" ref="J3:J20" si="6">B3/F3</f>
        <v>0.8953488372</v>
      </c>
      <c r="K3" s="19">
        <f t="shared" ref="K3:K20" si="7">D3/F3</f>
        <v>0.1046511628</v>
      </c>
    </row>
    <row r="4">
      <c r="A4" s="2" t="s">
        <v>17</v>
      </c>
      <c r="B4" s="2">
        <v>36.0</v>
      </c>
      <c r="C4" s="23">
        <f t="shared" si="1"/>
        <v>0.03973509934</v>
      </c>
      <c r="D4" s="7">
        <v>19.0</v>
      </c>
      <c r="E4" s="24">
        <f t="shared" si="2"/>
        <v>0.0421286031</v>
      </c>
      <c r="F4" s="2">
        <f t="shared" si="3"/>
        <v>55</v>
      </c>
      <c r="G4" s="23">
        <f t="shared" si="4"/>
        <v>0.04053058217</v>
      </c>
      <c r="H4" s="3">
        <v>11.0</v>
      </c>
      <c r="I4" s="24">
        <f t="shared" si="5"/>
        <v>0.3055555556</v>
      </c>
      <c r="J4" s="23">
        <f t="shared" si="6"/>
        <v>0.6545454545</v>
      </c>
      <c r="K4" s="23">
        <f t="shared" si="7"/>
        <v>0.3454545455</v>
      </c>
    </row>
    <row r="5">
      <c r="A5" s="18" t="s">
        <v>16</v>
      </c>
      <c r="B5" s="18">
        <v>31.0</v>
      </c>
      <c r="C5" s="19">
        <f t="shared" si="1"/>
        <v>0.03421633554</v>
      </c>
      <c r="D5" s="20">
        <v>24.0</v>
      </c>
      <c r="E5" s="21">
        <f t="shared" si="2"/>
        <v>0.05321507761</v>
      </c>
      <c r="F5" s="18">
        <f t="shared" si="3"/>
        <v>55</v>
      </c>
      <c r="G5" s="19">
        <f t="shared" si="4"/>
        <v>0.04053058217</v>
      </c>
      <c r="H5" s="22">
        <v>13.0</v>
      </c>
      <c r="I5" s="21">
        <f t="shared" si="5"/>
        <v>0.4193548387</v>
      </c>
      <c r="J5" s="19">
        <f t="shared" si="6"/>
        <v>0.5636363636</v>
      </c>
      <c r="K5" s="19">
        <f t="shared" si="7"/>
        <v>0.4363636364</v>
      </c>
    </row>
    <row r="6">
      <c r="A6" s="2" t="s">
        <v>15</v>
      </c>
      <c r="B6" s="2">
        <v>53.0</v>
      </c>
      <c r="C6" s="23">
        <f t="shared" si="1"/>
        <v>0.05849889625</v>
      </c>
      <c r="D6" s="7">
        <v>8.0</v>
      </c>
      <c r="E6" s="24">
        <f t="shared" si="2"/>
        <v>0.0177383592</v>
      </c>
      <c r="F6" s="2">
        <f t="shared" si="3"/>
        <v>61</v>
      </c>
      <c r="G6" s="23">
        <f t="shared" si="4"/>
        <v>0.04495210022</v>
      </c>
      <c r="H6" s="3">
        <v>32.0</v>
      </c>
      <c r="I6" s="24">
        <f t="shared" si="5"/>
        <v>0.6037735849</v>
      </c>
      <c r="J6" s="23">
        <f t="shared" si="6"/>
        <v>0.868852459</v>
      </c>
      <c r="K6" s="23">
        <f t="shared" si="7"/>
        <v>0.131147541</v>
      </c>
    </row>
    <row r="7">
      <c r="A7" s="18" t="s">
        <v>14</v>
      </c>
      <c r="B7" s="18">
        <v>21.0</v>
      </c>
      <c r="C7" s="19">
        <f t="shared" si="1"/>
        <v>0.02317880795</v>
      </c>
      <c r="D7" s="20">
        <v>33.0</v>
      </c>
      <c r="E7" s="21">
        <f t="shared" si="2"/>
        <v>0.07317073171</v>
      </c>
      <c r="F7" s="18">
        <f t="shared" si="3"/>
        <v>54</v>
      </c>
      <c r="G7" s="19">
        <f t="shared" si="4"/>
        <v>0.03979366249</v>
      </c>
      <c r="H7" s="22">
        <v>19.0</v>
      </c>
      <c r="I7" s="21">
        <f t="shared" si="5"/>
        <v>0.9047619048</v>
      </c>
      <c r="J7" s="19">
        <f t="shared" si="6"/>
        <v>0.3888888889</v>
      </c>
      <c r="K7" s="19">
        <f t="shared" si="7"/>
        <v>0.6111111111</v>
      </c>
    </row>
    <row r="8">
      <c r="A8" s="2" t="s">
        <v>13</v>
      </c>
      <c r="B8" s="2">
        <v>36.0</v>
      </c>
      <c r="C8" s="23">
        <f t="shared" si="1"/>
        <v>0.03973509934</v>
      </c>
      <c r="D8" s="7">
        <v>26.0</v>
      </c>
      <c r="E8" s="24">
        <f t="shared" si="2"/>
        <v>0.05764966741</v>
      </c>
      <c r="F8" s="2">
        <f t="shared" si="3"/>
        <v>62</v>
      </c>
      <c r="G8" s="23">
        <f t="shared" si="4"/>
        <v>0.0456890199</v>
      </c>
      <c r="H8" s="3">
        <v>28.0</v>
      </c>
      <c r="I8" s="24">
        <f t="shared" si="5"/>
        <v>0.7777777778</v>
      </c>
      <c r="J8" s="23">
        <f t="shared" si="6"/>
        <v>0.5806451613</v>
      </c>
      <c r="K8" s="23">
        <f t="shared" si="7"/>
        <v>0.4193548387</v>
      </c>
    </row>
    <row r="9">
      <c r="A9" s="18" t="s">
        <v>12</v>
      </c>
      <c r="B9" s="18">
        <v>59.0</v>
      </c>
      <c r="C9" s="19">
        <f t="shared" si="1"/>
        <v>0.0651214128</v>
      </c>
      <c r="D9" s="20">
        <v>14.0</v>
      </c>
      <c r="E9" s="21">
        <f t="shared" si="2"/>
        <v>0.0310421286</v>
      </c>
      <c r="F9" s="18">
        <f t="shared" si="3"/>
        <v>73</v>
      </c>
      <c r="G9" s="19">
        <f t="shared" si="4"/>
        <v>0.05379513633</v>
      </c>
      <c r="H9" s="22">
        <v>33.0</v>
      </c>
      <c r="I9" s="21">
        <f t="shared" si="5"/>
        <v>0.5593220339</v>
      </c>
      <c r="J9" s="19">
        <f t="shared" si="6"/>
        <v>0.8082191781</v>
      </c>
      <c r="K9" s="19">
        <f t="shared" si="7"/>
        <v>0.1917808219</v>
      </c>
    </row>
    <row r="10">
      <c r="A10" s="2" t="s">
        <v>11</v>
      </c>
      <c r="B10" s="2">
        <v>6.0</v>
      </c>
      <c r="C10" s="23">
        <f t="shared" si="1"/>
        <v>0.006622516556</v>
      </c>
      <c r="D10" s="7">
        <v>95.0</v>
      </c>
      <c r="E10" s="24">
        <f t="shared" si="2"/>
        <v>0.2106430155</v>
      </c>
      <c r="F10" s="2">
        <f t="shared" si="3"/>
        <v>101</v>
      </c>
      <c r="G10" s="23">
        <f t="shared" si="4"/>
        <v>0.07442888725</v>
      </c>
      <c r="H10" s="3">
        <v>2.0</v>
      </c>
      <c r="I10" s="24">
        <f t="shared" si="5"/>
        <v>0.3333333333</v>
      </c>
      <c r="J10" s="23">
        <f t="shared" si="6"/>
        <v>0.05940594059</v>
      </c>
      <c r="K10" s="23">
        <f t="shared" si="7"/>
        <v>0.9405940594</v>
      </c>
    </row>
    <row r="11">
      <c r="A11" s="18" t="s">
        <v>10</v>
      </c>
      <c r="B11" s="18">
        <v>30.0</v>
      </c>
      <c r="C11" s="19">
        <f t="shared" si="1"/>
        <v>0.03311258278</v>
      </c>
      <c r="D11" s="20">
        <v>21.0</v>
      </c>
      <c r="E11" s="21">
        <f t="shared" si="2"/>
        <v>0.0465631929</v>
      </c>
      <c r="F11" s="18">
        <f t="shared" si="3"/>
        <v>51</v>
      </c>
      <c r="G11" s="19">
        <f t="shared" si="4"/>
        <v>0.03758290346</v>
      </c>
      <c r="H11" s="22">
        <v>13.0</v>
      </c>
      <c r="I11" s="21">
        <f t="shared" si="5"/>
        <v>0.4333333333</v>
      </c>
      <c r="J11" s="19">
        <f t="shared" si="6"/>
        <v>0.5882352941</v>
      </c>
      <c r="K11" s="19">
        <f t="shared" si="7"/>
        <v>0.4117647059</v>
      </c>
    </row>
    <row r="12">
      <c r="A12" s="2" t="s">
        <v>9</v>
      </c>
      <c r="B12" s="2">
        <v>87.0</v>
      </c>
      <c r="C12" s="23">
        <f t="shared" si="1"/>
        <v>0.09602649007</v>
      </c>
      <c r="D12" s="7">
        <v>22.0</v>
      </c>
      <c r="E12" s="24">
        <f t="shared" si="2"/>
        <v>0.0487804878</v>
      </c>
      <c r="F12" s="2">
        <f t="shared" si="3"/>
        <v>109</v>
      </c>
      <c r="G12" s="23">
        <f t="shared" si="4"/>
        <v>0.08032424466</v>
      </c>
      <c r="H12" s="3">
        <v>43.0</v>
      </c>
      <c r="I12" s="24">
        <f t="shared" si="5"/>
        <v>0.4942528736</v>
      </c>
      <c r="J12" s="23">
        <f t="shared" si="6"/>
        <v>0.7981651376</v>
      </c>
      <c r="K12" s="23">
        <f t="shared" si="7"/>
        <v>0.2018348624</v>
      </c>
    </row>
    <row r="13">
      <c r="A13" s="18" t="s">
        <v>8</v>
      </c>
      <c r="B13" s="18">
        <v>34.0</v>
      </c>
      <c r="C13" s="19">
        <f t="shared" si="1"/>
        <v>0.03752759382</v>
      </c>
      <c r="D13" s="20">
        <v>33.0</v>
      </c>
      <c r="E13" s="21">
        <f t="shared" si="2"/>
        <v>0.07317073171</v>
      </c>
      <c r="F13" s="18">
        <f t="shared" si="3"/>
        <v>67</v>
      </c>
      <c r="G13" s="19">
        <f t="shared" si="4"/>
        <v>0.04937361828</v>
      </c>
      <c r="H13" s="22">
        <v>17.0</v>
      </c>
      <c r="I13" s="21">
        <f t="shared" si="5"/>
        <v>0.5</v>
      </c>
      <c r="J13" s="19">
        <f t="shared" si="6"/>
        <v>0.5074626866</v>
      </c>
      <c r="K13" s="19">
        <f t="shared" si="7"/>
        <v>0.4925373134</v>
      </c>
    </row>
    <row r="14">
      <c r="A14" s="2" t="s">
        <v>7</v>
      </c>
      <c r="B14" s="2">
        <v>27.0</v>
      </c>
      <c r="C14" s="23">
        <f t="shared" si="1"/>
        <v>0.0298013245</v>
      </c>
      <c r="D14" s="7">
        <v>16.0</v>
      </c>
      <c r="E14" s="24">
        <f t="shared" si="2"/>
        <v>0.0354767184</v>
      </c>
      <c r="F14" s="2">
        <f t="shared" si="3"/>
        <v>43</v>
      </c>
      <c r="G14" s="23">
        <f t="shared" si="4"/>
        <v>0.03168754606</v>
      </c>
      <c r="H14" s="3">
        <v>14.0</v>
      </c>
      <c r="I14" s="24">
        <f t="shared" si="5"/>
        <v>0.5185185185</v>
      </c>
      <c r="J14" s="23">
        <f t="shared" si="6"/>
        <v>0.6279069767</v>
      </c>
      <c r="K14" s="23">
        <f t="shared" si="7"/>
        <v>0.3720930233</v>
      </c>
    </row>
    <row r="15">
      <c r="A15" s="18" t="s">
        <v>6</v>
      </c>
      <c r="B15" s="18">
        <v>110.0</v>
      </c>
      <c r="C15" s="19">
        <f t="shared" si="1"/>
        <v>0.1214128035</v>
      </c>
      <c r="D15" s="20">
        <v>6.0</v>
      </c>
      <c r="E15" s="21">
        <f t="shared" si="2"/>
        <v>0.0133037694</v>
      </c>
      <c r="F15" s="18">
        <f t="shared" si="3"/>
        <v>116</v>
      </c>
      <c r="G15" s="19">
        <f t="shared" si="4"/>
        <v>0.08548268239</v>
      </c>
      <c r="H15" s="22">
        <v>69.0</v>
      </c>
      <c r="I15" s="21">
        <f t="shared" si="5"/>
        <v>0.6272727273</v>
      </c>
      <c r="J15" s="19">
        <f t="shared" si="6"/>
        <v>0.9482758621</v>
      </c>
      <c r="K15" s="19">
        <f t="shared" si="7"/>
        <v>0.05172413793</v>
      </c>
    </row>
    <row r="16">
      <c r="A16" s="2" t="s">
        <v>5</v>
      </c>
      <c r="B16" s="2">
        <v>35.0</v>
      </c>
      <c r="C16" s="23">
        <f t="shared" si="1"/>
        <v>0.03863134658</v>
      </c>
      <c r="D16" s="7">
        <v>34.0</v>
      </c>
      <c r="E16" s="24">
        <f t="shared" si="2"/>
        <v>0.07538802661</v>
      </c>
      <c r="F16" s="2">
        <f t="shared" si="3"/>
        <v>69</v>
      </c>
      <c r="G16" s="23">
        <f t="shared" si="4"/>
        <v>0.05084745763</v>
      </c>
      <c r="H16" s="3">
        <v>16.0</v>
      </c>
      <c r="I16" s="24">
        <f t="shared" si="5"/>
        <v>0.4571428571</v>
      </c>
      <c r="J16" s="23">
        <f t="shared" si="6"/>
        <v>0.5072463768</v>
      </c>
      <c r="K16" s="23">
        <f t="shared" si="7"/>
        <v>0.4927536232</v>
      </c>
    </row>
    <row r="17">
      <c r="A17" s="18" t="s">
        <v>4</v>
      </c>
      <c r="B17" s="18">
        <v>60.0</v>
      </c>
      <c r="C17" s="19">
        <f t="shared" si="1"/>
        <v>0.06622516556</v>
      </c>
      <c r="D17" s="20">
        <v>32.0</v>
      </c>
      <c r="E17" s="21">
        <f t="shared" si="2"/>
        <v>0.07095343681</v>
      </c>
      <c r="F17" s="18">
        <f t="shared" si="3"/>
        <v>92</v>
      </c>
      <c r="G17" s="19">
        <f t="shared" si="4"/>
        <v>0.06779661017</v>
      </c>
      <c r="H17" s="22">
        <v>37.0</v>
      </c>
      <c r="I17" s="21">
        <f t="shared" si="5"/>
        <v>0.6166666667</v>
      </c>
      <c r="J17" s="19">
        <f t="shared" si="6"/>
        <v>0.652173913</v>
      </c>
      <c r="K17" s="19">
        <f t="shared" si="7"/>
        <v>0.347826087</v>
      </c>
    </row>
    <row r="18">
      <c r="A18" s="2" t="s">
        <v>3</v>
      </c>
      <c r="B18" s="2">
        <v>50.0</v>
      </c>
      <c r="C18" s="23">
        <f t="shared" si="1"/>
        <v>0.05518763797</v>
      </c>
      <c r="D18" s="7">
        <v>15.0</v>
      </c>
      <c r="E18" s="24">
        <f t="shared" si="2"/>
        <v>0.0332594235</v>
      </c>
      <c r="F18" s="2">
        <f t="shared" si="3"/>
        <v>65</v>
      </c>
      <c r="G18" s="23">
        <f t="shared" si="4"/>
        <v>0.04789977892</v>
      </c>
      <c r="H18" s="3">
        <v>13.0</v>
      </c>
      <c r="I18" s="24">
        <f t="shared" si="5"/>
        <v>0.26</v>
      </c>
      <c r="J18" s="23">
        <f t="shared" si="6"/>
        <v>0.7692307692</v>
      </c>
      <c r="K18" s="23">
        <f t="shared" si="7"/>
        <v>0.2307692308</v>
      </c>
    </row>
    <row r="19">
      <c r="A19" s="18" t="s">
        <v>2</v>
      </c>
      <c r="B19" s="18">
        <v>31.0</v>
      </c>
      <c r="C19" s="19">
        <f t="shared" si="1"/>
        <v>0.03421633554</v>
      </c>
      <c r="D19" s="20">
        <v>25.0</v>
      </c>
      <c r="E19" s="21">
        <f t="shared" si="2"/>
        <v>0.05543237251</v>
      </c>
      <c r="F19" s="18">
        <f t="shared" si="3"/>
        <v>56</v>
      </c>
      <c r="G19" s="19">
        <f t="shared" si="4"/>
        <v>0.04126750184</v>
      </c>
      <c r="H19" s="22">
        <v>9.0</v>
      </c>
      <c r="I19" s="21">
        <f t="shared" si="5"/>
        <v>0.2903225806</v>
      </c>
      <c r="J19" s="19">
        <f t="shared" si="6"/>
        <v>0.5535714286</v>
      </c>
      <c r="K19" s="19">
        <f t="shared" si="7"/>
        <v>0.4464285714</v>
      </c>
    </row>
    <row r="20">
      <c r="A20" s="2" t="s">
        <v>1</v>
      </c>
      <c r="B20" s="2">
        <v>123.0</v>
      </c>
      <c r="C20" s="23">
        <f t="shared" si="1"/>
        <v>0.1357615894</v>
      </c>
      <c r="D20" s="7">
        <v>19.0</v>
      </c>
      <c r="E20" s="24">
        <f t="shared" si="2"/>
        <v>0.0421286031</v>
      </c>
      <c r="F20" s="2">
        <f t="shared" si="3"/>
        <v>142</v>
      </c>
      <c r="G20" s="23">
        <f t="shared" si="4"/>
        <v>0.104642594</v>
      </c>
      <c r="H20" s="3">
        <v>67.0</v>
      </c>
      <c r="I20" s="24">
        <f t="shared" si="5"/>
        <v>0.5447154472</v>
      </c>
      <c r="J20" s="23">
        <f t="shared" si="6"/>
        <v>0.8661971831</v>
      </c>
      <c r="K20" s="23">
        <f t="shared" si="7"/>
        <v>0.1338028169</v>
      </c>
    </row>
    <row r="21">
      <c r="A21" s="25" t="s">
        <v>35</v>
      </c>
      <c r="B21" s="18">
        <f t="shared" ref="B21:H21" si="8">SUM(B3:B20)</f>
        <v>906</v>
      </c>
      <c r="C21" s="19">
        <f t="shared" si="8"/>
        <v>1</v>
      </c>
      <c r="D21" s="18">
        <f t="shared" si="8"/>
        <v>451</v>
      </c>
      <c r="E21" s="19">
        <f t="shared" si="8"/>
        <v>1</v>
      </c>
      <c r="F21" s="18">
        <f t="shared" si="8"/>
        <v>1357</v>
      </c>
      <c r="G21" s="19">
        <f t="shared" si="8"/>
        <v>1</v>
      </c>
      <c r="H21" s="18">
        <f t="shared" si="8"/>
        <v>455</v>
      </c>
      <c r="I21" s="18"/>
      <c r="J21" s="18"/>
      <c r="K21" s="18"/>
    </row>
    <row r="24">
      <c r="A24" s="26"/>
      <c r="B24" s="27"/>
      <c r="C24" s="27"/>
      <c r="D24" s="27"/>
      <c r="E24" s="27"/>
      <c r="F24" s="27"/>
      <c r="G24" s="27"/>
    </row>
    <row r="25">
      <c r="A25" s="28"/>
      <c r="B25" s="29"/>
      <c r="C25" s="30"/>
      <c r="D25" s="28"/>
      <c r="E25" s="31"/>
      <c r="G25" s="31"/>
    </row>
    <row r="26">
      <c r="A26" s="28"/>
      <c r="B26" s="29"/>
      <c r="C26" s="30"/>
      <c r="D26" s="28"/>
      <c r="E26" s="31"/>
      <c r="G26" s="31"/>
    </row>
    <row r="27">
      <c r="A27" s="28"/>
      <c r="B27" s="29"/>
      <c r="C27" s="30"/>
      <c r="D27" s="28"/>
      <c r="E27" s="31"/>
      <c r="G27" s="31"/>
    </row>
    <row r="28">
      <c r="A28" s="28"/>
      <c r="B28" s="32"/>
      <c r="C28" s="30"/>
      <c r="D28" s="28"/>
      <c r="E28" s="31"/>
      <c r="G28" s="31"/>
    </row>
    <row r="29">
      <c r="A29" s="28"/>
      <c r="B29" s="32"/>
      <c r="C29" s="30"/>
      <c r="D29" s="28"/>
      <c r="E29" s="31"/>
      <c r="G29" s="31"/>
    </row>
    <row r="30">
      <c r="A30" s="28"/>
      <c r="B30" s="32"/>
      <c r="C30" s="30"/>
      <c r="D30" s="28"/>
      <c r="E30" s="31"/>
      <c r="G30" s="31"/>
    </row>
    <row r="31">
      <c r="A31" s="28"/>
      <c r="B31" s="32"/>
      <c r="C31" s="30"/>
      <c r="D31" s="28"/>
      <c r="E31" s="31"/>
      <c r="G31" s="31"/>
    </row>
    <row r="32">
      <c r="A32" s="28"/>
      <c r="B32" s="32"/>
      <c r="C32" s="30"/>
      <c r="D32" s="28"/>
      <c r="E32" s="31"/>
      <c r="G32" s="31"/>
    </row>
    <row r="33">
      <c r="A33" s="28"/>
      <c r="B33" s="32"/>
      <c r="C33" s="30"/>
      <c r="D33" s="28"/>
      <c r="E33" s="31"/>
      <c r="G33" s="31"/>
    </row>
    <row r="34">
      <c r="A34" s="28"/>
      <c r="B34" s="32"/>
      <c r="C34" s="30"/>
      <c r="D34" s="28"/>
      <c r="E34" s="31"/>
      <c r="G34" s="31"/>
    </row>
    <row r="35">
      <c r="A35" s="28"/>
      <c r="B35" s="32"/>
      <c r="C35" s="30"/>
      <c r="D35" s="28"/>
      <c r="E35" s="31"/>
      <c r="G35" s="31"/>
    </row>
    <row r="36">
      <c r="A36" s="28"/>
      <c r="B36" s="32"/>
      <c r="C36" s="30"/>
      <c r="D36" s="28"/>
      <c r="E36" s="31"/>
      <c r="G36" s="31"/>
    </row>
    <row r="37">
      <c r="A37" s="28"/>
      <c r="B37" s="32"/>
      <c r="C37" s="30"/>
      <c r="D37" s="28"/>
      <c r="E37" s="31"/>
      <c r="G37" s="31"/>
    </row>
    <row r="38">
      <c r="A38" s="28"/>
      <c r="B38" s="32"/>
      <c r="C38" s="30"/>
      <c r="D38" s="28"/>
      <c r="E38" s="31"/>
      <c r="G38" s="31"/>
    </row>
    <row r="39">
      <c r="A39" s="28"/>
      <c r="B39" s="32"/>
      <c r="C39" s="30"/>
      <c r="D39" s="28"/>
      <c r="E39" s="31"/>
      <c r="G39" s="31"/>
    </row>
    <row r="40">
      <c r="A40" s="28"/>
      <c r="B40" s="32"/>
      <c r="C40" s="30"/>
      <c r="D40" s="28"/>
      <c r="E40" s="31"/>
      <c r="G40" s="31"/>
    </row>
    <row r="41">
      <c r="A41" s="28"/>
      <c r="B41" s="32"/>
      <c r="C41" s="30"/>
      <c r="D41" s="28"/>
      <c r="E41" s="31"/>
      <c r="G41" s="31"/>
    </row>
    <row r="42">
      <c r="A42" s="28"/>
      <c r="B42" s="32"/>
      <c r="C42" s="30"/>
      <c r="D42" s="28"/>
      <c r="E42" s="31"/>
      <c r="G42" s="31"/>
    </row>
    <row r="43">
      <c r="A43" s="28"/>
      <c r="G43" s="30"/>
    </row>
    <row r="44">
      <c r="A44" s="28"/>
      <c r="C44" s="28"/>
      <c r="D44" s="28"/>
      <c r="E44" s="28"/>
      <c r="F44" s="28"/>
      <c r="G44" s="33"/>
    </row>
  </sheetData>
  <mergeCells count="9">
    <mergeCell ref="F2:G2"/>
    <mergeCell ref="H2:I2"/>
    <mergeCell ref="B1:C1"/>
    <mergeCell ref="D1:E1"/>
    <mergeCell ref="F1:G1"/>
    <mergeCell ref="H1:I1"/>
    <mergeCell ref="J1:K1"/>
    <mergeCell ref="B2:C2"/>
    <mergeCell ref="D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1" max="11" width="20.25"/>
  </cols>
  <sheetData>
    <row r="1">
      <c r="A1" s="34"/>
      <c r="B1" s="12" t="s">
        <v>36</v>
      </c>
      <c r="C1" s="12" t="s">
        <v>36</v>
      </c>
      <c r="D1" s="12" t="s">
        <v>36</v>
      </c>
      <c r="E1" s="12" t="s">
        <v>36</v>
      </c>
      <c r="F1" s="12" t="s">
        <v>36</v>
      </c>
      <c r="G1" s="12" t="s">
        <v>36</v>
      </c>
      <c r="H1" s="12" t="s">
        <v>36</v>
      </c>
      <c r="I1" s="12" t="s">
        <v>36</v>
      </c>
      <c r="J1" s="12" t="s">
        <v>36</v>
      </c>
      <c r="K1" s="34"/>
    </row>
    <row r="2">
      <c r="A2" s="12" t="s">
        <v>23</v>
      </c>
      <c r="B2" s="12">
        <v>1.0</v>
      </c>
      <c r="C2" s="12">
        <v>2.0</v>
      </c>
      <c r="D2" s="12">
        <v>3.0</v>
      </c>
      <c r="E2" s="12">
        <v>4.0</v>
      </c>
      <c r="F2" s="12">
        <v>5.0</v>
      </c>
      <c r="G2" s="12">
        <v>6.0</v>
      </c>
      <c r="H2" s="12">
        <v>7.0</v>
      </c>
      <c r="I2" s="12">
        <v>8.0</v>
      </c>
      <c r="J2" s="12" t="s">
        <v>22</v>
      </c>
      <c r="K2" s="12" t="s">
        <v>37</v>
      </c>
    </row>
    <row r="3">
      <c r="A3" s="12" t="s">
        <v>18</v>
      </c>
      <c r="B3" s="12">
        <v>12.0</v>
      </c>
      <c r="C3" s="12">
        <v>10.0</v>
      </c>
      <c r="D3" s="12">
        <v>12.0</v>
      </c>
      <c r="E3" s="12">
        <v>10.0</v>
      </c>
      <c r="F3" s="12">
        <v>18.0</v>
      </c>
      <c r="G3" s="12">
        <v>3.0</v>
      </c>
      <c r="H3" s="12">
        <v>9.0</v>
      </c>
      <c r="I3" s="12">
        <v>3.0</v>
      </c>
      <c r="J3" s="12">
        <v>77.0</v>
      </c>
      <c r="K3" s="35">
        <f t="shared" ref="K3:K20" si="1">J3/906</f>
        <v>0.08498896247</v>
      </c>
    </row>
    <row r="4">
      <c r="A4" s="12" t="s">
        <v>17</v>
      </c>
      <c r="B4" s="12">
        <v>0.0</v>
      </c>
      <c r="C4" s="12">
        <v>5.0</v>
      </c>
      <c r="D4" s="12">
        <v>4.0</v>
      </c>
      <c r="E4" s="12">
        <v>3.0</v>
      </c>
      <c r="F4" s="12">
        <v>13.0</v>
      </c>
      <c r="G4" s="12">
        <v>3.0</v>
      </c>
      <c r="H4" s="12">
        <v>1.0</v>
      </c>
      <c r="I4" s="12">
        <v>7.0</v>
      </c>
      <c r="J4" s="12">
        <v>36.0</v>
      </c>
      <c r="K4" s="35">
        <f t="shared" si="1"/>
        <v>0.03973509934</v>
      </c>
    </row>
    <row r="5">
      <c r="A5" s="12" t="s">
        <v>16</v>
      </c>
      <c r="B5" s="12">
        <v>3.0</v>
      </c>
      <c r="C5" s="12">
        <v>0.0</v>
      </c>
      <c r="D5" s="12">
        <v>7.0</v>
      </c>
      <c r="E5" s="12">
        <v>3.0</v>
      </c>
      <c r="F5" s="12">
        <v>7.0</v>
      </c>
      <c r="G5" s="12">
        <v>4.0</v>
      </c>
      <c r="H5" s="12">
        <v>3.0</v>
      </c>
      <c r="I5" s="12">
        <v>4.0</v>
      </c>
      <c r="J5" s="12">
        <v>31.0</v>
      </c>
      <c r="K5" s="35">
        <f t="shared" si="1"/>
        <v>0.03421633554</v>
      </c>
    </row>
    <row r="6">
      <c r="A6" s="12" t="s">
        <v>15</v>
      </c>
      <c r="B6" s="12">
        <v>9.0</v>
      </c>
      <c r="C6" s="12">
        <v>6.0</v>
      </c>
      <c r="D6" s="12">
        <v>4.0</v>
      </c>
      <c r="E6" s="12">
        <v>12.0</v>
      </c>
      <c r="F6" s="12">
        <v>6.0</v>
      </c>
      <c r="G6" s="12">
        <v>3.0</v>
      </c>
      <c r="H6" s="12">
        <v>4.0</v>
      </c>
      <c r="I6" s="12">
        <v>9.0</v>
      </c>
      <c r="J6" s="12">
        <v>53.0</v>
      </c>
      <c r="K6" s="35">
        <f t="shared" si="1"/>
        <v>0.05849889625</v>
      </c>
    </row>
    <row r="7">
      <c r="A7" s="12" t="s">
        <v>14</v>
      </c>
      <c r="B7" s="12">
        <v>2.0</v>
      </c>
      <c r="C7" s="12">
        <v>5.0</v>
      </c>
      <c r="D7" s="12">
        <v>0.0</v>
      </c>
      <c r="E7" s="12">
        <v>1.0</v>
      </c>
      <c r="F7" s="12">
        <v>0.0</v>
      </c>
      <c r="G7" s="12">
        <v>9.0</v>
      </c>
      <c r="H7" s="12">
        <v>1.0</v>
      </c>
      <c r="I7" s="12">
        <v>3.0</v>
      </c>
      <c r="J7" s="12">
        <v>21.0</v>
      </c>
      <c r="K7" s="35">
        <f t="shared" si="1"/>
        <v>0.02317880795</v>
      </c>
    </row>
    <row r="8">
      <c r="A8" s="12" t="s">
        <v>13</v>
      </c>
      <c r="B8" s="12">
        <v>7.0</v>
      </c>
      <c r="C8" s="12">
        <v>2.0</v>
      </c>
      <c r="D8" s="12">
        <v>4.0</v>
      </c>
      <c r="E8" s="12">
        <v>2.0</v>
      </c>
      <c r="F8" s="12">
        <v>7.0</v>
      </c>
      <c r="G8" s="12">
        <v>3.0</v>
      </c>
      <c r="H8" s="12">
        <v>4.0</v>
      </c>
      <c r="I8" s="12">
        <v>7.0</v>
      </c>
      <c r="J8" s="12">
        <v>36.0</v>
      </c>
      <c r="K8" s="35">
        <f t="shared" si="1"/>
        <v>0.03973509934</v>
      </c>
    </row>
    <row r="9">
      <c r="A9" s="12" t="s">
        <v>12</v>
      </c>
      <c r="B9" s="12">
        <v>12.0</v>
      </c>
      <c r="C9" s="12">
        <v>8.0</v>
      </c>
      <c r="D9" s="12">
        <v>6.0</v>
      </c>
      <c r="E9" s="12">
        <v>5.0</v>
      </c>
      <c r="F9" s="12">
        <v>9.0</v>
      </c>
      <c r="G9" s="12">
        <v>8.0</v>
      </c>
      <c r="H9" s="12">
        <v>6.0</v>
      </c>
      <c r="I9" s="12">
        <v>5.0</v>
      </c>
      <c r="J9" s="12">
        <v>59.0</v>
      </c>
      <c r="K9" s="35">
        <f t="shared" si="1"/>
        <v>0.0651214128</v>
      </c>
    </row>
    <row r="10">
      <c r="A10" s="12" t="s">
        <v>11</v>
      </c>
      <c r="B10" s="12">
        <v>0.0</v>
      </c>
      <c r="C10" s="12">
        <v>0.0</v>
      </c>
      <c r="D10" s="12">
        <v>0.0</v>
      </c>
      <c r="E10" s="12">
        <v>0.0</v>
      </c>
      <c r="F10" s="12">
        <v>0.0</v>
      </c>
      <c r="G10" s="12">
        <v>2.0</v>
      </c>
      <c r="H10" s="12">
        <v>0.0</v>
      </c>
      <c r="I10" s="12">
        <v>4.0</v>
      </c>
      <c r="J10" s="12">
        <v>6.0</v>
      </c>
      <c r="K10" s="35">
        <f t="shared" si="1"/>
        <v>0.006622516556</v>
      </c>
    </row>
    <row r="11">
      <c r="A11" s="12" t="s">
        <v>10</v>
      </c>
      <c r="B11" s="12">
        <v>3.0</v>
      </c>
      <c r="C11" s="12">
        <v>1.0</v>
      </c>
      <c r="D11" s="12">
        <v>4.0</v>
      </c>
      <c r="E11" s="12">
        <v>5.0</v>
      </c>
      <c r="F11" s="12">
        <v>5.0</v>
      </c>
      <c r="G11" s="12">
        <v>4.0</v>
      </c>
      <c r="H11" s="12">
        <v>4.0</v>
      </c>
      <c r="I11" s="12">
        <v>4.0</v>
      </c>
      <c r="J11" s="12">
        <v>30.0</v>
      </c>
      <c r="K11" s="35">
        <f t="shared" si="1"/>
        <v>0.03311258278</v>
      </c>
    </row>
    <row r="12">
      <c r="A12" s="12" t="s">
        <v>9</v>
      </c>
      <c r="B12" s="12">
        <v>12.0</v>
      </c>
      <c r="C12" s="12">
        <v>9.0</v>
      </c>
      <c r="D12" s="12">
        <v>12.0</v>
      </c>
      <c r="E12" s="12">
        <v>14.0</v>
      </c>
      <c r="F12" s="12">
        <v>15.0</v>
      </c>
      <c r="G12" s="12">
        <v>5.0</v>
      </c>
      <c r="H12" s="12">
        <v>12.0</v>
      </c>
      <c r="I12" s="12">
        <v>8.0</v>
      </c>
      <c r="J12" s="12">
        <v>87.0</v>
      </c>
      <c r="K12" s="35">
        <f t="shared" si="1"/>
        <v>0.09602649007</v>
      </c>
    </row>
    <row r="13">
      <c r="A13" s="12" t="s">
        <v>8</v>
      </c>
      <c r="B13" s="12">
        <v>8.0</v>
      </c>
      <c r="C13" s="12">
        <v>3.0</v>
      </c>
      <c r="D13" s="12">
        <v>6.0</v>
      </c>
      <c r="E13" s="12">
        <v>4.0</v>
      </c>
      <c r="F13" s="12">
        <v>8.0</v>
      </c>
      <c r="G13" s="12">
        <v>0.0</v>
      </c>
      <c r="H13" s="12">
        <v>2.0</v>
      </c>
      <c r="I13" s="12">
        <v>3.0</v>
      </c>
      <c r="J13" s="12">
        <v>34.0</v>
      </c>
      <c r="K13" s="35">
        <f t="shared" si="1"/>
        <v>0.03752759382</v>
      </c>
    </row>
    <row r="14">
      <c r="A14" s="12" t="s">
        <v>7</v>
      </c>
      <c r="B14" s="12">
        <v>2.0</v>
      </c>
      <c r="C14" s="12">
        <v>4.0</v>
      </c>
      <c r="D14" s="12">
        <v>6.0</v>
      </c>
      <c r="E14" s="12">
        <v>3.0</v>
      </c>
      <c r="F14" s="12">
        <v>6.0</v>
      </c>
      <c r="G14" s="12">
        <v>2.0</v>
      </c>
      <c r="H14" s="12">
        <v>0.0</v>
      </c>
      <c r="I14" s="12">
        <v>4.0</v>
      </c>
      <c r="J14" s="12">
        <v>27.0</v>
      </c>
      <c r="K14" s="35">
        <f t="shared" si="1"/>
        <v>0.0298013245</v>
      </c>
    </row>
    <row r="15">
      <c r="A15" s="12" t="s">
        <v>6</v>
      </c>
      <c r="B15" s="12">
        <v>22.0</v>
      </c>
      <c r="C15" s="12">
        <v>15.0</v>
      </c>
      <c r="D15" s="12">
        <v>18.0</v>
      </c>
      <c r="E15" s="12">
        <v>17.0</v>
      </c>
      <c r="F15" s="12">
        <v>18.0</v>
      </c>
      <c r="G15" s="12">
        <v>4.0</v>
      </c>
      <c r="H15" s="12">
        <v>12.0</v>
      </c>
      <c r="I15" s="12">
        <v>4.0</v>
      </c>
      <c r="J15" s="12">
        <v>110.0</v>
      </c>
      <c r="K15" s="35">
        <f t="shared" si="1"/>
        <v>0.1214128035</v>
      </c>
    </row>
    <row r="16">
      <c r="A16" s="12" t="s">
        <v>5</v>
      </c>
      <c r="B16" s="12">
        <v>14.0</v>
      </c>
      <c r="C16" s="12">
        <v>1.0</v>
      </c>
      <c r="D16" s="12">
        <v>3.0</v>
      </c>
      <c r="E16" s="12">
        <v>6.0</v>
      </c>
      <c r="F16" s="12">
        <v>2.0</v>
      </c>
      <c r="G16" s="12">
        <v>2.0</v>
      </c>
      <c r="H16" s="12">
        <v>6.0</v>
      </c>
      <c r="I16" s="12">
        <v>1.0</v>
      </c>
      <c r="J16" s="12">
        <v>35.0</v>
      </c>
      <c r="K16" s="35">
        <f t="shared" si="1"/>
        <v>0.03863134658</v>
      </c>
    </row>
    <row r="17">
      <c r="A17" s="12" t="s">
        <v>4</v>
      </c>
      <c r="B17" s="12">
        <v>8.0</v>
      </c>
      <c r="C17" s="12">
        <v>7.0</v>
      </c>
      <c r="D17" s="12">
        <v>8.0</v>
      </c>
      <c r="E17" s="12">
        <v>7.0</v>
      </c>
      <c r="F17" s="12">
        <v>14.0</v>
      </c>
      <c r="G17" s="12">
        <v>3.0</v>
      </c>
      <c r="H17" s="12">
        <v>6.0</v>
      </c>
      <c r="I17" s="12">
        <v>7.0</v>
      </c>
      <c r="J17" s="12">
        <v>60.0</v>
      </c>
      <c r="K17" s="35">
        <f t="shared" si="1"/>
        <v>0.06622516556</v>
      </c>
    </row>
    <row r="18">
      <c r="A18" s="12" t="s">
        <v>3</v>
      </c>
      <c r="B18" s="12">
        <v>9.0</v>
      </c>
      <c r="C18" s="12">
        <v>4.0</v>
      </c>
      <c r="D18" s="12">
        <v>8.0</v>
      </c>
      <c r="E18" s="12">
        <v>6.0</v>
      </c>
      <c r="F18" s="12">
        <v>6.0</v>
      </c>
      <c r="G18" s="12">
        <v>8.0</v>
      </c>
      <c r="H18" s="12">
        <v>5.0</v>
      </c>
      <c r="I18" s="12">
        <v>4.0</v>
      </c>
      <c r="J18" s="12">
        <v>50.0</v>
      </c>
      <c r="K18" s="35">
        <f t="shared" si="1"/>
        <v>0.05518763797</v>
      </c>
    </row>
    <row r="19">
      <c r="A19" s="12" t="s">
        <v>2</v>
      </c>
      <c r="B19" s="12">
        <v>0.0</v>
      </c>
      <c r="C19" s="12">
        <v>2.0</v>
      </c>
      <c r="D19" s="12">
        <v>9.0</v>
      </c>
      <c r="E19" s="12">
        <v>3.0</v>
      </c>
      <c r="F19" s="12">
        <v>4.0</v>
      </c>
      <c r="G19" s="12">
        <v>5.0</v>
      </c>
      <c r="H19" s="12">
        <v>4.0</v>
      </c>
      <c r="I19" s="12">
        <v>4.0</v>
      </c>
      <c r="J19" s="12">
        <v>31.0</v>
      </c>
      <c r="K19" s="35">
        <f t="shared" si="1"/>
        <v>0.03421633554</v>
      </c>
    </row>
    <row r="20">
      <c r="A20" s="12" t="s">
        <v>1</v>
      </c>
      <c r="B20" s="12">
        <v>28.0</v>
      </c>
      <c r="C20" s="12">
        <v>18.0</v>
      </c>
      <c r="D20" s="12">
        <v>24.0</v>
      </c>
      <c r="E20" s="12">
        <v>13.0</v>
      </c>
      <c r="F20" s="12">
        <v>17.0</v>
      </c>
      <c r="G20" s="12">
        <v>5.0</v>
      </c>
      <c r="H20" s="12">
        <v>9.0</v>
      </c>
      <c r="I20" s="12">
        <v>9.0</v>
      </c>
      <c r="J20" s="12">
        <v>123.0</v>
      </c>
      <c r="K20" s="35">
        <f t="shared" si="1"/>
        <v>0.1357615894</v>
      </c>
    </row>
    <row r="21">
      <c r="A21" s="12" t="s">
        <v>22</v>
      </c>
      <c r="B21" s="12">
        <v>151.0</v>
      </c>
      <c r="C21" s="12">
        <v>100.0</v>
      </c>
      <c r="D21" s="12">
        <v>135.0</v>
      </c>
      <c r="E21" s="12">
        <v>114.0</v>
      </c>
      <c r="F21" s="12">
        <v>155.0</v>
      </c>
      <c r="G21" s="12">
        <v>73.0</v>
      </c>
      <c r="H21" s="12">
        <v>88.0</v>
      </c>
      <c r="I21" s="12">
        <v>90.0</v>
      </c>
      <c r="J21" s="12">
        <v>906.0</v>
      </c>
      <c r="K21" s="35">
        <f>SUM(K2:K20)</f>
        <v>1</v>
      </c>
    </row>
    <row r="23">
      <c r="A23" s="28"/>
      <c r="B23" s="28"/>
      <c r="C23" s="28"/>
      <c r="D23" s="28"/>
      <c r="E23" s="28"/>
      <c r="F23" s="28"/>
    </row>
    <row r="24">
      <c r="A24" s="36" t="s">
        <v>38</v>
      </c>
    </row>
    <row r="25">
      <c r="A25" s="28" t="s">
        <v>23</v>
      </c>
      <c r="B25" s="28" t="s">
        <v>39</v>
      </c>
      <c r="C25" s="28" t="s">
        <v>40</v>
      </c>
      <c r="D25" s="28" t="s">
        <v>41</v>
      </c>
      <c r="E25" s="28" t="s">
        <v>42</v>
      </c>
      <c r="F25" s="28" t="s">
        <v>43</v>
      </c>
    </row>
    <row r="26">
      <c r="A26" s="28" t="s">
        <v>18</v>
      </c>
      <c r="B26" s="37">
        <f t="shared" ref="B26:B43" si="2">LINEST(B3:I3)</f>
        <v>-1.035714286</v>
      </c>
      <c r="C26" s="37">
        <v>14.28571428571428</v>
      </c>
      <c r="D26" s="37">
        <f>RSQ(B3:I3,Generation)</f>
        <v>0.2652160202</v>
      </c>
      <c r="E26" s="37">
        <f t="shared" ref="E26:E43" si="3">(B26*9)+C26</f>
        <v>4.964285714</v>
      </c>
      <c r="F26" s="37">
        <f t="shared" ref="F26:F43" si="4">ROUND(E26,0)</f>
        <v>5</v>
      </c>
    </row>
    <row r="27">
      <c r="A27" s="28" t="s">
        <v>17</v>
      </c>
      <c r="B27" s="37">
        <f t="shared" si="2"/>
        <v>0.4285714286</v>
      </c>
      <c r="C27" s="37">
        <v>2.5714285714285703</v>
      </c>
      <c r="D27" s="37">
        <f>RSQ(B4:I4,Generation)</f>
        <v>0.06650246305</v>
      </c>
      <c r="E27" s="37">
        <f t="shared" si="3"/>
        <v>6.428571429</v>
      </c>
      <c r="F27" s="37">
        <f t="shared" si="4"/>
        <v>6</v>
      </c>
    </row>
    <row r="28">
      <c r="A28" s="28" t="s">
        <v>16</v>
      </c>
      <c r="B28" s="37">
        <f t="shared" si="2"/>
        <v>0.2023809524</v>
      </c>
      <c r="C28" s="37">
        <v>2.964285714285713</v>
      </c>
      <c r="D28" s="37">
        <f>RSQ(B5:I5,Generation)</f>
        <v>0.04665052462</v>
      </c>
      <c r="E28" s="37">
        <f t="shared" si="3"/>
        <v>4.785714286</v>
      </c>
      <c r="F28" s="37">
        <f t="shared" si="4"/>
        <v>5</v>
      </c>
    </row>
    <row r="29">
      <c r="A29" s="28" t="s">
        <v>15</v>
      </c>
      <c r="B29" s="37">
        <f t="shared" si="2"/>
        <v>-0.2261904762</v>
      </c>
      <c r="C29" s="37">
        <v>7.642857142857142</v>
      </c>
      <c r="D29" s="37">
        <f>RSQ(B6:I6,Generation)</f>
        <v>0.03165833553</v>
      </c>
      <c r="E29" s="37">
        <f t="shared" si="3"/>
        <v>5.607142857</v>
      </c>
      <c r="F29" s="37">
        <f t="shared" si="4"/>
        <v>6</v>
      </c>
    </row>
    <row r="30">
      <c r="A30" s="28" t="s">
        <v>14</v>
      </c>
      <c r="B30" s="37">
        <f t="shared" si="2"/>
        <v>0.1547619048</v>
      </c>
      <c r="C30" s="37">
        <v>1.9285714285714286</v>
      </c>
      <c r="D30" s="37">
        <f>RSQ(B7:I7,Generation)</f>
        <v>0.01527062438</v>
      </c>
      <c r="E30" s="37">
        <f t="shared" si="3"/>
        <v>3.321428571</v>
      </c>
      <c r="F30" s="37">
        <f t="shared" si="4"/>
        <v>3</v>
      </c>
    </row>
    <row r="31">
      <c r="A31" s="28" t="s">
        <v>13</v>
      </c>
      <c r="B31" s="37">
        <f t="shared" si="2"/>
        <v>0.1428571429</v>
      </c>
      <c r="C31" s="37">
        <v>3.857142857142857</v>
      </c>
      <c r="D31" s="37">
        <f>RSQ(B8:I8,Generation)</f>
        <v>0.02521008403</v>
      </c>
      <c r="E31" s="37">
        <f t="shared" si="3"/>
        <v>5.142857143</v>
      </c>
      <c r="F31" s="37">
        <f t="shared" si="4"/>
        <v>5</v>
      </c>
    </row>
    <row r="32">
      <c r="A32" s="28" t="s">
        <v>12</v>
      </c>
      <c r="B32" s="37">
        <f t="shared" si="2"/>
        <v>-0.5833333333</v>
      </c>
      <c r="C32" s="37">
        <v>9.999999999999998</v>
      </c>
      <c r="D32" s="37">
        <f>RSQ(B9:I9,Generation)</f>
        <v>0.3584117032</v>
      </c>
      <c r="E32" s="37">
        <f t="shared" si="3"/>
        <v>4.75</v>
      </c>
      <c r="F32" s="37">
        <f t="shared" si="4"/>
        <v>5</v>
      </c>
    </row>
    <row r="33">
      <c r="A33" s="28" t="s">
        <v>11</v>
      </c>
      <c r="B33" s="37">
        <f t="shared" si="2"/>
        <v>0.4047619048</v>
      </c>
      <c r="C33" s="37">
        <v>-1.0714285714285714</v>
      </c>
      <c r="D33" s="37">
        <f>RSQ(B10:I10,Generation)</f>
        <v>0.4439324117</v>
      </c>
      <c r="E33" s="37">
        <f t="shared" si="3"/>
        <v>2.571428571</v>
      </c>
      <c r="F33" s="37">
        <f t="shared" si="4"/>
        <v>3</v>
      </c>
    </row>
    <row r="34">
      <c r="A34" s="28" t="s">
        <v>10</v>
      </c>
      <c r="B34" s="37">
        <f t="shared" si="2"/>
        <v>0.2619047619</v>
      </c>
      <c r="C34" s="37">
        <v>2.57142857142857</v>
      </c>
      <c r="D34" s="37">
        <f>RSQ(B11:I11,Generation)</f>
        <v>0.2505175983</v>
      </c>
      <c r="E34" s="37">
        <f t="shared" si="3"/>
        <v>4.928571429</v>
      </c>
      <c r="F34" s="37">
        <f t="shared" si="4"/>
        <v>5</v>
      </c>
    </row>
    <row r="35">
      <c r="A35" s="28" t="s">
        <v>9</v>
      </c>
      <c r="B35" s="37">
        <f t="shared" si="2"/>
        <v>-0.3928571429</v>
      </c>
      <c r="C35" s="37">
        <v>12.64285714285714</v>
      </c>
      <c r="D35" s="37">
        <f>RSQ(B12:I12,Generation)</f>
        <v>0.08432055749</v>
      </c>
      <c r="E35" s="37">
        <f t="shared" si="3"/>
        <v>9.107142857</v>
      </c>
      <c r="F35" s="37">
        <f t="shared" si="4"/>
        <v>9</v>
      </c>
    </row>
    <row r="36">
      <c r="A36" s="28" t="s">
        <v>8</v>
      </c>
      <c r="B36" s="37">
        <f t="shared" si="2"/>
        <v>-0.6428571429</v>
      </c>
      <c r="C36" s="37">
        <v>7.14285714285714</v>
      </c>
      <c r="D36" s="37">
        <f>RSQ(B13:I13,Generation)</f>
        <v>0.301863354</v>
      </c>
      <c r="E36" s="37">
        <f t="shared" si="3"/>
        <v>1.357142857</v>
      </c>
      <c r="F36" s="37">
        <f t="shared" si="4"/>
        <v>1</v>
      </c>
    </row>
    <row r="37">
      <c r="A37" s="28" t="s">
        <v>7</v>
      </c>
      <c r="B37" s="37">
        <f t="shared" si="2"/>
        <v>-0.1785714286</v>
      </c>
      <c r="C37" s="37">
        <v>4.178571428571427</v>
      </c>
      <c r="D37" s="37">
        <f>RSQ(B14:I14,Generation)</f>
        <v>0.04482964734</v>
      </c>
      <c r="E37" s="37">
        <f t="shared" si="3"/>
        <v>2.571428571</v>
      </c>
      <c r="F37" s="37">
        <f t="shared" si="4"/>
        <v>3</v>
      </c>
    </row>
    <row r="38">
      <c r="A38" s="28" t="s">
        <v>6</v>
      </c>
      <c r="B38" s="37">
        <f t="shared" si="2"/>
        <v>-2.166666667</v>
      </c>
      <c r="C38" s="37">
        <v>23.499999999999993</v>
      </c>
      <c r="D38" s="37">
        <f>RSQ(B15:I15,Generation)</f>
        <v>0.6370490038</v>
      </c>
      <c r="E38" s="37">
        <f t="shared" si="3"/>
        <v>4</v>
      </c>
      <c r="F38" s="37">
        <f t="shared" si="4"/>
        <v>4</v>
      </c>
    </row>
    <row r="39">
      <c r="A39" s="28" t="s">
        <v>5</v>
      </c>
      <c r="B39" s="37">
        <f t="shared" si="2"/>
        <v>-0.869047619</v>
      </c>
      <c r="C39" s="37">
        <v>8.285714285714283</v>
      </c>
      <c r="D39" s="37">
        <f>RSQ(B16:I16,Generation)</f>
        <v>0.2369392201</v>
      </c>
      <c r="E39" s="37">
        <f t="shared" si="3"/>
        <v>0.4642857143</v>
      </c>
      <c r="F39" s="37">
        <f t="shared" si="4"/>
        <v>0</v>
      </c>
    </row>
    <row r="40">
      <c r="A40" s="28" t="s">
        <v>4</v>
      </c>
      <c r="B40" s="37">
        <f t="shared" si="2"/>
        <v>-0.2380952381</v>
      </c>
      <c r="C40" s="37">
        <v>8.571428571428568</v>
      </c>
      <c r="D40" s="37">
        <f>RSQ(B17:I17,Generation)</f>
        <v>0.03607503608</v>
      </c>
      <c r="E40" s="37">
        <f t="shared" si="3"/>
        <v>6.428571429</v>
      </c>
      <c r="F40" s="37">
        <f t="shared" si="4"/>
        <v>6</v>
      </c>
    </row>
    <row r="41">
      <c r="A41" s="28" t="s">
        <v>3</v>
      </c>
      <c r="B41" s="37">
        <f t="shared" si="2"/>
        <v>-0.3571428571</v>
      </c>
      <c r="C41" s="37">
        <v>7.857142857142857</v>
      </c>
      <c r="D41" s="37">
        <f>RSQ(B18:I18,Generation)</f>
        <v>0.2100840336</v>
      </c>
      <c r="E41" s="37">
        <f t="shared" si="3"/>
        <v>4.642857143</v>
      </c>
      <c r="F41" s="37">
        <f t="shared" si="4"/>
        <v>5</v>
      </c>
    </row>
    <row r="42">
      <c r="A42" s="28" t="s">
        <v>2</v>
      </c>
      <c r="B42" s="37">
        <f t="shared" si="2"/>
        <v>0.3214285714</v>
      </c>
      <c r="C42" s="37">
        <v>2.428571428571427</v>
      </c>
      <c r="D42" s="37">
        <f>RSQ(B19:I19,Generation)</f>
        <v>0.09257142857</v>
      </c>
      <c r="E42" s="37">
        <f t="shared" si="3"/>
        <v>5.321428571</v>
      </c>
      <c r="F42" s="37">
        <f t="shared" si="4"/>
        <v>5</v>
      </c>
    </row>
    <row r="43">
      <c r="A43" s="28" t="s">
        <v>1</v>
      </c>
      <c r="B43" s="37">
        <f t="shared" si="2"/>
        <v>-2.75</v>
      </c>
      <c r="C43" s="37">
        <v>27.74999999999999</v>
      </c>
      <c r="D43" s="37">
        <f>RSQ(B20:I20,Generation)</f>
        <v>0.7253782472</v>
      </c>
      <c r="E43" s="37">
        <f t="shared" si="3"/>
        <v>3</v>
      </c>
      <c r="F43" s="37">
        <f t="shared" si="4"/>
        <v>3</v>
      </c>
    </row>
    <row r="45">
      <c r="A45" s="28" t="s">
        <v>44</v>
      </c>
      <c r="E45" s="37">
        <f t="shared" ref="E45:F45" si="5">SUM(E26:E43)</f>
        <v>79.39285714</v>
      </c>
      <c r="F45" s="37">
        <f t="shared" si="5"/>
        <v>79</v>
      </c>
    </row>
  </sheetData>
  <mergeCells count="1">
    <mergeCell ref="A24:F24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5" max="5" width="14.5"/>
    <col customWidth="1" min="11" max="11" width="19.88"/>
  </cols>
  <sheetData>
    <row r="1">
      <c r="A1" s="34"/>
      <c r="B1" s="12" t="s">
        <v>36</v>
      </c>
      <c r="C1" s="12" t="s">
        <v>36</v>
      </c>
      <c r="D1" s="12" t="s">
        <v>36</v>
      </c>
      <c r="E1" s="12" t="s">
        <v>36</v>
      </c>
      <c r="F1" s="12" t="s">
        <v>36</v>
      </c>
      <c r="G1" s="12" t="s">
        <v>36</v>
      </c>
      <c r="H1" s="12" t="s">
        <v>36</v>
      </c>
      <c r="I1" s="12" t="s">
        <v>36</v>
      </c>
      <c r="J1" s="12" t="s">
        <v>36</v>
      </c>
      <c r="K1" s="34"/>
    </row>
    <row r="2">
      <c r="A2" s="12" t="s">
        <v>20</v>
      </c>
      <c r="B2" s="12">
        <v>1.0</v>
      </c>
      <c r="C2" s="12">
        <v>2.0</v>
      </c>
      <c r="D2" s="12">
        <v>3.0</v>
      </c>
      <c r="E2" s="12">
        <v>4.0</v>
      </c>
      <c r="F2" s="12">
        <v>5.0</v>
      </c>
      <c r="G2" s="12">
        <v>6.0</v>
      </c>
      <c r="H2" s="12">
        <v>7.0</v>
      </c>
      <c r="I2" s="12">
        <v>8.0</v>
      </c>
      <c r="J2" s="12" t="s">
        <v>22</v>
      </c>
      <c r="K2" s="12" t="s">
        <v>45</v>
      </c>
    </row>
    <row r="3">
      <c r="A3" s="12" t="s">
        <v>46</v>
      </c>
      <c r="B3" s="12">
        <v>84.0</v>
      </c>
      <c r="C3" s="12">
        <v>51.0</v>
      </c>
      <c r="D3" s="12">
        <v>69.0</v>
      </c>
      <c r="E3" s="12">
        <v>54.0</v>
      </c>
      <c r="F3" s="12">
        <v>81.0</v>
      </c>
      <c r="G3" s="12">
        <v>31.0</v>
      </c>
      <c r="H3" s="12">
        <v>33.0</v>
      </c>
      <c r="I3" s="12">
        <v>52.0</v>
      </c>
      <c r="J3" s="12">
        <v>455.0</v>
      </c>
      <c r="K3" s="35">
        <f t="shared" ref="K3:K21" si="1">J3/906</f>
        <v>0.5022075055</v>
      </c>
    </row>
    <row r="4">
      <c r="A4" s="12" t="s">
        <v>18</v>
      </c>
      <c r="B4" s="12">
        <v>0.0</v>
      </c>
      <c r="C4" s="12">
        <v>0.0</v>
      </c>
      <c r="D4" s="12">
        <v>2.0</v>
      </c>
      <c r="E4" s="12">
        <v>1.0</v>
      </c>
      <c r="F4" s="12">
        <v>0.0</v>
      </c>
      <c r="G4" s="12">
        <v>0.0</v>
      </c>
      <c r="H4" s="12">
        <v>2.0</v>
      </c>
      <c r="I4" s="12">
        <v>4.0</v>
      </c>
      <c r="J4" s="12">
        <v>9.0</v>
      </c>
      <c r="K4" s="35">
        <f t="shared" si="1"/>
        <v>0.009933774834</v>
      </c>
    </row>
    <row r="5">
      <c r="A5" s="12" t="s">
        <v>17</v>
      </c>
      <c r="B5" s="12">
        <v>0.0</v>
      </c>
      <c r="C5" s="12">
        <v>1.0</v>
      </c>
      <c r="D5" s="12">
        <v>6.0</v>
      </c>
      <c r="E5" s="12">
        <v>4.0</v>
      </c>
      <c r="F5" s="12">
        <v>3.0</v>
      </c>
      <c r="G5" s="12">
        <v>2.0</v>
      </c>
      <c r="H5" s="12">
        <v>1.0</v>
      </c>
      <c r="I5" s="12">
        <v>2.0</v>
      </c>
      <c r="J5" s="12">
        <v>19.0</v>
      </c>
      <c r="K5" s="35">
        <f t="shared" si="1"/>
        <v>0.02097130243</v>
      </c>
    </row>
    <row r="6">
      <c r="A6" s="12" t="s">
        <v>16</v>
      </c>
      <c r="B6" s="12">
        <v>0.0</v>
      </c>
      <c r="C6" s="12">
        <v>1.0</v>
      </c>
      <c r="D6" s="12">
        <v>2.0</v>
      </c>
      <c r="E6" s="12">
        <v>2.0</v>
      </c>
      <c r="F6" s="12">
        <v>3.0</v>
      </c>
      <c r="G6" s="12">
        <v>5.0</v>
      </c>
      <c r="H6" s="12">
        <v>4.0</v>
      </c>
      <c r="I6" s="12">
        <v>7.0</v>
      </c>
      <c r="J6" s="12">
        <v>24.0</v>
      </c>
      <c r="K6" s="35">
        <f t="shared" si="1"/>
        <v>0.02649006623</v>
      </c>
    </row>
    <row r="7">
      <c r="A7" s="12" t="s">
        <v>15</v>
      </c>
      <c r="B7" s="12">
        <v>0.0</v>
      </c>
      <c r="C7" s="12">
        <v>2.0</v>
      </c>
      <c r="D7" s="12">
        <v>0.0</v>
      </c>
      <c r="E7" s="12">
        <v>0.0</v>
      </c>
      <c r="F7" s="12">
        <v>4.0</v>
      </c>
      <c r="G7" s="12">
        <v>0.0</v>
      </c>
      <c r="H7" s="12">
        <v>2.0</v>
      </c>
      <c r="I7" s="12">
        <v>0.0</v>
      </c>
      <c r="J7" s="12">
        <v>8.0</v>
      </c>
      <c r="K7" s="35">
        <f t="shared" si="1"/>
        <v>0.008830022075</v>
      </c>
    </row>
    <row r="8">
      <c r="A8" s="12" t="s">
        <v>14</v>
      </c>
      <c r="B8" s="12">
        <v>3.0</v>
      </c>
      <c r="C8" s="12">
        <v>3.0</v>
      </c>
      <c r="D8" s="12">
        <v>5.0</v>
      </c>
      <c r="E8" s="12">
        <v>1.0</v>
      </c>
      <c r="F8" s="12">
        <v>2.0</v>
      </c>
      <c r="G8" s="12">
        <v>4.0</v>
      </c>
      <c r="H8" s="12">
        <v>11.0</v>
      </c>
      <c r="I8" s="12">
        <v>4.0</v>
      </c>
      <c r="J8" s="12">
        <v>33.0</v>
      </c>
      <c r="K8" s="35">
        <f t="shared" si="1"/>
        <v>0.03642384106</v>
      </c>
    </row>
    <row r="9">
      <c r="A9" s="12" t="s">
        <v>13</v>
      </c>
      <c r="B9" s="12">
        <v>1.0</v>
      </c>
      <c r="C9" s="12">
        <v>1.0</v>
      </c>
      <c r="D9" s="12">
        <v>3.0</v>
      </c>
      <c r="E9" s="12">
        <v>5.0</v>
      </c>
      <c r="F9" s="12">
        <v>9.0</v>
      </c>
      <c r="G9" s="12">
        <v>1.0</v>
      </c>
      <c r="H9" s="12">
        <v>6.0</v>
      </c>
      <c r="I9" s="12">
        <v>0.0</v>
      </c>
      <c r="J9" s="12">
        <v>26.0</v>
      </c>
      <c r="K9" s="35">
        <f t="shared" si="1"/>
        <v>0.02869757174</v>
      </c>
    </row>
    <row r="10">
      <c r="A10" s="12" t="s">
        <v>12</v>
      </c>
      <c r="B10" s="12">
        <v>0.0</v>
      </c>
      <c r="C10" s="12">
        <v>2.0</v>
      </c>
      <c r="D10" s="12">
        <v>0.0</v>
      </c>
      <c r="E10" s="12">
        <v>1.0</v>
      </c>
      <c r="F10" s="12">
        <v>7.0</v>
      </c>
      <c r="G10" s="12">
        <v>0.0</v>
      </c>
      <c r="H10" s="12">
        <v>2.0</v>
      </c>
      <c r="I10" s="12">
        <v>2.0</v>
      </c>
      <c r="J10" s="12">
        <v>14.0</v>
      </c>
      <c r="K10" s="35">
        <f t="shared" si="1"/>
        <v>0.01545253863</v>
      </c>
    </row>
    <row r="11">
      <c r="A11" s="12" t="s">
        <v>11</v>
      </c>
      <c r="B11" s="12">
        <v>19.0</v>
      </c>
      <c r="C11" s="12">
        <v>19.0</v>
      </c>
      <c r="D11" s="12">
        <v>12.0</v>
      </c>
      <c r="E11" s="12">
        <v>16.0</v>
      </c>
      <c r="F11" s="12">
        <v>15.0</v>
      </c>
      <c r="G11" s="12">
        <v>6.0</v>
      </c>
      <c r="H11" s="12">
        <v>8.0</v>
      </c>
      <c r="I11" s="12">
        <v>0.0</v>
      </c>
      <c r="J11" s="12">
        <v>95.0</v>
      </c>
      <c r="K11" s="35">
        <f t="shared" si="1"/>
        <v>0.1048565121</v>
      </c>
    </row>
    <row r="12">
      <c r="A12" s="12" t="s">
        <v>10</v>
      </c>
      <c r="B12" s="12">
        <v>0.0</v>
      </c>
      <c r="C12" s="12">
        <v>0.0</v>
      </c>
      <c r="D12" s="12">
        <v>2.0</v>
      </c>
      <c r="E12" s="12">
        <v>2.0</v>
      </c>
      <c r="F12" s="12">
        <v>4.0</v>
      </c>
      <c r="G12" s="12">
        <v>5.0</v>
      </c>
      <c r="H12" s="12">
        <v>4.0</v>
      </c>
      <c r="I12" s="12">
        <v>4.0</v>
      </c>
      <c r="J12" s="12">
        <v>21.0</v>
      </c>
      <c r="K12" s="35">
        <f t="shared" si="1"/>
        <v>0.02317880795</v>
      </c>
    </row>
    <row r="13">
      <c r="A13" s="12" t="s">
        <v>9</v>
      </c>
      <c r="B13" s="12">
        <v>2.0</v>
      </c>
      <c r="C13" s="12">
        <v>1.0</v>
      </c>
      <c r="D13" s="12">
        <v>5.0</v>
      </c>
      <c r="E13" s="12">
        <v>2.0</v>
      </c>
      <c r="F13" s="12">
        <v>5.0</v>
      </c>
      <c r="G13" s="12">
        <v>4.0</v>
      </c>
      <c r="H13" s="12">
        <v>1.0</v>
      </c>
      <c r="I13" s="12">
        <v>2.0</v>
      </c>
      <c r="J13" s="12">
        <v>22.0</v>
      </c>
      <c r="K13" s="35">
        <f t="shared" si="1"/>
        <v>0.02428256071</v>
      </c>
    </row>
    <row r="14">
      <c r="A14" s="12" t="s">
        <v>8</v>
      </c>
      <c r="B14" s="12">
        <v>6.0</v>
      </c>
      <c r="C14" s="12">
        <v>7.0</v>
      </c>
      <c r="D14" s="12">
        <v>7.0</v>
      </c>
      <c r="E14" s="12">
        <v>7.0</v>
      </c>
      <c r="F14" s="12">
        <v>2.0</v>
      </c>
      <c r="G14" s="12">
        <v>2.0</v>
      </c>
      <c r="H14" s="12">
        <v>2.0</v>
      </c>
      <c r="I14" s="12">
        <v>0.0</v>
      </c>
      <c r="J14" s="12">
        <v>33.0</v>
      </c>
      <c r="K14" s="35">
        <f t="shared" si="1"/>
        <v>0.03642384106</v>
      </c>
    </row>
    <row r="15">
      <c r="A15" s="12" t="s">
        <v>7</v>
      </c>
      <c r="B15" s="12">
        <v>3.0</v>
      </c>
      <c r="C15" s="12">
        <v>1.0</v>
      </c>
      <c r="D15" s="12">
        <v>0.0</v>
      </c>
      <c r="E15" s="12">
        <v>4.0</v>
      </c>
      <c r="F15" s="12">
        <v>1.0</v>
      </c>
      <c r="G15" s="12">
        <v>2.0</v>
      </c>
      <c r="H15" s="12">
        <v>1.0</v>
      </c>
      <c r="I15" s="12">
        <v>4.0</v>
      </c>
      <c r="J15" s="12">
        <v>16.0</v>
      </c>
      <c r="K15" s="35">
        <f t="shared" si="1"/>
        <v>0.01766004415</v>
      </c>
    </row>
    <row r="16">
      <c r="A16" s="12" t="s">
        <v>6</v>
      </c>
      <c r="B16" s="12">
        <v>0.0</v>
      </c>
      <c r="C16" s="12">
        <v>0.0</v>
      </c>
      <c r="D16" s="12">
        <v>0.0</v>
      </c>
      <c r="E16" s="12">
        <v>0.0</v>
      </c>
      <c r="F16" s="12">
        <v>0.0</v>
      </c>
      <c r="G16" s="12">
        <v>4.0</v>
      </c>
      <c r="H16" s="12">
        <v>0.0</v>
      </c>
      <c r="I16" s="12">
        <v>2.0</v>
      </c>
      <c r="J16" s="12">
        <v>6.0</v>
      </c>
      <c r="K16" s="35">
        <f t="shared" si="1"/>
        <v>0.006622516556</v>
      </c>
    </row>
    <row r="17">
      <c r="A17" s="12" t="s">
        <v>5</v>
      </c>
      <c r="B17" s="12">
        <v>19.0</v>
      </c>
      <c r="C17" s="12">
        <v>3.0</v>
      </c>
      <c r="D17" s="12">
        <v>2.0</v>
      </c>
      <c r="E17" s="12">
        <v>2.0</v>
      </c>
      <c r="F17" s="12">
        <v>5.0</v>
      </c>
      <c r="G17" s="12">
        <v>0.0</v>
      </c>
      <c r="H17" s="12">
        <v>1.0</v>
      </c>
      <c r="I17" s="12">
        <v>2.0</v>
      </c>
      <c r="J17" s="12">
        <v>34.0</v>
      </c>
      <c r="K17" s="35">
        <f t="shared" si="1"/>
        <v>0.03752759382</v>
      </c>
    </row>
    <row r="18">
      <c r="A18" s="12" t="s">
        <v>4</v>
      </c>
      <c r="B18" s="12">
        <v>6.0</v>
      </c>
      <c r="C18" s="12">
        <v>3.0</v>
      </c>
      <c r="D18" s="12">
        <v>12.0</v>
      </c>
      <c r="E18" s="12">
        <v>2.0</v>
      </c>
      <c r="F18" s="12">
        <v>2.0</v>
      </c>
      <c r="G18" s="12">
        <v>3.0</v>
      </c>
      <c r="H18" s="12">
        <v>2.0</v>
      </c>
      <c r="I18" s="12">
        <v>2.0</v>
      </c>
      <c r="J18" s="12">
        <v>32.0</v>
      </c>
      <c r="K18" s="35">
        <f t="shared" si="1"/>
        <v>0.0353200883</v>
      </c>
    </row>
    <row r="19">
      <c r="A19" s="12" t="s">
        <v>3</v>
      </c>
      <c r="B19" s="12">
        <v>2.0</v>
      </c>
      <c r="C19" s="12">
        <v>3.0</v>
      </c>
      <c r="D19" s="12">
        <v>4.0</v>
      </c>
      <c r="E19" s="12">
        <v>1.0</v>
      </c>
      <c r="F19" s="12">
        <v>4.0</v>
      </c>
      <c r="G19" s="12">
        <v>0.0</v>
      </c>
      <c r="H19" s="12">
        <v>0.0</v>
      </c>
      <c r="I19" s="12">
        <v>1.0</v>
      </c>
      <c r="J19" s="12">
        <v>15.0</v>
      </c>
      <c r="K19" s="35">
        <f t="shared" si="1"/>
        <v>0.01655629139</v>
      </c>
    </row>
    <row r="20">
      <c r="A20" s="12" t="s">
        <v>2</v>
      </c>
      <c r="B20" s="12">
        <v>2.0</v>
      </c>
      <c r="C20" s="12">
        <v>2.0</v>
      </c>
      <c r="D20" s="12">
        <v>0.0</v>
      </c>
      <c r="E20" s="12">
        <v>8.0</v>
      </c>
      <c r="F20" s="12">
        <v>8.0</v>
      </c>
      <c r="G20" s="12">
        <v>0.0</v>
      </c>
      <c r="H20" s="12">
        <v>4.0</v>
      </c>
      <c r="I20" s="12">
        <v>1.0</v>
      </c>
      <c r="J20" s="12">
        <v>25.0</v>
      </c>
      <c r="K20" s="35">
        <f t="shared" si="1"/>
        <v>0.02759381898</v>
      </c>
    </row>
    <row r="21">
      <c r="A21" s="12" t="s">
        <v>1</v>
      </c>
      <c r="B21" s="12">
        <v>4.0</v>
      </c>
      <c r="C21" s="12">
        <v>0.0</v>
      </c>
      <c r="D21" s="12">
        <v>4.0</v>
      </c>
      <c r="E21" s="12">
        <v>2.0</v>
      </c>
      <c r="F21" s="12">
        <v>0.0</v>
      </c>
      <c r="G21" s="12">
        <v>4.0</v>
      </c>
      <c r="H21" s="12">
        <v>4.0</v>
      </c>
      <c r="I21" s="12">
        <v>1.0</v>
      </c>
      <c r="J21" s="12">
        <v>19.0</v>
      </c>
      <c r="K21" s="35">
        <f t="shared" si="1"/>
        <v>0.02097130243</v>
      </c>
    </row>
    <row r="22">
      <c r="A22" s="12" t="s">
        <v>22</v>
      </c>
      <c r="B22" s="12">
        <v>151.0</v>
      </c>
      <c r="C22" s="12">
        <v>100.0</v>
      </c>
      <c r="D22" s="12">
        <v>135.0</v>
      </c>
      <c r="E22" s="12">
        <v>114.0</v>
      </c>
      <c r="F22" s="12">
        <v>155.0</v>
      </c>
      <c r="G22" s="12">
        <v>73.0</v>
      </c>
      <c r="H22" s="12">
        <v>88.0</v>
      </c>
      <c r="I22" s="12">
        <v>90.0</v>
      </c>
      <c r="J22" s="12">
        <v>906.0</v>
      </c>
      <c r="K22" s="35">
        <f>SUM(K3:K21)</f>
        <v>1</v>
      </c>
    </row>
    <row r="24">
      <c r="A24" s="28"/>
      <c r="B24" s="28"/>
      <c r="C24" s="28"/>
      <c r="D24" s="28"/>
      <c r="E24" s="28"/>
      <c r="F24" s="28"/>
    </row>
    <row r="25">
      <c r="A25" s="36" t="s">
        <v>38</v>
      </c>
    </row>
    <row r="26">
      <c r="A26" s="28" t="s">
        <v>20</v>
      </c>
      <c r="B26" s="28" t="s">
        <v>39</v>
      </c>
      <c r="C26" s="28" t="s">
        <v>40</v>
      </c>
      <c r="D26" s="28" t="s">
        <v>41</v>
      </c>
      <c r="E26" s="28" t="s">
        <v>42</v>
      </c>
      <c r="F26" s="28" t="s">
        <v>43</v>
      </c>
      <c r="G26" s="28" t="s">
        <v>47</v>
      </c>
    </row>
    <row r="27">
      <c r="A27" s="28" t="s">
        <v>21</v>
      </c>
      <c r="B27" s="37">
        <f t="shared" ref="B27:B45" si="2">LINEST(B3:I3)</f>
        <v>-4.773809524</v>
      </c>
      <c r="C27" s="37">
        <v>78.35714285714286</v>
      </c>
      <c r="D27" s="37">
        <f>RSQ(B3:I3,B2:I2)</f>
        <v>0.3454319699</v>
      </c>
      <c r="E27" s="37">
        <f t="shared" ref="E27:E45" si="3">(B27*9)+C27</f>
        <v>35.39285714</v>
      </c>
      <c r="F27" s="37">
        <f t="shared" ref="F27:F45" si="4">ROUND(E27,0)</f>
        <v>35</v>
      </c>
      <c r="G27" s="28">
        <v>35.0</v>
      </c>
    </row>
    <row r="28">
      <c r="A28" s="28" t="s">
        <v>18</v>
      </c>
      <c r="B28" s="37">
        <f t="shared" si="2"/>
        <v>0.369047619</v>
      </c>
      <c r="C28" s="37">
        <v>-0.5357142857142855</v>
      </c>
      <c r="D28" s="37">
        <f>RSQ(B4:I4,B2:I2)</f>
        <v>0.3845538215</v>
      </c>
      <c r="E28" s="37">
        <f t="shared" si="3"/>
        <v>2.785714286</v>
      </c>
      <c r="F28" s="37">
        <f t="shared" si="4"/>
        <v>3</v>
      </c>
      <c r="G28" s="28">
        <v>3.0</v>
      </c>
    </row>
    <row r="29">
      <c r="A29" s="28" t="s">
        <v>17</v>
      </c>
      <c r="B29" s="37">
        <f t="shared" si="2"/>
        <v>0.0119047619</v>
      </c>
      <c r="C29" s="37">
        <v>2.3214285714285703</v>
      </c>
      <c r="D29" s="37">
        <f>RSQ(B5:I5,B2:I2)</f>
        <v>0.0002300437083</v>
      </c>
      <c r="E29" s="37">
        <f t="shared" si="3"/>
        <v>2.428571429</v>
      </c>
      <c r="F29" s="37">
        <f t="shared" si="4"/>
        <v>2</v>
      </c>
      <c r="G29" s="28">
        <v>2.0</v>
      </c>
    </row>
    <row r="30">
      <c r="A30" s="28" t="s">
        <v>16</v>
      </c>
      <c r="B30" s="37">
        <f t="shared" si="2"/>
        <v>0.880952381</v>
      </c>
      <c r="C30" s="37">
        <v>-0.9642857142857145</v>
      </c>
      <c r="D30" s="37">
        <f>RSQ(B6:I6,B2:I2)</f>
        <v>0.9054232804</v>
      </c>
      <c r="E30" s="37">
        <f t="shared" si="3"/>
        <v>6.964285714</v>
      </c>
      <c r="F30" s="37">
        <f t="shared" si="4"/>
        <v>7</v>
      </c>
      <c r="G30" s="28">
        <v>7.0</v>
      </c>
    </row>
    <row r="31">
      <c r="A31" s="28" t="s">
        <v>15</v>
      </c>
      <c r="B31" s="37">
        <f t="shared" si="2"/>
        <v>0.04761904762</v>
      </c>
      <c r="C31" s="37">
        <v>0.7857142857142856</v>
      </c>
      <c r="D31" s="37">
        <f>RSQ(B7:I7,B2:I2)</f>
        <v>0.005952380952</v>
      </c>
      <c r="E31" s="37">
        <f t="shared" si="3"/>
        <v>1.214285714</v>
      </c>
      <c r="F31" s="37">
        <f t="shared" si="4"/>
        <v>1</v>
      </c>
      <c r="G31" s="28">
        <v>1.0</v>
      </c>
    </row>
    <row r="32">
      <c r="A32" s="28" t="s">
        <v>14</v>
      </c>
      <c r="B32" s="37">
        <f t="shared" si="2"/>
        <v>0.5357142857</v>
      </c>
      <c r="C32" s="37">
        <v>1.7142857142857124</v>
      </c>
      <c r="D32" s="37">
        <f>RSQ(B8:I8,B2:I2)</f>
        <v>0.1857968621</v>
      </c>
      <c r="E32" s="37">
        <f t="shared" si="3"/>
        <v>6.535714286</v>
      </c>
      <c r="F32" s="37">
        <f t="shared" si="4"/>
        <v>7</v>
      </c>
      <c r="G32" s="28">
        <v>7.0</v>
      </c>
    </row>
    <row r="33">
      <c r="A33" s="28" t="s">
        <v>13</v>
      </c>
      <c r="B33" s="37">
        <f t="shared" si="2"/>
        <v>0.1904761905</v>
      </c>
      <c r="C33" s="37">
        <v>2.3928571428571423</v>
      </c>
      <c r="D33" s="37">
        <f>RSQ(B9:I9,B2:I2)</f>
        <v>0.02192531689</v>
      </c>
      <c r="E33" s="37">
        <f t="shared" si="3"/>
        <v>4.107142857</v>
      </c>
      <c r="F33" s="37">
        <f t="shared" si="4"/>
        <v>4</v>
      </c>
      <c r="G33" s="28">
        <v>4.0</v>
      </c>
    </row>
    <row r="34">
      <c r="A34" s="28" t="s">
        <v>12</v>
      </c>
      <c r="B34" s="37">
        <f t="shared" si="2"/>
        <v>0.2380952381</v>
      </c>
      <c r="C34" s="37">
        <v>0.6785714285714285</v>
      </c>
      <c r="D34" s="37">
        <f>RSQ(B10:I10,B2:I2)</f>
        <v>0.06349206349</v>
      </c>
      <c r="E34" s="37">
        <f t="shared" si="3"/>
        <v>2.821428571</v>
      </c>
      <c r="F34" s="37">
        <f t="shared" si="4"/>
        <v>3</v>
      </c>
      <c r="G34" s="28">
        <v>3.0</v>
      </c>
    </row>
    <row r="35">
      <c r="A35" s="28" t="s">
        <v>11</v>
      </c>
      <c r="B35" s="37">
        <f t="shared" si="2"/>
        <v>-2.464285714</v>
      </c>
      <c r="C35" s="37">
        <v>22.964285714285708</v>
      </c>
      <c r="D35" s="37">
        <f>RSQ(B11:I11,B2:I2)</f>
        <v>0.7998543988</v>
      </c>
      <c r="E35" s="37">
        <f t="shared" si="3"/>
        <v>0.7857142857</v>
      </c>
      <c r="F35" s="37">
        <f t="shared" si="4"/>
        <v>1</v>
      </c>
      <c r="G35" s="28">
        <v>1.0</v>
      </c>
    </row>
    <row r="36">
      <c r="A36" s="28" t="s">
        <v>10</v>
      </c>
      <c r="B36" s="37">
        <f t="shared" si="2"/>
        <v>0.7023809524</v>
      </c>
      <c r="C36" s="37">
        <v>-0.5357142857142858</v>
      </c>
      <c r="D36" s="37">
        <f>RSQ(B12:I12,B2:I2)</f>
        <v>0.8007821486</v>
      </c>
      <c r="E36" s="37">
        <f t="shared" si="3"/>
        <v>5.785714286</v>
      </c>
      <c r="F36" s="37">
        <f t="shared" si="4"/>
        <v>6</v>
      </c>
      <c r="G36" s="28">
        <v>6.0</v>
      </c>
    </row>
    <row r="37">
      <c r="A37" s="28" t="s">
        <v>9</v>
      </c>
      <c r="B37" s="37">
        <f t="shared" si="2"/>
        <v>0</v>
      </c>
      <c r="C37" s="37">
        <v>2.7499999999999996</v>
      </c>
      <c r="D37" s="37">
        <f>RSQ(B13:I13,B2:I2)</f>
        <v>0</v>
      </c>
      <c r="E37" s="37">
        <f t="shared" si="3"/>
        <v>2.75</v>
      </c>
      <c r="F37" s="37">
        <f t="shared" si="4"/>
        <v>3</v>
      </c>
      <c r="G37" s="28">
        <v>3.0</v>
      </c>
    </row>
    <row r="38">
      <c r="A38" s="28" t="s">
        <v>8</v>
      </c>
      <c r="B38" s="37">
        <f t="shared" si="2"/>
        <v>-1.035714286</v>
      </c>
      <c r="C38" s="37">
        <v>8.785714285714283</v>
      </c>
      <c r="D38" s="37">
        <f>RSQ(B14:I14,B2:I2)</f>
        <v>0.7652411283</v>
      </c>
      <c r="E38" s="37">
        <f t="shared" si="3"/>
        <v>-0.5357142857</v>
      </c>
      <c r="F38" s="37">
        <f t="shared" si="4"/>
        <v>-1</v>
      </c>
      <c r="G38" s="28">
        <v>0.0</v>
      </c>
    </row>
    <row r="39">
      <c r="A39" s="28" t="s">
        <v>7</v>
      </c>
      <c r="B39" s="37">
        <f t="shared" si="2"/>
        <v>0.119047619</v>
      </c>
      <c r="C39" s="37">
        <v>1.4642857142857142</v>
      </c>
      <c r="D39" s="37">
        <f>RSQ(B15:I15,B2:I2)</f>
        <v>0.03720238095</v>
      </c>
      <c r="E39" s="37">
        <f t="shared" si="3"/>
        <v>2.535714286</v>
      </c>
      <c r="F39" s="37">
        <f t="shared" si="4"/>
        <v>3</v>
      </c>
      <c r="G39" s="28">
        <v>3.0</v>
      </c>
    </row>
    <row r="40">
      <c r="A40" s="28" t="s">
        <v>6</v>
      </c>
      <c r="B40" s="37">
        <f t="shared" si="2"/>
        <v>0.3095238095</v>
      </c>
      <c r="C40" s="37">
        <v>-0.6428571428571425</v>
      </c>
      <c r="D40" s="37">
        <f>RSQ(B16:I16,B15:I15)</f>
        <v>0.06451612903</v>
      </c>
      <c r="E40" s="37">
        <f t="shared" si="3"/>
        <v>2.142857143</v>
      </c>
      <c r="F40" s="37">
        <f t="shared" si="4"/>
        <v>2</v>
      </c>
      <c r="G40" s="28">
        <v>2.0</v>
      </c>
    </row>
    <row r="41">
      <c r="A41" s="28" t="s">
        <v>5</v>
      </c>
      <c r="B41" s="37">
        <f t="shared" si="2"/>
        <v>-1.571428571</v>
      </c>
      <c r="C41" s="37">
        <v>11.321428571428568</v>
      </c>
      <c r="D41" s="37">
        <f>RSQ(B17:I17,B2:I2)</f>
        <v>0.3936026023</v>
      </c>
      <c r="E41" s="37">
        <f t="shared" si="3"/>
        <v>-2.821428571</v>
      </c>
      <c r="F41" s="37">
        <f t="shared" si="4"/>
        <v>-3</v>
      </c>
      <c r="G41" s="28">
        <v>0.0</v>
      </c>
    </row>
    <row r="42">
      <c r="A42" s="28" t="s">
        <v>4</v>
      </c>
      <c r="B42" s="37">
        <f t="shared" si="2"/>
        <v>-0.7142857143</v>
      </c>
      <c r="C42" s="37">
        <v>7.214285714285713</v>
      </c>
      <c r="D42" s="37">
        <f>RSQ(B18:I18,B2:I2)</f>
        <v>0.2491694352</v>
      </c>
      <c r="E42" s="37">
        <f t="shared" si="3"/>
        <v>0.7857142857</v>
      </c>
      <c r="F42" s="37">
        <f t="shared" si="4"/>
        <v>1</v>
      </c>
      <c r="G42" s="28">
        <v>1.0</v>
      </c>
    </row>
    <row r="43">
      <c r="A43" s="28" t="s">
        <v>3</v>
      </c>
      <c r="B43" s="37">
        <f t="shared" si="2"/>
        <v>-0.369047619</v>
      </c>
      <c r="C43" s="37">
        <v>3.5357142857142843</v>
      </c>
      <c r="D43" s="37">
        <f>RSQ(B19:I19,B2:I2)</f>
        <v>0.3030589719</v>
      </c>
      <c r="E43" s="37">
        <f t="shared" si="3"/>
        <v>0.2142857143</v>
      </c>
      <c r="F43" s="37">
        <f t="shared" si="4"/>
        <v>0</v>
      </c>
      <c r="G43" s="28">
        <v>0.0</v>
      </c>
    </row>
    <row r="44">
      <c r="A44" s="28" t="s">
        <v>2</v>
      </c>
      <c r="B44" s="37">
        <f t="shared" si="2"/>
        <v>0.03571428571</v>
      </c>
      <c r="C44" s="37">
        <v>2.964285714285713</v>
      </c>
      <c r="D44" s="37">
        <f>RSQ(B20:I20,B2:I2)</f>
        <v>0.0007154781779</v>
      </c>
      <c r="E44" s="37">
        <f t="shared" si="3"/>
        <v>3.285714286</v>
      </c>
      <c r="F44" s="37">
        <f t="shared" si="4"/>
        <v>3</v>
      </c>
      <c r="G44" s="28">
        <v>3.0</v>
      </c>
    </row>
    <row r="45">
      <c r="A45" s="28" t="s">
        <v>1</v>
      </c>
      <c r="B45" s="37">
        <f t="shared" si="2"/>
        <v>-0.03571428571</v>
      </c>
      <c r="C45" s="37">
        <v>2.5357142857142856</v>
      </c>
      <c r="D45" s="37">
        <f>RSQ(B21:I21,B2:I2)</f>
        <v>0.002243829469</v>
      </c>
      <c r="E45" s="37">
        <f t="shared" si="3"/>
        <v>2.214285714</v>
      </c>
      <c r="F45" s="37">
        <f t="shared" si="4"/>
        <v>2</v>
      </c>
      <c r="G45" s="28">
        <v>2.0</v>
      </c>
    </row>
    <row r="47">
      <c r="A47" s="28" t="s">
        <v>48</v>
      </c>
      <c r="F47" s="37">
        <f t="shared" ref="F47:G47" si="5">SUM(F27:F45)</f>
        <v>79</v>
      </c>
      <c r="G47" s="38">
        <f t="shared" si="5"/>
        <v>83</v>
      </c>
    </row>
  </sheetData>
  <mergeCells count="1">
    <mergeCell ref="A25:F25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2.25"/>
    <col customWidth="1" min="3" max="3" width="11.25"/>
    <col customWidth="1" min="4" max="4" width="12.63"/>
    <col customWidth="1" min="5" max="5" width="13.25"/>
    <col customWidth="1" min="6" max="6" width="7.75"/>
    <col customWidth="1" min="8" max="8" width="13.88"/>
    <col customWidth="1" min="9" max="9" width="13.13"/>
    <col customWidth="1" min="10" max="10" width="12.25"/>
    <col customWidth="1" min="11" max="11" width="14.38"/>
    <col customWidth="1" min="12" max="12" width="13.25"/>
    <col customWidth="1" min="13" max="13" width="7.75"/>
  </cols>
  <sheetData>
    <row r="1">
      <c r="A1" s="39" t="s">
        <v>29</v>
      </c>
      <c r="H1" s="40" t="s">
        <v>30</v>
      </c>
    </row>
    <row r="2">
      <c r="A2" s="2"/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H2" s="2"/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</row>
    <row r="3">
      <c r="A3" s="41" t="s">
        <v>18</v>
      </c>
      <c r="B3" s="42">
        <v>-1.0357142857142851</v>
      </c>
      <c r="C3" s="42">
        <v>14.28571428571428</v>
      </c>
      <c r="D3" s="42">
        <v>0.26521602018290763</v>
      </c>
      <c r="E3" s="42">
        <v>4.9642857142857135</v>
      </c>
      <c r="F3" s="42">
        <v>5.0</v>
      </c>
      <c r="H3" s="20" t="s">
        <v>18</v>
      </c>
      <c r="I3" s="18">
        <v>0.369047619047619</v>
      </c>
      <c r="J3" s="18">
        <v>-0.5357142857142855</v>
      </c>
      <c r="K3" s="18">
        <v>0.38455382152861134</v>
      </c>
      <c r="L3" s="18">
        <v>2.7857142857142856</v>
      </c>
      <c r="M3" s="18">
        <v>3.0</v>
      </c>
    </row>
    <row r="4">
      <c r="A4" s="7" t="s">
        <v>17</v>
      </c>
      <c r="B4" s="2">
        <v>0.4285714285714287</v>
      </c>
      <c r="C4" s="2">
        <v>2.5714285714285703</v>
      </c>
      <c r="D4" s="2">
        <v>0.06650246305418718</v>
      </c>
      <c r="E4" s="2">
        <v>6.428571428571429</v>
      </c>
      <c r="F4" s="2">
        <v>6.0</v>
      </c>
      <c r="H4" s="7" t="s">
        <v>17</v>
      </c>
      <c r="I4" s="2">
        <v>0.011904761904762052</v>
      </c>
      <c r="J4" s="2">
        <v>2.3214285714285703</v>
      </c>
      <c r="K4" s="2">
        <v>2.3004370830457792E-4</v>
      </c>
      <c r="L4" s="2">
        <v>2.428571428571429</v>
      </c>
      <c r="M4" s="2">
        <v>2.0</v>
      </c>
    </row>
    <row r="5">
      <c r="A5" s="41" t="s">
        <v>16</v>
      </c>
      <c r="B5" s="42">
        <v>0.20238095238095244</v>
      </c>
      <c r="C5" s="42">
        <v>2.964285714285713</v>
      </c>
      <c r="D5" s="42">
        <v>0.046650524616626304</v>
      </c>
      <c r="E5" s="42">
        <v>4.785714285714285</v>
      </c>
      <c r="F5" s="42">
        <v>5.0</v>
      </c>
      <c r="H5" s="20" t="s">
        <v>16</v>
      </c>
      <c r="I5" s="18">
        <v>0.8809523809523809</v>
      </c>
      <c r="J5" s="18">
        <v>-0.9642857142857145</v>
      </c>
      <c r="K5" s="18">
        <v>0.9054232804232804</v>
      </c>
      <c r="L5" s="18">
        <v>6.964285714285714</v>
      </c>
      <c r="M5" s="18">
        <v>7.0</v>
      </c>
    </row>
    <row r="6">
      <c r="A6" s="7" t="s">
        <v>15</v>
      </c>
      <c r="B6" s="2">
        <v>-0.2261904761904761</v>
      </c>
      <c r="C6" s="2">
        <v>7.642857142857142</v>
      </c>
      <c r="D6" s="2">
        <v>0.031658335525738844</v>
      </c>
      <c r="E6" s="2">
        <v>5.607142857142858</v>
      </c>
      <c r="F6" s="2">
        <v>6.0</v>
      </c>
      <c r="H6" s="7" t="s">
        <v>15</v>
      </c>
      <c r="I6" s="2">
        <v>0.04761904761904759</v>
      </c>
      <c r="J6" s="2">
        <v>0.7857142857142856</v>
      </c>
      <c r="K6" s="2">
        <v>0.005952380952380955</v>
      </c>
      <c r="L6" s="2">
        <v>1.214285714285714</v>
      </c>
      <c r="M6" s="2">
        <v>1.0</v>
      </c>
    </row>
    <row r="7">
      <c r="A7" s="41" t="s">
        <v>14</v>
      </c>
      <c r="B7" s="42">
        <v>0.15476190476190468</v>
      </c>
      <c r="C7" s="42">
        <v>1.9285714285714286</v>
      </c>
      <c r="D7" s="42">
        <v>0.01527062437878377</v>
      </c>
      <c r="E7" s="42">
        <v>3.3214285714285707</v>
      </c>
      <c r="F7" s="42">
        <v>3.0</v>
      </c>
      <c r="H7" s="20" t="s">
        <v>14</v>
      </c>
      <c r="I7" s="18">
        <v>0.5357142857142858</v>
      </c>
      <c r="J7" s="18">
        <v>1.7142857142857124</v>
      </c>
      <c r="K7" s="18">
        <v>0.1857968620974401</v>
      </c>
      <c r="L7" s="18">
        <v>6.535714285714285</v>
      </c>
      <c r="M7" s="18">
        <v>7.0</v>
      </c>
    </row>
    <row r="8">
      <c r="A8" s="7" t="s">
        <v>13</v>
      </c>
      <c r="B8" s="2">
        <v>0.14285714285714277</v>
      </c>
      <c r="C8" s="2">
        <v>3.857142857142857</v>
      </c>
      <c r="D8" s="2">
        <v>0.025210084033613446</v>
      </c>
      <c r="E8" s="2">
        <v>5.142857142857142</v>
      </c>
      <c r="F8" s="2">
        <v>5.0</v>
      </c>
      <c r="H8" s="7" t="s">
        <v>13</v>
      </c>
      <c r="I8" s="2">
        <v>0.19047619047619055</v>
      </c>
      <c r="J8" s="2">
        <v>2.3928571428571423</v>
      </c>
      <c r="K8" s="2">
        <v>0.02192531688934566</v>
      </c>
      <c r="L8" s="2">
        <v>4.107142857142858</v>
      </c>
      <c r="M8" s="2">
        <v>4.0</v>
      </c>
    </row>
    <row r="9">
      <c r="A9" s="41" t="s">
        <v>12</v>
      </c>
      <c r="B9" s="42">
        <v>-0.5833333333333333</v>
      </c>
      <c r="C9" s="42">
        <v>9.999999999999998</v>
      </c>
      <c r="D9" s="42">
        <v>0.3584117032392896</v>
      </c>
      <c r="E9" s="42">
        <v>4.749999999999999</v>
      </c>
      <c r="F9" s="42">
        <v>5.0</v>
      </c>
      <c r="H9" s="20" t="s">
        <v>12</v>
      </c>
      <c r="I9" s="18">
        <v>0.23809523809523808</v>
      </c>
      <c r="J9" s="18">
        <v>0.6785714285714285</v>
      </c>
      <c r="K9" s="18">
        <v>0.0634920634920635</v>
      </c>
      <c r="L9" s="18">
        <v>2.821428571428571</v>
      </c>
      <c r="M9" s="18">
        <v>3.0</v>
      </c>
    </row>
    <row r="10">
      <c r="A10" s="7" t="s">
        <v>11</v>
      </c>
      <c r="B10" s="2">
        <v>0.40476190476190477</v>
      </c>
      <c r="C10" s="2">
        <v>-1.0714285714285714</v>
      </c>
      <c r="D10" s="2">
        <v>0.4439324116743472</v>
      </c>
      <c r="E10" s="2">
        <v>2.571428571428571</v>
      </c>
      <c r="F10" s="2">
        <v>3.0</v>
      </c>
      <c r="H10" s="7" t="s">
        <v>11</v>
      </c>
      <c r="I10" s="2">
        <v>-2.4642857142857135</v>
      </c>
      <c r="J10" s="2">
        <v>22.964285714285708</v>
      </c>
      <c r="K10" s="2">
        <v>0.7998543988351906</v>
      </c>
      <c r="L10" s="2">
        <v>0.7857142857142847</v>
      </c>
      <c r="M10" s="2">
        <v>1.0</v>
      </c>
    </row>
    <row r="11">
      <c r="A11" s="41" t="s">
        <v>10</v>
      </c>
      <c r="B11" s="42">
        <v>0.2619047619047621</v>
      </c>
      <c r="C11" s="42">
        <v>2.57142857142857</v>
      </c>
      <c r="D11" s="42">
        <v>0.25051759834368525</v>
      </c>
      <c r="E11" s="42">
        <v>4.928571428571429</v>
      </c>
      <c r="F11" s="42">
        <v>5.0</v>
      </c>
      <c r="H11" s="20" t="s">
        <v>10</v>
      </c>
      <c r="I11" s="18">
        <v>0.7023809523809523</v>
      </c>
      <c r="J11" s="18">
        <v>-0.5357142857142858</v>
      </c>
      <c r="K11" s="18">
        <v>0.8007821486082358</v>
      </c>
      <c r="L11" s="18">
        <v>5.785714285714286</v>
      </c>
      <c r="M11" s="18">
        <v>6.0</v>
      </c>
    </row>
    <row r="12">
      <c r="A12" s="7" t="s">
        <v>9</v>
      </c>
      <c r="B12" s="2">
        <v>-0.39285714285714257</v>
      </c>
      <c r="C12" s="2">
        <v>12.64285714285714</v>
      </c>
      <c r="D12" s="2">
        <v>0.08432055749128921</v>
      </c>
      <c r="E12" s="2">
        <v>9.107142857142858</v>
      </c>
      <c r="F12" s="2">
        <v>9.0</v>
      </c>
      <c r="H12" s="7" t="s">
        <v>9</v>
      </c>
      <c r="I12" s="2">
        <v>3.426222638094154E-17</v>
      </c>
      <c r="J12" s="2">
        <v>2.7499999999999996</v>
      </c>
      <c r="K12" s="2">
        <v>0.0</v>
      </c>
      <c r="L12" s="2">
        <v>2.75</v>
      </c>
      <c r="M12" s="2">
        <v>3.0</v>
      </c>
    </row>
    <row r="13">
      <c r="A13" s="41" t="s">
        <v>8</v>
      </c>
      <c r="B13" s="42">
        <v>-0.6428571428571425</v>
      </c>
      <c r="C13" s="42">
        <v>7.14285714285714</v>
      </c>
      <c r="D13" s="42">
        <v>0.3018633540372672</v>
      </c>
      <c r="E13" s="42">
        <v>1.3571428571428577</v>
      </c>
      <c r="F13" s="42">
        <v>1.0</v>
      </c>
      <c r="H13" s="20" t="s">
        <v>8</v>
      </c>
      <c r="I13" s="18">
        <v>-1.0357142857142854</v>
      </c>
      <c r="J13" s="18">
        <v>8.785714285714283</v>
      </c>
      <c r="K13" s="18">
        <v>0.7652411282984531</v>
      </c>
      <c r="L13" s="18">
        <v>-0.5357142857142847</v>
      </c>
      <c r="M13" s="18">
        <v>-1.0</v>
      </c>
    </row>
    <row r="14">
      <c r="A14" s="7" t="s">
        <v>7</v>
      </c>
      <c r="B14" s="2">
        <v>-0.17857142857142838</v>
      </c>
      <c r="C14" s="2">
        <v>4.178571428571427</v>
      </c>
      <c r="D14" s="2">
        <v>0.04482964734010759</v>
      </c>
      <c r="E14" s="2">
        <v>2.5714285714285716</v>
      </c>
      <c r="F14" s="2">
        <v>3.0</v>
      </c>
      <c r="H14" s="7" t="s">
        <v>7</v>
      </c>
      <c r="I14" s="2">
        <v>0.11904761904761904</v>
      </c>
      <c r="J14" s="2">
        <v>1.4642857142857142</v>
      </c>
      <c r="K14" s="2">
        <v>0.037202380952380945</v>
      </c>
      <c r="L14" s="2">
        <v>2.5357142857142856</v>
      </c>
      <c r="M14" s="2">
        <v>3.0</v>
      </c>
    </row>
    <row r="15">
      <c r="A15" s="41" t="s">
        <v>6</v>
      </c>
      <c r="B15" s="42">
        <v>-2.1666666666666656</v>
      </c>
      <c r="C15" s="42">
        <v>23.499999999999993</v>
      </c>
      <c r="D15" s="42">
        <v>0.6370490037695207</v>
      </c>
      <c r="E15" s="42">
        <v>4.0000000000000036</v>
      </c>
      <c r="F15" s="42">
        <v>4.0</v>
      </c>
      <c r="H15" s="20" t="s">
        <v>6</v>
      </c>
      <c r="I15" s="18">
        <v>0.3095238095238094</v>
      </c>
      <c r="J15" s="18">
        <v>-0.6428571428571425</v>
      </c>
      <c r="K15" s="18">
        <v>0.06451612903225806</v>
      </c>
      <c r="L15" s="18">
        <v>2.1428571428571423</v>
      </c>
      <c r="M15" s="18">
        <v>2.0</v>
      </c>
    </row>
    <row r="16">
      <c r="A16" s="7" t="s">
        <v>5</v>
      </c>
      <c r="B16" s="2">
        <v>-0.8690476190476188</v>
      </c>
      <c r="C16" s="2">
        <v>8.285714285714283</v>
      </c>
      <c r="D16" s="2">
        <v>0.2369392201324974</v>
      </c>
      <c r="E16" s="2">
        <v>0.4642857142857135</v>
      </c>
      <c r="F16" s="2">
        <v>0.0</v>
      </c>
      <c r="H16" s="7" t="s">
        <v>5</v>
      </c>
      <c r="I16" s="2">
        <v>-1.571428571428571</v>
      </c>
      <c r="J16" s="2">
        <v>11.321428571428568</v>
      </c>
      <c r="K16" s="2">
        <v>0.39360260233125505</v>
      </c>
      <c r="L16" s="2">
        <v>-2.821428571428571</v>
      </c>
      <c r="M16" s="2">
        <v>-3.0</v>
      </c>
    </row>
    <row r="17">
      <c r="A17" s="41" t="s">
        <v>4</v>
      </c>
      <c r="B17" s="42">
        <v>-0.2380952380952378</v>
      </c>
      <c r="C17" s="42">
        <v>8.571428571428568</v>
      </c>
      <c r="D17" s="42">
        <v>0.036075036075036065</v>
      </c>
      <c r="E17" s="42">
        <v>6.428571428571427</v>
      </c>
      <c r="F17" s="42">
        <v>6.0</v>
      </c>
      <c r="H17" s="20" t="s">
        <v>4</v>
      </c>
      <c r="I17" s="18">
        <v>-0.714285714285714</v>
      </c>
      <c r="J17" s="18">
        <v>7.214285714285713</v>
      </c>
      <c r="K17" s="18">
        <v>0.2491694352159468</v>
      </c>
      <c r="L17" s="18">
        <v>0.7857142857142874</v>
      </c>
      <c r="M17" s="18">
        <v>1.0</v>
      </c>
    </row>
    <row r="18">
      <c r="A18" s="7" t="s">
        <v>3</v>
      </c>
      <c r="B18" s="2">
        <v>-0.35714285714285704</v>
      </c>
      <c r="C18" s="2">
        <v>7.857142857142857</v>
      </c>
      <c r="D18" s="2">
        <v>0.21008403361344535</v>
      </c>
      <c r="E18" s="2">
        <v>4.642857142857143</v>
      </c>
      <c r="F18" s="2">
        <v>5.0</v>
      </c>
      <c r="H18" s="7" t="s">
        <v>3</v>
      </c>
      <c r="I18" s="2">
        <v>-0.3690476190476188</v>
      </c>
      <c r="J18" s="2">
        <v>3.5357142857142843</v>
      </c>
      <c r="K18" s="2">
        <v>0.3030589719331442</v>
      </c>
      <c r="L18" s="2">
        <v>0.2142857142857153</v>
      </c>
      <c r="M18" s="2">
        <v>0.0</v>
      </c>
    </row>
    <row r="19">
      <c r="A19" s="41" t="s">
        <v>2</v>
      </c>
      <c r="B19" s="42">
        <v>0.3214285714285716</v>
      </c>
      <c r="C19" s="42">
        <v>2.428571428571427</v>
      </c>
      <c r="D19" s="42">
        <v>0.09257142857142855</v>
      </c>
      <c r="E19" s="42">
        <v>5.321428571428571</v>
      </c>
      <c r="F19" s="42">
        <v>5.0</v>
      </c>
      <c r="H19" s="20" t="s">
        <v>2</v>
      </c>
      <c r="I19" s="18">
        <v>0.03571428571428586</v>
      </c>
      <c r="J19" s="18">
        <v>2.964285714285713</v>
      </c>
      <c r="K19" s="18">
        <v>7.154781779155736E-4</v>
      </c>
      <c r="L19" s="18">
        <v>3.2857142857142856</v>
      </c>
      <c r="M19" s="18">
        <v>3.0</v>
      </c>
    </row>
    <row r="20">
      <c r="A20" s="7" t="s">
        <v>1</v>
      </c>
      <c r="B20" s="2">
        <v>-2.749999999999999</v>
      </c>
      <c r="C20" s="2">
        <v>27.74999999999999</v>
      </c>
      <c r="D20" s="2">
        <v>0.7253782472166714</v>
      </c>
      <c r="E20" s="2">
        <v>2.9999999999999964</v>
      </c>
      <c r="F20" s="2">
        <v>3.0</v>
      </c>
      <c r="H20" s="7" t="s">
        <v>1</v>
      </c>
      <c r="I20" s="2">
        <v>-0.03571428571428576</v>
      </c>
      <c r="J20" s="2">
        <v>2.5357142857142856</v>
      </c>
      <c r="K20" s="2">
        <v>0.0022438294689603594</v>
      </c>
      <c r="L20" s="2">
        <v>2.2142857142857135</v>
      </c>
      <c r="M20" s="2">
        <v>2.0</v>
      </c>
    </row>
    <row r="21">
      <c r="A21" s="42"/>
      <c r="B21" s="42"/>
      <c r="C21" s="42"/>
      <c r="D21" s="42"/>
      <c r="E21" s="42"/>
      <c r="F21" s="42"/>
      <c r="H21" s="20" t="s">
        <v>46</v>
      </c>
      <c r="I21" s="18">
        <v>-4.773809523809523</v>
      </c>
      <c r="J21" s="18">
        <v>78.35714285714286</v>
      </c>
      <c r="K21" s="18">
        <v>0.3454319698737076</v>
      </c>
      <c r="L21" s="18">
        <v>35.39285714285715</v>
      </c>
      <c r="M21" s="18">
        <v>35.0</v>
      </c>
    </row>
    <row r="22">
      <c r="A22" s="2"/>
      <c r="B22" s="2"/>
      <c r="C22" s="2"/>
      <c r="D22" s="2"/>
      <c r="E22" s="2"/>
      <c r="F22" s="2"/>
      <c r="H22" s="2"/>
      <c r="I22" s="2"/>
      <c r="J22" s="2"/>
      <c r="K22" s="2"/>
      <c r="L22" s="2"/>
      <c r="M22" s="2"/>
    </row>
    <row r="23">
      <c r="A23" s="41" t="s">
        <v>35</v>
      </c>
      <c r="B23" s="42"/>
      <c r="C23" s="42"/>
      <c r="D23" s="42"/>
      <c r="E23" s="42">
        <f t="shared" ref="E23:F23" si="1">SUM(E3:E20)</f>
        <v>79.39285714</v>
      </c>
      <c r="F23" s="42">
        <f t="shared" si="1"/>
        <v>79</v>
      </c>
      <c r="H23" s="20" t="s">
        <v>35</v>
      </c>
      <c r="I23" s="18"/>
      <c r="J23" s="18"/>
      <c r="K23" s="18"/>
      <c r="L23" s="18">
        <f t="shared" ref="L23:M23" si="2">SUM(L3:L21)</f>
        <v>79.39285714</v>
      </c>
      <c r="M23" s="18">
        <f t="shared" si="2"/>
        <v>79</v>
      </c>
    </row>
  </sheetData>
  <mergeCells count="2">
    <mergeCell ref="A1:F1"/>
    <mergeCell ref="H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6.0"/>
    <col customWidth="1" min="3" max="3" width="11.75"/>
    <col customWidth="1" min="4" max="4" width="6.0"/>
    <col customWidth="1" min="5" max="5" width="17.25"/>
    <col customWidth="1" min="6" max="6" width="16.25"/>
    <col customWidth="1" min="7" max="7" width="12.25"/>
  </cols>
  <sheetData>
    <row r="1">
      <c r="A1" s="43" t="s">
        <v>49</v>
      </c>
      <c r="B1" s="44" t="s">
        <v>23</v>
      </c>
      <c r="C1" s="44" t="s">
        <v>50</v>
      </c>
      <c r="D1" s="44" t="s">
        <v>20</v>
      </c>
      <c r="E1" s="44" t="s">
        <v>51</v>
      </c>
      <c r="F1" s="44" t="s">
        <v>52</v>
      </c>
      <c r="G1" s="44" t="s">
        <v>53</v>
      </c>
    </row>
    <row r="2">
      <c r="A2" s="12" t="s">
        <v>18</v>
      </c>
      <c r="B2" s="45">
        <v>5.0</v>
      </c>
      <c r="C2" s="46">
        <f t="shared" ref="C2:C19" si="1">B2/79</f>
        <v>0.06329113924</v>
      </c>
      <c r="D2" s="12">
        <v>3.0</v>
      </c>
      <c r="E2" s="35">
        <f t="shared" ref="E2:E19" si="2">D2/48</f>
        <v>0.0625</v>
      </c>
      <c r="F2" s="34">
        <f t="shared" ref="F2:F19" si="3">SUM(B2,D2)</f>
        <v>8</v>
      </c>
      <c r="G2" s="35">
        <f t="shared" ref="G2:G19" si="4">F2/127</f>
        <v>0.06299212598</v>
      </c>
    </row>
    <row r="3">
      <c r="A3" s="12" t="s">
        <v>17</v>
      </c>
      <c r="B3" s="45">
        <v>6.0</v>
      </c>
      <c r="C3" s="46">
        <f t="shared" si="1"/>
        <v>0.07594936709</v>
      </c>
      <c r="D3" s="12">
        <v>2.0</v>
      </c>
      <c r="E3" s="35">
        <f t="shared" si="2"/>
        <v>0.04166666667</v>
      </c>
      <c r="F3" s="34">
        <f t="shared" si="3"/>
        <v>8</v>
      </c>
      <c r="G3" s="35">
        <f t="shared" si="4"/>
        <v>0.06299212598</v>
      </c>
    </row>
    <row r="4">
      <c r="A4" s="12" t="s">
        <v>16</v>
      </c>
      <c r="B4" s="45">
        <v>5.0</v>
      </c>
      <c r="C4" s="46">
        <f t="shared" si="1"/>
        <v>0.06329113924</v>
      </c>
      <c r="D4" s="12">
        <v>7.0</v>
      </c>
      <c r="E4" s="35">
        <f t="shared" si="2"/>
        <v>0.1458333333</v>
      </c>
      <c r="F4" s="34">
        <f t="shared" si="3"/>
        <v>12</v>
      </c>
      <c r="G4" s="35">
        <f t="shared" si="4"/>
        <v>0.09448818898</v>
      </c>
    </row>
    <row r="5">
      <c r="A5" s="12" t="s">
        <v>15</v>
      </c>
      <c r="B5" s="47">
        <v>6.0</v>
      </c>
      <c r="C5" s="46">
        <f t="shared" si="1"/>
        <v>0.07594936709</v>
      </c>
      <c r="D5" s="12">
        <v>1.0</v>
      </c>
      <c r="E5" s="35">
        <f t="shared" si="2"/>
        <v>0.02083333333</v>
      </c>
      <c r="F5" s="34">
        <f t="shared" si="3"/>
        <v>7</v>
      </c>
      <c r="G5" s="35">
        <f t="shared" si="4"/>
        <v>0.05511811024</v>
      </c>
    </row>
    <row r="6">
      <c r="A6" s="12" t="s">
        <v>14</v>
      </c>
      <c r="B6" s="47">
        <v>3.0</v>
      </c>
      <c r="C6" s="46">
        <f t="shared" si="1"/>
        <v>0.03797468354</v>
      </c>
      <c r="D6" s="12">
        <v>7.0</v>
      </c>
      <c r="E6" s="35">
        <f t="shared" si="2"/>
        <v>0.1458333333</v>
      </c>
      <c r="F6" s="34">
        <f t="shared" si="3"/>
        <v>10</v>
      </c>
      <c r="G6" s="35">
        <f t="shared" si="4"/>
        <v>0.07874015748</v>
      </c>
    </row>
    <row r="7">
      <c r="A7" s="12" t="s">
        <v>13</v>
      </c>
      <c r="B7" s="47">
        <v>5.0</v>
      </c>
      <c r="C7" s="46">
        <f t="shared" si="1"/>
        <v>0.06329113924</v>
      </c>
      <c r="D7" s="12">
        <v>4.0</v>
      </c>
      <c r="E7" s="35">
        <f t="shared" si="2"/>
        <v>0.08333333333</v>
      </c>
      <c r="F7" s="34">
        <f t="shared" si="3"/>
        <v>9</v>
      </c>
      <c r="G7" s="35">
        <f t="shared" si="4"/>
        <v>0.07086614173</v>
      </c>
    </row>
    <row r="8">
      <c r="A8" s="12" t="s">
        <v>12</v>
      </c>
      <c r="B8" s="47">
        <v>5.0</v>
      </c>
      <c r="C8" s="46">
        <f t="shared" si="1"/>
        <v>0.06329113924</v>
      </c>
      <c r="D8" s="12">
        <v>3.0</v>
      </c>
      <c r="E8" s="35">
        <f t="shared" si="2"/>
        <v>0.0625</v>
      </c>
      <c r="F8" s="34">
        <f t="shared" si="3"/>
        <v>8</v>
      </c>
      <c r="G8" s="35">
        <f t="shared" si="4"/>
        <v>0.06299212598</v>
      </c>
    </row>
    <row r="9">
      <c r="A9" s="12" t="s">
        <v>11</v>
      </c>
      <c r="B9" s="47">
        <v>3.0</v>
      </c>
      <c r="C9" s="46">
        <f t="shared" si="1"/>
        <v>0.03797468354</v>
      </c>
      <c r="D9" s="12">
        <v>1.0</v>
      </c>
      <c r="E9" s="35">
        <f t="shared" si="2"/>
        <v>0.02083333333</v>
      </c>
      <c r="F9" s="34">
        <f t="shared" si="3"/>
        <v>4</v>
      </c>
      <c r="G9" s="35">
        <f t="shared" si="4"/>
        <v>0.03149606299</v>
      </c>
    </row>
    <row r="10">
      <c r="A10" s="12" t="s">
        <v>10</v>
      </c>
      <c r="B10" s="47">
        <v>5.0</v>
      </c>
      <c r="C10" s="46">
        <f t="shared" si="1"/>
        <v>0.06329113924</v>
      </c>
      <c r="D10" s="12">
        <v>6.0</v>
      </c>
      <c r="E10" s="35">
        <f t="shared" si="2"/>
        <v>0.125</v>
      </c>
      <c r="F10" s="34">
        <f t="shared" si="3"/>
        <v>11</v>
      </c>
      <c r="G10" s="35">
        <f t="shared" si="4"/>
        <v>0.08661417323</v>
      </c>
    </row>
    <row r="11">
      <c r="A11" s="12" t="s">
        <v>9</v>
      </c>
      <c r="B11" s="47">
        <v>9.0</v>
      </c>
      <c r="C11" s="46">
        <f t="shared" si="1"/>
        <v>0.1139240506</v>
      </c>
      <c r="D11" s="12">
        <v>3.0</v>
      </c>
      <c r="E11" s="35">
        <f t="shared" si="2"/>
        <v>0.0625</v>
      </c>
      <c r="F11" s="34">
        <f t="shared" si="3"/>
        <v>12</v>
      </c>
      <c r="G11" s="35">
        <f t="shared" si="4"/>
        <v>0.09448818898</v>
      </c>
    </row>
    <row r="12">
      <c r="A12" s="12" t="s">
        <v>8</v>
      </c>
      <c r="B12" s="47">
        <v>1.0</v>
      </c>
      <c r="C12" s="46">
        <f t="shared" si="1"/>
        <v>0.01265822785</v>
      </c>
      <c r="D12" s="12">
        <v>0.0</v>
      </c>
      <c r="E12" s="35">
        <f t="shared" si="2"/>
        <v>0</v>
      </c>
      <c r="F12" s="34">
        <f t="shared" si="3"/>
        <v>1</v>
      </c>
      <c r="G12" s="35">
        <f t="shared" si="4"/>
        <v>0.007874015748</v>
      </c>
    </row>
    <row r="13">
      <c r="A13" s="12" t="s">
        <v>7</v>
      </c>
      <c r="B13" s="47">
        <v>3.0</v>
      </c>
      <c r="C13" s="46">
        <f t="shared" si="1"/>
        <v>0.03797468354</v>
      </c>
      <c r="D13" s="12">
        <v>3.0</v>
      </c>
      <c r="E13" s="35">
        <f t="shared" si="2"/>
        <v>0.0625</v>
      </c>
      <c r="F13" s="34">
        <f t="shared" si="3"/>
        <v>6</v>
      </c>
      <c r="G13" s="35">
        <f t="shared" si="4"/>
        <v>0.04724409449</v>
      </c>
    </row>
    <row r="14">
      <c r="A14" s="12" t="s">
        <v>6</v>
      </c>
      <c r="B14" s="47">
        <v>4.0</v>
      </c>
      <c r="C14" s="46">
        <f t="shared" si="1"/>
        <v>0.05063291139</v>
      </c>
      <c r="D14" s="12">
        <v>2.0</v>
      </c>
      <c r="E14" s="35">
        <f t="shared" si="2"/>
        <v>0.04166666667</v>
      </c>
      <c r="F14" s="34">
        <f t="shared" si="3"/>
        <v>6</v>
      </c>
      <c r="G14" s="35">
        <f t="shared" si="4"/>
        <v>0.04724409449</v>
      </c>
    </row>
    <row r="15">
      <c r="A15" s="12" t="s">
        <v>5</v>
      </c>
      <c r="B15" s="47">
        <v>0.0</v>
      </c>
      <c r="C15" s="46">
        <f t="shared" si="1"/>
        <v>0</v>
      </c>
      <c r="D15" s="12">
        <v>0.0</v>
      </c>
      <c r="E15" s="35">
        <f t="shared" si="2"/>
        <v>0</v>
      </c>
      <c r="F15" s="34">
        <f t="shared" si="3"/>
        <v>0</v>
      </c>
      <c r="G15" s="35">
        <f t="shared" si="4"/>
        <v>0</v>
      </c>
    </row>
    <row r="16">
      <c r="A16" s="12" t="s">
        <v>4</v>
      </c>
      <c r="B16" s="47">
        <v>6.0</v>
      </c>
      <c r="C16" s="46">
        <f t="shared" si="1"/>
        <v>0.07594936709</v>
      </c>
      <c r="D16" s="12">
        <v>1.0</v>
      </c>
      <c r="E16" s="35">
        <f t="shared" si="2"/>
        <v>0.02083333333</v>
      </c>
      <c r="F16" s="34">
        <f t="shared" si="3"/>
        <v>7</v>
      </c>
      <c r="G16" s="35">
        <f t="shared" si="4"/>
        <v>0.05511811024</v>
      </c>
    </row>
    <row r="17">
      <c r="A17" s="12" t="s">
        <v>3</v>
      </c>
      <c r="B17" s="47">
        <v>5.0</v>
      </c>
      <c r="C17" s="46">
        <f t="shared" si="1"/>
        <v>0.06329113924</v>
      </c>
      <c r="D17" s="12">
        <v>0.0</v>
      </c>
      <c r="E17" s="35">
        <f t="shared" si="2"/>
        <v>0</v>
      </c>
      <c r="F17" s="34">
        <f t="shared" si="3"/>
        <v>5</v>
      </c>
      <c r="G17" s="35">
        <f t="shared" si="4"/>
        <v>0.03937007874</v>
      </c>
    </row>
    <row r="18">
      <c r="A18" s="12" t="s">
        <v>2</v>
      </c>
      <c r="B18" s="47">
        <v>5.0</v>
      </c>
      <c r="C18" s="46">
        <f t="shared" si="1"/>
        <v>0.06329113924</v>
      </c>
      <c r="D18" s="12">
        <v>3.0</v>
      </c>
      <c r="E18" s="35">
        <f t="shared" si="2"/>
        <v>0.0625</v>
      </c>
      <c r="F18" s="34">
        <f t="shared" si="3"/>
        <v>8</v>
      </c>
      <c r="G18" s="35">
        <f t="shared" si="4"/>
        <v>0.06299212598</v>
      </c>
    </row>
    <row r="19">
      <c r="A19" s="12" t="s">
        <v>1</v>
      </c>
      <c r="B19" s="47">
        <v>3.0</v>
      </c>
      <c r="C19" s="46">
        <f t="shared" si="1"/>
        <v>0.03797468354</v>
      </c>
      <c r="D19" s="12">
        <v>2.0</v>
      </c>
      <c r="E19" s="35">
        <f t="shared" si="2"/>
        <v>0.04166666667</v>
      </c>
      <c r="F19" s="34">
        <f t="shared" si="3"/>
        <v>5</v>
      </c>
      <c r="G19" s="35">
        <f t="shared" si="4"/>
        <v>0.03937007874</v>
      </c>
    </row>
    <row r="20">
      <c r="A20" s="12" t="s">
        <v>35</v>
      </c>
      <c r="B20" s="34">
        <f t="shared" ref="B20:G20" si="5">SUM(B2:B19)</f>
        <v>79</v>
      </c>
      <c r="C20" s="35">
        <f t="shared" si="5"/>
        <v>1</v>
      </c>
      <c r="D20" s="34">
        <f t="shared" si="5"/>
        <v>48</v>
      </c>
      <c r="E20" s="35">
        <f t="shared" si="5"/>
        <v>1</v>
      </c>
      <c r="F20" s="34">
        <f t="shared" si="5"/>
        <v>127</v>
      </c>
      <c r="G20" s="46">
        <f t="shared" si="5"/>
        <v>1</v>
      </c>
    </row>
    <row r="21">
      <c r="A21" s="12" t="s">
        <v>46</v>
      </c>
      <c r="B21" s="34"/>
      <c r="C21" s="12"/>
      <c r="D21" s="12">
        <v>35.0</v>
      </c>
      <c r="E21" s="12"/>
      <c r="F21" s="12">
        <v>35.0</v>
      </c>
      <c r="G21" s="48">
        <v>0.44</v>
      </c>
    </row>
  </sheetData>
  <drawing r:id="rId1"/>
  <tableParts count="1">
    <tablePart r:id="rId3"/>
  </tableParts>
</worksheet>
</file>