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<sst xmlns="http://schemas.openxmlformats.org/spreadsheetml/2006/main" count="86" uniqueCount="41">
  <si>
    <t>ID</t>
  </si>
  <si>
    <t>名称</t>
  </si>
  <si>
    <t>贴图</t>
  </si>
  <si>
    <t>说明</t>
  </si>
  <si>
    <t>制作材料（id・数量）</t>
  </si>
  <si>
    <t>制作时间（s）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</si>
  <si>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</si>
  <si>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</si>
  <si>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</si>
  <si>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</si>
  <si>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</si>
  <si>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</si>
  <si>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</si>
  <si>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</si>
  <si>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</t>
  </si>
  <si>
    <t>SpriteName</t>
  </si>
  <si>
    <t>Desc</t>
  </si>
  <si>
    <t>MakeRes</t>
  </si>
  <si>
    <t>MakeTime</t>
  </si>
  <si>
    <t>铁</t>
  </si>
  <si>
    <t>Iron</t>
  </si>
  <si>
    <t>A good thing.</t>
  </si>
  <si>
    <t>铁矿</t>
  </si>
  <si>
    <t>金币</t>
  </si>
  <si>
    <t>钢</t>
  </si>
  <si>
    <t>Steel</t>
  </si>
  <si>
    <t>硝石</t>
  </si>
  <si>
    <t>Saltpeter</t>
  </si>
  <si>
    <t>硝石矿</t>
  </si>
  <si>
    <t>火药</t>
  </si>
  <si>
    <t>Gunpowder</t>
  </si>
  <si>
    <t>皮革</t>
  </si>
  <si>
    <t>Leather</t>
  </si>
  <si>
    <t>兽皮</t>
  </si>
  <si>
    <t>精皮革</t>
  </si>
  <si>
    <t>FineLeather</t>
  </si>
  <si>
    <t>紫水晶</t>
  </si>
  <si>
    <t>Amethyst</t>
  </si>
  <si>
    <t>红水晶</t>
  </si>
  <si>
    <t>黑水晶</t>
  </si>
  <si>
    <t>Morion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</si>
</sst>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haidao\Tables\Sources\gameplay\Material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A5" t="str">
            <v>石材</v>
          </cell>
          <cell r="B5">
            <v>1001</v>
          </cell>
          <cell r="C5" t="str">
            <v>Stone</v>
          </cell>
        </row>
        <row r="6">
          <cell r="A6" t="str">
            <v>木材</v>
          </cell>
          <cell r="B6">
            <v>1002</v>
          </cell>
          <cell r="C6" t="str">
            <v>Wood</v>
          </cell>
        </row>
        <row r="7">
          <cell r="A7" t="str">
            <v>铁矿</v>
          </cell>
          <cell r="B7">
            <v>1003</v>
          </cell>
          <cell r="C7" t="str">
            <v>Iron Ore</v>
          </cell>
        </row>
        <row r="8">
          <cell r="A8" t="str">
            <v>铁</v>
          </cell>
          <cell r="B8">
            <v>1004</v>
          </cell>
          <cell r="C8" t="str">
            <v>Iron</v>
          </cell>
        </row>
        <row r="9">
          <cell r="A9" t="str">
            <v>钢</v>
          </cell>
          <cell r="B9">
            <v>1005</v>
          </cell>
          <cell r="C9" t="str">
            <v>Steel</v>
          </cell>
        </row>
        <row r="10">
          <cell r="A10" t="str">
            <v>硝石矿</v>
          </cell>
          <cell r="B10">
            <v>1006</v>
          </cell>
          <cell r="C10" t="str">
            <v>Saltpeter Mine</v>
          </cell>
        </row>
        <row r="11">
          <cell r="A11" t="str">
            <v>硝石</v>
          </cell>
          <cell r="B11">
            <v>1007</v>
          </cell>
          <cell r="C11" t="str">
            <v>Saltpeter</v>
          </cell>
        </row>
        <row r="12">
          <cell r="A12" t="str">
            <v>火药</v>
          </cell>
          <cell r="B12">
            <v>1008</v>
          </cell>
          <cell r="C12" t="str">
            <v>Gunpowder</v>
          </cell>
        </row>
        <row r="13">
          <cell r="A13" t="str">
            <v>兽皮</v>
          </cell>
          <cell r="B13">
            <v>1009</v>
          </cell>
          <cell r="C13" t="str">
            <v>Hide</v>
          </cell>
        </row>
        <row r="14">
          <cell r="A14" t="str">
            <v>皮革</v>
          </cell>
          <cell r="B14">
            <v>1010</v>
          </cell>
          <cell r="C14" t="str">
            <v>Leather</v>
          </cell>
        </row>
        <row r="15">
          <cell r="A15" t="str">
            <v>精皮革</v>
          </cell>
          <cell r="B15">
            <v>1011</v>
          </cell>
          <cell r="C15" t="str">
            <v>Fine Leather</v>
          </cell>
        </row>
        <row r="16">
          <cell r="A16" t="str">
            <v>红水晶</v>
          </cell>
          <cell r="B16">
            <v>1012</v>
          </cell>
          <cell r="C16" t="str">
            <v>Rubasse</v>
          </cell>
        </row>
        <row r="17">
          <cell r="A17" t="str">
            <v>紫水晶</v>
          </cell>
          <cell r="B17">
            <v>1013</v>
          </cell>
          <cell r="C17" t="str">
            <v>Amethyst</v>
          </cell>
        </row>
        <row r="18">
          <cell r="A18" t="str">
            <v>黑水晶</v>
          </cell>
          <cell r="B18">
            <v>1014</v>
          </cell>
          <cell r="C18" t="str">
            <v>Morion</v>
          </cell>
        </row>
        <row r="19">
          <cell r="A19" t="str">
            <v>红宝石</v>
          </cell>
          <cell r="B19">
            <v>1015</v>
          </cell>
          <cell r="C19" t="str">
            <v>Ruby</v>
          </cell>
        </row>
        <row r="20">
          <cell r="A20" t="str">
            <v>紫宝石</v>
          </cell>
          <cell r="B20">
            <v>1016</v>
          </cell>
          <cell r="C20" t="str">
            <v>Purple Gem</v>
          </cell>
        </row>
        <row r="21">
          <cell r="A21" t="str">
            <v>黑宝石</v>
          </cell>
          <cell r="B21">
            <v>1017</v>
          </cell>
          <cell r="C21" t="str">
            <v>Black Onyx</v>
          </cell>
        </row>
        <row r="22">
          <cell r="A22" t="str">
            <v>珊瑚</v>
          </cell>
          <cell r="B22">
            <v>1018</v>
          </cell>
          <cell r="C22" t="str">
            <v>Coral</v>
          </cell>
        </row>
        <row r="23">
          <cell r="A23" t="str">
            <v>珍珠</v>
          </cell>
          <cell r="B23">
            <v>1019</v>
          </cell>
          <cell r="C23" t="str">
            <v>Pearl</v>
          </cell>
        </row>
        <row r="24">
          <cell r="A24" t="str">
            <v>琥珀</v>
          </cell>
          <cell r="B24">
            <v>1020</v>
          </cell>
          <cell r="C24" t="str">
            <v>Lamber</v>
          </cell>
        </row>
        <row r="25">
          <cell r="A25" t="str">
            <v>人鱼眼泪</v>
          </cell>
          <cell r="B25">
            <v>1021</v>
          </cell>
          <cell r="C25" t="str">
            <v>Mermaid Tears</v>
          </cell>
        </row>
        <row r="26">
          <cell r="A26" t="str">
            <v>神秘黏液</v>
          </cell>
          <cell r="B26">
            <v>1022</v>
          </cell>
          <cell r="C26" t="str">
            <v>Mystery Mucus</v>
          </cell>
        </row>
        <row r="27">
          <cell r="A27" t="str">
            <v>巨蜥尾巴</v>
          </cell>
          <cell r="B27">
            <v>1023</v>
          </cell>
          <cell r="C27" t="str">
            <v>Giant Lizard Tails</v>
          </cell>
        </row>
        <row r="28">
          <cell r="A28" t="str">
            <v>湛蓝羽毛</v>
          </cell>
          <cell r="B28">
            <v>1024</v>
          </cell>
          <cell r="C28" t="str">
            <v>Blue Feather</v>
          </cell>
        </row>
        <row r="29">
          <cell r="A29" t="str">
            <v>鲷鱼</v>
          </cell>
          <cell r="B29">
            <v>1025</v>
          </cell>
          <cell r="C29" t="str">
            <v>Volador</v>
          </cell>
        </row>
        <row r="30">
          <cell r="A30" t="str">
            <v>银鲳</v>
          </cell>
          <cell r="B30">
            <v>1026</v>
          </cell>
          <cell r="C30" t="str">
            <v>Pomfret</v>
          </cell>
        </row>
        <row r="31">
          <cell r="A31" t="str">
            <v>鱿鱼</v>
          </cell>
          <cell r="B31">
            <v>1027</v>
          </cell>
          <cell r="C31" t="str">
            <v>Squid</v>
          </cell>
        </row>
        <row r="32">
          <cell r="A32" t="str">
            <v>金枪鱼</v>
          </cell>
          <cell r="B32">
            <v>1028</v>
          </cell>
          <cell r="C32" t="str">
            <v>Tuna</v>
          </cell>
        </row>
        <row r="33">
          <cell r="A33" t="str">
            <v>鲨鱼</v>
          </cell>
          <cell r="B33">
            <v>1029</v>
          </cell>
          <cell r="C33" t="str">
            <v>Shark</v>
          </cell>
        </row>
        <row r="34">
          <cell r="A34" t="str">
            <v>大章鱼</v>
          </cell>
          <cell r="B34">
            <v>1030</v>
          </cell>
          <cell r="C34" t="str">
            <v>Octopuss</v>
          </cell>
        </row>
        <row r="35">
          <cell r="A35" t="str">
            <v>辣椒</v>
          </cell>
          <cell r="B35">
            <v>1031</v>
          </cell>
          <cell r="C35" t="str">
            <v>Chili</v>
          </cell>
        </row>
        <row r="36">
          <cell r="A36" t="str">
            <v>橘子</v>
          </cell>
          <cell r="B36">
            <v>1032</v>
          </cell>
          <cell r="C36" t="str">
            <v>Orange</v>
          </cell>
        </row>
        <row r="37">
          <cell r="A37" t="str">
            <v>土豆</v>
          </cell>
          <cell r="B37">
            <v>1033</v>
          </cell>
          <cell r="C37" t="str">
            <v>Potato</v>
          </cell>
        </row>
        <row r="38">
          <cell r="A38" t="str">
            <v>柠檬</v>
          </cell>
          <cell r="B38">
            <v>1034</v>
          </cell>
          <cell r="C38" t="str">
            <v>Limo</v>
          </cell>
        </row>
        <row r="39">
          <cell r="A39" t="str">
            <v>迷迭香</v>
          </cell>
          <cell r="B39">
            <v>1035</v>
          </cell>
          <cell r="C39" t="str">
            <v>Rosemary</v>
          </cell>
        </row>
        <row r="40">
          <cell r="A40" t="str">
            <v>番茄</v>
          </cell>
          <cell r="B40">
            <v>1036</v>
          </cell>
          <cell r="C40" t="str">
            <v>Tomato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E5" sqref="E5:E12"/>
    </sheetView>
  </sheetViews>
  <sheetFormatPr defaultColWidth="9" defaultRowHeight="14.4"/>
  <cols>
    <col min="1" max="1" width="8.22222222222222" style="2" customWidth="1"/>
    <col min="2" max="2" width="10.8796296296296" style="2" customWidth="1"/>
    <col min="3" max="3" width="13.1111111111111" style="2" customWidth="1"/>
    <col min="4" max="4" width="16" style="2" customWidth="1"/>
    <col min="5" max="5" width="33.75" style="2" customWidth="1"/>
    <col min="6" max="6" width="17.1296296296296" style="2" customWidth="1"/>
    <col min="7" max="7" width="19.5" style="2" customWidth="1"/>
    <col min="8" max="16381" width="9" style="2"/>
  </cols>
  <sheetData>
    <row r="1" s="1" customFormat="1" ht="12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6</v>
      </c>
      <c r="L1" s="3" t="s">
        <v>7</v>
      </c>
      <c r="M1" s="3" t="s">
        <v>8</v>
      </c>
      <c r="N1" s="3" t="s">
        <v>6</v>
      </c>
      <c r="O1" s="3" t="s">
        <v>7</v>
      </c>
      <c r="P1" s="3" t="s">
        <v>8</v>
      </c>
    </row>
    <row r="2" s="1" customFormat="1" ht="12" spans="1:16">
      <c r="A2" s="1" t="s">
        <v>9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="1" customFormat="1" ht="12" spans="1:7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</row>
    <row r="4" s="1" customFormat="1" ht="12" spans="1:7">
      <c r="A4" s="1" t="s">
        <v>13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="2" customFormat="1" spans="1:13">
      <c r="A5" s="2">
        <v>1001</v>
      </c>
      <c r="B5" s="4" t="s">
        <v>19</v>
      </c>
      <c r="C5" s="2" t="str">
        <f>VLOOKUP(B5,[1]Sheet1!$A$5:$C$40,3,FALSE)</f>
        <v>Iron</v>
      </c>
      <c r="D5" s="2" t="s">
        <v>20</v>
      </c>
      <c r="E5" s="4" t="s">
        <v>21</v>
      </c>
      <c r="F5" s="5" t="str">
        <f>I5&amp;"|"&amp;J5&amp;";"&amp;L5&amp;"|"&amp;M5</f>
        <v>1003|20;-1|1000</v>
      </c>
      <c r="G5" s="2">
        <v>60</v>
      </c>
      <c r="H5" s="4" t="s">
        <v>22</v>
      </c>
      <c r="I5" s="2">
        <f>VLOOKUP(H5,[1]Sheet1!$A$5:$B$40,2,FALSE)</f>
        <v>1003</v>
      </c>
      <c r="J5" s="2">
        <v>20</v>
      </c>
      <c r="K5" s="7" t="s">
        <v>23</v>
      </c>
      <c r="L5" s="7">
        <v>-1</v>
      </c>
      <c r="M5" s="7">
        <v>1000</v>
      </c>
    </row>
    <row r="6" s="2" customFormat="1" spans="1:13">
      <c r="A6" s="2">
        <v>1002</v>
      </c>
      <c r="B6" s="4" t="s">
        <v>24</v>
      </c>
      <c r="C6" s="2" t="str">
        <f>VLOOKUP(B6,[1]Sheet1!$A$5:$C$40,3,FALSE)</f>
        <v>Steel</v>
      </c>
      <c r="D6" s="2" t="s">
        <v>25</v>
      </c>
      <c r="E6" s="4" t="s">
        <v>21</v>
      </c>
      <c r="F6" s="5" t="str">
        <f t="shared" ref="F6:F12" si="0">I6&amp;"|"&amp;J6&amp;";"&amp;L6&amp;"|"&amp;M6</f>
        <v>1004|20;-1|1000</v>
      </c>
      <c r="G6" s="2">
        <v>60</v>
      </c>
      <c r="H6" s="4" t="s">
        <v>19</v>
      </c>
      <c r="I6" s="2">
        <f>VLOOKUP(H6,[1]Sheet1!$A$5:$B$40,2,FALSE)</f>
        <v>1004</v>
      </c>
      <c r="J6" s="2">
        <v>20</v>
      </c>
      <c r="K6" s="7" t="s">
        <v>23</v>
      </c>
      <c r="L6" s="7">
        <v>-1</v>
      </c>
      <c r="M6" s="7">
        <v>1000</v>
      </c>
    </row>
    <row r="7" s="2" customFormat="1" spans="1:13">
      <c r="A7" s="2">
        <v>1003</v>
      </c>
      <c r="B7" s="6" t="s">
        <v>26</v>
      </c>
      <c r="C7" s="2" t="str">
        <f>VLOOKUP(B7,[1]Sheet1!$A$5:$C$40,3,FALSE)</f>
        <v>Saltpeter</v>
      </c>
      <c r="D7" s="2" t="s">
        <v>27</v>
      </c>
      <c r="E7" s="4" t="s">
        <v>21</v>
      </c>
      <c r="F7" s="5" t="str">
        <f t="shared" si="0"/>
        <v>1006|20;-1|1000</v>
      </c>
      <c r="G7" s="2">
        <v>60</v>
      </c>
      <c r="H7" s="6" t="s">
        <v>28</v>
      </c>
      <c r="I7" s="2">
        <f>VLOOKUP(H7,[1]Sheet1!$A$5:$B$40,2,FALSE)</f>
        <v>1006</v>
      </c>
      <c r="J7" s="2">
        <v>20</v>
      </c>
      <c r="K7" s="7" t="s">
        <v>23</v>
      </c>
      <c r="L7" s="7">
        <v>-1</v>
      </c>
      <c r="M7" s="7">
        <v>1000</v>
      </c>
    </row>
    <row r="8" s="2" customFormat="1" spans="1:13">
      <c r="A8" s="2">
        <v>1004</v>
      </c>
      <c r="B8" s="6" t="s">
        <v>29</v>
      </c>
      <c r="C8" s="2" t="str">
        <f>VLOOKUP(B8,[1]Sheet1!$A$5:$C$40,3,FALSE)</f>
        <v>Gunpowder</v>
      </c>
      <c r="D8" s="2" t="s">
        <v>30</v>
      </c>
      <c r="E8" s="4" t="s">
        <v>21</v>
      </c>
      <c r="F8" s="5" t="str">
        <f t="shared" si="0"/>
        <v>1007|20;-1|1000</v>
      </c>
      <c r="G8" s="2">
        <v>60</v>
      </c>
      <c r="H8" s="6" t="s">
        <v>26</v>
      </c>
      <c r="I8" s="2">
        <f>VLOOKUP(H8,[1]Sheet1!$A$5:$B$40,2,FALSE)</f>
        <v>1007</v>
      </c>
      <c r="J8" s="2">
        <v>20</v>
      </c>
      <c r="K8" s="7" t="s">
        <v>23</v>
      </c>
      <c r="L8" s="7">
        <v>-1</v>
      </c>
      <c r="M8" s="7">
        <v>1000</v>
      </c>
    </row>
    <row r="9" s="2" customFormat="1" spans="1:13">
      <c r="A9" s="2">
        <v>1005</v>
      </c>
      <c r="B9" s="6" t="s">
        <v>31</v>
      </c>
      <c r="C9" s="2" t="str">
        <f>VLOOKUP(B9,[1]Sheet1!$A$5:$C$40,3,FALSE)</f>
        <v>Leather</v>
      </c>
      <c r="D9" s="2" t="s">
        <v>32</v>
      </c>
      <c r="E9" s="4" t="s">
        <v>21</v>
      </c>
      <c r="F9" s="5" t="str">
        <f t="shared" si="0"/>
        <v>1009|20;-1|1000</v>
      </c>
      <c r="G9" s="2">
        <v>60</v>
      </c>
      <c r="H9" s="6" t="s">
        <v>33</v>
      </c>
      <c r="I9" s="2">
        <f>VLOOKUP(H9,[1]Sheet1!$A$5:$B$40,2,FALSE)</f>
        <v>1009</v>
      </c>
      <c r="J9" s="2">
        <v>20</v>
      </c>
      <c r="K9" s="7" t="s">
        <v>23</v>
      </c>
      <c r="L9" s="7">
        <v>-1</v>
      </c>
      <c r="M9" s="7">
        <v>1000</v>
      </c>
    </row>
    <row r="10" s="2" customFormat="1" spans="1:13">
      <c r="A10" s="2">
        <v>1006</v>
      </c>
      <c r="B10" s="6" t="s">
        <v>34</v>
      </c>
      <c r="C10" s="2" t="str">
        <f>VLOOKUP(B10,[1]Sheet1!$A$5:$C$40,3,FALSE)</f>
        <v>Fine Leather</v>
      </c>
      <c r="D10" s="2" t="s">
        <v>35</v>
      </c>
      <c r="E10" s="4" t="s">
        <v>21</v>
      </c>
      <c r="F10" s="5" t="str">
        <f t="shared" si="0"/>
        <v>1010|20;-1|1000</v>
      </c>
      <c r="G10" s="2">
        <v>60</v>
      </c>
      <c r="H10" s="6" t="s">
        <v>31</v>
      </c>
      <c r="I10" s="2">
        <f>VLOOKUP(H10,[1]Sheet1!$A$5:$B$40,2,FALSE)</f>
        <v>1010</v>
      </c>
      <c r="J10" s="2">
        <v>20</v>
      </c>
      <c r="K10" s="7" t="s">
        <v>23</v>
      </c>
      <c r="L10" s="7">
        <v>-1</v>
      </c>
      <c r="M10" s="7">
        <v>1000</v>
      </c>
    </row>
    <row r="11" s="2" customFormat="1" spans="1:13">
      <c r="A11" s="2">
        <v>1007</v>
      </c>
      <c r="B11" s="6" t="s">
        <v>36</v>
      </c>
      <c r="C11" s="2" t="str">
        <f>VLOOKUP(B11,[1]Sheet1!$A$5:$C$40,3,FALSE)</f>
        <v>Amethyst</v>
      </c>
      <c r="D11" s="2" t="s">
        <v>37</v>
      </c>
      <c r="E11" s="4" t="s">
        <v>21</v>
      </c>
      <c r="F11" s="5" t="str">
        <f t="shared" si="0"/>
        <v>1012|20;-1|1000</v>
      </c>
      <c r="G11" s="2">
        <v>60</v>
      </c>
      <c r="H11" s="6" t="s">
        <v>38</v>
      </c>
      <c r="I11" s="2">
        <f>VLOOKUP(H11,[1]Sheet1!$A$5:$B$40,2,FALSE)</f>
        <v>1012</v>
      </c>
      <c r="J11" s="2">
        <v>20</v>
      </c>
      <c r="K11" s="7" t="s">
        <v>23</v>
      </c>
      <c r="L11" s="7">
        <v>-1</v>
      </c>
      <c r="M11" s="7">
        <v>1000</v>
      </c>
    </row>
    <row r="12" s="2" customFormat="1" spans="1:13">
      <c r="A12" s="2">
        <v>1008</v>
      </c>
      <c r="B12" s="6" t="s">
        <v>39</v>
      </c>
      <c r="C12" s="2" t="str">
        <f>VLOOKUP(B12,[1]Sheet1!$A$5:$C$40,3,FALSE)</f>
        <v>Morion</v>
      </c>
      <c r="D12" s="2" t="s">
        <v>40</v>
      </c>
      <c r="E12" s="4" t="s">
        <v>21</v>
      </c>
      <c r="F12" s="5" t="str">
        <f t="shared" si="0"/>
        <v>1013|20;-1|1000</v>
      </c>
      <c r="G12" s="2">
        <v>60</v>
      </c>
      <c r="H12" s="6" t="s">
        <v>36</v>
      </c>
      <c r="I12" s="2">
        <f>VLOOKUP(H12,[1]Sheet1!$A$5:$B$40,2,FALSE)</f>
        <v>1013</v>
      </c>
      <c r="J12" s="2">
        <v>20</v>
      </c>
      <c r="K12" s="7" t="s">
        <v>23</v>
      </c>
      <c r="L12" s="7">
        <v>-1</v>
      </c>
      <c r="M12" s="7">
        <v>1000</v>
      </c>
    </row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2021-06-09T08:50:00Z</dcterms:created>
  <dcterms:modified xsi:type="dcterms:W3CDTF">2021-06-17T03:13:20Z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02EFF26E6B224E74813EF50CD9EEBA42</vt:lpwstr>
  </property>
  <property fmtid="{D5CDD505-2E9C-101B-9397-08002B2CF9AE}" pid="3" name="KSOProductBuildVer">
    <vt:lpwstr>2052-11.1.0.10577</vt:lpwstr>
  </property>
</Properties>
</file>