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" sheetId="2" r:id="rId1"/>
  </sheets>
  <definedNames>
    <definedName name="_xlnm._FilterDatabase" localSheetId="0" hidden="1">sheet!$E$4:$E$49</definedName>
  </definedNames>
  <calcPr calcId="144525" concurrentCalc="0"/>
</workbook>
</file>

<file path=xl/sharedStrings.xml><?xml version="1.0" encoding="utf-8"?>
<sst xmlns="http://schemas.openxmlformats.org/spreadsheetml/2006/main" count="552" uniqueCount="212">
  <si>
    <t>任务ID</t>
  </si>
  <si>
    <t>触发类型</t>
  </si>
  <si>
    <t>讲武堂等级</t>
  </si>
  <si>
    <t>任务icon</t>
  </si>
  <si>
    <t>任务标题</t>
  </si>
  <si>
    <t>任务描述</t>
  </si>
  <si>
    <t>任务文本</t>
  </si>
  <si>
    <t>任务类型</t>
  </si>
  <si>
    <t>奖励，多个配置只获取一个</t>
  </si>
  <si>
    <t>经验奖励</t>
  </si>
  <si>
    <t>功夫经验奖励</t>
  </si>
  <si>
    <t>敌人配置</t>
  </si>
  <si>
    <t>敌人派别</t>
  </si>
  <si>
    <t>可派弟子数量</t>
  </si>
  <si>
    <t>弟子等级要求</t>
  </si>
  <si>
    <t>功夫经验</t>
  </si>
  <si>
    <t>弟子经验</t>
  </si>
  <si>
    <t>弟子等级</t>
  </si>
  <si>
    <t>敌人功力</t>
  </si>
  <si>
    <t>配置输出</t>
  </si>
  <si>
    <t>A</t>
  </si>
  <si>
    <t>int</t>
  </si>
  <si>
    <t>string</t>
  </si>
  <si>
    <t>TaskID</t>
  </si>
  <si>
    <t>TriggerType</t>
  </si>
  <si>
    <t>HomeLevel</t>
  </si>
  <si>
    <t>IconRes</t>
  </si>
  <si>
    <t>TaskTitle</t>
  </si>
  <si>
    <t>TaskDescription</t>
  </si>
  <si>
    <t>TaskTxt</t>
  </si>
  <si>
    <t>Type</t>
  </si>
  <si>
    <t>Reward</t>
  </si>
  <si>
    <t>ExpReward</t>
  </si>
  <si>
    <t>KongfuExpReward</t>
  </si>
  <si>
    <t>Enemy</t>
  </si>
  <si>
    <t>EnemyClan</t>
  </si>
  <si>
    <t>RoleAmount</t>
  </si>
  <si>
    <t>RoleLevelRequired</t>
  </si>
  <si>
    <t>Common</t>
  </si>
  <si>
    <t>wolf</t>
  </si>
  <si>
    <t>狩猎</t>
  </si>
  <si>
    <t>去郊外打野狼。</t>
  </si>
  <si>
    <t>最近常有恶狼袭扰村民，正适合习武之人为民除害。</t>
  </si>
  <si>
    <t>Battle</t>
  </si>
  <si>
    <t>Item|2001|1|20;Coin|100|80</t>
  </si>
  <si>
    <t>9605|2|50</t>
  </si>
  <si>
    <t>野兽</t>
  </si>
  <si>
    <t>熊</t>
  </si>
  <si>
    <t>boar</t>
  </si>
  <si>
    <t>去池塘边抓野猪。</t>
  </si>
  <si>
    <t>野猪很不好对付，被獠牙顶到可不是闹着玩的。</t>
  </si>
  <si>
    <t>Item|1009|1_3|100</t>
  </si>
  <si>
    <t>9602|2|50</t>
  </si>
  <si>
    <t>野猪</t>
  </si>
  <si>
    <t>shanzeiboss</t>
  </si>
  <si>
    <t>剿匪</t>
  </si>
  <si>
    <t>去隔壁村围剿土匪。</t>
  </si>
  <si>
    <t>隔壁村长请我们去帮忙剿匪，事成之后必有重谢。</t>
  </si>
  <si>
    <t>Food|20|30;Coin|100|30</t>
  </si>
  <si>
    <t>9701|1|50;9702|1|50;9703|1|50</t>
  </si>
  <si>
    <t>山贼</t>
  </si>
  <si>
    <t>鹿</t>
  </si>
  <si>
    <t>Item|2001|1|20;Coin|120|60</t>
  </si>
  <si>
    <t>9605|2|70</t>
  </si>
  <si>
    <t>蛇</t>
  </si>
  <si>
    <t>9602|2|70</t>
  </si>
  <si>
    <t>狼</t>
  </si>
  <si>
    <t>Food|20|30;Coin|120|30</t>
  </si>
  <si>
    <t>9701|1|70;9702|1|70;9703|1|70</t>
  </si>
  <si>
    <t>座山雕|云中雁|金钱豹|双头蛇|林中虎</t>
  </si>
  <si>
    <t>cike</t>
  </si>
  <si>
    <t>缉凶</t>
  </si>
  <si>
    <t>帮赵员外抓刺客。</t>
  </si>
  <si>
    <t>昨晚赵员外被行刺了，正花重金悬赏刺客呢。</t>
  </si>
  <si>
    <t>Coin|120|70;Item|3001|1|30</t>
  </si>
  <si>
    <t>9804|3|70</t>
  </si>
  <si>
    <t>刺客</t>
  </si>
  <si>
    <t>山贼喽啰</t>
  </si>
  <si>
    <t>Item|2001|1|20;Coin|150|60</t>
  </si>
  <si>
    <t>9605|2|135</t>
  </si>
  <si>
    <t>9602|2|135</t>
  </si>
  <si>
    <t>刺客草上飞|刺客小旋风|刺客鼓上蚤</t>
  </si>
  <si>
    <t>Food|25|30;Coin|150|30</t>
  </si>
  <si>
    <t>9701|1|135;9702|1|135;9703|1|135</t>
  </si>
  <si>
    <t>倭寇半藏|倭寇佐助|倭寇一郎|倭寇小五郎|倭寇龙马</t>
  </si>
  <si>
    <t>Coin|150|70;Item|3001|1|30</t>
  </si>
  <si>
    <t>9804|3|135</t>
  </si>
  <si>
    <t>倭寇花屋|倭寇坂东|倭寇朱吉|倭寇耕二|倭寇小次郎</t>
  </si>
  <si>
    <t>Item|2001|1|20;Coin|200|60</t>
  </si>
  <si>
    <t>9605|2|320</t>
  </si>
  <si>
    <t>倭寇以藏|倭寇新兵卫|倭寇半次郎|倭寇彦斋|倭寇武藏</t>
  </si>
  <si>
    <t>snake</t>
  </si>
  <si>
    <t>捕蛇</t>
  </si>
  <si>
    <t>打死闯入庄上的蛇。</t>
  </si>
  <si>
    <t>师娘特别怕蛇，看到了就一定要打死。</t>
  </si>
  <si>
    <t>Item|1015|2_3|70;Item|1022|1_2|30</t>
  </si>
  <si>
    <t>9604|2|320</t>
  </si>
  <si>
    <t>9602|2|320</t>
  </si>
  <si>
    <t>Item</t>
  </si>
  <si>
    <t>pork</t>
  </si>
  <si>
    <t>肉</t>
  </si>
  <si>
    <t>Food|25|30;Coin|200|30</t>
  </si>
  <si>
    <t>9701|1|320;9702|1|320;9703|1|320</t>
  </si>
  <si>
    <t>bearspaw</t>
  </si>
  <si>
    <t>熊掌</t>
  </si>
  <si>
    <t>Coin|200|70;Item|3001|1|15;Item|3002|1|15</t>
  </si>
  <si>
    <t>9804|3|320</t>
  </si>
  <si>
    <t>snakegall</t>
  </si>
  <si>
    <t>蛇胆</t>
  </si>
  <si>
    <t>Item|2002|1|20;Coin|250|60</t>
  </si>
  <si>
    <t>9605|2|940</t>
  </si>
  <si>
    <t>antier</t>
  </si>
  <si>
    <t>鹿茸</t>
  </si>
  <si>
    <t>9604|2|940</t>
  </si>
  <si>
    <t>poisonfang</t>
  </si>
  <si>
    <t>毒牙</t>
  </si>
  <si>
    <t>9602|2|940</t>
  </si>
  <si>
    <t>bear</t>
  </si>
  <si>
    <t>去附近村里狩猎黑熊。</t>
  </si>
  <si>
    <t>注意，前方熊出没！快去帮猎户抓住它们。</t>
  </si>
  <si>
    <t>Item|1011|1_2|100</t>
  </si>
  <si>
    <t>9601|2|940</t>
  </si>
  <si>
    <t>Food</t>
  </si>
  <si>
    <t>Food|30|30;Coin|250|30</t>
  </si>
  <si>
    <t>9701|1|940;9702|1|940;9703|1|940</t>
  </si>
  <si>
    <t>Coin</t>
  </si>
  <si>
    <t>Coin|250|70;Item|3001|1|15;Item|3002|1|15</t>
  </si>
  <si>
    <t>9804|3|940</t>
  </si>
  <si>
    <t>Equip</t>
  </si>
  <si>
    <t>Item|2002|1|20;Coin|320|60</t>
  </si>
  <si>
    <t>9605|2|2525</t>
  </si>
  <si>
    <t>Kongfu</t>
  </si>
  <si>
    <t>9604|2|2525</t>
  </si>
  <si>
    <t>Medicine</t>
  </si>
  <si>
    <t>9602|2|2525</t>
  </si>
  <si>
    <t>SilverOlder</t>
  </si>
  <si>
    <t>银牌招募令</t>
  </si>
  <si>
    <t>deer</t>
  </si>
  <si>
    <t>猎鹿</t>
  </si>
  <si>
    <t>去树林里狩猎鹿。</t>
  </si>
  <si>
    <t>师父最爱用鹿茸泡酒，不仅延年益寿，还能壮阳。</t>
  </si>
  <si>
    <t>Item|1019|1_3|100</t>
  </si>
  <si>
    <t>9603|2|2525</t>
  </si>
  <si>
    <t>GoldOlder</t>
  </si>
  <si>
    <t>金牌招募令</t>
  </si>
  <si>
    <t>9601|2|2525</t>
  </si>
  <si>
    <t>Malachite</t>
  </si>
  <si>
    <t>孔雀石</t>
  </si>
  <si>
    <t>Food|30|30;Coin|320|30</t>
  </si>
  <si>
    <t>9701|1|2525;9702|1|2525;9703|1|2525</t>
  </si>
  <si>
    <t>Agate</t>
  </si>
  <si>
    <t>红玛瑙</t>
  </si>
  <si>
    <t>Coin|320|70;Item|3001|1|15;Item|3002|1|15</t>
  </si>
  <si>
    <t>9804|3|2525</t>
  </si>
  <si>
    <t>Crystal</t>
  </si>
  <si>
    <t>紫龙晶</t>
  </si>
  <si>
    <t>Item|2002|1|20;Coin|400|60</t>
  </si>
  <si>
    <t>9605|2|10315</t>
  </si>
  <si>
    <t>GoldenThread</t>
  </si>
  <si>
    <t>金丝</t>
  </si>
  <si>
    <t>9604|2|10315</t>
  </si>
  <si>
    <t>DragonScales</t>
  </si>
  <si>
    <t>龙鳞</t>
  </si>
  <si>
    <t>9602|2|10315</t>
  </si>
  <si>
    <t>9603|2|10315</t>
  </si>
  <si>
    <t>9601|2|10315</t>
  </si>
  <si>
    <t>Food|40|30;Coin|400|30</t>
  </si>
  <si>
    <t>9701|1|10315;9702|1|10315;9703|1|10315</t>
  </si>
  <si>
    <t>Coin|400|70;Item|3002|1|15;Item|3003|1|15</t>
  </si>
  <si>
    <t>9804|3|10315</t>
  </si>
  <si>
    <t>Item|2002|1|20;Coin|500|60</t>
  </si>
  <si>
    <t>9605|2|51315</t>
  </si>
  <si>
    <t>9604|2|51315</t>
  </si>
  <si>
    <t>9602|2|51315</t>
  </si>
  <si>
    <t>9603|2|51315</t>
  </si>
  <si>
    <t>9601|2|51315</t>
  </si>
  <si>
    <t>Food|40|30;Coin|500|30</t>
  </si>
  <si>
    <t>9701|1|51315;9702|1|51315;9703|1|51315</t>
  </si>
  <si>
    <t>Coin|500|70;Item|3002|1|15;Item|3003|1|15</t>
  </si>
  <si>
    <t>9804|3|51315</t>
  </si>
  <si>
    <t>Item|2001|1|100</t>
  </si>
  <si>
    <t>9605|1|30</t>
  </si>
  <si>
    <t>Kongfu|1001|1|100</t>
  </si>
  <si>
    <t>9701|1|80;9702|1|30</t>
  </si>
  <si>
    <t>招募令</t>
  </si>
  <si>
    <t>食物</t>
  </si>
  <si>
    <t>装备石</t>
  </si>
  <si>
    <t>狼1</t>
  </si>
  <si>
    <t>山贼1</t>
  </si>
  <si>
    <t>刺客3</t>
  </si>
  <si>
    <t>Item|2001|1|20;Coin|50|80</t>
  </si>
  <si>
    <t>Food|20|30;Coin|50|70</t>
  </si>
  <si>
    <t>Item|2001|1|20;Coin|60|80</t>
  </si>
  <si>
    <t>Food|20|30;Coin|60|70</t>
  </si>
  <si>
    <t>Coin|60|70;Item|3001|1|30</t>
  </si>
  <si>
    <t>Item|2001|1|20;Coin|80|80</t>
  </si>
  <si>
    <t>Food|25|30;Coin|80|70</t>
  </si>
  <si>
    <t>Coin|80|70;Item|3001|1|30</t>
  </si>
  <si>
    <t>Food|25|30;Coin|100|70</t>
  </si>
  <si>
    <t>Coin|100|70;Item|3001|1|15;Item|3002|1|15</t>
  </si>
  <si>
    <t>Item|2002|1|20;Coin|120|80</t>
  </si>
  <si>
    <t>Food|30|30;Coin|120|70</t>
  </si>
  <si>
    <t>Coin|120|70;Item|3001|1|15;Item|3002|1|15</t>
  </si>
  <si>
    <t>Item|2002|1|20;Coin|160|80</t>
  </si>
  <si>
    <t>Food|30|30;Coin|160|70</t>
  </si>
  <si>
    <t>Coin|160|70;Item|3001|1|15;Item|3002|1|15</t>
  </si>
  <si>
    <t>Item|2002|1|20;Coin|200|80</t>
  </si>
  <si>
    <t>Food|40|30;Coin|200|70</t>
  </si>
  <si>
    <t>Coin|200|70;Item|3002|1|15;Item|3003|1|15</t>
  </si>
  <si>
    <t>Item|2002|1|20;Coin|250|80</t>
  </si>
  <si>
    <t>Food|40|30;Coin|250|70</t>
  </si>
  <si>
    <t>Coin|250|70;Item|3002|1|15;Item|3003|1|15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</si>
</sst>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);[Red]\(0\)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76" fontId="1" fillId="2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79"/>
  <sheetViews>
    <sheetView tabSelected="1" topLeftCell="C1" workbookViewId="0">
      <pane ySplit="4" topLeftCell="A32" activePane="bottomLeft" state="frozen"/>
      <selection/>
      <selection pane="bottomLeft" activeCell="J64" sqref="J64"/>
    </sheetView>
  </sheetViews>
  <sheetFormatPr defaultColWidth="8.83333333333333" defaultRowHeight="14.25"/>
  <cols>
    <col min="1" max="1" width="6.625" style="3" customWidth="1"/>
    <col min="2" max="4" width="10" style="3" customWidth="1"/>
    <col min="5" max="5" width="8.875" style="3" customWidth="1"/>
    <col min="6" max="6" width="14.75" style="3" customWidth="1"/>
    <col min="7" max="7" width="48.375" style="3" customWidth="1"/>
    <col min="8" max="8" width="24.5" style="3" customWidth="1"/>
    <col min="9" max="9" width="28.875" style="3" customWidth="1"/>
    <col min="10" max="10" width="43.875" style="3" customWidth="1"/>
    <col min="11" max="11" width="8.83333333333333" style="3"/>
    <col min="12" max="12" width="33.125" style="3" customWidth="1"/>
    <col min="13" max="13" width="9.875" style="3" customWidth="1"/>
    <col min="14" max="15" width="8.83333333333333" style="3"/>
    <col min="16" max="23" width="8.83333333333333" style="2"/>
    <col min="24" max="29" width="8.83333333333333" style="3"/>
    <col min="30" max="30" width="40.375" style="3" customWidth="1"/>
    <col min="31" max="16384" width="8.83333333333333" style="3"/>
  </cols>
  <sheetData>
    <row r="1" s="1" customFormat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7"/>
      <c r="Q1" s="7"/>
      <c r="R1" s="7"/>
      <c r="S1" s="7"/>
      <c r="T1" s="7" t="s">
        <v>15</v>
      </c>
      <c r="U1" s="7" t="s">
        <v>16</v>
      </c>
      <c r="V1" s="7"/>
      <c r="W1" s="7" t="s">
        <v>17</v>
      </c>
      <c r="X1" s="7" t="s">
        <v>18</v>
      </c>
      <c r="Y1" s="7"/>
      <c r="Z1" s="7"/>
      <c r="AA1" s="7"/>
      <c r="AD1" s="1" t="s">
        <v>19</v>
      </c>
    </row>
    <row r="2" s="1" customFormat="1" spans="1:27">
      <c r="A2" s="1" t="s">
        <v>20</v>
      </c>
      <c r="B2" s="1" t="s">
        <v>20</v>
      </c>
      <c r="C2" s="1" t="s">
        <v>20</v>
      </c>
      <c r="D2" s="1" t="s">
        <v>20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="1" customFormat="1" spans="1:27">
      <c r="A3" s="1" t="s">
        <v>21</v>
      </c>
      <c r="B3" s="1" t="s">
        <v>22</v>
      </c>
      <c r="C3" s="1" t="s">
        <v>21</v>
      </c>
      <c r="D3" s="1" t="s">
        <v>22</v>
      </c>
      <c r="E3" s="1" t="s">
        <v>22</v>
      </c>
      <c r="F3" s="1" t="s">
        <v>22</v>
      </c>
      <c r="G3" s="1" t="s">
        <v>22</v>
      </c>
      <c r="H3" s="1" t="s">
        <v>22</v>
      </c>
      <c r="I3" s="1" t="s">
        <v>22</v>
      </c>
      <c r="J3" s="1" t="s">
        <v>21</v>
      </c>
      <c r="K3" s="1" t="s">
        <v>21</v>
      </c>
      <c r="L3" s="1" t="s">
        <v>22</v>
      </c>
      <c r="M3" s="1" t="s">
        <v>22</v>
      </c>
      <c r="N3" s="1" t="s">
        <v>21</v>
      </c>
      <c r="O3" s="1" t="s">
        <v>21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="1" customFormat="1" spans="1:27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32</v>
      </c>
      <c r="K4" s="1" t="s">
        <v>33</v>
      </c>
      <c r="L4" s="1" t="s">
        <v>34</v>
      </c>
      <c r="M4" s="1" t="s">
        <v>35</v>
      </c>
      <c r="N4" s="1" t="s">
        <v>36</v>
      </c>
      <c r="O4" s="1" t="s">
        <v>37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="2" customFormat="1" spans="1:30">
      <c r="A5" s="4">
        <v>101</v>
      </c>
      <c r="B5" s="4" t="s">
        <v>38</v>
      </c>
      <c r="C5" s="4">
        <v>1</v>
      </c>
      <c r="D5" s="4" t="s">
        <v>39</v>
      </c>
      <c r="E5" s="4" t="s">
        <v>40</v>
      </c>
      <c r="F5" s="4" t="s">
        <v>41</v>
      </c>
      <c r="G5" s="4" t="s">
        <v>42</v>
      </c>
      <c r="H5" s="4" t="s">
        <v>43</v>
      </c>
      <c r="I5" s="4" t="s">
        <v>44</v>
      </c>
      <c r="J5" s="4">
        <v>100</v>
      </c>
      <c r="K5" s="4">
        <v>50</v>
      </c>
      <c r="L5" s="4" t="s">
        <v>45</v>
      </c>
      <c r="M5" s="4" t="s">
        <v>46</v>
      </c>
      <c r="N5" s="4">
        <v>2</v>
      </c>
      <c r="O5" s="4">
        <v>1</v>
      </c>
      <c r="Q5" s="2">
        <v>9601</v>
      </c>
      <c r="R5" s="2" t="s">
        <v>47</v>
      </c>
      <c r="T5" s="2">
        <v>50</v>
      </c>
      <c r="U5" s="2">
        <v>100</v>
      </c>
      <c r="W5" s="2">
        <f>X14</f>
        <v>1</v>
      </c>
      <c r="X5" s="2">
        <v>50</v>
      </c>
      <c r="Y5" s="2">
        <f>ROUND(Z5*AA5,0)</f>
        <v>50</v>
      </c>
      <c r="Z5" s="2">
        <v>100</v>
      </c>
      <c r="AA5" s="2">
        <v>0.5</v>
      </c>
      <c r="AB5" s="2">
        <f>X5</f>
        <v>50</v>
      </c>
      <c r="AD5" s="2" t="str">
        <f>"9605|2|"&amp;AB5</f>
        <v>9605|2|50</v>
      </c>
    </row>
    <row r="6" s="2" customFormat="1" spans="1:30">
      <c r="A6" s="4">
        <v>102</v>
      </c>
      <c r="B6" s="4" t="s">
        <v>38</v>
      </c>
      <c r="C6" s="4">
        <v>1</v>
      </c>
      <c r="D6" s="4" t="s">
        <v>48</v>
      </c>
      <c r="E6" s="4" t="s">
        <v>40</v>
      </c>
      <c r="F6" s="4" t="s">
        <v>49</v>
      </c>
      <c r="G6" s="4" t="s">
        <v>50</v>
      </c>
      <c r="H6" s="4" t="s">
        <v>43</v>
      </c>
      <c r="I6" s="4" t="s">
        <v>51</v>
      </c>
      <c r="J6" s="4">
        <v>100</v>
      </c>
      <c r="K6" s="4">
        <v>50</v>
      </c>
      <c r="L6" s="4" t="s">
        <v>52</v>
      </c>
      <c r="M6" s="4" t="s">
        <v>46</v>
      </c>
      <c r="N6" s="4">
        <v>2</v>
      </c>
      <c r="O6" s="4">
        <v>1</v>
      </c>
      <c r="Q6" s="2">
        <v>9602</v>
      </c>
      <c r="R6" s="2" t="s">
        <v>53</v>
      </c>
      <c r="T6" s="2">
        <v>80</v>
      </c>
      <c r="U6" s="2">
        <v>250</v>
      </c>
      <c r="W6" s="2">
        <f>W5</f>
        <v>1</v>
      </c>
      <c r="X6" s="2">
        <v>70</v>
      </c>
      <c r="Y6" s="2">
        <f t="shared" ref="Y6:Y12" si="0">ROUND(Z6*AA6,0)</f>
        <v>69</v>
      </c>
      <c r="Z6" s="2">
        <v>172</v>
      </c>
      <c r="AA6" s="2">
        <v>0.4</v>
      </c>
      <c r="AB6" s="2">
        <f>AB5</f>
        <v>50</v>
      </c>
      <c r="AD6" s="2" t="str">
        <f>"9602|2|"&amp;AB6</f>
        <v>9602|2|50</v>
      </c>
    </row>
    <row r="7" s="2" customFormat="1" spans="1:30">
      <c r="A7" s="4">
        <v>103</v>
      </c>
      <c r="B7" s="4" t="s">
        <v>38</v>
      </c>
      <c r="C7" s="4">
        <v>1</v>
      </c>
      <c r="D7" s="4" t="s">
        <v>54</v>
      </c>
      <c r="E7" s="4" t="s">
        <v>55</v>
      </c>
      <c r="F7" s="4" t="s">
        <v>56</v>
      </c>
      <c r="G7" s="4" t="s">
        <v>57</v>
      </c>
      <c r="H7" s="4" t="s">
        <v>43</v>
      </c>
      <c r="I7" s="4" t="s">
        <v>58</v>
      </c>
      <c r="J7" s="4">
        <v>100</v>
      </c>
      <c r="K7" s="4">
        <v>50</v>
      </c>
      <c r="L7" s="4" t="s">
        <v>59</v>
      </c>
      <c r="M7" s="4" t="s">
        <v>60</v>
      </c>
      <c r="N7" s="4">
        <v>3</v>
      </c>
      <c r="O7" s="4">
        <v>1</v>
      </c>
      <c r="Q7" s="2">
        <v>9603</v>
      </c>
      <c r="R7" s="2" t="s">
        <v>61</v>
      </c>
      <c r="T7" s="2">
        <v>120</v>
      </c>
      <c r="U7" s="2">
        <v>800</v>
      </c>
      <c r="W7" s="2">
        <f>W6</f>
        <v>1</v>
      </c>
      <c r="X7" s="2">
        <v>135</v>
      </c>
      <c r="Y7" s="2">
        <f t="shared" si="0"/>
        <v>137</v>
      </c>
      <c r="Z7" s="2">
        <v>392</v>
      </c>
      <c r="AA7" s="2">
        <v>0.35</v>
      </c>
      <c r="AB7" s="2">
        <f>AB6</f>
        <v>50</v>
      </c>
      <c r="AD7" s="2" t="str">
        <f>"9701|1|"&amp;AB7&amp;";9702|1|"&amp;AB7&amp;";9703|1|"&amp;AB7</f>
        <v>9701|1|50;9702|1|50;9703|1|50</v>
      </c>
    </row>
    <row r="8" s="2" customFormat="1" spans="1:30">
      <c r="A8" s="5">
        <v>201</v>
      </c>
      <c r="B8" s="5" t="s">
        <v>38</v>
      </c>
      <c r="C8" s="5">
        <v>2</v>
      </c>
      <c r="D8" s="5" t="s">
        <v>39</v>
      </c>
      <c r="E8" s="5" t="s">
        <v>40</v>
      </c>
      <c r="F8" s="5" t="s">
        <v>41</v>
      </c>
      <c r="G8" s="5" t="s">
        <v>42</v>
      </c>
      <c r="H8" s="5" t="s">
        <v>43</v>
      </c>
      <c r="I8" s="5" t="s">
        <v>62</v>
      </c>
      <c r="J8" s="5">
        <v>250</v>
      </c>
      <c r="K8" s="5">
        <v>80</v>
      </c>
      <c r="L8" s="5" t="s">
        <v>63</v>
      </c>
      <c r="M8" s="5" t="s">
        <v>46</v>
      </c>
      <c r="N8" s="5">
        <v>2</v>
      </c>
      <c r="O8" s="5">
        <v>3</v>
      </c>
      <c r="Q8" s="2">
        <v>9604</v>
      </c>
      <c r="R8" s="2" t="s">
        <v>64</v>
      </c>
      <c r="T8" s="2">
        <v>200</v>
      </c>
      <c r="U8" s="2">
        <v>2400</v>
      </c>
      <c r="W8" s="2">
        <f>X15</f>
        <v>5</v>
      </c>
      <c r="X8" s="2">
        <v>320</v>
      </c>
      <c r="Y8" s="2">
        <f t="shared" si="0"/>
        <v>321</v>
      </c>
      <c r="Z8" s="2">
        <v>1070</v>
      </c>
      <c r="AA8" s="2">
        <v>0.3</v>
      </c>
      <c r="AB8" s="2">
        <f>X6</f>
        <v>70</v>
      </c>
      <c r="AD8" s="2" t="str">
        <f>"9605|2|"&amp;AB8</f>
        <v>9605|2|70</v>
      </c>
    </row>
    <row r="9" s="2" customFormat="1" spans="1:30">
      <c r="A9" s="5">
        <v>202</v>
      </c>
      <c r="B9" s="5" t="s">
        <v>38</v>
      </c>
      <c r="C9" s="5">
        <v>2</v>
      </c>
      <c r="D9" s="5" t="s">
        <v>48</v>
      </c>
      <c r="E9" s="5" t="s">
        <v>40</v>
      </c>
      <c r="F9" s="5" t="s">
        <v>49</v>
      </c>
      <c r="G9" s="5" t="s">
        <v>50</v>
      </c>
      <c r="H9" s="5" t="s">
        <v>43</v>
      </c>
      <c r="I9" s="5" t="s">
        <v>51</v>
      </c>
      <c r="J9" s="5">
        <v>250</v>
      </c>
      <c r="K9" s="5">
        <v>80</v>
      </c>
      <c r="L9" s="5" t="s">
        <v>65</v>
      </c>
      <c r="M9" s="5" t="s">
        <v>46</v>
      </c>
      <c r="N9" s="5">
        <v>2</v>
      </c>
      <c r="O9" s="5">
        <v>3</v>
      </c>
      <c r="Q9" s="2">
        <v>9605</v>
      </c>
      <c r="R9" s="2" t="s">
        <v>66</v>
      </c>
      <c r="T9" s="2">
        <v>350</v>
      </c>
      <c r="U9" s="2">
        <v>6000</v>
      </c>
      <c r="W9" s="2">
        <f>W8</f>
        <v>5</v>
      </c>
      <c r="X9" s="2">
        <v>940</v>
      </c>
      <c r="Y9" s="2">
        <f t="shared" si="0"/>
        <v>939</v>
      </c>
      <c r="Z9" s="2">
        <v>3756</v>
      </c>
      <c r="AA9" s="2">
        <v>0.25</v>
      </c>
      <c r="AB9" s="2">
        <f t="shared" ref="AB7:AB49" si="1">AB8</f>
        <v>70</v>
      </c>
      <c r="AD9" s="2" t="str">
        <f>"9602|2|"&amp;AB9</f>
        <v>9602|2|70</v>
      </c>
    </row>
    <row r="10" s="2" customFormat="1" spans="1:30">
      <c r="A10" s="5">
        <v>203</v>
      </c>
      <c r="B10" s="5" t="s">
        <v>38</v>
      </c>
      <c r="C10" s="5">
        <v>2</v>
      </c>
      <c r="D10" s="5" t="s">
        <v>54</v>
      </c>
      <c r="E10" s="5" t="s">
        <v>55</v>
      </c>
      <c r="F10" s="5" t="s">
        <v>56</v>
      </c>
      <c r="G10" s="5" t="s">
        <v>57</v>
      </c>
      <c r="H10" s="5" t="s">
        <v>43</v>
      </c>
      <c r="I10" s="5" t="s">
        <v>67</v>
      </c>
      <c r="J10" s="5">
        <v>250</v>
      </c>
      <c r="K10" s="5">
        <v>80</v>
      </c>
      <c r="L10" s="5" t="s">
        <v>68</v>
      </c>
      <c r="M10" s="5" t="s">
        <v>60</v>
      </c>
      <c r="N10" s="5">
        <v>3</v>
      </c>
      <c r="O10" s="5">
        <v>3</v>
      </c>
      <c r="Q10" s="2">
        <v>9701</v>
      </c>
      <c r="R10" s="2" t="s">
        <v>69</v>
      </c>
      <c r="T10" s="2">
        <v>600</v>
      </c>
      <c r="U10" s="2">
        <v>15000</v>
      </c>
      <c r="W10" s="2">
        <f>W9</f>
        <v>5</v>
      </c>
      <c r="X10" s="2">
        <v>2525</v>
      </c>
      <c r="Y10" s="2">
        <f t="shared" si="0"/>
        <v>2526</v>
      </c>
      <c r="Z10" s="2">
        <v>12631</v>
      </c>
      <c r="AA10" s="2">
        <v>0.2</v>
      </c>
      <c r="AB10" s="2">
        <f t="shared" si="1"/>
        <v>70</v>
      </c>
      <c r="AD10" s="2" t="str">
        <f>"9701|1|"&amp;AB10&amp;";9702|1|"&amp;AB10&amp;";9703|1|"&amp;AB10</f>
        <v>9701|1|70;9702|1|70;9703|1|70</v>
      </c>
    </row>
    <row r="11" s="2" customFormat="1" spans="1:30">
      <c r="A11" s="5">
        <v>204</v>
      </c>
      <c r="B11" s="5" t="s">
        <v>38</v>
      </c>
      <c r="C11" s="5">
        <v>2</v>
      </c>
      <c r="D11" s="5" t="s">
        <v>70</v>
      </c>
      <c r="E11" s="5" t="s">
        <v>71</v>
      </c>
      <c r="F11" s="5" t="s">
        <v>72</v>
      </c>
      <c r="G11" s="5" t="s">
        <v>73</v>
      </c>
      <c r="H11" s="5" t="s">
        <v>43</v>
      </c>
      <c r="I11" s="5" t="s">
        <v>74</v>
      </c>
      <c r="J11" s="5">
        <v>250</v>
      </c>
      <c r="K11" s="5">
        <v>80</v>
      </c>
      <c r="L11" s="5" t="s">
        <v>75</v>
      </c>
      <c r="M11" s="5" t="s">
        <v>76</v>
      </c>
      <c r="N11" s="5">
        <v>3</v>
      </c>
      <c r="O11" s="5">
        <v>3</v>
      </c>
      <c r="Q11" s="2">
        <v>9702</v>
      </c>
      <c r="R11" s="2" t="s">
        <v>77</v>
      </c>
      <c r="T11" s="2">
        <v>1200</v>
      </c>
      <c r="U11" s="2">
        <v>60000</v>
      </c>
      <c r="W11" s="2">
        <f>W10</f>
        <v>5</v>
      </c>
      <c r="X11" s="2">
        <v>10315</v>
      </c>
      <c r="Y11" s="2">
        <f t="shared" si="0"/>
        <v>10315</v>
      </c>
      <c r="Z11" s="2">
        <v>51577</v>
      </c>
      <c r="AA11" s="2">
        <v>0.2</v>
      </c>
      <c r="AB11" s="2">
        <f t="shared" si="1"/>
        <v>70</v>
      </c>
      <c r="AD11" s="2" t="str">
        <f>"9804|3|"&amp;AB11</f>
        <v>9804|3|70</v>
      </c>
    </row>
    <row r="12" s="2" customFormat="1" spans="1:30">
      <c r="A12" s="4">
        <v>301</v>
      </c>
      <c r="B12" s="4" t="s">
        <v>38</v>
      </c>
      <c r="C12" s="4">
        <v>3</v>
      </c>
      <c r="D12" s="4" t="s">
        <v>39</v>
      </c>
      <c r="E12" s="4" t="s">
        <v>40</v>
      </c>
      <c r="F12" s="4" t="s">
        <v>41</v>
      </c>
      <c r="G12" s="4" t="s">
        <v>42</v>
      </c>
      <c r="H12" s="4" t="s">
        <v>43</v>
      </c>
      <c r="I12" s="4" t="s">
        <v>78</v>
      </c>
      <c r="J12" s="4">
        <v>800</v>
      </c>
      <c r="K12" s="4">
        <v>120</v>
      </c>
      <c r="L12" s="4" t="s">
        <v>79</v>
      </c>
      <c r="M12" s="4" t="s">
        <v>46</v>
      </c>
      <c r="N12" s="4">
        <v>2</v>
      </c>
      <c r="O12" s="4">
        <v>30</v>
      </c>
      <c r="Q12" s="2">
        <v>9703</v>
      </c>
      <c r="R12" s="2" t="s">
        <v>77</v>
      </c>
      <c r="T12" s="2">
        <v>2500</v>
      </c>
      <c r="U12" s="2">
        <v>200000</v>
      </c>
      <c r="W12" s="2">
        <f>X16</f>
        <v>30</v>
      </c>
      <c r="X12" s="2">
        <v>51315</v>
      </c>
      <c r="Y12" s="2">
        <f t="shared" si="0"/>
        <v>51315</v>
      </c>
      <c r="Z12" s="2">
        <v>256576</v>
      </c>
      <c r="AA12" s="2">
        <v>0.2</v>
      </c>
      <c r="AB12" s="2">
        <f>X7</f>
        <v>135</v>
      </c>
      <c r="AD12" s="2" t="str">
        <f>"9605|2|"&amp;AB12</f>
        <v>9605|2|135</v>
      </c>
    </row>
    <row r="13" s="2" customFormat="1" spans="1:30">
      <c r="A13" s="4">
        <v>302</v>
      </c>
      <c r="B13" s="4" t="s">
        <v>38</v>
      </c>
      <c r="C13" s="4">
        <v>3</v>
      </c>
      <c r="D13" s="4" t="s">
        <v>48</v>
      </c>
      <c r="E13" s="4" t="s">
        <v>40</v>
      </c>
      <c r="F13" s="4" t="s">
        <v>49</v>
      </c>
      <c r="G13" s="4" t="s">
        <v>50</v>
      </c>
      <c r="H13" s="4" t="s">
        <v>43</v>
      </c>
      <c r="I13" s="4" t="s">
        <v>51</v>
      </c>
      <c r="J13" s="4">
        <v>800</v>
      </c>
      <c r="K13" s="4">
        <v>120</v>
      </c>
      <c r="L13" s="4" t="s">
        <v>80</v>
      </c>
      <c r="M13" s="4" t="s">
        <v>46</v>
      </c>
      <c r="N13" s="4">
        <v>2</v>
      </c>
      <c r="O13" s="4">
        <v>30</v>
      </c>
      <c r="Q13" s="2">
        <v>9804</v>
      </c>
      <c r="R13" s="2" t="s">
        <v>81</v>
      </c>
      <c r="W13" s="2">
        <f t="shared" ref="W13:W15" si="2">W12</f>
        <v>30</v>
      </c>
      <c r="X13" s="3"/>
      <c r="Y13" s="3"/>
      <c r="Z13" s="3"/>
      <c r="AA13" s="3"/>
      <c r="AB13" s="2">
        <f t="shared" si="1"/>
        <v>135</v>
      </c>
      <c r="AD13" s="2" t="str">
        <f>"9602|2|"&amp;AB13</f>
        <v>9602|2|135</v>
      </c>
    </row>
    <row r="14" s="2" customFormat="1" spans="1:30">
      <c r="A14" s="4">
        <v>303</v>
      </c>
      <c r="B14" s="4" t="s">
        <v>38</v>
      </c>
      <c r="C14" s="4">
        <v>3</v>
      </c>
      <c r="D14" s="4" t="s">
        <v>54</v>
      </c>
      <c r="E14" s="4" t="s">
        <v>55</v>
      </c>
      <c r="F14" s="4" t="s">
        <v>56</v>
      </c>
      <c r="G14" s="4" t="s">
        <v>57</v>
      </c>
      <c r="H14" s="4" t="s">
        <v>43</v>
      </c>
      <c r="I14" s="4" t="s">
        <v>82</v>
      </c>
      <c r="J14" s="4">
        <v>800</v>
      </c>
      <c r="K14" s="4">
        <v>120</v>
      </c>
      <c r="L14" s="4" t="s">
        <v>83</v>
      </c>
      <c r="M14" s="4" t="s">
        <v>60</v>
      </c>
      <c r="N14" s="4">
        <v>3</v>
      </c>
      <c r="O14" s="4">
        <v>30</v>
      </c>
      <c r="Q14" s="2">
        <v>9901</v>
      </c>
      <c r="R14" s="2" t="s">
        <v>84</v>
      </c>
      <c r="W14" s="2">
        <f t="shared" si="2"/>
        <v>30</v>
      </c>
      <c r="X14" s="2">
        <v>1</v>
      </c>
      <c r="Y14" s="2">
        <v>5</v>
      </c>
      <c r="Z14" s="2">
        <f>Y14-X14</f>
        <v>4</v>
      </c>
      <c r="AB14" s="2">
        <f t="shared" si="1"/>
        <v>135</v>
      </c>
      <c r="AD14" s="2" t="str">
        <f>"9701|1|"&amp;AB14&amp;";9702|1|"&amp;AB14&amp;";9703|1|"&amp;AB14</f>
        <v>9701|1|135;9702|1|135;9703|1|135</v>
      </c>
    </row>
    <row r="15" s="2" customFormat="1" spans="1:30">
      <c r="A15" s="4">
        <v>304</v>
      </c>
      <c r="B15" s="4" t="s">
        <v>38</v>
      </c>
      <c r="C15" s="4">
        <v>3</v>
      </c>
      <c r="D15" s="4" t="s">
        <v>70</v>
      </c>
      <c r="E15" s="4" t="s">
        <v>71</v>
      </c>
      <c r="F15" s="4" t="s">
        <v>72</v>
      </c>
      <c r="G15" s="4" t="s">
        <v>73</v>
      </c>
      <c r="H15" s="4" t="s">
        <v>43</v>
      </c>
      <c r="I15" s="4" t="s">
        <v>85</v>
      </c>
      <c r="J15" s="4">
        <v>800</v>
      </c>
      <c r="K15" s="4">
        <v>120</v>
      </c>
      <c r="L15" s="4" t="s">
        <v>86</v>
      </c>
      <c r="M15" s="4" t="s">
        <v>76</v>
      </c>
      <c r="N15" s="4">
        <v>3</v>
      </c>
      <c r="O15" s="4">
        <v>30</v>
      </c>
      <c r="Q15" s="2">
        <v>9902</v>
      </c>
      <c r="R15" s="2" t="s">
        <v>87</v>
      </c>
      <c r="W15" s="2">
        <f t="shared" si="2"/>
        <v>30</v>
      </c>
      <c r="X15" s="3">
        <v>5</v>
      </c>
      <c r="Y15" s="3">
        <v>20</v>
      </c>
      <c r="Z15" s="2">
        <f t="shared" ref="Z15:Z21" si="3">Y15-X15</f>
        <v>15</v>
      </c>
      <c r="AB15" s="2">
        <f t="shared" si="1"/>
        <v>135</v>
      </c>
      <c r="AD15" s="2" t="str">
        <f>"9804|3|"&amp;AB15</f>
        <v>9804|3|135</v>
      </c>
    </row>
    <row r="16" s="2" customFormat="1" spans="1:30">
      <c r="A16" s="5">
        <v>401</v>
      </c>
      <c r="B16" s="5" t="s">
        <v>38</v>
      </c>
      <c r="C16" s="5">
        <v>4</v>
      </c>
      <c r="D16" s="5" t="s">
        <v>39</v>
      </c>
      <c r="E16" s="5" t="s">
        <v>40</v>
      </c>
      <c r="F16" s="5" t="s">
        <v>41</v>
      </c>
      <c r="G16" s="5" t="s">
        <v>42</v>
      </c>
      <c r="H16" s="5" t="s">
        <v>43</v>
      </c>
      <c r="I16" s="5" t="s">
        <v>88</v>
      </c>
      <c r="J16" s="5">
        <v>2400</v>
      </c>
      <c r="K16" s="5">
        <v>200</v>
      </c>
      <c r="L16" s="5" t="s">
        <v>89</v>
      </c>
      <c r="M16" s="5" t="s">
        <v>46</v>
      </c>
      <c r="N16" s="5">
        <v>2</v>
      </c>
      <c r="O16" s="5">
        <v>60</v>
      </c>
      <c r="Q16" s="2">
        <v>9903</v>
      </c>
      <c r="R16" s="2" t="s">
        <v>90</v>
      </c>
      <c r="W16" s="2">
        <f>X17</f>
        <v>60</v>
      </c>
      <c r="X16" s="2">
        <v>30</v>
      </c>
      <c r="Y16" s="2">
        <v>60</v>
      </c>
      <c r="Z16" s="2">
        <f t="shared" si="3"/>
        <v>30</v>
      </c>
      <c r="AB16" s="2">
        <f>X8</f>
        <v>320</v>
      </c>
      <c r="AD16" s="2" t="str">
        <f>"9605|2|"&amp;AB16</f>
        <v>9605|2|320</v>
      </c>
    </row>
    <row r="17" s="2" customFormat="1" spans="1:30">
      <c r="A17" s="5">
        <v>402</v>
      </c>
      <c r="B17" s="5" t="s">
        <v>38</v>
      </c>
      <c r="C17" s="5">
        <v>4</v>
      </c>
      <c r="D17" s="5" t="s">
        <v>91</v>
      </c>
      <c r="E17" s="5" t="s">
        <v>92</v>
      </c>
      <c r="F17" s="5" t="s">
        <v>93</v>
      </c>
      <c r="G17" s="5" t="s">
        <v>94</v>
      </c>
      <c r="H17" s="5" t="s">
        <v>43</v>
      </c>
      <c r="I17" s="5" t="s">
        <v>95</v>
      </c>
      <c r="J17" s="5">
        <v>2400</v>
      </c>
      <c r="K17" s="5">
        <v>200</v>
      </c>
      <c r="L17" s="5" t="s">
        <v>96</v>
      </c>
      <c r="M17" s="5" t="s">
        <v>46</v>
      </c>
      <c r="N17" s="5">
        <v>2</v>
      </c>
      <c r="O17" s="5">
        <v>60</v>
      </c>
      <c r="W17" s="2">
        <f t="shared" ref="W17:W20" si="4">W16</f>
        <v>60</v>
      </c>
      <c r="X17" s="2">
        <v>60</v>
      </c>
      <c r="Y17" s="2">
        <v>120</v>
      </c>
      <c r="Z17" s="2">
        <f t="shared" si="3"/>
        <v>60</v>
      </c>
      <c r="AB17" s="2">
        <f t="shared" si="1"/>
        <v>320</v>
      </c>
      <c r="AD17" s="2" t="str">
        <f>"9604|2|"&amp;AB17</f>
        <v>9604|2|320</v>
      </c>
    </row>
    <row r="18" s="2" customFormat="1" spans="1:30">
      <c r="A18" s="5">
        <v>403</v>
      </c>
      <c r="B18" s="5" t="s">
        <v>38</v>
      </c>
      <c r="C18" s="5">
        <v>4</v>
      </c>
      <c r="D18" s="5" t="s">
        <v>48</v>
      </c>
      <c r="E18" s="5" t="s">
        <v>40</v>
      </c>
      <c r="F18" s="5" t="s">
        <v>49</v>
      </c>
      <c r="G18" s="5" t="s">
        <v>50</v>
      </c>
      <c r="H18" s="5" t="s">
        <v>43</v>
      </c>
      <c r="I18" s="5" t="s">
        <v>51</v>
      </c>
      <c r="J18" s="5">
        <v>2400</v>
      </c>
      <c r="K18" s="5">
        <v>200</v>
      </c>
      <c r="L18" s="5" t="s">
        <v>97</v>
      </c>
      <c r="M18" s="5" t="s">
        <v>46</v>
      </c>
      <c r="N18" s="5">
        <v>2</v>
      </c>
      <c r="O18" s="5">
        <v>60</v>
      </c>
      <c r="Q18" s="2" t="s">
        <v>98</v>
      </c>
      <c r="R18" s="2">
        <v>1009</v>
      </c>
      <c r="S18" s="2" t="s">
        <v>99</v>
      </c>
      <c r="T18" s="2" t="s">
        <v>100</v>
      </c>
      <c r="W18" s="2">
        <f t="shared" si="4"/>
        <v>60</v>
      </c>
      <c r="X18" s="2">
        <v>120</v>
      </c>
      <c r="Y18" s="2">
        <v>210</v>
      </c>
      <c r="Z18" s="2">
        <f t="shared" si="3"/>
        <v>90</v>
      </c>
      <c r="AB18" s="2">
        <f t="shared" si="1"/>
        <v>320</v>
      </c>
      <c r="AD18" s="2" t="str">
        <f>"9602|2|"&amp;AB18</f>
        <v>9602|2|320</v>
      </c>
    </row>
    <row r="19" s="2" customFormat="1" spans="1:30">
      <c r="A19" s="5">
        <v>404</v>
      </c>
      <c r="B19" s="5" t="s">
        <v>38</v>
      </c>
      <c r="C19" s="5">
        <v>4</v>
      </c>
      <c r="D19" s="5" t="s">
        <v>54</v>
      </c>
      <c r="E19" s="5" t="s">
        <v>55</v>
      </c>
      <c r="F19" s="5" t="s">
        <v>56</v>
      </c>
      <c r="G19" s="5" t="s">
        <v>57</v>
      </c>
      <c r="H19" s="5" t="s">
        <v>43</v>
      </c>
      <c r="I19" s="5" t="s">
        <v>101</v>
      </c>
      <c r="J19" s="5">
        <v>2400</v>
      </c>
      <c r="K19" s="5">
        <v>200</v>
      </c>
      <c r="L19" s="5" t="s">
        <v>102</v>
      </c>
      <c r="M19" s="5" t="s">
        <v>60</v>
      </c>
      <c r="N19" s="5">
        <v>3</v>
      </c>
      <c r="O19" s="5">
        <v>60</v>
      </c>
      <c r="Q19" s="2" t="s">
        <v>98</v>
      </c>
      <c r="R19" s="2">
        <v>1011</v>
      </c>
      <c r="S19" s="2" t="s">
        <v>103</v>
      </c>
      <c r="T19" s="2" t="s">
        <v>104</v>
      </c>
      <c r="W19" s="2">
        <f t="shared" si="4"/>
        <v>60</v>
      </c>
      <c r="X19" s="2">
        <v>180</v>
      </c>
      <c r="Y19" s="2">
        <v>300</v>
      </c>
      <c r="Z19" s="2">
        <f t="shared" si="3"/>
        <v>120</v>
      </c>
      <c r="AB19" s="2">
        <f t="shared" si="1"/>
        <v>320</v>
      </c>
      <c r="AD19" s="2" t="str">
        <f>"9701|1|"&amp;AB19&amp;";9702|1|"&amp;AB19&amp;";9703|1|"&amp;AB19</f>
        <v>9701|1|320;9702|1|320;9703|1|320</v>
      </c>
    </row>
    <row r="20" s="2" customFormat="1" spans="1:30">
      <c r="A20" s="5">
        <v>405</v>
      </c>
      <c r="B20" s="5" t="s">
        <v>38</v>
      </c>
      <c r="C20" s="5">
        <v>4</v>
      </c>
      <c r="D20" s="5" t="s">
        <v>70</v>
      </c>
      <c r="E20" s="5" t="s">
        <v>71</v>
      </c>
      <c r="F20" s="5" t="s">
        <v>72</v>
      </c>
      <c r="G20" s="5" t="s">
        <v>73</v>
      </c>
      <c r="H20" s="5" t="s">
        <v>43</v>
      </c>
      <c r="I20" s="5" t="s">
        <v>105</v>
      </c>
      <c r="J20" s="5">
        <v>2400</v>
      </c>
      <c r="K20" s="5">
        <v>200</v>
      </c>
      <c r="L20" s="5" t="s">
        <v>106</v>
      </c>
      <c r="M20" s="5" t="s">
        <v>76</v>
      </c>
      <c r="N20" s="5">
        <v>3</v>
      </c>
      <c r="O20" s="5">
        <v>60</v>
      </c>
      <c r="Q20" s="2" t="s">
        <v>98</v>
      </c>
      <c r="R20" s="2">
        <v>1015</v>
      </c>
      <c r="S20" s="2" t="s">
        <v>107</v>
      </c>
      <c r="T20" s="2" t="s">
        <v>108</v>
      </c>
      <c r="W20" s="2">
        <f t="shared" si="4"/>
        <v>60</v>
      </c>
      <c r="X20" s="2">
        <v>250</v>
      </c>
      <c r="Y20" s="2">
        <v>450</v>
      </c>
      <c r="Z20" s="2">
        <f t="shared" si="3"/>
        <v>200</v>
      </c>
      <c r="AB20" s="2">
        <f t="shared" si="1"/>
        <v>320</v>
      </c>
      <c r="AD20" s="2" t="str">
        <f>"9804|3|"&amp;AB20</f>
        <v>9804|3|320</v>
      </c>
    </row>
    <row r="21" s="2" customFormat="1" spans="1:30">
      <c r="A21" s="4">
        <v>501</v>
      </c>
      <c r="B21" s="4" t="s">
        <v>38</v>
      </c>
      <c r="C21" s="4">
        <v>5</v>
      </c>
      <c r="D21" s="4" t="s">
        <v>39</v>
      </c>
      <c r="E21" s="4" t="s">
        <v>40</v>
      </c>
      <c r="F21" s="4" t="s">
        <v>41</v>
      </c>
      <c r="G21" s="4" t="s">
        <v>42</v>
      </c>
      <c r="H21" s="4" t="s">
        <v>43</v>
      </c>
      <c r="I21" s="4" t="s">
        <v>109</v>
      </c>
      <c r="J21" s="4">
        <v>6000</v>
      </c>
      <c r="K21" s="4">
        <v>350</v>
      </c>
      <c r="L21" s="4" t="s">
        <v>110</v>
      </c>
      <c r="M21" s="4" t="s">
        <v>46</v>
      </c>
      <c r="N21" s="4">
        <v>2</v>
      </c>
      <c r="O21" s="4">
        <v>120</v>
      </c>
      <c r="Q21" s="2" t="s">
        <v>98</v>
      </c>
      <c r="R21" s="2">
        <v>1019</v>
      </c>
      <c r="S21" s="2" t="s">
        <v>111</v>
      </c>
      <c r="T21" s="2" t="s">
        <v>112</v>
      </c>
      <c r="W21" s="2">
        <f>X18</f>
        <v>120</v>
      </c>
      <c r="X21" s="3">
        <v>360</v>
      </c>
      <c r="Y21" s="3">
        <v>600</v>
      </c>
      <c r="Z21" s="2">
        <f t="shared" si="3"/>
        <v>240</v>
      </c>
      <c r="AB21" s="2">
        <f>X9</f>
        <v>940</v>
      </c>
      <c r="AD21" s="2" t="str">
        <f>"9605|2|"&amp;AB21</f>
        <v>9605|2|940</v>
      </c>
    </row>
    <row r="22" s="2" customFormat="1" spans="1:30">
      <c r="A22" s="4">
        <v>502</v>
      </c>
      <c r="B22" s="4" t="s">
        <v>38</v>
      </c>
      <c r="C22" s="4">
        <v>5</v>
      </c>
      <c r="D22" s="4" t="s">
        <v>91</v>
      </c>
      <c r="E22" s="4" t="s">
        <v>92</v>
      </c>
      <c r="F22" s="4" t="s">
        <v>93</v>
      </c>
      <c r="G22" s="4" t="s">
        <v>94</v>
      </c>
      <c r="H22" s="4" t="s">
        <v>43</v>
      </c>
      <c r="I22" s="4" t="s">
        <v>95</v>
      </c>
      <c r="J22" s="4">
        <v>6000</v>
      </c>
      <c r="K22" s="4">
        <v>350</v>
      </c>
      <c r="L22" s="4" t="s">
        <v>113</v>
      </c>
      <c r="M22" s="4" t="s">
        <v>46</v>
      </c>
      <c r="N22" s="4">
        <v>2</v>
      </c>
      <c r="O22" s="4">
        <v>120</v>
      </c>
      <c r="Q22" s="2" t="s">
        <v>98</v>
      </c>
      <c r="R22" s="2">
        <v>1022</v>
      </c>
      <c r="S22" s="2" t="s">
        <v>114</v>
      </c>
      <c r="T22" s="2" t="s">
        <v>115</v>
      </c>
      <c r="W22" s="2">
        <f t="shared" ref="W22:W26" si="5">W21</f>
        <v>120</v>
      </c>
      <c r="X22" s="3"/>
      <c r="Y22" s="3"/>
      <c r="Z22" s="3"/>
      <c r="AA22" s="3"/>
      <c r="AB22" s="2">
        <f t="shared" si="1"/>
        <v>940</v>
      </c>
      <c r="AD22" s="2" t="str">
        <f>"9604|2|"&amp;AB22</f>
        <v>9604|2|940</v>
      </c>
    </row>
    <row r="23" s="2" customFormat="1" spans="1:30">
      <c r="A23" s="4">
        <v>503</v>
      </c>
      <c r="B23" s="4" t="s">
        <v>38</v>
      </c>
      <c r="C23" s="4">
        <v>5</v>
      </c>
      <c r="D23" s="4" t="s">
        <v>48</v>
      </c>
      <c r="E23" s="4" t="s">
        <v>40</v>
      </c>
      <c r="F23" s="4" t="s">
        <v>49</v>
      </c>
      <c r="G23" s="4" t="s">
        <v>50</v>
      </c>
      <c r="H23" s="4" t="s">
        <v>43</v>
      </c>
      <c r="I23" s="4" t="s">
        <v>51</v>
      </c>
      <c r="J23" s="4">
        <v>6000</v>
      </c>
      <c r="K23" s="4">
        <v>350</v>
      </c>
      <c r="L23" s="4" t="s">
        <v>116</v>
      </c>
      <c r="M23" s="4" t="s">
        <v>46</v>
      </c>
      <c r="N23" s="4">
        <v>2</v>
      </c>
      <c r="O23" s="4">
        <v>120</v>
      </c>
      <c r="W23" s="2">
        <f t="shared" si="5"/>
        <v>120</v>
      </c>
      <c r="AB23" s="2">
        <f t="shared" si="1"/>
        <v>940</v>
      </c>
      <c r="AD23" s="2" t="str">
        <f>"9602|2|"&amp;AB23</f>
        <v>9602|2|940</v>
      </c>
    </row>
    <row r="24" s="2" customFormat="1" spans="1:30">
      <c r="A24" s="4">
        <v>504</v>
      </c>
      <c r="B24" s="4" t="s">
        <v>38</v>
      </c>
      <c r="C24" s="4">
        <v>5</v>
      </c>
      <c r="D24" s="4" t="s">
        <v>117</v>
      </c>
      <c r="E24" s="4" t="s">
        <v>40</v>
      </c>
      <c r="F24" s="4" t="s">
        <v>118</v>
      </c>
      <c r="G24" s="4" t="s">
        <v>119</v>
      </c>
      <c r="H24" s="4" t="s">
        <v>43</v>
      </c>
      <c r="I24" s="4" t="s">
        <v>120</v>
      </c>
      <c r="J24" s="4">
        <v>6000</v>
      </c>
      <c r="K24" s="4">
        <v>350</v>
      </c>
      <c r="L24" s="4" t="s">
        <v>121</v>
      </c>
      <c r="M24" s="4" t="s">
        <v>46</v>
      </c>
      <c r="N24" s="4">
        <v>2</v>
      </c>
      <c r="O24" s="4">
        <v>120</v>
      </c>
      <c r="Q24" s="2" t="s">
        <v>122</v>
      </c>
      <c r="W24" s="2">
        <f t="shared" si="5"/>
        <v>120</v>
      </c>
      <c r="X24" s="3"/>
      <c r="Y24" s="3"/>
      <c r="Z24" s="3"/>
      <c r="AA24" s="3"/>
      <c r="AB24" s="2">
        <f t="shared" si="1"/>
        <v>940</v>
      </c>
      <c r="AD24" s="2" t="str">
        <f>"9601|2|"&amp;AB24</f>
        <v>9601|2|940</v>
      </c>
    </row>
    <row r="25" s="2" customFormat="1" spans="1:30">
      <c r="A25" s="4">
        <v>505</v>
      </c>
      <c r="B25" s="4" t="s">
        <v>38</v>
      </c>
      <c r="C25" s="4">
        <v>5</v>
      </c>
      <c r="D25" s="4" t="s">
        <v>54</v>
      </c>
      <c r="E25" s="4" t="s">
        <v>55</v>
      </c>
      <c r="F25" s="4" t="s">
        <v>56</v>
      </c>
      <c r="G25" s="4" t="s">
        <v>57</v>
      </c>
      <c r="H25" s="4" t="s">
        <v>43</v>
      </c>
      <c r="I25" s="4" t="s">
        <v>123</v>
      </c>
      <c r="J25" s="4">
        <v>6000</v>
      </c>
      <c r="K25" s="4">
        <v>350</v>
      </c>
      <c r="L25" s="4" t="s">
        <v>124</v>
      </c>
      <c r="M25" s="4" t="s">
        <v>60</v>
      </c>
      <c r="N25" s="4">
        <v>3</v>
      </c>
      <c r="O25" s="4">
        <v>120</v>
      </c>
      <c r="Q25" s="2" t="s">
        <v>125</v>
      </c>
      <c r="W25" s="2">
        <f t="shared" si="5"/>
        <v>120</v>
      </c>
      <c r="X25" s="3"/>
      <c r="Y25" s="3"/>
      <c r="Z25" s="3"/>
      <c r="AA25" s="3"/>
      <c r="AB25" s="2">
        <f t="shared" si="1"/>
        <v>940</v>
      </c>
      <c r="AD25" s="2" t="str">
        <f>"9701|1|"&amp;AB25&amp;";9702|1|"&amp;AB25&amp;";9703|1|"&amp;AB25</f>
        <v>9701|1|940;9702|1|940;9703|1|940</v>
      </c>
    </row>
    <row r="26" s="2" customFormat="1" spans="1:30">
      <c r="A26" s="4">
        <v>506</v>
      </c>
      <c r="B26" s="4" t="s">
        <v>38</v>
      </c>
      <c r="C26" s="4">
        <v>5</v>
      </c>
      <c r="D26" s="4" t="s">
        <v>70</v>
      </c>
      <c r="E26" s="4" t="s">
        <v>71</v>
      </c>
      <c r="F26" s="4" t="s">
        <v>72</v>
      </c>
      <c r="G26" s="4" t="s">
        <v>73</v>
      </c>
      <c r="H26" s="4" t="s">
        <v>43</v>
      </c>
      <c r="I26" s="4" t="s">
        <v>126</v>
      </c>
      <c r="J26" s="4">
        <v>6000</v>
      </c>
      <c r="K26" s="4">
        <v>350</v>
      </c>
      <c r="L26" s="4" t="s">
        <v>127</v>
      </c>
      <c r="M26" s="4" t="s">
        <v>76</v>
      </c>
      <c r="N26" s="4">
        <v>3</v>
      </c>
      <c r="O26" s="4">
        <v>120</v>
      </c>
      <c r="Q26" s="2" t="s">
        <v>128</v>
      </c>
      <c r="W26" s="2">
        <f t="shared" si="5"/>
        <v>120</v>
      </c>
      <c r="AB26" s="2">
        <f t="shared" si="1"/>
        <v>940</v>
      </c>
      <c r="AD26" s="2" t="str">
        <f>"9804|3|"&amp;AB26</f>
        <v>9804|3|940</v>
      </c>
    </row>
    <row r="27" s="2" customFormat="1" spans="1:30">
      <c r="A27" s="5">
        <v>601</v>
      </c>
      <c r="B27" s="5" t="s">
        <v>38</v>
      </c>
      <c r="C27" s="5">
        <v>6</v>
      </c>
      <c r="D27" s="5" t="s">
        <v>39</v>
      </c>
      <c r="E27" s="5" t="s">
        <v>40</v>
      </c>
      <c r="F27" s="5" t="s">
        <v>41</v>
      </c>
      <c r="G27" s="5" t="s">
        <v>42</v>
      </c>
      <c r="H27" s="5" t="s">
        <v>43</v>
      </c>
      <c r="I27" s="5" t="s">
        <v>129</v>
      </c>
      <c r="J27" s="5">
        <v>15000</v>
      </c>
      <c r="K27" s="5">
        <v>600</v>
      </c>
      <c r="L27" s="5" t="s">
        <v>130</v>
      </c>
      <c r="M27" s="5" t="s">
        <v>46</v>
      </c>
      <c r="N27" s="5">
        <v>2</v>
      </c>
      <c r="O27" s="5">
        <v>180</v>
      </c>
      <c r="Q27" s="2" t="s">
        <v>131</v>
      </c>
      <c r="W27" s="2">
        <f>X19</f>
        <v>180</v>
      </c>
      <c r="AB27" s="2">
        <f>X10</f>
        <v>2525</v>
      </c>
      <c r="AD27" s="2" t="str">
        <f>"9605|2|"&amp;AB27</f>
        <v>9605|2|2525</v>
      </c>
    </row>
    <row r="28" s="2" customFormat="1" spans="1:30">
      <c r="A28" s="5">
        <v>602</v>
      </c>
      <c r="B28" s="5" t="s">
        <v>38</v>
      </c>
      <c r="C28" s="5">
        <v>6</v>
      </c>
      <c r="D28" s="5" t="s">
        <v>91</v>
      </c>
      <c r="E28" s="5" t="s">
        <v>92</v>
      </c>
      <c r="F28" s="5" t="s">
        <v>93</v>
      </c>
      <c r="G28" s="5" t="s">
        <v>94</v>
      </c>
      <c r="H28" s="5" t="s">
        <v>43</v>
      </c>
      <c r="I28" s="5" t="s">
        <v>95</v>
      </c>
      <c r="J28" s="5">
        <v>15000</v>
      </c>
      <c r="K28" s="5">
        <v>600</v>
      </c>
      <c r="L28" s="5" t="s">
        <v>132</v>
      </c>
      <c r="M28" s="5" t="s">
        <v>46</v>
      </c>
      <c r="N28" s="5">
        <v>2</v>
      </c>
      <c r="O28" s="5">
        <v>180</v>
      </c>
      <c r="Q28" s="2" t="s">
        <v>133</v>
      </c>
      <c r="W28" s="2">
        <f t="shared" ref="W28:W33" si="6">W27</f>
        <v>180</v>
      </c>
      <c r="AB28" s="2">
        <f t="shared" si="1"/>
        <v>2525</v>
      </c>
      <c r="AD28" s="2" t="str">
        <f>"9604|2|"&amp;AB28</f>
        <v>9604|2|2525</v>
      </c>
    </row>
    <row r="29" s="2" customFormat="1" spans="1:30">
      <c r="A29" s="5">
        <v>603</v>
      </c>
      <c r="B29" s="5" t="s">
        <v>38</v>
      </c>
      <c r="C29" s="5">
        <v>6</v>
      </c>
      <c r="D29" s="5" t="s">
        <v>48</v>
      </c>
      <c r="E29" s="5" t="s">
        <v>40</v>
      </c>
      <c r="F29" s="5" t="s">
        <v>49</v>
      </c>
      <c r="G29" s="5" t="s">
        <v>50</v>
      </c>
      <c r="H29" s="5" t="s">
        <v>43</v>
      </c>
      <c r="I29" s="5" t="s">
        <v>51</v>
      </c>
      <c r="J29" s="5">
        <v>15000</v>
      </c>
      <c r="K29" s="5">
        <v>600</v>
      </c>
      <c r="L29" s="5" t="s">
        <v>134</v>
      </c>
      <c r="M29" s="5" t="s">
        <v>46</v>
      </c>
      <c r="N29" s="5">
        <v>2</v>
      </c>
      <c r="O29" s="5">
        <v>180</v>
      </c>
      <c r="Q29" s="2" t="s">
        <v>98</v>
      </c>
      <c r="R29" s="2">
        <v>2001</v>
      </c>
      <c r="S29" s="2" t="s">
        <v>135</v>
      </c>
      <c r="T29" s="2" t="s">
        <v>136</v>
      </c>
      <c r="W29" s="2">
        <f t="shared" si="6"/>
        <v>180</v>
      </c>
      <c r="AB29" s="2">
        <f t="shared" si="1"/>
        <v>2525</v>
      </c>
      <c r="AD29" s="2" t="str">
        <f>"9602|2|"&amp;AB29</f>
        <v>9602|2|2525</v>
      </c>
    </row>
    <row r="30" s="2" customFormat="1" spans="1:30">
      <c r="A30" s="5">
        <v>604</v>
      </c>
      <c r="B30" s="5" t="s">
        <v>38</v>
      </c>
      <c r="C30" s="5">
        <v>6</v>
      </c>
      <c r="D30" s="5" t="s">
        <v>137</v>
      </c>
      <c r="E30" s="5" t="s">
        <v>138</v>
      </c>
      <c r="F30" s="5" t="s">
        <v>139</v>
      </c>
      <c r="G30" s="5" t="s">
        <v>140</v>
      </c>
      <c r="H30" s="5" t="s">
        <v>43</v>
      </c>
      <c r="I30" s="5" t="s">
        <v>141</v>
      </c>
      <c r="J30" s="5">
        <v>15000</v>
      </c>
      <c r="K30" s="5">
        <v>600</v>
      </c>
      <c r="L30" s="5" t="s">
        <v>142</v>
      </c>
      <c r="M30" s="5" t="s">
        <v>46</v>
      </c>
      <c r="N30" s="5">
        <v>2</v>
      </c>
      <c r="O30" s="5">
        <v>180</v>
      </c>
      <c r="Q30" s="2" t="s">
        <v>98</v>
      </c>
      <c r="R30" s="2">
        <v>2002</v>
      </c>
      <c r="S30" s="2" t="s">
        <v>143</v>
      </c>
      <c r="T30" s="2" t="s">
        <v>144</v>
      </c>
      <c r="W30" s="2">
        <f t="shared" si="6"/>
        <v>180</v>
      </c>
      <c r="AB30" s="2">
        <f t="shared" si="1"/>
        <v>2525</v>
      </c>
      <c r="AD30" s="2" t="str">
        <f>"9603|2|"&amp;AB30</f>
        <v>9603|2|2525</v>
      </c>
    </row>
    <row r="31" s="2" customFormat="1" spans="1:30">
      <c r="A31" s="5">
        <v>605</v>
      </c>
      <c r="B31" s="5" t="s">
        <v>38</v>
      </c>
      <c r="C31" s="5">
        <v>6</v>
      </c>
      <c r="D31" s="5" t="s">
        <v>117</v>
      </c>
      <c r="E31" s="5" t="s">
        <v>40</v>
      </c>
      <c r="F31" s="5" t="s">
        <v>118</v>
      </c>
      <c r="G31" s="5" t="s">
        <v>119</v>
      </c>
      <c r="H31" s="5" t="s">
        <v>43</v>
      </c>
      <c r="I31" s="5" t="s">
        <v>120</v>
      </c>
      <c r="J31" s="5">
        <v>15000</v>
      </c>
      <c r="K31" s="5">
        <v>600</v>
      </c>
      <c r="L31" s="5" t="s">
        <v>145</v>
      </c>
      <c r="M31" s="5" t="s">
        <v>46</v>
      </c>
      <c r="N31" s="5">
        <v>2</v>
      </c>
      <c r="O31" s="5">
        <v>180</v>
      </c>
      <c r="Q31" s="2" t="s">
        <v>98</v>
      </c>
      <c r="R31" s="2">
        <v>3001</v>
      </c>
      <c r="S31" s="2" t="s">
        <v>146</v>
      </c>
      <c r="T31" s="2" t="s">
        <v>147</v>
      </c>
      <c r="W31" s="2">
        <f t="shared" si="6"/>
        <v>180</v>
      </c>
      <c r="AB31" s="2">
        <f t="shared" si="1"/>
        <v>2525</v>
      </c>
      <c r="AD31" s="2" t="str">
        <f>"9601|2|"&amp;AB31</f>
        <v>9601|2|2525</v>
      </c>
    </row>
    <row r="32" s="2" customFormat="1" spans="1:30">
      <c r="A32" s="5">
        <v>606</v>
      </c>
      <c r="B32" s="5" t="s">
        <v>38</v>
      </c>
      <c r="C32" s="5">
        <v>6</v>
      </c>
      <c r="D32" s="5" t="s">
        <v>54</v>
      </c>
      <c r="E32" s="5" t="s">
        <v>55</v>
      </c>
      <c r="F32" s="5" t="s">
        <v>56</v>
      </c>
      <c r="G32" s="5" t="s">
        <v>57</v>
      </c>
      <c r="H32" s="5" t="s">
        <v>43</v>
      </c>
      <c r="I32" s="5" t="s">
        <v>148</v>
      </c>
      <c r="J32" s="5">
        <v>15000</v>
      </c>
      <c r="K32" s="5">
        <v>600</v>
      </c>
      <c r="L32" s="5" t="s">
        <v>149</v>
      </c>
      <c r="M32" s="5" t="s">
        <v>60</v>
      </c>
      <c r="N32" s="5">
        <v>3</v>
      </c>
      <c r="O32" s="5">
        <v>180</v>
      </c>
      <c r="Q32" s="2" t="s">
        <v>98</v>
      </c>
      <c r="R32" s="2">
        <v>3002</v>
      </c>
      <c r="S32" s="2" t="s">
        <v>150</v>
      </c>
      <c r="T32" s="2" t="s">
        <v>151</v>
      </c>
      <c r="W32" s="2">
        <f t="shared" si="6"/>
        <v>180</v>
      </c>
      <c r="X32" s="3"/>
      <c r="Y32" s="3"/>
      <c r="Z32" s="3"/>
      <c r="AA32" s="3"/>
      <c r="AB32" s="2">
        <f t="shared" si="1"/>
        <v>2525</v>
      </c>
      <c r="AD32" s="2" t="str">
        <f>"9701|1|"&amp;AB32&amp;";9702|1|"&amp;AB32&amp;";9703|1|"&amp;AB32</f>
        <v>9701|1|2525;9702|1|2525;9703|1|2525</v>
      </c>
    </row>
    <row r="33" s="2" customFormat="1" spans="1:30">
      <c r="A33" s="5">
        <v>607</v>
      </c>
      <c r="B33" s="5" t="s">
        <v>38</v>
      </c>
      <c r="C33" s="5">
        <v>6</v>
      </c>
      <c r="D33" s="5" t="s">
        <v>70</v>
      </c>
      <c r="E33" s="5" t="s">
        <v>71</v>
      </c>
      <c r="F33" s="5" t="s">
        <v>72</v>
      </c>
      <c r="G33" s="5" t="s">
        <v>73</v>
      </c>
      <c r="H33" s="5" t="s">
        <v>43</v>
      </c>
      <c r="I33" s="5" t="s">
        <v>152</v>
      </c>
      <c r="J33" s="5">
        <v>15000</v>
      </c>
      <c r="K33" s="5">
        <v>600</v>
      </c>
      <c r="L33" s="5" t="s">
        <v>153</v>
      </c>
      <c r="M33" s="5" t="s">
        <v>76</v>
      </c>
      <c r="N33" s="5">
        <v>3</v>
      </c>
      <c r="O33" s="5">
        <v>180</v>
      </c>
      <c r="Q33" s="2" t="s">
        <v>98</v>
      </c>
      <c r="R33" s="2">
        <v>3003</v>
      </c>
      <c r="S33" s="2" t="s">
        <v>154</v>
      </c>
      <c r="T33" s="2" t="s">
        <v>155</v>
      </c>
      <c r="W33" s="2">
        <f t="shared" si="6"/>
        <v>180</v>
      </c>
      <c r="X33" s="3"/>
      <c r="Y33" s="3"/>
      <c r="Z33" s="3"/>
      <c r="AA33" s="3"/>
      <c r="AB33" s="2">
        <f t="shared" si="1"/>
        <v>2525</v>
      </c>
      <c r="AD33" s="2" t="str">
        <f>"9804|3|"&amp;AB33</f>
        <v>9804|3|2525</v>
      </c>
    </row>
    <row r="34" s="2" customFormat="1" spans="1:30">
      <c r="A34" s="4">
        <v>701</v>
      </c>
      <c r="B34" s="4" t="s">
        <v>38</v>
      </c>
      <c r="C34" s="4">
        <v>7</v>
      </c>
      <c r="D34" s="4" t="s">
        <v>39</v>
      </c>
      <c r="E34" s="4" t="s">
        <v>40</v>
      </c>
      <c r="F34" s="4" t="s">
        <v>41</v>
      </c>
      <c r="G34" s="4" t="s">
        <v>42</v>
      </c>
      <c r="H34" s="4" t="s">
        <v>43</v>
      </c>
      <c r="I34" s="4" t="s">
        <v>156</v>
      </c>
      <c r="J34" s="4">
        <v>60000</v>
      </c>
      <c r="K34" s="4">
        <v>1200</v>
      </c>
      <c r="L34" s="4" t="s">
        <v>157</v>
      </c>
      <c r="M34" s="4" t="s">
        <v>46</v>
      </c>
      <c r="N34" s="4">
        <v>2</v>
      </c>
      <c r="O34" s="4">
        <v>250</v>
      </c>
      <c r="Q34" s="2" t="s">
        <v>98</v>
      </c>
      <c r="R34" s="2">
        <v>3101</v>
      </c>
      <c r="S34" s="2" t="s">
        <v>158</v>
      </c>
      <c r="T34" s="2" t="s">
        <v>159</v>
      </c>
      <c r="W34" s="2">
        <f>X20</f>
        <v>250</v>
      </c>
      <c r="X34" s="3"/>
      <c r="Y34" s="3"/>
      <c r="Z34" s="3"/>
      <c r="AA34" s="3"/>
      <c r="AB34" s="2">
        <f>X11</f>
        <v>10315</v>
      </c>
      <c r="AD34" s="2" t="str">
        <f>"9605|2|"&amp;AB34</f>
        <v>9605|2|10315</v>
      </c>
    </row>
    <row r="35" s="2" customFormat="1" spans="1:30">
      <c r="A35" s="4">
        <v>702</v>
      </c>
      <c r="B35" s="4" t="s">
        <v>38</v>
      </c>
      <c r="C35" s="4">
        <v>7</v>
      </c>
      <c r="D35" s="4" t="s">
        <v>91</v>
      </c>
      <c r="E35" s="4" t="s">
        <v>92</v>
      </c>
      <c r="F35" s="4" t="s">
        <v>93</v>
      </c>
      <c r="G35" s="4" t="s">
        <v>94</v>
      </c>
      <c r="H35" s="4" t="s">
        <v>43</v>
      </c>
      <c r="I35" s="4" t="s">
        <v>95</v>
      </c>
      <c r="J35" s="4">
        <v>60000</v>
      </c>
      <c r="K35" s="4">
        <v>1200</v>
      </c>
      <c r="L35" s="4" t="s">
        <v>160</v>
      </c>
      <c r="M35" s="4" t="s">
        <v>46</v>
      </c>
      <c r="N35" s="4">
        <v>2</v>
      </c>
      <c r="O35" s="4">
        <v>250</v>
      </c>
      <c r="Q35" s="2" t="s">
        <v>98</v>
      </c>
      <c r="R35" s="2">
        <v>3102</v>
      </c>
      <c r="S35" s="2" t="s">
        <v>161</v>
      </c>
      <c r="T35" s="2" t="s">
        <v>162</v>
      </c>
      <c r="W35" s="2">
        <f t="shared" ref="W35:W41" si="7">W34</f>
        <v>250</v>
      </c>
      <c r="X35" s="3"/>
      <c r="Y35" s="3"/>
      <c r="Z35" s="3"/>
      <c r="AA35" s="3"/>
      <c r="AB35" s="2">
        <f t="shared" si="1"/>
        <v>10315</v>
      </c>
      <c r="AD35" s="2" t="str">
        <f>"9604|2|"&amp;AB35</f>
        <v>9604|2|10315</v>
      </c>
    </row>
    <row r="36" s="2" customFormat="1" spans="1:30">
      <c r="A36" s="4">
        <v>703</v>
      </c>
      <c r="B36" s="4" t="s">
        <v>38</v>
      </c>
      <c r="C36" s="4">
        <v>7</v>
      </c>
      <c r="D36" s="4" t="s">
        <v>48</v>
      </c>
      <c r="E36" s="4" t="s">
        <v>40</v>
      </c>
      <c r="F36" s="4" t="s">
        <v>49</v>
      </c>
      <c r="G36" s="4" t="s">
        <v>50</v>
      </c>
      <c r="H36" s="4" t="s">
        <v>43</v>
      </c>
      <c r="I36" s="4" t="s">
        <v>51</v>
      </c>
      <c r="J36" s="4">
        <v>60000</v>
      </c>
      <c r="K36" s="4">
        <v>1200</v>
      </c>
      <c r="L36" s="4" t="s">
        <v>163</v>
      </c>
      <c r="M36" s="4" t="s">
        <v>46</v>
      </c>
      <c r="N36" s="4">
        <v>2</v>
      </c>
      <c r="O36" s="4">
        <v>250</v>
      </c>
      <c r="W36" s="2">
        <f t="shared" si="7"/>
        <v>250</v>
      </c>
      <c r="AB36" s="2">
        <f t="shared" si="1"/>
        <v>10315</v>
      </c>
      <c r="AD36" s="2" t="str">
        <f>"9602|2|"&amp;AB36</f>
        <v>9602|2|10315</v>
      </c>
    </row>
    <row r="37" s="2" customFormat="1" spans="1:30">
      <c r="A37" s="4">
        <v>704</v>
      </c>
      <c r="B37" s="4" t="s">
        <v>38</v>
      </c>
      <c r="C37" s="4">
        <v>7</v>
      </c>
      <c r="D37" s="4" t="s">
        <v>137</v>
      </c>
      <c r="E37" s="4" t="s">
        <v>138</v>
      </c>
      <c r="F37" s="4" t="s">
        <v>139</v>
      </c>
      <c r="G37" s="4" t="s">
        <v>140</v>
      </c>
      <c r="H37" s="4" t="s">
        <v>43</v>
      </c>
      <c r="I37" s="4" t="s">
        <v>141</v>
      </c>
      <c r="J37" s="4">
        <v>60000</v>
      </c>
      <c r="K37" s="4">
        <v>1200</v>
      </c>
      <c r="L37" s="4" t="s">
        <v>164</v>
      </c>
      <c r="M37" s="4" t="s">
        <v>46</v>
      </c>
      <c r="N37" s="4">
        <v>2</v>
      </c>
      <c r="O37" s="4">
        <v>250</v>
      </c>
      <c r="W37" s="2">
        <f t="shared" si="7"/>
        <v>250</v>
      </c>
      <c r="X37" s="3"/>
      <c r="Y37" s="3"/>
      <c r="Z37" s="3"/>
      <c r="AA37" s="3"/>
      <c r="AB37" s="2">
        <f t="shared" si="1"/>
        <v>10315</v>
      </c>
      <c r="AD37" s="2" t="str">
        <f>"9603|2|"&amp;AB37</f>
        <v>9603|2|10315</v>
      </c>
    </row>
    <row r="38" s="2" customFormat="1" spans="1:30">
      <c r="A38" s="4">
        <v>705</v>
      </c>
      <c r="B38" s="4" t="s">
        <v>38</v>
      </c>
      <c r="C38" s="4">
        <v>7</v>
      </c>
      <c r="D38" s="4" t="s">
        <v>117</v>
      </c>
      <c r="E38" s="4" t="s">
        <v>40</v>
      </c>
      <c r="F38" s="4" t="s">
        <v>118</v>
      </c>
      <c r="G38" s="4" t="s">
        <v>119</v>
      </c>
      <c r="H38" s="4" t="s">
        <v>43</v>
      </c>
      <c r="I38" s="4" t="s">
        <v>120</v>
      </c>
      <c r="J38" s="4">
        <v>60000</v>
      </c>
      <c r="K38" s="4">
        <v>1200</v>
      </c>
      <c r="L38" s="4" t="s">
        <v>165</v>
      </c>
      <c r="M38" s="4" t="s">
        <v>46</v>
      </c>
      <c r="N38" s="4">
        <v>2</v>
      </c>
      <c r="O38" s="4">
        <v>250</v>
      </c>
      <c r="W38" s="2">
        <f t="shared" si="7"/>
        <v>250</v>
      </c>
      <c r="X38" s="3"/>
      <c r="Y38" s="3"/>
      <c r="Z38" s="3"/>
      <c r="AA38" s="3"/>
      <c r="AB38" s="2">
        <f t="shared" si="1"/>
        <v>10315</v>
      </c>
      <c r="AD38" s="2" t="str">
        <f>"9601|2|"&amp;AB38</f>
        <v>9601|2|10315</v>
      </c>
    </row>
    <row r="39" s="2" customFormat="1" spans="1:30">
      <c r="A39" s="4">
        <v>706</v>
      </c>
      <c r="B39" s="4" t="s">
        <v>38</v>
      </c>
      <c r="C39" s="4">
        <v>7</v>
      </c>
      <c r="D39" s="4" t="s">
        <v>54</v>
      </c>
      <c r="E39" s="4" t="s">
        <v>55</v>
      </c>
      <c r="F39" s="4" t="s">
        <v>56</v>
      </c>
      <c r="G39" s="4" t="s">
        <v>57</v>
      </c>
      <c r="H39" s="4" t="s">
        <v>43</v>
      </c>
      <c r="I39" s="4" t="s">
        <v>166</v>
      </c>
      <c r="J39" s="4">
        <v>60000</v>
      </c>
      <c r="K39" s="4">
        <v>1200</v>
      </c>
      <c r="L39" s="4" t="s">
        <v>167</v>
      </c>
      <c r="M39" s="4" t="s">
        <v>60</v>
      </c>
      <c r="N39" s="4">
        <v>3</v>
      </c>
      <c r="O39" s="4">
        <v>250</v>
      </c>
      <c r="W39" s="2">
        <f t="shared" si="7"/>
        <v>250</v>
      </c>
      <c r="AB39" s="2">
        <f t="shared" si="1"/>
        <v>10315</v>
      </c>
      <c r="AD39" s="2" t="str">
        <f>"9701|1|"&amp;AB39&amp;";9702|1|"&amp;AB39&amp;";9703|1|"&amp;AB39</f>
        <v>9701|1|10315;9702|1|10315;9703|1|10315</v>
      </c>
    </row>
    <row r="40" s="2" customFormat="1" spans="1:30">
      <c r="A40" s="4">
        <v>707</v>
      </c>
      <c r="B40" s="4" t="s">
        <v>38</v>
      </c>
      <c r="C40" s="4">
        <v>7</v>
      </c>
      <c r="D40" s="4" t="s">
        <v>70</v>
      </c>
      <c r="E40" s="4" t="s">
        <v>71</v>
      </c>
      <c r="F40" s="4" t="s">
        <v>72</v>
      </c>
      <c r="G40" s="4" t="s">
        <v>73</v>
      </c>
      <c r="H40" s="4" t="s">
        <v>43</v>
      </c>
      <c r="I40" s="4" t="s">
        <v>168</v>
      </c>
      <c r="J40" s="4">
        <v>60000</v>
      </c>
      <c r="K40" s="4">
        <v>1200</v>
      </c>
      <c r="L40" s="4" t="s">
        <v>169</v>
      </c>
      <c r="M40" s="4" t="s">
        <v>76</v>
      </c>
      <c r="N40" s="4">
        <v>3</v>
      </c>
      <c r="O40" s="4">
        <v>250</v>
      </c>
      <c r="W40" s="2">
        <f t="shared" si="7"/>
        <v>250</v>
      </c>
      <c r="AB40" s="2">
        <f t="shared" si="1"/>
        <v>10315</v>
      </c>
      <c r="AD40" s="2" t="str">
        <f>"9804|3|"&amp;AB40</f>
        <v>9804|3|10315</v>
      </c>
    </row>
    <row r="41" s="2" customFormat="1" spans="1:30">
      <c r="A41" s="5">
        <v>801</v>
      </c>
      <c r="B41" s="5" t="s">
        <v>38</v>
      </c>
      <c r="C41" s="5">
        <v>8</v>
      </c>
      <c r="D41" s="5" t="s">
        <v>39</v>
      </c>
      <c r="E41" s="5" t="s">
        <v>40</v>
      </c>
      <c r="F41" s="5" t="s">
        <v>41</v>
      </c>
      <c r="G41" s="5" t="s">
        <v>42</v>
      </c>
      <c r="H41" s="5" t="s">
        <v>43</v>
      </c>
      <c r="I41" s="5" t="s">
        <v>170</v>
      </c>
      <c r="J41" s="5">
        <v>200000</v>
      </c>
      <c r="K41" s="5">
        <v>2500</v>
      </c>
      <c r="L41" s="5" t="s">
        <v>171</v>
      </c>
      <c r="M41" s="5" t="s">
        <v>46</v>
      </c>
      <c r="N41" s="5">
        <v>2</v>
      </c>
      <c r="O41" s="5">
        <v>360</v>
      </c>
      <c r="W41" s="2">
        <f>X21</f>
        <v>360</v>
      </c>
      <c r="AB41" s="2">
        <f>X12</f>
        <v>51315</v>
      </c>
      <c r="AD41" s="2" t="str">
        <f>"9605|2|"&amp;AB41</f>
        <v>9605|2|51315</v>
      </c>
    </row>
    <row r="42" s="2" customFormat="1" spans="1:30">
      <c r="A42" s="5">
        <v>802</v>
      </c>
      <c r="B42" s="5" t="s">
        <v>38</v>
      </c>
      <c r="C42" s="5">
        <v>8</v>
      </c>
      <c r="D42" s="5" t="s">
        <v>91</v>
      </c>
      <c r="E42" s="5" t="s">
        <v>92</v>
      </c>
      <c r="F42" s="5" t="s">
        <v>93</v>
      </c>
      <c r="G42" s="5" t="s">
        <v>94</v>
      </c>
      <c r="H42" s="5" t="s">
        <v>43</v>
      </c>
      <c r="I42" s="5" t="s">
        <v>95</v>
      </c>
      <c r="J42" s="5">
        <v>200000</v>
      </c>
      <c r="K42" s="5">
        <v>2500</v>
      </c>
      <c r="L42" s="5" t="s">
        <v>172</v>
      </c>
      <c r="M42" s="5" t="s">
        <v>46</v>
      </c>
      <c r="N42" s="5">
        <v>2</v>
      </c>
      <c r="O42" s="5">
        <v>360</v>
      </c>
      <c r="W42" s="2">
        <f t="shared" ref="W42:W48" si="8">W41</f>
        <v>360</v>
      </c>
      <c r="AB42" s="2">
        <f t="shared" ref="AB42:AB47" si="9">AB41</f>
        <v>51315</v>
      </c>
      <c r="AD42" s="2" t="str">
        <f>"9604|2|"&amp;AB42</f>
        <v>9604|2|51315</v>
      </c>
    </row>
    <row r="43" s="2" customFormat="1" spans="1:30">
      <c r="A43" s="5">
        <v>803</v>
      </c>
      <c r="B43" s="5" t="s">
        <v>38</v>
      </c>
      <c r="C43" s="5">
        <v>8</v>
      </c>
      <c r="D43" s="5" t="s">
        <v>48</v>
      </c>
      <c r="E43" s="5" t="s">
        <v>40</v>
      </c>
      <c r="F43" s="5" t="s">
        <v>49</v>
      </c>
      <c r="G43" s="5" t="s">
        <v>50</v>
      </c>
      <c r="H43" s="5" t="s">
        <v>43</v>
      </c>
      <c r="I43" s="5" t="s">
        <v>51</v>
      </c>
      <c r="J43" s="5">
        <v>200000</v>
      </c>
      <c r="K43" s="5">
        <v>2500</v>
      </c>
      <c r="L43" s="5" t="s">
        <v>173</v>
      </c>
      <c r="M43" s="5" t="s">
        <v>46</v>
      </c>
      <c r="N43" s="5">
        <v>2</v>
      </c>
      <c r="O43" s="5">
        <v>360</v>
      </c>
      <c r="W43" s="2">
        <f t="shared" si="8"/>
        <v>360</v>
      </c>
      <c r="AB43" s="2">
        <f t="shared" si="9"/>
        <v>51315</v>
      </c>
      <c r="AD43" s="2" t="str">
        <f>"9602|2|"&amp;AB43</f>
        <v>9602|2|51315</v>
      </c>
    </row>
    <row r="44" s="2" customFormat="1" spans="1:30">
      <c r="A44" s="5">
        <v>804</v>
      </c>
      <c r="B44" s="5" t="s">
        <v>38</v>
      </c>
      <c r="C44" s="5">
        <v>8</v>
      </c>
      <c r="D44" s="5" t="s">
        <v>137</v>
      </c>
      <c r="E44" s="5" t="s">
        <v>138</v>
      </c>
      <c r="F44" s="5" t="s">
        <v>139</v>
      </c>
      <c r="G44" s="5" t="s">
        <v>140</v>
      </c>
      <c r="H44" s="5" t="s">
        <v>43</v>
      </c>
      <c r="I44" s="5" t="s">
        <v>141</v>
      </c>
      <c r="J44" s="5">
        <v>200000</v>
      </c>
      <c r="K44" s="5">
        <v>2500</v>
      </c>
      <c r="L44" s="5" t="s">
        <v>174</v>
      </c>
      <c r="M44" s="5" t="s">
        <v>46</v>
      </c>
      <c r="N44" s="5">
        <v>2</v>
      </c>
      <c r="O44" s="5">
        <v>360</v>
      </c>
      <c r="W44" s="2">
        <f t="shared" si="8"/>
        <v>360</v>
      </c>
      <c r="X44" s="3"/>
      <c r="Y44" s="3"/>
      <c r="Z44" s="3"/>
      <c r="AA44" s="3"/>
      <c r="AB44" s="2">
        <f t="shared" si="9"/>
        <v>51315</v>
      </c>
      <c r="AD44" s="2" t="str">
        <f>"9603|2|"&amp;AB44</f>
        <v>9603|2|51315</v>
      </c>
    </row>
    <row r="45" s="2" customFormat="1" spans="1:30">
      <c r="A45" s="5">
        <v>805</v>
      </c>
      <c r="B45" s="5" t="s">
        <v>38</v>
      </c>
      <c r="C45" s="5">
        <v>8</v>
      </c>
      <c r="D45" s="5" t="s">
        <v>117</v>
      </c>
      <c r="E45" s="5" t="s">
        <v>40</v>
      </c>
      <c r="F45" s="5" t="s">
        <v>118</v>
      </c>
      <c r="G45" s="5" t="s">
        <v>119</v>
      </c>
      <c r="H45" s="5" t="s">
        <v>43</v>
      </c>
      <c r="I45" s="5" t="s">
        <v>120</v>
      </c>
      <c r="J45" s="5">
        <v>200000</v>
      </c>
      <c r="K45" s="5">
        <v>2500</v>
      </c>
      <c r="L45" s="5" t="s">
        <v>175</v>
      </c>
      <c r="M45" s="5" t="s">
        <v>46</v>
      </c>
      <c r="N45" s="5">
        <v>2</v>
      </c>
      <c r="O45" s="5">
        <v>360</v>
      </c>
      <c r="W45" s="2">
        <f t="shared" si="8"/>
        <v>360</v>
      </c>
      <c r="X45" s="3"/>
      <c r="Y45" s="3"/>
      <c r="Z45" s="3"/>
      <c r="AA45" s="3"/>
      <c r="AB45" s="2">
        <f t="shared" si="9"/>
        <v>51315</v>
      </c>
      <c r="AD45" s="2" t="str">
        <f>"9601|2|"&amp;AB45</f>
        <v>9601|2|51315</v>
      </c>
    </row>
    <row r="46" s="2" customFormat="1" spans="1:30">
      <c r="A46" s="5">
        <v>806</v>
      </c>
      <c r="B46" s="5" t="s">
        <v>38</v>
      </c>
      <c r="C46" s="5">
        <v>8</v>
      </c>
      <c r="D46" s="5" t="s">
        <v>54</v>
      </c>
      <c r="E46" s="5" t="s">
        <v>55</v>
      </c>
      <c r="F46" s="5" t="s">
        <v>56</v>
      </c>
      <c r="G46" s="5" t="s">
        <v>57</v>
      </c>
      <c r="H46" s="5" t="s">
        <v>43</v>
      </c>
      <c r="I46" s="5" t="s">
        <v>176</v>
      </c>
      <c r="J46" s="5">
        <v>200000</v>
      </c>
      <c r="K46" s="5">
        <v>2500</v>
      </c>
      <c r="L46" s="5" t="s">
        <v>177</v>
      </c>
      <c r="M46" s="5" t="s">
        <v>60</v>
      </c>
      <c r="N46" s="5">
        <v>3</v>
      </c>
      <c r="O46" s="5">
        <v>360</v>
      </c>
      <c r="W46" s="2">
        <f t="shared" si="8"/>
        <v>360</v>
      </c>
      <c r="X46" s="3"/>
      <c r="Y46" s="3"/>
      <c r="Z46" s="3"/>
      <c r="AA46" s="3"/>
      <c r="AB46" s="2">
        <f t="shared" si="9"/>
        <v>51315</v>
      </c>
      <c r="AD46" s="2" t="str">
        <f>"9701|1|"&amp;AB46&amp;";9702|1|"&amp;AB46&amp;";9703|1|"&amp;AB46</f>
        <v>9701|1|51315;9702|1|51315;9703|1|51315</v>
      </c>
    </row>
    <row r="47" s="2" customFormat="1" spans="1:30">
      <c r="A47" s="5">
        <v>807</v>
      </c>
      <c r="B47" s="5" t="s">
        <v>38</v>
      </c>
      <c r="C47" s="5">
        <v>8</v>
      </c>
      <c r="D47" s="5" t="s">
        <v>70</v>
      </c>
      <c r="E47" s="5" t="s">
        <v>71</v>
      </c>
      <c r="F47" s="5" t="s">
        <v>72</v>
      </c>
      <c r="G47" s="5" t="s">
        <v>73</v>
      </c>
      <c r="H47" s="5" t="s">
        <v>43</v>
      </c>
      <c r="I47" s="5" t="s">
        <v>178</v>
      </c>
      <c r="J47" s="5">
        <v>200000</v>
      </c>
      <c r="K47" s="5">
        <v>2500</v>
      </c>
      <c r="L47" s="5" t="s">
        <v>179</v>
      </c>
      <c r="M47" s="5" t="s">
        <v>76</v>
      </c>
      <c r="N47" s="5">
        <v>3</v>
      </c>
      <c r="O47" s="5">
        <v>360</v>
      </c>
      <c r="W47" s="2">
        <f t="shared" si="8"/>
        <v>360</v>
      </c>
      <c r="X47" s="3"/>
      <c r="Y47" s="3"/>
      <c r="Z47" s="3"/>
      <c r="AA47" s="3"/>
      <c r="AB47" s="2">
        <f t="shared" si="9"/>
        <v>51315</v>
      </c>
      <c r="AD47" s="2" t="str">
        <f>"9804|3|"&amp;AB47</f>
        <v>9804|3|51315</v>
      </c>
    </row>
    <row r="48" s="2" customFormat="1" spans="1:27">
      <c r="A48" s="6">
        <v>9001</v>
      </c>
      <c r="B48" s="6" t="s">
        <v>38</v>
      </c>
      <c r="C48" s="6">
        <v>0</v>
      </c>
      <c r="D48" s="6" t="s">
        <v>39</v>
      </c>
      <c r="E48" s="6" t="s">
        <v>40</v>
      </c>
      <c r="F48" s="6" t="s">
        <v>41</v>
      </c>
      <c r="G48" s="6" t="s">
        <v>42</v>
      </c>
      <c r="H48" s="6" t="s">
        <v>43</v>
      </c>
      <c r="I48" s="6" t="s">
        <v>180</v>
      </c>
      <c r="J48" s="6">
        <v>100</v>
      </c>
      <c r="K48" s="6">
        <v>50</v>
      </c>
      <c r="L48" s="6" t="s">
        <v>181</v>
      </c>
      <c r="M48" s="6" t="s">
        <v>46</v>
      </c>
      <c r="N48" s="6">
        <v>1</v>
      </c>
      <c r="O48" s="6">
        <v>1</v>
      </c>
      <c r="X48" s="3"/>
      <c r="Y48" s="3"/>
      <c r="Z48" s="3"/>
      <c r="AA48" s="3"/>
    </row>
    <row r="49" s="2" customFormat="1" spans="1:27">
      <c r="A49" s="6">
        <v>9002</v>
      </c>
      <c r="B49" s="6" t="s">
        <v>38</v>
      </c>
      <c r="C49" s="6">
        <v>0</v>
      </c>
      <c r="D49" s="6" t="s">
        <v>54</v>
      </c>
      <c r="E49" s="6" t="s">
        <v>55</v>
      </c>
      <c r="F49" s="6" t="s">
        <v>56</v>
      </c>
      <c r="G49" s="6" t="s">
        <v>57</v>
      </c>
      <c r="H49" s="6" t="s">
        <v>43</v>
      </c>
      <c r="I49" s="6" t="s">
        <v>182</v>
      </c>
      <c r="J49" s="6">
        <v>100</v>
      </c>
      <c r="K49" s="6">
        <v>50</v>
      </c>
      <c r="L49" s="6" t="s">
        <v>183</v>
      </c>
      <c r="M49" s="6" t="s">
        <v>60</v>
      </c>
      <c r="N49" s="6">
        <v>2</v>
      </c>
      <c r="O49" s="6">
        <v>1</v>
      </c>
      <c r="X49" s="3"/>
      <c r="Y49" s="3"/>
      <c r="Z49" s="3"/>
      <c r="AA49" s="3"/>
    </row>
    <row r="54" spans="8:11">
      <c r="H54" s="2" t="s">
        <v>184</v>
      </c>
      <c r="I54" s="2" t="s">
        <v>185</v>
      </c>
      <c r="J54" s="2" t="s">
        <v>186</v>
      </c>
      <c r="K54" s="2"/>
    </row>
    <row r="55" spans="8:11">
      <c r="H55" s="2" t="s">
        <v>187</v>
      </c>
      <c r="I55" s="2" t="s">
        <v>188</v>
      </c>
      <c r="J55" s="2" t="s">
        <v>189</v>
      </c>
      <c r="K55" s="2"/>
    </row>
    <row r="56" spans="8:11">
      <c r="H56" s="2" t="s">
        <v>190</v>
      </c>
      <c r="I56" s="2" t="s">
        <v>191</v>
      </c>
      <c r="J56" s="2"/>
      <c r="K56" s="2"/>
    </row>
    <row r="57" spans="8:11">
      <c r="H57" s="2" t="s">
        <v>192</v>
      </c>
      <c r="I57" s="2" t="s">
        <v>193</v>
      </c>
      <c r="J57" s="2" t="s">
        <v>194</v>
      </c>
      <c r="K57" s="2"/>
    </row>
    <row r="58" spans="8:11">
      <c r="H58" s="2" t="s">
        <v>195</v>
      </c>
      <c r="I58" s="2" t="s">
        <v>196</v>
      </c>
      <c r="J58" s="2" t="s">
        <v>197</v>
      </c>
      <c r="K58" s="2"/>
    </row>
    <row r="59" spans="8:11">
      <c r="H59" s="2" t="s">
        <v>44</v>
      </c>
      <c r="I59" s="2" t="s">
        <v>198</v>
      </c>
      <c r="J59" s="2" t="s">
        <v>199</v>
      </c>
      <c r="K59" s="2"/>
    </row>
    <row r="60" spans="8:11">
      <c r="H60" s="2" t="s">
        <v>200</v>
      </c>
      <c r="I60" s="2" t="s">
        <v>201</v>
      </c>
      <c r="J60" s="2" t="s">
        <v>202</v>
      </c>
      <c r="K60" s="2"/>
    </row>
    <row r="61" spans="8:11">
      <c r="H61" s="2" t="s">
        <v>203</v>
      </c>
      <c r="I61" s="2" t="s">
        <v>204</v>
      </c>
      <c r="J61" s="2" t="s">
        <v>205</v>
      </c>
      <c r="K61" s="2"/>
    </row>
    <row r="62" spans="8:11">
      <c r="H62" s="2" t="s">
        <v>206</v>
      </c>
      <c r="I62" s="2" t="s">
        <v>207</v>
      </c>
      <c r="J62" s="2" t="s">
        <v>208</v>
      </c>
      <c r="K62" s="2"/>
    </row>
    <row r="63" spans="8:11">
      <c r="H63" s="2" t="s">
        <v>209</v>
      </c>
      <c r="I63" s="2" t="s">
        <v>210</v>
      </c>
      <c r="J63" s="2" t="s">
        <v>211</v>
      </c>
      <c r="K63" s="2"/>
    </row>
    <row r="79" spans="16:16">
      <c r="P79" s="3"/>
    </row>
  </sheetData>
  <sortState ref="H39:H42">
    <sortCondition ref="H39" descending="1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2021-05-06T06:23:20Z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8AAB92A69F8E422CB483836717BF2D56</vt:lpwstr>
  </property>
</Properties>
</file>