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300" yWindow="1340" windowWidth="25600" windowHeight="16080" tabRatio="500" activeTab="3"/>
  </bookViews>
  <sheets>
    <sheet name="Оборот рт не прод города" sheetId="2" r:id="rId1"/>
    <sheet name="Актив насел интернет" sheetId="8" r:id="rId2"/>
    <sheet name="Лист1" sheetId="1" r:id="rId3"/>
    <sheet name="активн абонентов интернета" sheetId="3" r:id="rId4"/>
    <sheet name="оборот непрод рт" sheetId="7" r:id="rId5"/>
    <sheet name="Оборот на душу" sheetId="4" r:id="rId6"/>
    <sheet name="Доля продаж через интернет рт" sheetId="5" r:id="rId7"/>
    <sheet name="%непродовольственные товары рт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E5" i="8"/>
  <c r="F5" i="8"/>
  <c r="G5" i="8"/>
  <c r="H5" i="8"/>
  <c r="I5" i="8"/>
  <c r="J5" i="8"/>
  <c r="K5" i="8"/>
  <c r="L5" i="8"/>
  <c r="M5" i="8"/>
  <c r="E6" i="8"/>
  <c r="F6" i="8"/>
  <c r="G6" i="8"/>
  <c r="H6" i="8"/>
  <c r="I6" i="8"/>
  <c r="J6" i="8"/>
  <c r="K6" i="8"/>
  <c r="L6" i="8"/>
  <c r="M6" i="8"/>
  <c r="E7" i="8"/>
  <c r="F7" i="8"/>
  <c r="G7" i="8"/>
  <c r="H7" i="8"/>
  <c r="I7" i="8"/>
  <c r="J7" i="8"/>
  <c r="K7" i="8"/>
  <c r="L7" i="8"/>
  <c r="M7" i="8"/>
  <c r="E8" i="8"/>
  <c r="F8" i="8"/>
  <c r="G8" i="8"/>
  <c r="H8" i="8"/>
  <c r="I8" i="8"/>
  <c r="J8" i="8"/>
  <c r="K8" i="8"/>
  <c r="L8" i="8"/>
  <c r="M8" i="8"/>
  <c r="E9" i="8"/>
  <c r="F9" i="8"/>
  <c r="G9" i="8"/>
  <c r="H9" i="8"/>
  <c r="I9" i="8"/>
  <c r="J9" i="8"/>
  <c r="K9" i="8"/>
  <c r="L9" i="8"/>
  <c r="M9" i="8"/>
  <c r="E10" i="8"/>
  <c r="F10" i="8"/>
  <c r="G10" i="8"/>
  <c r="H10" i="8"/>
  <c r="I10" i="8"/>
  <c r="J10" i="8"/>
  <c r="K10" i="8"/>
  <c r="L10" i="8"/>
  <c r="M10" i="8"/>
  <c r="E11" i="8"/>
  <c r="F11" i="8"/>
  <c r="G11" i="8"/>
  <c r="H11" i="8"/>
  <c r="I11" i="8"/>
  <c r="J11" i="8"/>
  <c r="K11" i="8"/>
  <c r="L11" i="8"/>
  <c r="M11" i="8"/>
  <c r="E12" i="8"/>
  <c r="F12" i="8"/>
  <c r="G12" i="8"/>
  <c r="H12" i="8"/>
  <c r="I12" i="8"/>
  <c r="J12" i="8"/>
  <c r="K12" i="8"/>
  <c r="L12" i="8"/>
  <c r="M12" i="8"/>
  <c r="E13" i="8"/>
  <c r="F13" i="8"/>
  <c r="G13" i="8"/>
  <c r="H13" i="8"/>
  <c r="I13" i="8"/>
  <c r="J13" i="8"/>
  <c r="K13" i="8"/>
  <c r="L13" i="8"/>
  <c r="M13" i="8"/>
  <c r="E14" i="8"/>
  <c r="F14" i="8"/>
  <c r="G14" i="8"/>
  <c r="H14" i="8"/>
  <c r="I14" i="8"/>
  <c r="J14" i="8"/>
  <c r="K14" i="8"/>
  <c r="L14" i="8"/>
  <c r="M14" i="8"/>
  <c r="E15" i="8"/>
  <c r="F15" i="8"/>
  <c r="G15" i="8"/>
  <c r="H15" i="8"/>
  <c r="I15" i="8"/>
  <c r="J15" i="8"/>
  <c r="K15" i="8"/>
  <c r="L15" i="8"/>
  <c r="M15" i="8"/>
  <c r="E16" i="8"/>
  <c r="F16" i="8"/>
  <c r="G16" i="8"/>
  <c r="H16" i="8"/>
  <c r="I16" i="8"/>
  <c r="J16" i="8"/>
  <c r="K16" i="8"/>
  <c r="L16" i="8"/>
  <c r="M16" i="8"/>
  <c r="E17" i="8"/>
  <c r="F17" i="8"/>
  <c r="G17" i="8"/>
  <c r="H17" i="8"/>
  <c r="I17" i="8"/>
  <c r="J17" i="8"/>
  <c r="K17" i="8"/>
  <c r="L17" i="8"/>
  <c r="M17" i="8"/>
  <c r="E18" i="8"/>
  <c r="F18" i="8"/>
  <c r="G18" i="8"/>
  <c r="H18" i="8"/>
  <c r="I18" i="8"/>
  <c r="J18" i="8"/>
  <c r="K18" i="8"/>
  <c r="L18" i="8"/>
  <c r="M18" i="8"/>
  <c r="E19" i="8"/>
  <c r="F19" i="8"/>
  <c r="G19" i="8"/>
  <c r="H19" i="8"/>
  <c r="I19" i="8"/>
  <c r="J19" i="8"/>
  <c r="K19" i="8"/>
  <c r="L19" i="8"/>
  <c r="M19" i="8"/>
  <c r="E20" i="8"/>
  <c r="F20" i="8"/>
  <c r="G20" i="8"/>
  <c r="H20" i="8"/>
  <c r="I20" i="8"/>
  <c r="J20" i="8"/>
  <c r="K20" i="8"/>
  <c r="L20" i="8"/>
  <c r="M20" i="8"/>
  <c r="E21" i="8"/>
  <c r="F21" i="8"/>
  <c r="G21" i="8"/>
  <c r="H21" i="8"/>
  <c r="I21" i="8"/>
  <c r="J21" i="8"/>
  <c r="K21" i="8"/>
  <c r="L21" i="8"/>
  <c r="M21" i="8"/>
  <c r="E22" i="8"/>
  <c r="F22" i="8"/>
  <c r="G22" i="8"/>
  <c r="H22" i="8"/>
  <c r="I22" i="8"/>
  <c r="J22" i="8"/>
  <c r="K22" i="8"/>
  <c r="L22" i="8"/>
  <c r="M22" i="8"/>
  <c r="E23" i="8"/>
  <c r="F23" i="8"/>
  <c r="G23" i="8"/>
  <c r="H23" i="8"/>
  <c r="I23" i="8"/>
  <c r="J23" i="8"/>
  <c r="K23" i="8"/>
  <c r="L23" i="8"/>
  <c r="M23" i="8"/>
  <c r="E24" i="8"/>
  <c r="F24" i="8"/>
  <c r="G24" i="8"/>
  <c r="H24" i="8"/>
  <c r="I24" i="8"/>
  <c r="J24" i="8"/>
  <c r="K24" i="8"/>
  <c r="L24" i="8"/>
  <c r="M24" i="8"/>
  <c r="E25" i="8"/>
  <c r="F25" i="8"/>
  <c r="G25" i="8"/>
  <c r="H25" i="8"/>
  <c r="I25" i="8"/>
  <c r="J25" i="8"/>
  <c r="K25" i="8"/>
  <c r="L25" i="8"/>
  <c r="M25" i="8"/>
  <c r="E26" i="8"/>
  <c r="F26" i="8"/>
  <c r="G26" i="8"/>
  <c r="H26" i="8"/>
  <c r="I26" i="8"/>
  <c r="J26" i="8"/>
  <c r="K26" i="8"/>
  <c r="L26" i="8"/>
  <c r="M26" i="8"/>
  <c r="E27" i="8"/>
  <c r="F27" i="8"/>
  <c r="G27" i="8"/>
  <c r="H27" i="8"/>
  <c r="I27" i="8"/>
  <c r="J27" i="8"/>
  <c r="K27" i="8"/>
  <c r="L27" i="8"/>
  <c r="M27" i="8"/>
  <c r="E28" i="8"/>
  <c r="F28" i="8"/>
  <c r="G28" i="8"/>
  <c r="H28" i="8"/>
  <c r="I28" i="8"/>
  <c r="J28" i="8"/>
  <c r="K28" i="8"/>
  <c r="L28" i="8"/>
  <c r="M28" i="8"/>
  <c r="E29" i="8"/>
  <c r="F29" i="8"/>
  <c r="G29" i="8"/>
  <c r="H29" i="8"/>
  <c r="I29" i="8"/>
  <c r="J29" i="8"/>
  <c r="K29" i="8"/>
  <c r="L29" i="8"/>
  <c r="M29" i="8"/>
  <c r="E30" i="8"/>
  <c r="F30" i="8"/>
  <c r="G30" i="8"/>
  <c r="H30" i="8"/>
  <c r="I30" i="8"/>
  <c r="J30" i="8"/>
  <c r="K30" i="8"/>
  <c r="L30" i="8"/>
  <c r="M30" i="8"/>
  <c r="E31" i="8"/>
  <c r="F31" i="8"/>
  <c r="G31" i="8"/>
  <c r="H31" i="8"/>
  <c r="I31" i="8"/>
  <c r="J31" i="8"/>
  <c r="K31" i="8"/>
  <c r="L31" i="8"/>
  <c r="M31" i="8"/>
  <c r="E32" i="8"/>
  <c r="F32" i="8"/>
  <c r="G32" i="8"/>
  <c r="H32" i="8"/>
  <c r="I32" i="8"/>
  <c r="J32" i="8"/>
  <c r="K32" i="8"/>
  <c r="L32" i="8"/>
  <c r="M32" i="8"/>
  <c r="E33" i="8"/>
  <c r="F33" i="8"/>
  <c r="G33" i="8"/>
  <c r="H33" i="8"/>
  <c r="I33" i="8"/>
  <c r="J33" i="8"/>
  <c r="K33" i="8"/>
  <c r="L33" i="8"/>
  <c r="M33" i="8"/>
  <c r="E34" i="8"/>
  <c r="F34" i="8"/>
  <c r="G34" i="8"/>
  <c r="H34" i="8"/>
  <c r="I34" i="8"/>
  <c r="J34" i="8"/>
  <c r="K34" i="8"/>
  <c r="L34" i="8"/>
  <c r="M34" i="8"/>
  <c r="E35" i="8"/>
  <c r="F35" i="8"/>
  <c r="G35" i="8"/>
  <c r="H35" i="8"/>
  <c r="I35" i="8"/>
  <c r="J35" i="8"/>
  <c r="K35" i="8"/>
  <c r="L35" i="8"/>
  <c r="M35" i="8"/>
  <c r="E36" i="8"/>
  <c r="F36" i="8"/>
  <c r="G36" i="8"/>
  <c r="H36" i="8"/>
  <c r="I36" i="8"/>
  <c r="J36" i="8"/>
  <c r="K36" i="8"/>
  <c r="L36" i="8"/>
  <c r="M36" i="8"/>
  <c r="E37" i="8"/>
  <c r="F37" i="8"/>
  <c r="G37" i="8"/>
  <c r="H37" i="8"/>
  <c r="I37" i="8"/>
  <c r="J37" i="8"/>
  <c r="K37" i="8"/>
  <c r="L37" i="8"/>
  <c r="M37" i="8"/>
  <c r="E38" i="8"/>
  <c r="F38" i="8"/>
  <c r="G38" i="8"/>
  <c r="H38" i="8"/>
  <c r="I38" i="8"/>
  <c r="J38" i="8"/>
  <c r="K38" i="8"/>
  <c r="L38" i="8"/>
  <c r="M38" i="8"/>
  <c r="E39" i="8"/>
  <c r="F39" i="8"/>
  <c r="G39" i="8"/>
  <c r="H39" i="8"/>
  <c r="I39" i="8"/>
  <c r="J39" i="8"/>
  <c r="K39" i="8"/>
  <c r="L39" i="8"/>
  <c r="M39" i="8"/>
  <c r="E40" i="8"/>
  <c r="F40" i="8"/>
  <c r="G40" i="8"/>
  <c r="H40" i="8"/>
  <c r="I40" i="8"/>
  <c r="J40" i="8"/>
  <c r="K40" i="8"/>
  <c r="L40" i="8"/>
  <c r="M40" i="8"/>
  <c r="E41" i="8"/>
  <c r="F41" i="8"/>
  <c r="G41" i="8"/>
  <c r="H41" i="8"/>
  <c r="I41" i="8"/>
  <c r="J41" i="8"/>
  <c r="K41" i="8"/>
  <c r="L41" i="8"/>
  <c r="M41" i="8"/>
  <c r="E42" i="8"/>
  <c r="F42" i="8"/>
  <c r="G42" i="8"/>
  <c r="H42" i="8"/>
  <c r="I42" i="8"/>
  <c r="J42" i="8"/>
  <c r="K42" i="8"/>
  <c r="L42" i="8"/>
  <c r="M42" i="8"/>
  <c r="E43" i="8"/>
  <c r="F43" i="8"/>
  <c r="G43" i="8"/>
  <c r="H43" i="8"/>
  <c r="I43" i="8"/>
  <c r="J43" i="8"/>
  <c r="K43" i="8"/>
  <c r="L43" i="8"/>
  <c r="M43" i="8"/>
  <c r="E44" i="8"/>
  <c r="F44" i="8"/>
  <c r="G44" i="8"/>
  <c r="H44" i="8"/>
  <c r="I44" i="8"/>
  <c r="J44" i="8"/>
  <c r="K44" i="8"/>
  <c r="L44" i="8"/>
  <c r="M44" i="8"/>
  <c r="E45" i="8"/>
  <c r="F45" i="8"/>
  <c r="G45" i="8"/>
  <c r="H45" i="8"/>
  <c r="I45" i="8"/>
  <c r="J45" i="8"/>
  <c r="K45" i="8"/>
  <c r="L45" i="8"/>
  <c r="M45" i="8"/>
  <c r="E46" i="8"/>
  <c r="F46" i="8"/>
  <c r="G46" i="8"/>
  <c r="H46" i="8"/>
  <c r="I46" i="8"/>
  <c r="J46" i="8"/>
  <c r="K46" i="8"/>
  <c r="L46" i="8"/>
  <c r="M46" i="8"/>
  <c r="E47" i="8"/>
  <c r="F47" i="8"/>
  <c r="G47" i="8"/>
  <c r="H47" i="8"/>
  <c r="I47" i="8"/>
  <c r="J47" i="8"/>
  <c r="K47" i="8"/>
  <c r="L47" i="8"/>
  <c r="M47" i="8"/>
  <c r="E48" i="8"/>
  <c r="F48" i="8"/>
  <c r="G48" i="8"/>
  <c r="H48" i="8"/>
  <c r="I48" i="8"/>
  <c r="J48" i="8"/>
  <c r="K48" i="8"/>
  <c r="L48" i="8"/>
  <c r="M48" i="8"/>
  <c r="E49" i="8"/>
  <c r="F49" i="8"/>
  <c r="G49" i="8"/>
  <c r="H49" i="8"/>
  <c r="I49" i="8"/>
  <c r="J49" i="8"/>
  <c r="K49" i="8"/>
  <c r="L49" i="8"/>
  <c r="M49" i="8"/>
  <c r="E50" i="8"/>
  <c r="F50" i="8"/>
  <c r="G50" i="8"/>
  <c r="H50" i="8"/>
  <c r="I50" i="8"/>
  <c r="J50" i="8"/>
  <c r="K50" i="8"/>
  <c r="L50" i="8"/>
  <c r="M50" i="8"/>
  <c r="E51" i="8"/>
  <c r="F51" i="8"/>
  <c r="G51" i="8"/>
  <c r="H51" i="8"/>
  <c r="I51" i="8"/>
  <c r="J51" i="8"/>
  <c r="K51" i="8"/>
  <c r="L51" i="8"/>
  <c r="M51" i="8"/>
  <c r="E52" i="8"/>
  <c r="F52" i="8"/>
  <c r="G52" i="8"/>
  <c r="H52" i="8"/>
  <c r="I52" i="8"/>
  <c r="J52" i="8"/>
  <c r="K52" i="8"/>
  <c r="L52" i="8"/>
  <c r="M52" i="8"/>
  <c r="E53" i="8"/>
  <c r="F53" i="8"/>
  <c r="G53" i="8"/>
  <c r="H53" i="8"/>
  <c r="I53" i="8"/>
  <c r="J53" i="8"/>
  <c r="K53" i="8"/>
  <c r="L53" i="8"/>
  <c r="M53" i="8"/>
  <c r="E54" i="8"/>
  <c r="F54" i="8"/>
  <c r="G54" i="8"/>
  <c r="H54" i="8"/>
  <c r="I54" i="8"/>
  <c r="J54" i="8"/>
  <c r="K54" i="8"/>
  <c r="L54" i="8"/>
  <c r="M54" i="8"/>
  <c r="E55" i="8"/>
  <c r="F55" i="8"/>
  <c r="G55" i="8"/>
  <c r="H55" i="8"/>
  <c r="I55" i="8"/>
  <c r="J55" i="8"/>
  <c r="K55" i="8"/>
  <c r="L55" i="8"/>
  <c r="M55" i="8"/>
  <c r="E56" i="8"/>
  <c r="F56" i="8"/>
  <c r="G56" i="8"/>
  <c r="H56" i="8"/>
  <c r="I56" i="8"/>
  <c r="J56" i="8"/>
  <c r="K56" i="8"/>
  <c r="L56" i="8"/>
  <c r="M56" i="8"/>
  <c r="E57" i="8"/>
  <c r="F57" i="8"/>
  <c r="G57" i="8"/>
  <c r="H57" i="8"/>
  <c r="I57" i="8"/>
  <c r="J57" i="8"/>
  <c r="K57" i="8"/>
  <c r="L57" i="8"/>
  <c r="M57" i="8"/>
  <c r="E58" i="8"/>
  <c r="F58" i="8"/>
  <c r="G58" i="8"/>
  <c r="H58" i="8"/>
  <c r="I58" i="8"/>
  <c r="J58" i="8"/>
  <c r="K58" i="8"/>
  <c r="L58" i="8"/>
  <c r="M58" i="8"/>
  <c r="E59" i="8"/>
  <c r="F59" i="8"/>
  <c r="G59" i="8"/>
  <c r="H59" i="8"/>
  <c r="I59" i="8"/>
  <c r="J59" i="8"/>
  <c r="K59" i="8"/>
  <c r="L59" i="8"/>
  <c r="M59" i="8"/>
  <c r="E60" i="8"/>
  <c r="F60" i="8"/>
  <c r="G60" i="8"/>
  <c r="H60" i="8"/>
  <c r="I60" i="8"/>
  <c r="J60" i="8"/>
  <c r="K60" i="8"/>
  <c r="L60" i="8"/>
  <c r="M60" i="8"/>
  <c r="E61" i="8"/>
  <c r="F61" i="8"/>
  <c r="G61" i="8"/>
  <c r="H61" i="8"/>
  <c r="I61" i="8"/>
  <c r="J61" i="8"/>
  <c r="K61" i="8"/>
  <c r="L61" i="8"/>
  <c r="M61" i="8"/>
  <c r="E62" i="8"/>
  <c r="F62" i="8"/>
  <c r="G62" i="8"/>
  <c r="H62" i="8"/>
  <c r="I62" i="8"/>
  <c r="J62" i="8"/>
  <c r="K62" i="8"/>
  <c r="L62" i="8"/>
  <c r="M62" i="8"/>
  <c r="E63" i="8"/>
  <c r="F63" i="8"/>
  <c r="G63" i="8"/>
  <c r="H63" i="8"/>
  <c r="I63" i="8"/>
  <c r="J63" i="8"/>
  <c r="K63" i="8"/>
  <c r="L63" i="8"/>
  <c r="M63" i="8"/>
  <c r="E64" i="8"/>
  <c r="F64" i="8"/>
  <c r="G64" i="8"/>
  <c r="H64" i="8"/>
  <c r="I64" i="8"/>
  <c r="J64" i="8"/>
  <c r="K64" i="8"/>
  <c r="L64" i="8"/>
  <c r="M64" i="8"/>
  <c r="E65" i="8"/>
  <c r="F65" i="8"/>
  <c r="G65" i="8"/>
  <c r="H65" i="8"/>
  <c r="I65" i="8"/>
  <c r="J65" i="8"/>
  <c r="K65" i="8"/>
  <c r="L65" i="8"/>
  <c r="M65" i="8"/>
  <c r="E66" i="8"/>
  <c r="F66" i="8"/>
  <c r="G66" i="8"/>
  <c r="H66" i="8"/>
  <c r="I66" i="8"/>
  <c r="J66" i="8"/>
  <c r="K66" i="8"/>
  <c r="L66" i="8"/>
  <c r="M66" i="8"/>
  <c r="E67" i="8"/>
  <c r="F67" i="8"/>
  <c r="G67" i="8"/>
  <c r="H67" i="8"/>
  <c r="I67" i="8"/>
  <c r="J67" i="8"/>
  <c r="K67" i="8"/>
  <c r="L67" i="8"/>
  <c r="M67" i="8"/>
  <c r="E68" i="8"/>
  <c r="F68" i="8"/>
  <c r="G68" i="8"/>
  <c r="H68" i="8"/>
  <c r="I68" i="8"/>
  <c r="J68" i="8"/>
  <c r="K68" i="8"/>
  <c r="L68" i="8"/>
  <c r="M68" i="8"/>
  <c r="E69" i="8"/>
  <c r="F69" i="8"/>
  <c r="G69" i="8"/>
  <c r="H69" i="8"/>
  <c r="I69" i="8"/>
  <c r="J69" i="8"/>
  <c r="K69" i="8"/>
  <c r="L69" i="8"/>
  <c r="M69" i="8"/>
  <c r="E70" i="8"/>
  <c r="F70" i="8"/>
  <c r="G70" i="8"/>
  <c r="H70" i="8"/>
  <c r="I70" i="8"/>
  <c r="J70" i="8"/>
  <c r="K70" i="8"/>
  <c r="L70" i="8"/>
  <c r="M70" i="8"/>
  <c r="E71" i="8"/>
  <c r="F71" i="8"/>
  <c r="G71" i="8"/>
  <c r="H71" i="8"/>
  <c r="I71" i="8"/>
  <c r="J71" i="8"/>
  <c r="K71" i="8"/>
  <c r="L71" i="8"/>
  <c r="M71" i="8"/>
  <c r="E72" i="8"/>
  <c r="F72" i="8"/>
  <c r="G72" i="8"/>
  <c r="H72" i="8"/>
  <c r="I72" i="8"/>
  <c r="J72" i="8"/>
  <c r="K72" i="8"/>
  <c r="L72" i="8"/>
  <c r="M72" i="8"/>
  <c r="E73" i="8"/>
  <c r="F73" i="8"/>
  <c r="G73" i="8"/>
  <c r="H73" i="8"/>
  <c r="I73" i="8"/>
  <c r="J73" i="8"/>
  <c r="K73" i="8"/>
  <c r="L73" i="8"/>
  <c r="M73" i="8"/>
  <c r="E74" i="8"/>
  <c r="F74" i="8"/>
  <c r="G74" i="8"/>
  <c r="H74" i="8"/>
  <c r="I74" i="8"/>
  <c r="J74" i="8"/>
  <c r="K74" i="8"/>
  <c r="L74" i="8"/>
  <c r="M74" i="8"/>
  <c r="E75" i="8"/>
  <c r="F75" i="8"/>
  <c r="G75" i="8"/>
  <c r="H75" i="8"/>
  <c r="I75" i="8"/>
  <c r="J75" i="8"/>
  <c r="K75" i="8"/>
  <c r="L75" i="8"/>
  <c r="M75" i="8"/>
  <c r="E76" i="8"/>
  <c r="F76" i="8"/>
  <c r="G76" i="8"/>
  <c r="H76" i="8"/>
  <c r="I76" i="8"/>
  <c r="J76" i="8"/>
  <c r="K76" i="8"/>
  <c r="L76" i="8"/>
  <c r="M76" i="8"/>
  <c r="E77" i="8"/>
  <c r="F77" i="8"/>
  <c r="G77" i="8"/>
  <c r="H77" i="8"/>
  <c r="I77" i="8"/>
  <c r="J77" i="8"/>
  <c r="K77" i="8"/>
  <c r="L77" i="8"/>
  <c r="M77" i="8"/>
  <c r="E78" i="8"/>
  <c r="F78" i="8"/>
  <c r="G78" i="8"/>
  <c r="H78" i="8"/>
  <c r="I78" i="8"/>
  <c r="J78" i="8"/>
  <c r="K78" i="8"/>
  <c r="L78" i="8"/>
  <c r="M78" i="8"/>
  <c r="E79" i="8"/>
  <c r="F79" i="8"/>
  <c r="G79" i="8"/>
  <c r="H79" i="8"/>
  <c r="I79" i="8"/>
  <c r="J79" i="8"/>
  <c r="K79" i="8"/>
  <c r="L79" i="8"/>
  <c r="M79" i="8"/>
  <c r="E80" i="8"/>
  <c r="F80" i="8"/>
  <c r="G80" i="8"/>
  <c r="H80" i="8"/>
  <c r="I80" i="8"/>
  <c r="J80" i="8"/>
  <c r="K80" i="8"/>
  <c r="L80" i="8"/>
  <c r="M80" i="8"/>
  <c r="E81" i="8"/>
  <c r="F81" i="8"/>
  <c r="G81" i="8"/>
  <c r="H81" i="8"/>
  <c r="I81" i="8"/>
  <c r="J81" i="8"/>
  <c r="K81" i="8"/>
  <c r="L81" i="8"/>
  <c r="M81" i="8"/>
  <c r="E82" i="8"/>
  <c r="F82" i="8"/>
  <c r="G82" i="8"/>
  <c r="H82" i="8"/>
  <c r="I82" i="8"/>
  <c r="J82" i="8"/>
  <c r="K82" i="8"/>
  <c r="L82" i="8"/>
  <c r="M82" i="8"/>
  <c r="E83" i="8"/>
  <c r="F83" i="8"/>
  <c r="G83" i="8"/>
  <c r="H83" i="8"/>
  <c r="I83" i="8"/>
  <c r="J83" i="8"/>
  <c r="K83" i="8"/>
  <c r="L83" i="8"/>
  <c r="M83" i="8"/>
  <c r="E84" i="8"/>
  <c r="F84" i="8"/>
  <c r="G84" i="8"/>
  <c r="H84" i="8"/>
  <c r="I84" i="8"/>
  <c r="J84" i="8"/>
  <c r="K84" i="8"/>
  <c r="L84" i="8"/>
  <c r="M84" i="8"/>
  <c r="E85" i="8"/>
  <c r="F85" i="8"/>
  <c r="G85" i="8"/>
  <c r="H85" i="8"/>
  <c r="I85" i="8"/>
  <c r="J85" i="8"/>
  <c r="K85" i="8"/>
  <c r="L85" i="8"/>
  <c r="M85" i="8"/>
  <c r="E86" i="8"/>
  <c r="F86" i="8"/>
  <c r="G86" i="8"/>
  <c r="H86" i="8"/>
  <c r="I86" i="8"/>
  <c r="J86" i="8"/>
  <c r="K86" i="8"/>
  <c r="L86" i="8"/>
  <c r="M86" i="8"/>
  <c r="E87" i="8"/>
  <c r="F87" i="8"/>
  <c r="G87" i="8"/>
  <c r="H87" i="8"/>
  <c r="I87" i="8"/>
  <c r="J87" i="8"/>
  <c r="K87" i="8"/>
  <c r="L87" i="8"/>
  <c r="M87" i="8"/>
  <c r="E88" i="8"/>
  <c r="F88" i="8"/>
  <c r="G88" i="8"/>
  <c r="H88" i="8"/>
  <c r="I88" i="8"/>
  <c r="J88" i="8"/>
  <c r="K88" i="8"/>
  <c r="L88" i="8"/>
  <c r="M88" i="8"/>
  <c r="E89" i="8"/>
  <c r="F89" i="8"/>
  <c r="G89" i="8"/>
  <c r="H89" i="8"/>
  <c r="I89" i="8"/>
  <c r="J89" i="8"/>
  <c r="K89" i="8"/>
  <c r="L89" i="8"/>
  <c r="M89" i="8"/>
  <c r="E90" i="8"/>
  <c r="F90" i="8"/>
  <c r="G90" i="8"/>
  <c r="H90" i="8"/>
  <c r="I90" i="8"/>
  <c r="J90" i="8"/>
  <c r="K90" i="8"/>
  <c r="L90" i="8"/>
  <c r="M90" i="8"/>
  <c r="E91" i="8"/>
  <c r="F91" i="8"/>
  <c r="G91" i="8"/>
  <c r="H91" i="8"/>
  <c r="I91" i="8"/>
  <c r="J91" i="8"/>
  <c r="K91" i="8"/>
  <c r="L91" i="8"/>
  <c r="M91" i="8"/>
  <c r="E92" i="8"/>
  <c r="F92" i="8"/>
  <c r="G92" i="8"/>
  <c r="H92" i="8"/>
  <c r="I92" i="8"/>
  <c r="J92" i="8"/>
  <c r="K92" i="8"/>
  <c r="L92" i="8"/>
  <c r="M92" i="8"/>
  <c r="E93" i="8"/>
  <c r="F93" i="8"/>
  <c r="G93" i="8"/>
  <c r="H93" i="8"/>
  <c r="I93" i="8"/>
  <c r="J93" i="8"/>
  <c r="K93" i="8"/>
  <c r="L93" i="8"/>
  <c r="M93" i="8"/>
  <c r="E94" i="8"/>
  <c r="F94" i="8"/>
  <c r="G94" i="8"/>
  <c r="H94" i="8"/>
  <c r="I94" i="8"/>
  <c r="J94" i="8"/>
  <c r="K94" i="8"/>
  <c r="L94" i="8"/>
  <c r="M94" i="8"/>
  <c r="E95" i="8"/>
  <c r="F95" i="8"/>
  <c r="G95" i="8"/>
  <c r="H95" i="8"/>
  <c r="I95" i="8"/>
  <c r="J95" i="8"/>
  <c r="K95" i="8"/>
  <c r="L95" i="8"/>
  <c r="M95" i="8"/>
  <c r="E96" i="8"/>
  <c r="F96" i="8"/>
  <c r="G96" i="8"/>
  <c r="H96" i="8"/>
  <c r="I96" i="8"/>
  <c r="J96" i="8"/>
  <c r="K96" i="8"/>
  <c r="L96" i="8"/>
  <c r="M96" i="8"/>
  <c r="E97" i="8"/>
  <c r="F97" i="8"/>
  <c r="G97" i="8"/>
  <c r="H97" i="8"/>
  <c r="I97" i="8"/>
  <c r="J97" i="8"/>
  <c r="K97" i="8"/>
  <c r="L97" i="8"/>
  <c r="M97" i="8"/>
  <c r="E98" i="8"/>
  <c r="F98" i="8"/>
  <c r="G98" i="8"/>
  <c r="H98" i="8"/>
  <c r="I98" i="8"/>
  <c r="J98" i="8"/>
  <c r="K98" i="8"/>
  <c r="L98" i="8"/>
  <c r="M98" i="8"/>
  <c r="E99" i="8"/>
  <c r="F99" i="8"/>
  <c r="G99" i="8"/>
  <c r="H99" i="8"/>
  <c r="I99" i="8"/>
  <c r="J99" i="8"/>
  <c r="K99" i="8"/>
  <c r="L99" i="8"/>
  <c r="M99" i="8"/>
  <c r="E100" i="8"/>
  <c r="F100" i="8"/>
  <c r="G100" i="8"/>
  <c r="H100" i="8"/>
  <c r="I100" i="8"/>
  <c r="J100" i="8"/>
  <c r="K100" i="8"/>
  <c r="L100" i="8"/>
  <c r="M100" i="8"/>
  <c r="E101" i="8"/>
  <c r="F101" i="8"/>
  <c r="G101" i="8"/>
  <c r="H101" i="8"/>
  <c r="I101" i="8"/>
  <c r="J101" i="8"/>
  <c r="K101" i="8"/>
  <c r="L101" i="8"/>
  <c r="M101" i="8"/>
  <c r="E102" i="8"/>
  <c r="F102" i="8"/>
  <c r="G102" i="8"/>
  <c r="H102" i="8"/>
  <c r="I102" i="8"/>
  <c r="J102" i="8"/>
  <c r="K102" i="8"/>
  <c r="L102" i="8"/>
  <c r="M102" i="8"/>
  <c r="M3" i="8"/>
  <c r="L3" i="8"/>
  <c r="K3" i="8"/>
  <c r="J3" i="8"/>
  <c r="I3" i="8"/>
  <c r="H3" i="8"/>
  <c r="G3" i="8"/>
  <c r="F3" i="8"/>
  <c r="E3" i="8"/>
  <c r="E2" i="2"/>
  <c r="E7" i="2"/>
  <c r="F2" i="2"/>
  <c r="G2" i="2"/>
  <c r="H2" i="2"/>
  <c r="I2" i="2"/>
  <c r="J2" i="2"/>
  <c r="K2" i="2"/>
  <c r="L2" i="2"/>
  <c r="M2" i="2"/>
  <c r="N2" i="2"/>
  <c r="E3" i="2"/>
  <c r="F3" i="2"/>
  <c r="G3" i="2"/>
  <c r="H3" i="2"/>
  <c r="I3" i="2"/>
  <c r="F58" i="2"/>
  <c r="G58" i="2"/>
  <c r="H58" i="2"/>
  <c r="I58" i="2"/>
  <c r="J58" i="2"/>
  <c r="K58" i="2"/>
  <c r="L58" i="2"/>
  <c r="M58" i="2"/>
  <c r="N58" i="2"/>
  <c r="E58" i="2"/>
  <c r="N49" i="2"/>
  <c r="F49" i="2"/>
  <c r="G49" i="2"/>
  <c r="H49" i="2"/>
  <c r="I49" i="2"/>
  <c r="J49" i="2"/>
  <c r="K49" i="2"/>
  <c r="L49" i="2"/>
  <c r="M49" i="2"/>
  <c r="E49" i="2"/>
  <c r="J3" i="2"/>
  <c r="K3" i="2"/>
  <c r="L3" i="2"/>
  <c r="M3" i="2"/>
  <c r="N3" i="2"/>
  <c r="F4" i="2"/>
  <c r="G4" i="2"/>
  <c r="H4" i="2"/>
  <c r="I4" i="2"/>
  <c r="J4" i="2"/>
  <c r="K4" i="2"/>
  <c r="L4" i="2"/>
  <c r="M4" i="2"/>
  <c r="N4" i="2"/>
  <c r="F5" i="2"/>
  <c r="G5" i="2"/>
  <c r="H5" i="2"/>
  <c r="I5" i="2"/>
  <c r="J5" i="2"/>
  <c r="K5" i="2"/>
  <c r="L5" i="2"/>
  <c r="M5" i="2"/>
  <c r="N5" i="2"/>
  <c r="F6" i="2"/>
  <c r="G6" i="2"/>
  <c r="H6" i="2"/>
  <c r="I6" i="2"/>
  <c r="J6" i="2"/>
  <c r="K6" i="2"/>
  <c r="L6" i="2"/>
  <c r="M6" i="2"/>
  <c r="N6" i="2"/>
  <c r="F7" i="2"/>
  <c r="G7" i="2"/>
  <c r="H7" i="2"/>
  <c r="I7" i="2"/>
  <c r="J7" i="2"/>
  <c r="K7" i="2"/>
  <c r="L7" i="2"/>
  <c r="M7" i="2"/>
  <c r="N7" i="2"/>
  <c r="F8" i="2"/>
  <c r="G8" i="2"/>
  <c r="H8" i="2"/>
  <c r="I8" i="2"/>
  <c r="J8" i="2"/>
  <c r="K8" i="2"/>
  <c r="L8" i="2"/>
  <c r="M8" i="2"/>
  <c r="N8" i="2"/>
  <c r="F9" i="2"/>
  <c r="G9" i="2"/>
  <c r="H9" i="2"/>
  <c r="I9" i="2"/>
  <c r="J9" i="2"/>
  <c r="K9" i="2"/>
  <c r="L9" i="2"/>
  <c r="M9" i="2"/>
  <c r="N9" i="2"/>
  <c r="F10" i="2"/>
  <c r="G10" i="2"/>
  <c r="H10" i="2"/>
  <c r="I10" i="2"/>
  <c r="J10" i="2"/>
  <c r="K10" i="2"/>
  <c r="L10" i="2"/>
  <c r="M10" i="2"/>
  <c r="N10" i="2"/>
  <c r="F11" i="2"/>
  <c r="G11" i="2"/>
  <c r="H11" i="2"/>
  <c r="I11" i="2"/>
  <c r="J11" i="2"/>
  <c r="K11" i="2"/>
  <c r="L11" i="2"/>
  <c r="M11" i="2"/>
  <c r="N11" i="2"/>
  <c r="F12" i="2"/>
  <c r="G12" i="2"/>
  <c r="H12" i="2"/>
  <c r="I12" i="2"/>
  <c r="J12" i="2"/>
  <c r="K12" i="2"/>
  <c r="L12" i="2"/>
  <c r="M12" i="2"/>
  <c r="N12" i="2"/>
  <c r="F13" i="2"/>
  <c r="G13" i="2"/>
  <c r="H13" i="2"/>
  <c r="I13" i="2"/>
  <c r="J13" i="2"/>
  <c r="K13" i="2"/>
  <c r="L13" i="2"/>
  <c r="M13" i="2"/>
  <c r="N13" i="2"/>
  <c r="F14" i="2"/>
  <c r="G14" i="2"/>
  <c r="H14" i="2"/>
  <c r="I14" i="2"/>
  <c r="J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F16" i="2"/>
  <c r="G16" i="2"/>
  <c r="H16" i="2"/>
  <c r="I16" i="2"/>
  <c r="J16" i="2"/>
  <c r="K16" i="2"/>
  <c r="L16" i="2"/>
  <c r="M16" i="2"/>
  <c r="N16" i="2"/>
  <c r="F17" i="2"/>
  <c r="G17" i="2"/>
  <c r="H17" i="2"/>
  <c r="I17" i="2"/>
  <c r="J17" i="2"/>
  <c r="K17" i="2"/>
  <c r="L17" i="2"/>
  <c r="M17" i="2"/>
  <c r="N17" i="2"/>
  <c r="F18" i="2"/>
  <c r="G18" i="2"/>
  <c r="H18" i="2"/>
  <c r="I18" i="2"/>
  <c r="J18" i="2"/>
  <c r="K18" i="2"/>
  <c r="L18" i="2"/>
  <c r="M18" i="2"/>
  <c r="N18" i="2"/>
  <c r="F19" i="2"/>
  <c r="G19" i="2"/>
  <c r="H19" i="2"/>
  <c r="I19" i="2"/>
  <c r="J19" i="2"/>
  <c r="K19" i="2"/>
  <c r="L19" i="2"/>
  <c r="M19" i="2"/>
  <c r="N19" i="2"/>
  <c r="F20" i="2"/>
  <c r="G20" i="2"/>
  <c r="H20" i="2"/>
  <c r="I20" i="2"/>
  <c r="J20" i="2"/>
  <c r="K20" i="2"/>
  <c r="L20" i="2"/>
  <c r="M20" i="2"/>
  <c r="N20" i="2"/>
  <c r="F21" i="2"/>
  <c r="G21" i="2"/>
  <c r="H21" i="2"/>
  <c r="I21" i="2"/>
  <c r="J21" i="2"/>
  <c r="K21" i="2"/>
  <c r="L21" i="2"/>
  <c r="M21" i="2"/>
  <c r="N21" i="2"/>
  <c r="F22" i="2"/>
  <c r="G22" i="2"/>
  <c r="H22" i="2"/>
  <c r="I22" i="2"/>
  <c r="J22" i="2"/>
  <c r="K22" i="2"/>
  <c r="L22" i="2"/>
  <c r="M22" i="2"/>
  <c r="N22" i="2"/>
  <c r="F23" i="2"/>
  <c r="G23" i="2"/>
  <c r="H23" i="2"/>
  <c r="I23" i="2"/>
  <c r="J23" i="2"/>
  <c r="K23" i="2"/>
  <c r="L23" i="2"/>
  <c r="M23" i="2"/>
  <c r="N23" i="2"/>
  <c r="F24" i="2"/>
  <c r="G24" i="2"/>
  <c r="H24" i="2"/>
  <c r="I24" i="2"/>
  <c r="J24" i="2"/>
  <c r="K24" i="2"/>
  <c r="L24" i="2"/>
  <c r="M24" i="2"/>
  <c r="N24" i="2"/>
  <c r="F25" i="2"/>
  <c r="G25" i="2"/>
  <c r="H25" i="2"/>
  <c r="I25" i="2"/>
  <c r="J25" i="2"/>
  <c r="K25" i="2"/>
  <c r="L25" i="2"/>
  <c r="M25" i="2"/>
  <c r="N25" i="2"/>
  <c r="F26" i="2"/>
  <c r="G26" i="2"/>
  <c r="H26" i="2"/>
  <c r="I26" i="2"/>
  <c r="J26" i="2"/>
  <c r="K26" i="2"/>
  <c r="L26" i="2"/>
  <c r="M26" i="2"/>
  <c r="N26" i="2"/>
  <c r="F27" i="2"/>
  <c r="G27" i="2"/>
  <c r="H27" i="2"/>
  <c r="I27" i="2"/>
  <c r="J27" i="2"/>
  <c r="K27" i="2"/>
  <c r="L27" i="2"/>
  <c r="M27" i="2"/>
  <c r="N27" i="2"/>
  <c r="F28" i="2"/>
  <c r="G28" i="2"/>
  <c r="H28" i="2"/>
  <c r="I28" i="2"/>
  <c r="J28" i="2"/>
  <c r="K28" i="2"/>
  <c r="L28" i="2"/>
  <c r="M28" i="2"/>
  <c r="N28" i="2"/>
  <c r="F29" i="2"/>
  <c r="G29" i="2"/>
  <c r="H29" i="2"/>
  <c r="I29" i="2"/>
  <c r="J29" i="2"/>
  <c r="K29" i="2"/>
  <c r="L29" i="2"/>
  <c r="M29" i="2"/>
  <c r="N29" i="2"/>
  <c r="F30" i="2"/>
  <c r="G30" i="2"/>
  <c r="H30" i="2"/>
  <c r="I30" i="2"/>
  <c r="J30" i="2"/>
  <c r="K30" i="2"/>
  <c r="L30" i="2"/>
  <c r="M30" i="2"/>
  <c r="N30" i="2"/>
  <c r="F31" i="2"/>
  <c r="G31" i="2"/>
  <c r="H31" i="2"/>
  <c r="I31" i="2"/>
  <c r="J31" i="2"/>
  <c r="K31" i="2"/>
  <c r="L31" i="2"/>
  <c r="M31" i="2"/>
  <c r="N31" i="2"/>
  <c r="F32" i="2"/>
  <c r="G32" i="2"/>
  <c r="H32" i="2"/>
  <c r="I32" i="2"/>
  <c r="J32" i="2"/>
  <c r="K32" i="2"/>
  <c r="L32" i="2"/>
  <c r="M32" i="2"/>
  <c r="N32" i="2"/>
  <c r="F33" i="2"/>
  <c r="G33" i="2"/>
  <c r="H33" i="2"/>
  <c r="I33" i="2"/>
  <c r="J33" i="2"/>
  <c r="K33" i="2"/>
  <c r="L33" i="2"/>
  <c r="M33" i="2"/>
  <c r="N33" i="2"/>
  <c r="F34" i="2"/>
  <c r="G34" i="2"/>
  <c r="H34" i="2"/>
  <c r="I34" i="2"/>
  <c r="J34" i="2"/>
  <c r="K34" i="2"/>
  <c r="L34" i="2"/>
  <c r="M34" i="2"/>
  <c r="N34" i="2"/>
  <c r="F35" i="2"/>
  <c r="G35" i="2"/>
  <c r="H35" i="2"/>
  <c r="I35" i="2"/>
  <c r="J35" i="2"/>
  <c r="K35" i="2"/>
  <c r="L35" i="2"/>
  <c r="M35" i="2"/>
  <c r="N35" i="2"/>
  <c r="F36" i="2"/>
  <c r="G36" i="2"/>
  <c r="H36" i="2"/>
  <c r="I36" i="2"/>
  <c r="J36" i="2"/>
  <c r="K36" i="2"/>
  <c r="L36" i="2"/>
  <c r="M36" i="2"/>
  <c r="N36" i="2"/>
  <c r="F37" i="2"/>
  <c r="G37" i="2"/>
  <c r="H37" i="2"/>
  <c r="I37" i="2"/>
  <c r="J37" i="2"/>
  <c r="K37" i="2"/>
  <c r="L37" i="2"/>
  <c r="M37" i="2"/>
  <c r="N37" i="2"/>
  <c r="F38" i="2"/>
  <c r="G38" i="2"/>
  <c r="H38" i="2"/>
  <c r="I38" i="2"/>
  <c r="J38" i="2"/>
  <c r="K38" i="2"/>
  <c r="L38" i="2"/>
  <c r="M38" i="2"/>
  <c r="N38" i="2"/>
  <c r="F39" i="2"/>
  <c r="G39" i="2"/>
  <c r="H39" i="2"/>
  <c r="I39" i="2"/>
  <c r="J39" i="2"/>
  <c r="K39" i="2"/>
  <c r="L39" i="2"/>
  <c r="M39" i="2"/>
  <c r="N39" i="2"/>
  <c r="F40" i="2"/>
  <c r="G40" i="2"/>
  <c r="H40" i="2"/>
  <c r="I40" i="2"/>
  <c r="J40" i="2"/>
  <c r="K40" i="2"/>
  <c r="L40" i="2"/>
  <c r="M40" i="2"/>
  <c r="N40" i="2"/>
  <c r="F41" i="2"/>
  <c r="G41" i="2"/>
  <c r="H41" i="2"/>
  <c r="I41" i="2"/>
  <c r="J41" i="2"/>
  <c r="K41" i="2"/>
  <c r="L41" i="2"/>
  <c r="M41" i="2"/>
  <c r="N41" i="2"/>
  <c r="F42" i="2"/>
  <c r="G42" i="2"/>
  <c r="H42" i="2"/>
  <c r="I42" i="2"/>
  <c r="J42" i="2"/>
  <c r="K42" i="2"/>
  <c r="L42" i="2"/>
  <c r="M42" i="2"/>
  <c r="N42" i="2"/>
  <c r="F43" i="2"/>
  <c r="G43" i="2"/>
  <c r="H43" i="2"/>
  <c r="I43" i="2"/>
  <c r="J43" i="2"/>
  <c r="K43" i="2"/>
  <c r="L43" i="2"/>
  <c r="M43" i="2"/>
  <c r="N43" i="2"/>
  <c r="F44" i="2"/>
  <c r="G44" i="2"/>
  <c r="H44" i="2"/>
  <c r="I44" i="2"/>
  <c r="J44" i="2"/>
  <c r="K44" i="2"/>
  <c r="L44" i="2"/>
  <c r="M44" i="2"/>
  <c r="N44" i="2"/>
  <c r="F45" i="2"/>
  <c r="G45" i="2"/>
  <c r="H45" i="2"/>
  <c r="I45" i="2"/>
  <c r="J45" i="2"/>
  <c r="K45" i="2"/>
  <c r="L45" i="2"/>
  <c r="M45" i="2"/>
  <c r="N45" i="2"/>
  <c r="F46" i="2"/>
  <c r="G46" i="2"/>
  <c r="H46" i="2"/>
  <c r="I46" i="2"/>
  <c r="J46" i="2"/>
  <c r="K46" i="2"/>
  <c r="L46" i="2"/>
  <c r="M46" i="2"/>
  <c r="N46" i="2"/>
  <c r="F47" i="2"/>
  <c r="G47" i="2"/>
  <c r="H47" i="2"/>
  <c r="I47" i="2"/>
  <c r="J47" i="2"/>
  <c r="K47" i="2"/>
  <c r="L47" i="2"/>
  <c r="M47" i="2"/>
  <c r="N47" i="2"/>
  <c r="F48" i="2"/>
  <c r="G48" i="2"/>
  <c r="H48" i="2"/>
  <c r="I48" i="2"/>
  <c r="J48" i="2"/>
  <c r="K48" i="2"/>
  <c r="L48" i="2"/>
  <c r="M48" i="2"/>
  <c r="N48" i="2"/>
  <c r="F50" i="2"/>
  <c r="G50" i="2"/>
  <c r="H50" i="2"/>
  <c r="I50" i="2"/>
  <c r="J50" i="2"/>
  <c r="K50" i="2"/>
  <c r="L50" i="2"/>
  <c r="M50" i="2"/>
  <c r="N50" i="2"/>
  <c r="F51" i="2"/>
  <c r="G51" i="2"/>
  <c r="H51" i="2"/>
  <c r="I51" i="2"/>
  <c r="J51" i="2"/>
  <c r="K51" i="2"/>
  <c r="L51" i="2"/>
  <c r="M51" i="2"/>
  <c r="N51" i="2"/>
  <c r="F52" i="2"/>
  <c r="G52" i="2"/>
  <c r="H52" i="2"/>
  <c r="I52" i="2"/>
  <c r="J52" i="2"/>
  <c r="K52" i="2"/>
  <c r="L52" i="2"/>
  <c r="M52" i="2"/>
  <c r="N52" i="2"/>
  <c r="F53" i="2"/>
  <c r="G53" i="2"/>
  <c r="H53" i="2"/>
  <c r="I53" i="2"/>
  <c r="J53" i="2"/>
  <c r="K53" i="2"/>
  <c r="L53" i="2"/>
  <c r="M53" i="2"/>
  <c r="N53" i="2"/>
  <c r="F54" i="2"/>
  <c r="G54" i="2"/>
  <c r="H54" i="2"/>
  <c r="I54" i="2"/>
  <c r="J54" i="2"/>
  <c r="K54" i="2"/>
  <c r="L54" i="2"/>
  <c r="M54" i="2"/>
  <c r="N54" i="2"/>
  <c r="F55" i="2"/>
  <c r="G55" i="2"/>
  <c r="H55" i="2"/>
  <c r="I55" i="2"/>
  <c r="J55" i="2"/>
  <c r="K55" i="2"/>
  <c r="L55" i="2"/>
  <c r="M55" i="2"/>
  <c r="N55" i="2"/>
  <c r="F56" i="2"/>
  <c r="G56" i="2"/>
  <c r="H56" i="2"/>
  <c r="I56" i="2"/>
  <c r="J56" i="2"/>
  <c r="K56" i="2"/>
  <c r="L56" i="2"/>
  <c r="M56" i="2"/>
  <c r="N56" i="2"/>
  <c r="F57" i="2"/>
  <c r="G57" i="2"/>
  <c r="H57" i="2"/>
  <c r="I57" i="2"/>
  <c r="J57" i="2"/>
  <c r="K57" i="2"/>
  <c r="L57" i="2"/>
  <c r="M57" i="2"/>
  <c r="N57" i="2"/>
  <c r="F59" i="2"/>
  <c r="G59" i="2"/>
  <c r="H59" i="2"/>
  <c r="I59" i="2"/>
  <c r="J59" i="2"/>
  <c r="K59" i="2"/>
  <c r="L59" i="2"/>
  <c r="M59" i="2"/>
  <c r="N59" i="2"/>
  <c r="F60" i="2"/>
  <c r="G60" i="2"/>
  <c r="H60" i="2"/>
  <c r="I60" i="2"/>
  <c r="J60" i="2"/>
  <c r="K60" i="2"/>
  <c r="L60" i="2"/>
  <c r="M60" i="2"/>
  <c r="N60" i="2"/>
  <c r="F61" i="2"/>
  <c r="G61" i="2"/>
  <c r="H61" i="2"/>
  <c r="I61" i="2"/>
  <c r="J61" i="2"/>
  <c r="K61" i="2"/>
  <c r="L61" i="2"/>
  <c r="M61" i="2"/>
  <c r="N61" i="2"/>
  <c r="F62" i="2"/>
  <c r="G62" i="2"/>
  <c r="H62" i="2"/>
  <c r="I62" i="2"/>
  <c r="J62" i="2"/>
  <c r="K62" i="2"/>
  <c r="L62" i="2"/>
  <c r="M62" i="2"/>
  <c r="N62" i="2"/>
  <c r="F63" i="2"/>
  <c r="G63" i="2"/>
  <c r="H63" i="2"/>
  <c r="I63" i="2"/>
  <c r="J63" i="2"/>
  <c r="K63" i="2"/>
  <c r="L63" i="2"/>
  <c r="M63" i="2"/>
  <c r="N63" i="2"/>
  <c r="F64" i="2"/>
  <c r="G64" i="2"/>
  <c r="H64" i="2"/>
  <c r="I64" i="2"/>
  <c r="J64" i="2"/>
  <c r="K64" i="2"/>
  <c r="L64" i="2"/>
  <c r="M64" i="2"/>
  <c r="N64" i="2"/>
  <c r="F65" i="2"/>
  <c r="G65" i="2"/>
  <c r="H65" i="2"/>
  <c r="I65" i="2"/>
  <c r="J65" i="2"/>
  <c r="K65" i="2"/>
  <c r="L65" i="2"/>
  <c r="M65" i="2"/>
  <c r="N65" i="2"/>
  <c r="F66" i="2"/>
  <c r="G66" i="2"/>
  <c r="H66" i="2"/>
  <c r="I66" i="2"/>
  <c r="J66" i="2"/>
  <c r="K66" i="2"/>
  <c r="L66" i="2"/>
  <c r="M66" i="2"/>
  <c r="N66" i="2"/>
  <c r="F67" i="2"/>
  <c r="G67" i="2"/>
  <c r="H67" i="2"/>
  <c r="I67" i="2"/>
  <c r="J67" i="2"/>
  <c r="K67" i="2"/>
  <c r="L67" i="2"/>
  <c r="M67" i="2"/>
  <c r="N67" i="2"/>
  <c r="F68" i="2"/>
  <c r="G68" i="2"/>
  <c r="H68" i="2"/>
  <c r="I68" i="2"/>
  <c r="J68" i="2"/>
  <c r="K68" i="2"/>
  <c r="L68" i="2"/>
  <c r="M68" i="2"/>
  <c r="N68" i="2"/>
  <c r="F69" i="2"/>
  <c r="G69" i="2"/>
  <c r="H69" i="2"/>
  <c r="I69" i="2"/>
  <c r="J69" i="2"/>
  <c r="K69" i="2"/>
  <c r="L69" i="2"/>
  <c r="M69" i="2"/>
  <c r="N69" i="2"/>
  <c r="F70" i="2"/>
  <c r="G70" i="2"/>
  <c r="H70" i="2"/>
  <c r="I70" i="2"/>
  <c r="J70" i="2"/>
  <c r="K70" i="2"/>
  <c r="L70" i="2"/>
  <c r="M70" i="2"/>
  <c r="N70" i="2"/>
  <c r="F71" i="2"/>
  <c r="G71" i="2"/>
  <c r="H71" i="2"/>
  <c r="I71" i="2"/>
  <c r="J71" i="2"/>
  <c r="K71" i="2"/>
  <c r="L71" i="2"/>
  <c r="M71" i="2"/>
  <c r="N71" i="2"/>
  <c r="F72" i="2"/>
  <c r="G72" i="2"/>
  <c r="H72" i="2"/>
  <c r="I72" i="2"/>
  <c r="J72" i="2"/>
  <c r="K72" i="2"/>
  <c r="L72" i="2"/>
  <c r="M72" i="2"/>
  <c r="N72" i="2"/>
  <c r="F73" i="2"/>
  <c r="G73" i="2"/>
  <c r="H73" i="2"/>
  <c r="I73" i="2"/>
  <c r="J73" i="2"/>
  <c r="K73" i="2"/>
  <c r="L73" i="2"/>
  <c r="M73" i="2"/>
  <c r="N73" i="2"/>
  <c r="F74" i="2"/>
  <c r="G74" i="2"/>
  <c r="H74" i="2"/>
  <c r="I74" i="2"/>
  <c r="J74" i="2"/>
  <c r="K74" i="2"/>
  <c r="L74" i="2"/>
  <c r="M74" i="2"/>
  <c r="N74" i="2"/>
  <c r="F75" i="2"/>
  <c r="G75" i="2"/>
  <c r="H75" i="2"/>
  <c r="I75" i="2"/>
  <c r="J75" i="2"/>
  <c r="K75" i="2"/>
  <c r="L75" i="2"/>
  <c r="M75" i="2"/>
  <c r="N75" i="2"/>
  <c r="F76" i="2"/>
  <c r="G76" i="2"/>
  <c r="H76" i="2"/>
  <c r="I76" i="2"/>
  <c r="J76" i="2"/>
  <c r="K76" i="2"/>
  <c r="L76" i="2"/>
  <c r="M76" i="2"/>
  <c r="N76" i="2"/>
  <c r="F77" i="2"/>
  <c r="G77" i="2"/>
  <c r="H77" i="2"/>
  <c r="I77" i="2"/>
  <c r="J77" i="2"/>
  <c r="K77" i="2"/>
  <c r="L77" i="2"/>
  <c r="M77" i="2"/>
  <c r="N77" i="2"/>
  <c r="F78" i="2"/>
  <c r="G78" i="2"/>
  <c r="H78" i="2"/>
  <c r="I78" i="2"/>
  <c r="J78" i="2"/>
  <c r="K78" i="2"/>
  <c r="L78" i="2"/>
  <c r="M78" i="2"/>
  <c r="N78" i="2"/>
  <c r="F79" i="2"/>
  <c r="G79" i="2"/>
  <c r="H79" i="2"/>
  <c r="I79" i="2"/>
  <c r="J79" i="2"/>
  <c r="K79" i="2"/>
  <c r="L79" i="2"/>
  <c r="M79" i="2"/>
  <c r="N79" i="2"/>
  <c r="F80" i="2"/>
  <c r="G80" i="2"/>
  <c r="H80" i="2"/>
  <c r="I80" i="2"/>
  <c r="J80" i="2"/>
  <c r="K80" i="2"/>
  <c r="L80" i="2"/>
  <c r="M80" i="2"/>
  <c r="N80" i="2"/>
  <c r="F81" i="2"/>
  <c r="G81" i="2"/>
  <c r="H81" i="2"/>
  <c r="I81" i="2"/>
  <c r="J81" i="2"/>
  <c r="K81" i="2"/>
  <c r="L81" i="2"/>
  <c r="M81" i="2"/>
  <c r="N81" i="2"/>
  <c r="F82" i="2"/>
  <c r="G82" i="2"/>
  <c r="H82" i="2"/>
  <c r="I82" i="2"/>
  <c r="J82" i="2"/>
  <c r="K82" i="2"/>
  <c r="L82" i="2"/>
  <c r="M82" i="2"/>
  <c r="N82" i="2"/>
  <c r="F83" i="2"/>
  <c r="G83" i="2"/>
  <c r="H83" i="2"/>
  <c r="I83" i="2"/>
  <c r="J83" i="2"/>
  <c r="K83" i="2"/>
  <c r="L83" i="2"/>
  <c r="M83" i="2"/>
  <c r="N83" i="2"/>
  <c r="F84" i="2"/>
  <c r="G84" i="2"/>
  <c r="H84" i="2"/>
  <c r="I84" i="2"/>
  <c r="J84" i="2"/>
  <c r="K84" i="2"/>
  <c r="L84" i="2"/>
  <c r="M84" i="2"/>
  <c r="N84" i="2"/>
  <c r="F85" i="2"/>
  <c r="G85" i="2"/>
  <c r="H85" i="2"/>
  <c r="I85" i="2"/>
  <c r="J85" i="2"/>
  <c r="K85" i="2"/>
  <c r="L85" i="2"/>
  <c r="M85" i="2"/>
  <c r="N85" i="2"/>
  <c r="F86" i="2"/>
  <c r="G86" i="2"/>
  <c r="H86" i="2"/>
  <c r="I86" i="2"/>
  <c r="J86" i="2"/>
  <c r="K86" i="2"/>
  <c r="L86" i="2"/>
  <c r="M86" i="2"/>
  <c r="N86" i="2"/>
  <c r="F87" i="2"/>
  <c r="G87" i="2"/>
  <c r="H87" i="2"/>
  <c r="I87" i="2"/>
  <c r="J87" i="2"/>
  <c r="K87" i="2"/>
  <c r="L87" i="2"/>
  <c r="M87" i="2"/>
  <c r="N87" i="2"/>
  <c r="F88" i="2"/>
  <c r="G88" i="2"/>
  <c r="H88" i="2"/>
  <c r="I88" i="2"/>
  <c r="J88" i="2"/>
  <c r="K88" i="2"/>
  <c r="L88" i="2"/>
  <c r="M88" i="2"/>
  <c r="N88" i="2"/>
  <c r="F89" i="2"/>
  <c r="G89" i="2"/>
  <c r="H89" i="2"/>
  <c r="I89" i="2"/>
  <c r="J89" i="2"/>
  <c r="K89" i="2"/>
  <c r="L89" i="2"/>
  <c r="M89" i="2"/>
  <c r="N89" i="2"/>
  <c r="F90" i="2"/>
  <c r="G90" i="2"/>
  <c r="H90" i="2"/>
  <c r="I90" i="2"/>
  <c r="J90" i="2"/>
  <c r="K90" i="2"/>
  <c r="L90" i="2"/>
  <c r="M90" i="2"/>
  <c r="N90" i="2"/>
  <c r="F91" i="2"/>
  <c r="G91" i="2"/>
  <c r="H91" i="2"/>
  <c r="I91" i="2"/>
  <c r="J91" i="2"/>
  <c r="K91" i="2"/>
  <c r="L91" i="2"/>
  <c r="M91" i="2"/>
  <c r="N91" i="2"/>
  <c r="F92" i="2"/>
  <c r="G92" i="2"/>
  <c r="H92" i="2"/>
  <c r="I92" i="2"/>
  <c r="J92" i="2"/>
  <c r="K92" i="2"/>
  <c r="L92" i="2"/>
  <c r="M92" i="2"/>
  <c r="N92" i="2"/>
  <c r="F93" i="2"/>
  <c r="G93" i="2"/>
  <c r="H93" i="2"/>
  <c r="I93" i="2"/>
  <c r="J93" i="2"/>
  <c r="K93" i="2"/>
  <c r="L93" i="2"/>
  <c r="M93" i="2"/>
  <c r="N93" i="2"/>
  <c r="F94" i="2"/>
  <c r="G94" i="2"/>
  <c r="H94" i="2"/>
  <c r="I94" i="2"/>
  <c r="J94" i="2"/>
  <c r="K94" i="2"/>
  <c r="L94" i="2"/>
  <c r="M94" i="2"/>
  <c r="N94" i="2"/>
  <c r="F95" i="2"/>
  <c r="G95" i="2"/>
  <c r="H95" i="2"/>
  <c r="I95" i="2"/>
  <c r="J95" i="2"/>
  <c r="K95" i="2"/>
  <c r="L95" i="2"/>
  <c r="M95" i="2"/>
  <c r="N95" i="2"/>
  <c r="F96" i="2"/>
  <c r="G96" i="2"/>
  <c r="H96" i="2"/>
  <c r="I96" i="2"/>
  <c r="J96" i="2"/>
  <c r="K96" i="2"/>
  <c r="L96" i="2"/>
  <c r="M96" i="2"/>
  <c r="N96" i="2"/>
  <c r="F97" i="2"/>
  <c r="G97" i="2"/>
  <c r="H97" i="2"/>
  <c r="I97" i="2"/>
  <c r="J97" i="2"/>
  <c r="K97" i="2"/>
  <c r="L97" i="2"/>
  <c r="M97" i="2"/>
  <c r="N97" i="2"/>
  <c r="F98" i="2"/>
  <c r="G98" i="2"/>
  <c r="H98" i="2"/>
  <c r="I98" i="2"/>
  <c r="J98" i="2"/>
  <c r="K98" i="2"/>
  <c r="L98" i="2"/>
  <c r="M98" i="2"/>
  <c r="N98" i="2"/>
  <c r="F99" i="2"/>
  <c r="G99" i="2"/>
  <c r="H99" i="2"/>
  <c r="I99" i="2"/>
  <c r="J99" i="2"/>
  <c r="K99" i="2"/>
  <c r="L99" i="2"/>
  <c r="M99" i="2"/>
  <c r="N99" i="2"/>
  <c r="F100" i="2"/>
  <c r="G100" i="2"/>
  <c r="H100" i="2"/>
  <c r="I100" i="2"/>
  <c r="J100" i="2"/>
  <c r="K100" i="2"/>
  <c r="L100" i="2"/>
  <c r="M100" i="2"/>
  <c r="N100" i="2"/>
  <c r="F101" i="2"/>
  <c r="G101" i="2"/>
  <c r="H101" i="2"/>
  <c r="I101" i="2"/>
  <c r="J101" i="2"/>
  <c r="K101" i="2"/>
  <c r="L101" i="2"/>
  <c r="M101" i="2"/>
  <c r="N101" i="2"/>
  <c r="K107" i="7"/>
  <c r="K108" i="7"/>
  <c r="K109" i="7"/>
  <c r="B92" i="7"/>
  <c r="E4" i="2"/>
  <c r="B75" i="7"/>
  <c r="E5" i="2"/>
  <c r="B66" i="7"/>
  <c r="E6" i="2"/>
  <c r="B61" i="7"/>
  <c r="B80" i="7"/>
  <c r="E8" i="2"/>
  <c r="B93" i="7"/>
  <c r="E9" i="2"/>
  <c r="B69" i="7"/>
  <c r="E10" i="2"/>
  <c r="B46" i="7"/>
  <c r="E11" i="2"/>
  <c r="B58" i="7"/>
  <c r="E12" i="2"/>
  <c r="B89" i="7"/>
  <c r="E13" i="2"/>
  <c r="B64" i="7"/>
  <c r="E14" i="2"/>
  <c r="B10" i="7"/>
  <c r="E15" i="2"/>
  <c r="B45" i="7"/>
  <c r="E16" i="2"/>
  <c r="B70" i="7"/>
  <c r="E17" i="2"/>
  <c r="B43" i="7"/>
  <c r="E18" i="2"/>
  <c r="E19" i="2"/>
  <c r="B76" i="7"/>
  <c r="E20" i="2"/>
  <c r="B62" i="7"/>
  <c r="E21" i="2"/>
  <c r="B87" i="7"/>
  <c r="E22" i="2"/>
  <c r="B90" i="7"/>
  <c r="E23" i="2"/>
  <c r="B71" i="7"/>
  <c r="E24" i="2"/>
  <c r="B100" i="7"/>
  <c r="E25" i="2"/>
  <c r="B99" i="7"/>
  <c r="E26" i="2"/>
  <c r="B23" i="7"/>
  <c r="E27" i="2"/>
  <c r="B49" i="7"/>
  <c r="E28" i="2"/>
  <c r="B94" i="7"/>
  <c r="E29" i="2"/>
  <c r="B67" i="7"/>
  <c r="E30" i="2"/>
  <c r="B91" i="7"/>
  <c r="E31" i="2"/>
  <c r="E32" i="2"/>
  <c r="B18" i="7"/>
  <c r="E33" i="2"/>
  <c r="B44" i="7"/>
  <c r="E34" i="2"/>
  <c r="E35" i="2"/>
  <c r="B68" i="7"/>
  <c r="E36" i="2"/>
  <c r="B15" i="7"/>
  <c r="E37" i="2"/>
  <c r="B65" i="7"/>
  <c r="E38" i="2"/>
  <c r="B22" i="7"/>
  <c r="E39" i="2"/>
  <c r="B63" i="7"/>
  <c r="E40" i="2"/>
  <c r="B33" i="7"/>
  <c r="E41" i="2"/>
  <c r="B14" i="7"/>
  <c r="E42" i="2"/>
  <c r="B84" i="7"/>
  <c r="E43" i="2"/>
  <c r="B55" i="7"/>
  <c r="E44" i="2"/>
  <c r="E45" i="2"/>
  <c r="B21" i="7"/>
  <c r="E46" i="2"/>
  <c r="B11" i="7"/>
  <c r="E47" i="2"/>
  <c r="B8" i="7"/>
  <c r="E48" i="2"/>
  <c r="E50" i="2"/>
  <c r="B7" i="7"/>
  <c r="E51" i="2"/>
  <c r="E52" i="2"/>
  <c r="B9" i="7"/>
  <c r="E53" i="2"/>
  <c r="B29" i="7"/>
  <c r="E54" i="2"/>
  <c r="B12" i="7"/>
  <c r="E55" i="2"/>
  <c r="E56" i="2"/>
  <c r="B88" i="7"/>
  <c r="E57" i="2"/>
  <c r="B19" i="7"/>
  <c r="E59" i="2"/>
  <c r="E60" i="2"/>
  <c r="B74" i="7"/>
  <c r="E61" i="2"/>
  <c r="B17" i="7"/>
  <c r="E62" i="2"/>
  <c r="B32" i="7"/>
  <c r="E63" i="2"/>
  <c r="E64" i="2"/>
  <c r="E65" i="2"/>
  <c r="B35" i="7"/>
  <c r="E66" i="2"/>
  <c r="E67" i="2"/>
  <c r="B97" i="7"/>
  <c r="E68" i="2"/>
  <c r="B20" i="7"/>
  <c r="E69" i="2"/>
  <c r="B54" i="7"/>
  <c r="E70" i="2"/>
  <c r="E71" i="2"/>
  <c r="E72" i="2"/>
  <c r="B27" i="7"/>
  <c r="E73" i="2"/>
  <c r="E74" i="2"/>
  <c r="E75" i="2"/>
  <c r="E76" i="2"/>
  <c r="E77" i="2"/>
  <c r="E78" i="2"/>
  <c r="E79" i="2"/>
  <c r="B28" i="7"/>
  <c r="E80" i="2"/>
  <c r="B51" i="7"/>
  <c r="E81" i="2"/>
  <c r="E82" i="2"/>
  <c r="E83" i="2"/>
  <c r="E84" i="2"/>
  <c r="E85" i="2"/>
  <c r="E86" i="2"/>
  <c r="E87" i="2"/>
  <c r="E88" i="2"/>
  <c r="E89" i="2"/>
  <c r="E90" i="2"/>
  <c r="B36" i="7"/>
  <c r="E91" i="2"/>
  <c r="E92" i="2"/>
  <c r="E93" i="2"/>
  <c r="E94" i="2"/>
  <c r="B37" i="7"/>
  <c r="E95" i="2"/>
  <c r="E96" i="2"/>
  <c r="E97" i="2"/>
  <c r="E98" i="2"/>
  <c r="E99" i="2"/>
  <c r="B103" i="7"/>
  <c r="E100" i="2"/>
  <c r="E101" i="2"/>
  <c r="B24" i="7"/>
  <c r="B38" i="7"/>
  <c r="B6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B26" i="7"/>
  <c r="C26" i="7"/>
  <c r="D26" i="7"/>
  <c r="E26" i="7"/>
  <c r="F26" i="7"/>
  <c r="G26" i="7"/>
  <c r="H26" i="7"/>
  <c r="I26" i="7"/>
  <c r="J26" i="7"/>
  <c r="K26" i="7"/>
  <c r="C27" i="7"/>
  <c r="D27" i="7"/>
  <c r="E27" i="7"/>
  <c r="F27" i="7"/>
  <c r="G27" i="7"/>
  <c r="H27" i="7"/>
  <c r="I27" i="7"/>
  <c r="J27" i="7"/>
  <c r="K27" i="7"/>
  <c r="C28" i="7"/>
  <c r="D28" i="7"/>
  <c r="E28" i="7"/>
  <c r="F28" i="7"/>
  <c r="G28" i="7"/>
  <c r="H28" i="7"/>
  <c r="I28" i="7"/>
  <c r="J28" i="7"/>
  <c r="K28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J31" i="7"/>
  <c r="K31" i="7"/>
  <c r="C32" i="7"/>
  <c r="D32" i="7"/>
  <c r="E32" i="7"/>
  <c r="F32" i="7"/>
  <c r="G32" i="7"/>
  <c r="H32" i="7"/>
  <c r="I32" i="7"/>
  <c r="J32" i="7"/>
  <c r="K32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C35" i="7"/>
  <c r="D35" i="7"/>
  <c r="E35" i="7"/>
  <c r="F35" i="7"/>
  <c r="G35" i="7"/>
  <c r="H35" i="7"/>
  <c r="I35" i="7"/>
  <c r="J35" i="7"/>
  <c r="K35" i="7"/>
  <c r="C36" i="7"/>
  <c r="D36" i="7"/>
  <c r="E36" i="7"/>
  <c r="F36" i="7"/>
  <c r="G36" i="7"/>
  <c r="H36" i="7"/>
  <c r="I36" i="7"/>
  <c r="J36" i="7"/>
  <c r="K36" i="7"/>
  <c r="C37" i="7"/>
  <c r="D37" i="7"/>
  <c r="E37" i="7"/>
  <c r="F37" i="7"/>
  <c r="G37" i="7"/>
  <c r="H37" i="7"/>
  <c r="I37" i="7"/>
  <c r="J37" i="7"/>
  <c r="K37" i="7"/>
  <c r="C38" i="7"/>
  <c r="D38" i="7"/>
  <c r="E38" i="7"/>
  <c r="F38" i="7"/>
  <c r="G38" i="7"/>
  <c r="H38" i="7"/>
  <c r="I38" i="7"/>
  <c r="J38" i="7"/>
  <c r="K38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C43" i="7"/>
  <c r="D43" i="7"/>
  <c r="E43" i="7"/>
  <c r="F43" i="7"/>
  <c r="G43" i="7"/>
  <c r="H43" i="7"/>
  <c r="I43" i="7"/>
  <c r="J43" i="7"/>
  <c r="K43" i="7"/>
  <c r="C44" i="7"/>
  <c r="D44" i="7"/>
  <c r="E44" i="7"/>
  <c r="F44" i="7"/>
  <c r="G44" i="7"/>
  <c r="H44" i="7"/>
  <c r="I44" i="7"/>
  <c r="J44" i="7"/>
  <c r="K44" i="7"/>
  <c r="C45" i="7"/>
  <c r="D45" i="7"/>
  <c r="E45" i="7"/>
  <c r="F45" i="7"/>
  <c r="G45" i="7"/>
  <c r="H45" i="7"/>
  <c r="I45" i="7"/>
  <c r="J45" i="7"/>
  <c r="K45" i="7"/>
  <c r="C46" i="7"/>
  <c r="D46" i="7"/>
  <c r="E46" i="7"/>
  <c r="F46" i="7"/>
  <c r="G46" i="7"/>
  <c r="H46" i="7"/>
  <c r="I46" i="7"/>
  <c r="J46" i="7"/>
  <c r="K46" i="7"/>
  <c r="B48" i="7"/>
  <c r="C48" i="7"/>
  <c r="D48" i="7"/>
  <c r="E48" i="7"/>
  <c r="F48" i="7"/>
  <c r="G48" i="7"/>
  <c r="H48" i="7"/>
  <c r="I48" i="7"/>
  <c r="J48" i="7"/>
  <c r="K48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C54" i="7"/>
  <c r="D54" i="7"/>
  <c r="E54" i="7"/>
  <c r="F54" i="7"/>
  <c r="G54" i="7"/>
  <c r="H54" i="7"/>
  <c r="I54" i="7"/>
  <c r="J54" i="7"/>
  <c r="K54" i="7"/>
  <c r="C55" i="7"/>
  <c r="D55" i="7"/>
  <c r="E55" i="7"/>
  <c r="F55" i="7"/>
  <c r="G55" i="7"/>
  <c r="H55" i="7"/>
  <c r="I55" i="7"/>
  <c r="J55" i="7"/>
  <c r="K55" i="7"/>
  <c r="B57" i="7"/>
  <c r="C57" i="7"/>
  <c r="D57" i="7"/>
  <c r="E57" i="7"/>
  <c r="F57" i="7"/>
  <c r="G57" i="7"/>
  <c r="H57" i="7"/>
  <c r="I57" i="7"/>
  <c r="J57" i="7"/>
  <c r="K57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B73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J79" i="7"/>
  <c r="K79" i="7"/>
  <c r="C80" i="7"/>
  <c r="D80" i="7"/>
  <c r="E80" i="7"/>
  <c r="F80" i="7"/>
  <c r="G80" i="7"/>
  <c r="H80" i="7"/>
  <c r="I80" i="7"/>
  <c r="J80" i="7"/>
  <c r="K80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C87" i="7"/>
  <c r="D87" i="7"/>
  <c r="E87" i="7"/>
  <c r="F87" i="7"/>
  <c r="G87" i="7"/>
  <c r="H87" i="7"/>
  <c r="I87" i="7"/>
  <c r="J87" i="7"/>
  <c r="K87" i="7"/>
  <c r="C88" i="7"/>
  <c r="D88" i="7"/>
  <c r="E88" i="7"/>
  <c r="F88" i="7"/>
  <c r="G88" i="7"/>
  <c r="H88" i="7"/>
  <c r="I88" i="7"/>
  <c r="J88" i="7"/>
  <c r="K88" i="7"/>
  <c r="C89" i="7"/>
  <c r="D89" i="7"/>
  <c r="E89" i="7"/>
  <c r="F89" i="7"/>
  <c r="G89" i="7"/>
  <c r="H89" i="7"/>
  <c r="I89" i="7"/>
  <c r="J89" i="7"/>
  <c r="K89" i="7"/>
  <c r="C90" i="7"/>
  <c r="D90" i="7"/>
  <c r="E90" i="7"/>
  <c r="F90" i="7"/>
  <c r="G90" i="7"/>
  <c r="H90" i="7"/>
  <c r="I90" i="7"/>
  <c r="J90" i="7"/>
  <c r="K90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B96" i="7"/>
  <c r="C96" i="7"/>
  <c r="D96" i="7"/>
  <c r="E96" i="7"/>
  <c r="F96" i="7"/>
  <c r="G96" i="7"/>
  <c r="H96" i="7"/>
  <c r="I96" i="7"/>
  <c r="J96" i="7"/>
  <c r="K96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C99" i="7"/>
  <c r="D99" i="7"/>
  <c r="E99" i="7"/>
  <c r="F99" i="7"/>
  <c r="G99" i="7"/>
  <c r="H99" i="7"/>
  <c r="I99" i="7"/>
  <c r="J99" i="7"/>
  <c r="K99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C4" i="7"/>
  <c r="D4" i="7"/>
  <c r="E4" i="7"/>
  <c r="F4" i="7"/>
  <c r="G4" i="7"/>
  <c r="H4" i="7"/>
  <c r="I4" i="7"/>
  <c r="J4" i="7"/>
  <c r="K4" i="7"/>
  <c r="B4" i="7"/>
</calcChain>
</file>

<file path=xl/sharedStrings.xml><?xml version="1.0" encoding="utf-8"?>
<sst xmlns="http://schemas.openxmlformats.org/spreadsheetml/2006/main" count="1231" uniqueCount="289">
  <si>
    <t>ЦФО (без Москвы)</t>
  </si>
  <si>
    <t>ЮФО*</t>
  </si>
  <si>
    <t>СКФО*</t>
  </si>
  <si>
    <t>ПФО</t>
  </si>
  <si>
    <t>УрФО</t>
  </si>
  <si>
    <t>СФО</t>
  </si>
  <si>
    <t>ДФО</t>
  </si>
  <si>
    <t>Москва</t>
  </si>
  <si>
    <t>Санкт‑Петербург</t>
  </si>
  <si>
    <t>РОССИЯ</t>
  </si>
  <si>
    <t>Индекс активностииспользования мобильного интернета</t>
  </si>
  <si>
    <t>Проникновение мобильного интернета, %</t>
  </si>
  <si>
    <t>Проникновение интернета, %</t>
  </si>
  <si>
    <t>Доменов на тысячу пользователей</t>
  </si>
  <si>
    <r>
      <t>СЗФО (без Санкт</t>
    </r>
    <r>
      <rPr>
        <sz val="16"/>
        <color rgb="FF000000"/>
        <rFont val="Palatino Bold"/>
      </rPr>
      <t>‑</t>
    </r>
    <r>
      <rPr>
        <sz val="16"/>
        <color rgb="FF000000"/>
        <rFont val="Arial"/>
      </rPr>
      <t>Петербурга)</t>
    </r>
  </si>
  <si>
    <t>СКФО</t>
  </si>
  <si>
    <t>Новых ресурсов за год, на млн пользователей</t>
  </si>
  <si>
    <t>Присутствие организаций в интернете, %</t>
  </si>
  <si>
    <t>Доля сайтов бизнес-тематики, %</t>
  </si>
  <si>
    <t>Активность СМИ, публикаций в день на млн пользователей</t>
  </si>
  <si>
    <t>г. Москва</t>
  </si>
  <si>
    <t>г. Санкт-Петербург</t>
  </si>
  <si>
    <t>г. Новосибирск</t>
  </si>
  <si>
    <t>г. Екатеринбург</t>
  </si>
  <si>
    <t>г. Нижний Новгород</t>
  </si>
  <si>
    <t>г. Казань</t>
  </si>
  <si>
    <t>г. Челябинск</t>
  </si>
  <si>
    <t>г. Омск</t>
  </si>
  <si>
    <t>г. Самара</t>
  </si>
  <si>
    <t>г. Ростов-на-Дону</t>
  </si>
  <si>
    <t>г. Уфа</t>
  </si>
  <si>
    <t>г. Красноярск</t>
  </si>
  <si>
    <t>г. Пермь</t>
  </si>
  <si>
    <t>г. Воронеж</t>
  </si>
  <si>
    <t>г. Волгоград</t>
  </si>
  <si>
    <t>г. Саратов</t>
  </si>
  <si>
    <t>г. Краснодар</t>
  </si>
  <si>
    <t>г. Тольятти</t>
  </si>
  <si>
    <t>г. Тюмень</t>
  </si>
  <si>
    <t>г. Ижевск</t>
  </si>
  <si>
    <t>г. Барнаул</t>
  </si>
  <si>
    <t>г. Иркутск</t>
  </si>
  <si>
    <t>г. Ульяновск</t>
  </si>
  <si>
    <t>г. Хабаровск</t>
  </si>
  <si>
    <t>г. Владивосток</t>
  </si>
  <si>
    <t>г. Ярославль</t>
  </si>
  <si>
    <t>г. Махачкала</t>
  </si>
  <si>
    <t>г. Томск</t>
  </si>
  <si>
    <t>г. Оренбург</t>
  </si>
  <si>
    <t>г. Новокузнецк</t>
  </si>
  <si>
    <t>г. Кемерово</t>
  </si>
  <si>
    <t>г. Рязань</t>
  </si>
  <si>
    <t>г. Астрахань</t>
  </si>
  <si>
    <t>г. Пенза</t>
  </si>
  <si>
    <t>г. Липецк</t>
  </si>
  <si>
    <t>г. Киров</t>
  </si>
  <si>
    <t>г. Тула</t>
  </si>
  <si>
    <t>г. Чебоксары</t>
  </si>
  <si>
    <t>г. Калининград</t>
  </si>
  <si>
    <t>г. Курск</t>
  </si>
  <si>
    <t>г. Улан - Удэ</t>
  </si>
  <si>
    <t>г. Ставрополь</t>
  </si>
  <si>
    <t>г. Магнитогорск</t>
  </si>
  <si>
    <t>г. Тверь</t>
  </si>
  <si>
    <t>г. Иваново</t>
  </si>
  <si>
    <t>г. Брянск</t>
  </si>
  <si>
    <t>г. Севастополь</t>
  </si>
  <si>
    <t>г. Сочи</t>
  </si>
  <si>
    <t>г. Белгород</t>
  </si>
  <si>
    <t>г. Нижний Тагил</t>
  </si>
  <si>
    <t>г. Владимир</t>
  </si>
  <si>
    <t>г. Архангельск</t>
  </si>
  <si>
    <t>г. Калуга</t>
  </si>
  <si>
    <t>г. Сургут</t>
  </si>
  <si>
    <t>г. Чита</t>
  </si>
  <si>
    <t>г. Симферополь</t>
  </si>
  <si>
    <t>г. Смоленск</t>
  </si>
  <si>
    <t>г. Волжский</t>
  </si>
  <si>
    <t>г. Курган</t>
  </si>
  <si>
    <t>г. Орёл</t>
  </si>
  <si>
    <t>г. Череповец</t>
  </si>
  <si>
    <t>г. Вологда</t>
  </si>
  <si>
    <t>г. Владикавказ</t>
  </si>
  <si>
    <t>г. Мурманск</t>
  </si>
  <si>
    <t>г. Саранск</t>
  </si>
  <si>
    <t>г. Якутск</t>
  </si>
  <si>
    <t>г. Тамбов</t>
  </si>
  <si>
    <t>г. Грозный</t>
  </si>
  <si>
    <t>г. Стерлитамак</t>
  </si>
  <si>
    <t>г. Кострома</t>
  </si>
  <si>
    <t>г. Петрозаводск</t>
  </si>
  <si>
    <t>г. Нижневартовск</t>
  </si>
  <si>
    <t>г. Йошкар-Ола</t>
  </si>
  <si>
    <t>г. Новороссийск</t>
  </si>
  <si>
    <t>г. Балашиха</t>
  </si>
  <si>
    <t>г. Таганрог</t>
  </si>
  <si>
    <t>г. Сыктывкар</t>
  </si>
  <si>
    <t>г. Нальчик</t>
  </si>
  <si>
    <t>г. Шахты</t>
  </si>
  <si>
    <t>г. Братск</t>
  </si>
  <si>
    <t>г. Нижнекамск</t>
  </si>
  <si>
    <t>г. Дзержинск</t>
  </si>
  <si>
    <t>г. Орск</t>
  </si>
  <si>
    <t>г. Химки</t>
  </si>
  <si>
    <t>г. Ангарск</t>
  </si>
  <si>
    <t>г. Благовещенск</t>
  </si>
  <si>
    <t>г. Подольск</t>
  </si>
  <si>
    <t>г. Великий Новгород</t>
  </si>
  <si>
    <t>г. Энгельс</t>
  </si>
  <si>
    <t>г. Старый Оскол</t>
  </si>
  <si>
    <t>г. Псков</t>
  </si>
  <si>
    <t>г. Бийск</t>
  </si>
  <si>
    <t>г. Комсомольск-на-Амуре</t>
  </si>
  <si>
    <t>г. Королёв    (в новых границах)</t>
  </si>
  <si>
    <t>г. Прокопьевск</t>
  </si>
  <si>
    <t>г. Балаково</t>
  </si>
  <si>
    <t>г. Рыбинск</t>
  </si>
  <si>
    <t>г. Южно-Сахалинск</t>
  </si>
  <si>
    <t>г. Армавир</t>
  </si>
  <si>
    <t>г. Набережные  Челны</t>
  </si>
  <si>
    <t>Обновлено 08.09.2015</t>
  </si>
  <si>
    <t>Число активных абонентов фиксированного доступа в Интернет</t>
  </si>
  <si>
    <t>(по данным Минкомсвязи России; на конец отчетного периода; единиц)</t>
  </si>
  <si>
    <t>2014</t>
  </si>
  <si>
    <t xml:space="preserve">I квартал </t>
  </si>
  <si>
    <t>II квартал</t>
  </si>
  <si>
    <t>III квартал</t>
  </si>
  <si>
    <t>IV квартал</t>
  </si>
  <si>
    <t>I квартал</t>
  </si>
  <si>
    <t>Российская Федерация</t>
  </si>
  <si>
    <t>Центральный                федеральный округ</t>
  </si>
  <si>
    <t>Белгородская область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</si>
  <si>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</si>
  <si>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</si>
  <si>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</si>
  <si>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</si>
  <si>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</si>
  <si>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</si>
  <si>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</si>
  <si>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</si>
  <si>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</si>
  <si>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</si>
  <si>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</si>
  <si>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</si>
  <si>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</si>
  <si>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</si>
  <si>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</si>
  <si>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>Ярославская область</t>
  </si>
  <si>
    <t>Северо-Западный                   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</si>
  <si>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</si>
  <si>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</si>
  <si>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</si>
  <si>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</si>
  <si>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</si>
  <si>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</si>
  <si>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</si>
  <si>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</si>
  <si>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</si>
  <si>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Южный                              федеральный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</si>
  <si>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</si>
  <si>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</si>
  <si>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</si>
  <si>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</si>
  <si>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</si>
  <si>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</si>
  <si>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                                                                             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</si>
  <si>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</si>
  <si>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</si>
  <si>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</si>
  <si>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</si>
  <si>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</si>
  <si>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</si>
  <si>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</si>
  <si>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                   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</si>
  <si>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</si>
  <si>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</si>
  <si>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</si>
  <si>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</si>
  <si>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</si>
  <si>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</si>
  <si>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</si>
  <si>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</si>
  <si>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</si>
  <si>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</si>
  <si>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</si>
  <si>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</si>
  <si>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</si>
  <si>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                          федеральный округ</t>
  </si>
  <si>
    <t>Курганская область</t>
  </si>
  <si>
    <t>Свердловская область</t>
  </si>
  <si>
    <t>Тюменская область</t>
  </si>
  <si>
    <t>Ямало-Ненецкий автономный АО</t>
  </si>
  <si>
    <t xml:space="preserve">    Тюменская область без АО</t>
  </si>
  <si>
    <t>Челябинская область</t>
  </si>
  <si>
    <t>Сибирский                        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</si>
  <si>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</si>
  <si>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</si>
  <si>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</si>
  <si>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</si>
  <si>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</si>
  <si>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</si>
  <si>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 xml:space="preserve">Красноярский край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</si>
  <si>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</si>
  <si>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</si>
  <si>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</si>
  <si>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</si>
  <si>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</si>
  <si>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                 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</si>
  <si>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</si>
  <si>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</si>
  <si>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</si>
  <si>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</si>
  <si>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</si>
  <si>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</si>
  <si>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</si>
  <si>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</si>
  <si>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</si>
  <si>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…</t>
  </si>
  <si>
    <t>Центральный федеральный округ</t>
  </si>
  <si>
    <t>Брянская область</t>
  </si>
  <si>
    <r>
      <t>Московская область</t>
    </r>
    <r>
      <rPr>
        <vertAlign val="superscript"/>
        <sz val="10"/>
        <rFont val="Arial Cyr"/>
        <charset val="204"/>
      </rPr>
      <t>1)</t>
    </r>
  </si>
  <si>
    <t>Тамбовская область</t>
  </si>
  <si>
    <r>
      <t>г.Москва</t>
    </r>
    <r>
      <rPr>
        <vertAlign val="superscript"/>
        <sz val="10"/>
        <rFont val="Arial Cyr"/>
        <charset val="204"/>
      </rPr>
      <t>1)</t>
    </r>
  </si>
  <si>
    <t>Северо-Западный федеральный округ</t>
  </si>
  <si>
    <t>в том числе Ненецкий  авт.округ</t>
  </si>
  <si>
    <r>
      <t>Архангельская область без авт. округа</t>
    </r>
    <r>
      <rPr>
        <vertAlign val="superscript"/>
        <sz val="10"/>
        <rFont val="Arial Cyr"/>
        <charset val="204"/>
      </rPr>
      <t>2)</t>
    </r>
  </si>
  <si>
    <t>Южный федеральный округ</t>
  </si>
  <si>
    <t>Северо -Кавказский федеральный округ</t>
  </si>
  <si>
    <t xml:space="preserve"> Республика Дагестан</t>
  </si>
  <si>
    <t xml:space="preserve"> Республика Ингушетия</t>
  </si>
  <si>
    <t>Республика Северная Осетия Алания</t>
  </si>
  <si>
    <t>Приволжский федеральный округ</t>
  </si>
  <si>
    <t>Республика  Марий Эл</t>
  </si>
  <si>
    <t>Республика  Мордовия</t>
  </si>
  <si>
    <t>Удмуртская Республика</t>
  </si>
  <si>
    <t>Чувашская  Республика</t>
  </si>
  <si>
    <t>Оренбургская область</t>
  </si>
  <si>
    <t>Уральский федеральный округ</t>
  </si>
  <si>
    <t>в том числе:                                           Ханты-Мансийский авт. округ</t>
  </si>
  <si>
    <t>Ямало-Ненецкий авт. округ</t>
  </si>
  <si>
    <r>
      <t>Тюменская область без авт. округов</t>
    </r>
    <r>
      <rPr>
        <vertAlign val="superscript"/>
        <sz val="10"/>
        <rFont val="Arial Cyr"/>
        <charset val="204"/>
      </rPr>
      <t>2)</t>
    </r>
  </si>
  <si>
    <t>Сибирский федеральный округ</t>
  </si>
  <si>
    <t>Красноярский край</t>
  </si>
  <si>
    <t>Дальневосточный федеральный округ</t>
  </si>
  <si>
    <t>Еврейская авт.область</t>
  </si>
  <si>
    <t>Чукотский авт.округ</t>
  </si>
  <si>
    <t>Оборот розничной торговли на душу населения</t>
  </si>
  <si>
    <t>Обновлено 07.04.2015</t>
  </si>
  <si>
    <t xml:space="preserve">Доля продаж через Интернет в общем объеме оборота розничной торговли
</t>
  </si>
  <si>
    <t>в фактически действовавших ценах; в процентах</t>
  </si>
  <si>
    <t>г.Москва</t>
  </si>
  <si>
    <t>-</t>
  </si>
  <si>
    <t>Архангельская область без авт. округа</t>
  </si>
  <si>
    <t>Тюменская область без авт. округов</t>
  </si>
  <si>
    <t>https://yandex.ru/company/researches/2014/ya_internet_regions_2014#chap1</t>
  </si>
  <si>
    <t>http://www.gks.ru/wps/wcm/connect/rosstat_main/rosstat/ru/statistics/regional_statistics/</t>
  </si>
  <si>
    <t>Санкт-Петербург</t>
  </si>
  <si>
    <t>Центральный</t>
  </si>
  <si>
    <t>Северо-Западный</t>
  </si>
  <si>
    <t>Приволжский</t>
  </si>
  <si>
    <t>Сибирский</t>
  </si>
  <si>
    <t>Уральский</t>
  </si>
  <si>
    <t>Южный</t>
  </si>
  <si>
    <t>Дальневосточный</t>
  </si>
  <si>
    <t>Сибирский</t>
  </si>
  <si>
    <t>Уральский</t>
  </si>
  <si>
    <t>Центральный</t>
  </si>
  <si>
    <t>Приволжский</t>
  </si>
  <si>
    <t>Южный</t>
  </si>
  <si>
    <t>Дальневосточный</t>
  </si>
  <si>
    <t>Северо-Кавказский</t>
  </si>
  <si>
    <t>Северо-Западный</t>
  </si>
  <si>
    <t>Крымский</t>
  </si>
  <si>
    <t>Ханты-Мансийский АО</t>
  </si>
  <si>
    <t>Республика Крым</t>
  </si>
  <si>
    <t>Чеченская республика</t>
  </si>
  <si>
    <t>Костромкая область</t>
  </si>
  <si>
    <t>Кабардино-Балкарская республика</t>
  </si>
  <si>
    <r>
      <t>Доля непродовольственных товаров</t>
    </r>
    <r>
      <rPr>
        <b/>
        <vertAlign val="superscript"/>
        <sz val="10"/>
        <rFont val="Arial Cyr"/>
        <charset val="204"/>
      </rPr>
      <t>2)</t>
    </r>
  </si>
  <si>
    <r>
      <t>Московская область</t>
    </r>
    <r>
      <rPr>
        <vertAlign val="superscript"/>
        <sz val="10"/>
        <rFont val="Arial Cyr"/>
        <charset val="204"/>
      </rPr>
      <t>3)</t>
    </r>
  </si>
  <si>
    <r>
      <t>г.Москва</t>
    </r>
    <r>
      <rPr>
        <vertAlign val="superscript"/>
        <sz val="10"/>
        <rFont val="Arial Cyr"/>
        <charset val="204"/>
      </rPr>
      <t>3)</t>
    </r>
  </si>
  <si>
    <t>в том числе:              Ненецкий  авт.округ</t>
  </si>
  <si>
    <r>
      <t>Архангельская область без авт. округа</t>
    </r>
    <r>
      <rPr>
        <vertAlign val="superscript"/>
        <sz val="10"/>
        <rFont val="Arial Cyr"/>
        <charset val="204"/>
      </rPr>
      <t>4)</t>
    </r>
  </si>
  <si>
    <r>
      <t>Тюменская область без авт. округов</t>
    </r>
    <r>
      <rPr>
        <vertAlign val="superscript"/>
        <sz val="10"/>
        <rFont val="Arial Cyr"/>
        <charset val="204"/>
      </rPr>
      <t>4)</t>
    </r>
  </si>
  <si>
    <t>Крымский федеральный округ</t>
  </si>
  <si>
    <t>г.Севастополь</t>
  </si>
  <si>
    <t>Оборот розничной торговли на душу населения непрод т</t>
  </si>
  <si>
    <t>НАСЕЛЕНИЕ</t>
  </si>
  <si>
    <t>руб на душу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</si>
</sst>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;[Red]\-#,##0\ "/>
    <numFmt numFmtId="165" formatCode="0.0"/>
    <numFmt numFmtId="166" formatCode="0.0%"/>
  </numFmts>
  <fonts count="3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Helvetica"/>
    </font>
    <font>
      <sz val="16"/>
      <color rgb="FF000000"/>
      <name val="Arial"/>
    </font>
    <font>
      <b/>
      <sz val="16"/>
      <color rgb="FF00000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rgb="FF000000"/>
      <name val="Palatino Bold"/>
    </font>
    <font>
      <sz val="10"/>
      <color theme="1"/>
      <name val="Arial"/>
      <family val="2"/>
      <charset val="204"/>
    </font>
    <font>
      <b/>
      <i/>
      <sz val="11"/>
      <color indexed="8"/>
      <name val="Times New Roman"/>
      <family val="1"/>
    </font>
    <font>
      <sz val="11"/>
      <name val="Times New Roman"/>
      <family val="1"/>
    </font>
    <font>
      <b/>
      <sz val="10"/>
      <name val="Courier New Cyr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0"/>
      <color rgb="FFFFFFFF"/>
      <name val="Arial Cyr"/>
      <charset val="204"/>
    </font>
    <font>
      <vertAlign val="superscript"/>
      <sz val="10"/>
      <name val="Arial Cyr"/>
      <charset val="204"/>
    </font>
    <font>
      <i/>
      <sz val="10"/>
      <name val="Arial Cyr"/>
      <charset val="204"/>
    </font>
    <font>
      <b/>
      <sz val="12"/>
      <name val="Arial Cyr"/>
      <charset val="204"/>
    </font>
    <font>
      <sz val="12"/>
      <color rgb="FF000000"/>
      <name val="Times"/>
    </font>
    <font>
      <b/>
      <sz val="12"/>
      <color rgb="FF000000"/>
      <name val="Arial"/>
    </font>
    <font>
      <sz val="12"/>
      <color rgb="FF000000"/>
      <name val="Helvetica"/>
    </font>
    <font>
      <b/>
      <vertAlign val="superscript"/>
      <sz val="10"/>
      <name val="Arial Cyr"/>
      <charset val="204"/>
    </font>
    <font>
      <sz val="10"/>
      <color indexed="9"/>
      <name val="Arial Cyr"/>
      <family val="2"/>
      <charset val="204"/>
    </font>
    <font>
      <b/>
      <i/>
      <sz val="8"/>
      <color indexed="9"/>
      <name val="Arial Cyr"/>
      <family val="2"/>
      <charset val="204"/>
    </font>
    <font>
      <b/>
      <i/>
      <u/>
      <sz val="10"/>
      <name val="Arial Cyr"/>
      <family val="2"/>
      <charset val="204"/>
    </font>
    <font>
      <i/>
      <u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6CAF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0" fontId="2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2" borderId="0" xfId="0" applyFont="1" applyFill="1" applyAlignment="1">
      <alignment horizontal="center" wrapText="1"/>
    </xf>
    <xf numFmtId="0" fontId="11" fillId="0" borderId="0" xfId="0" applyFont="1"/>
    <xf numFmtId="0" fontId="12" fillId="0" borderId="0" xfId="0" applyFont="1"/>
    <xf numFmtId="49" fontId="13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wrapText="1"/>
    </xf>
    <xf numFmtId="49" fontId="12" fillId="0" borderId="0" xfId="0" applyNumberFormat="1" applyFont="1"/>
    <xf numFmtId="49" fontId="11" fillId="0" borderId="0" xfId="0" applyNumberFormat="1" applyFont="1" applyBorder="1"/>
    <xf numFmtId="0" fontId="11" fillId="0" borderId="0" xfId="0" applyFont="1" applyBorder="1"/>
    <xf numFmtId="0" fontId="12" fillId="0" borderId="0" xfId="0" applyFont="1" applyBorder="1"/>
    <xf numFmtId="49" fontId="12" fillId="0" borderId="1" xfId="0" applyNumberFormat="1" applyFont="1" applyBorder="1" applyAlignment="1">
      <alignment horizontal="center"/>
    </xf>
    <xf numFmtId="0" fontId="15" fillId="3" borderId="1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3" borderId="3" xfId="0" applyNumberFormat="1" applyFont="1" applyFill="1" applyBorder="1" applyAlignment="1">
      <alignment horizontal="center" vertical="center"/>
    </xf>
    <xf numFmtId="0" fontId="16" fillId="3" borderId="4" xfId="0" applyNumberFormat="1" applyFont="1" applyFill="1" applyBorder="1" applyAlignment="1">
      <alignment horizontal="center" vertical="center"/>
    </xf>
    <xf numFmtId="0" fontId="10" fillId="3" borderId="2" xfId="24" applyFont="1" applyFill="1" applyBorder="1" applyAlignment="1">
      <alignment horizontal="center"/>
    </xf>
    <xf numFmtId="0" fontId="10" fillId="3" borderId="3" xfId="24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0" fontId="15" fillId="3" borderId="5" xfId="0" applyNumberFormat="1" applyFont="1" applyFill="1" applyBorder="1" applyAlignment="1">
      <alignment horizontal="center" vertical="center"/>
    </xf>
    <xf numFmtId="0" fontId="15" fillId="3" borderId="6" xfId="0" applyNumberFormat="1" applyFont="1" applyFill="1" applyBorder="1" applyAlignment="1">
      <alignment horizontal="center" wrapText="1"/>
    </xf>
    <xf numFmtId="0" fontId="18" fillId="4" borderId="6" xfId="0" applyFont="1" applyFill="1" applyBorder="1" applyAlignment="1">
      <alignment wrapText="1"/>
    </xf>
    <xf numFmtId="164" fontId="19" fillId="4" borderId="6" xfId="0" applyNumberFormat="1" applyFont="1" applyFill="1" applyBorder="1" applyAlignment="1">
      <alignment horizontal="right"/>
    </xf>
    <xf numFmtId="0" fontId="18" fillId="5" borderId="2" xfId="0" applyFont="1" applyFill="1" applyBorder="1" applyAlignment="1">
      <alignment wrapText="1"/>
    </xf>
    <xf numFmtId="164" fontId="19" fillId="5" borderId="6" xfId="0" applyNumberFormat="1" applyFont="1" applyFill="1" applyBorder="1" applyAlignment="1">
      <alignment horizontal="right"/>
    </xf>
    <xf numFmtId="0" fontId="20" fillId="0" borderId="2" xfId="0" applyFont="1" applyBorder="1" applyAlignment="1">
      <alignment wrapText="1"/>
    </xf>
    <xf numFmtId="164" fontId="11" fillId="0" borderId="6" xfId="0" applyNumberFormat="1" applyFont="1" applyBorder="1" applyAlignment="1">
      <alignment horizontal="right"/>
    </xf>
    <xf numFmtId="0" fontId="20" fillId="0" borderId="2" xfId="0" applyFont="1" applyFill="1" applyBorder="1" applyAlignment="1">
      <alignment wrapText="1"/>
    </xf>
    <xf numFmtId="0" fontId="21" fillId="6" borderId="7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21" fillId="6" borderId="8" xfId="0" applyFont="1" applyFill="1" applyBorder="1" applyAlignment="1">
      <alignment horizontal="left"/>
    </xf>
    <xf numFmtId="0" fontId="21" fillId="6" borderId="9" xfId="0" applyFont="1" applyFill="1" applyBorder="1" applyAlignment="1">
      <alignment horizontal="left"/>
    </xf>
    <xf numFmtId="0" fontId="21" fillId="0" borderId="0" xfId="0" applyFont="1"/>
    <xf numFmtId="0" fontId="21" fillId="6" borderId="5" xfId="0" applyFont="1" applyFill="1" applyBorder="1"/>
    <xf numFmtId="0" fontId="21" fillId="6" borderId="10" xfId="0" applyFont="1" applyFill="1" applyBorder="1"/>
    <xf numFmtId="0" fontId="22" fillId="0" borderId="0" xfId="0" applyFont="1"/>
    <xf numFmtId="0" fontId="22" fillId="6" borderId="10" xfId="0" applyFont="1" applyFill="1" applyBorder="1"/>
    <xf numFmtId="0" fontId="23" fillId="6" borderId="10" xfId="0" applyFont="1" applyFill="1" applyBorder="1"/>
    <xf numFmtId="1" fontId="21" fillId="0" borderId="0" xfId="0" applyNumberFormat="1" applyFont="1"/>
    <xf numFmtId="1" fontId="21" fillId="7" borderId="0" xfId="0" applyNumberFormat="1" applyFont="1" applyFill="1"/>
    <xf numFmtId="0" fontId="21" fillId="7" borderId="0" xfId="0" applyFont="1" applyFill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2" fillId="8" borderId="5" xfId="25" applyFill="1" applyBorder="1"/>
    <xf numFmtId="0" fontId="21" fillId="0" borderId="0" xfId="25" applyFont="1" applyFill="1"/>
    <xf numFmtId="0" fontId="21" fillId="9" borderId="0" xfId="25" applyFont="1" applyFill="1" applyAlignment="1">
      <alignment wrapText="1"/>
    </xf>
    <xf numFmtId="0" fontId="22" fillId="0" borderId="0" xfId="25" applyFont="1" applyFill="1"/>
    <xf numFmtId="0" fontId="0" fillId="0" borderId="0" xfId="25" applyFont="1" applyFill="1"/>
    <xf numFmtId="0" fontId="22" fillId="0" borderId="0" xfId="25" applyFont="1" applyFill="1" applyAlignment="1">
      <alignment wrapText="1"/>
    </xf>
    <xf numFmtId="0" fontId="0" fillId="0" borderId="0" xfId="25" applyFont="1" applyFill="1" applyAlignment="1">
      <alignment wrapText="1"/>
    </xf>
    <xf numFmtId="0" fontId="22" fillId="0" borderId="0" xfId="25" applyFont="1" applyBorder="1" applyAlignment="1">
      <alignment horizontal="left"/>
    </xf>
    <xf numFmtId="0" fontId="0" fillId="0" borderId="0" xfId="25" applyFont="1" applyFill="1" applyAlignment="1">
      <alignment horizontal="left" wrapText="1" indent="1"/>
    </xf>
    <xf numFmtId="0" fontId="25" fillId="2" borderId="6" xfId="0" applyFont="1" applyFill="1" applyBorder="1" applyAlignment="1">
      <alignment horizontal="center"/>
    </xf>
    <xf numFmtId="0" fontId="2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6" fillId="0" borderId="0" xfId="0" applyFont="1" applyAlignment="1">
      <alignment horizontal="center" wrapText="1"/>
    </xf>
    <xf numFmtId="0" fontId="21" fillId="0" borderId="11" xfId="0" applyFont="1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justify"/>
    </xf>
    <xf numFmtId="0" fontId="22" fillId="8" borderId="1" xfId="25" applyFill="1" applyBorder="1"/>
    <xf numFmtId="0" fontId="21" fillId="8" borderId="7" xfId="25" applyFont="1" applyFill="1" applyBorder="1" applyAlignment="1">
      <alignment horizontal="center"/>
    </xf>
    <xf numFmtId="0" fontId="21" fillId="10" borderId="0" xfId="25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5" fontId="21" fillId="0" borderId="0" xfId="25" applyNumberFormat="1" applyFont="1" applyFill="1" applyAlignment="1">
      <alignment horizontal="right"/>
    </xf>
    <xf numFmtId="165" fontId="21" fillId="0" borderId="0" xfId="0" applyNumberFormat="1" applyFont="1" applyAlignment="1">
      <alignment horizontal="right"/>
    </xf>
    <xf numFmtId="165" fontId="21" fillId="9" borderId="0" xfId="0" applyNumberFormat="1" applyFont="1" applyFill="1" applyAlignment="1">
      <alignment horizontal="right"/>
    </xf>
    <xf numFmtId="165" fontId="21" fillId="10" borderId="0" xfId="0" applyNumberFormat="1" applyFont="1" applyFill="1" applyAlignment="1">
      <alignment horizontal="right"/>
    </xf>
    <xf numFmtId="165" fontId="21" fillId="10" borderId="0" xfId="25" applyNumberFormat="1" applyFont="1" applyFill="1" applyAlignment="1">
      <alignment horizontal="right"/>
    </xf>
    <xf numFmtId="165" fontId="22" fillId="0" borderId="0" xfId="0" applyNumberFormat="1" applyFont="1" applyAlignment="1">
      <alignment horizontal="right"/>
    </xf>
    <xf numFmtId="165" fontId="22" fillId="0" borderId="0" xfId="25" applyNumberFormat="1" applyFont="1" applyFill="1" applyAlignment="1">
      <alignment horizontal="right"/>
    </xf>
    <xf numFmtId="165" fontId="21" fillId="9" borderId="0" xfId="25" applyNumberFormat="1" applyFont="1" applyFill="1" applyAlignment="1">
      <alignment horizontal="right"/>
    </xf>
    <xf numFmtId="0" fontId="22" fillId="0" borderId="0" xfId="25" applyFont="1" applyFill="1" applyAlignment="1">
      <alignment horizontal="left" wrapText="1" indent="1"/>
    </xf>
    <xf numFmtId="0" fontId="0" fillId="0" borderId="0" xfId="0" applyAlignment="1">
      <alignment horizontal="right"/>
    </xf>
    <xf numFmtId="165" fontId="0" fillId="0" borderId="0" xfId="25" applyNumberFormat="1" applyFont="1" applyFill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11" xfId="0" applyBorder="1"/>
    <xf numFmtId="9" fontId="0" fillId="0" borderId="0" xfId="1" applyFont="1"/>
    <xf numFmtId="0" fontId="27" fillId="0" borderId="0" xfId="0" applyFont="1"/>
    <xf numFmtId="166" fontId="0" fillId="0" borderId="0" xfId="1" applyNumberFormat="1" applyFont="1"/>
    <xf numFmtId="9" fontId="3" fillId="0" borderId="0" xfId="1" applyFont="1" applyAlignment="1"/>
    <xf numFmtId="0" fontId="28" fillId="0" borderId="0" xfId="0" applyFont="1"/>
    <xf numFmtId="9" fontId="29" fillId="0" borderId="0" xfId="1" applyFont="1"/>
    <xf numFmtId="9" fontId="29" fillId="0" borderId="0" xfId="1" applyFont="1" applyAlignment="1"/>
    <xf numFmtId="0" fontId="9" fillId="0" borderId="13" xfId="0" applyFont="1" applyBorder="1" applyAlignment="1">
      <alignment vertical="center"/>
    </xf>
    <xf numFmtId="0" fontId="0" fillId="0" borderId="6" xfId="0" applyBorder="1"/>
    <xf numFmtId="3" fontId="9" fillId="0" borderId="14" xfId="0" applyNumberFormat="1" applyFont="1" applyBorder="1" applyAlignment="1">
      <alignment horizontal="right" vertical="center"/>
    </xf>
    <xf numFmtId="0" fontId="9" fillId="0" borderId="15" xfId="0" applyFont="1" applyBorder="1" applyAlignment="1">
      <alignment vertical="center"/>
    </xf>
    <xf numFmtId="0" fontId="21" fillId="8" borderId="2" xfId="25" applyFont="1" applyFill="1" applyBorder="1" applyAlignment="1">
      <alignment horizontal="center"/>
    </xf>
    <xf numFmtId="0" fontId="21" fillId="8" borderId="3" xfId="25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/>
    <xf numFmtId="0" fontId="0" fillId="8" borderId="4" xfId="0" applyFill="1" applyBorder="1" applyAlignment="1"/>
    <xf numFmtId="0" fontId="21" fillId="8" borderId="6" xfId="25" applyFont="1" applyFill="1" applyBorder="1"/>
    <xf numFmtId="165" fontId="21" fillId="0" borderId="0" xfId="25" applyNumberFormat="1" applyFont="1"/>
    <xf numFmtId="165" fontId="21" fillId="0" borderId="0" xfId="25" applyNumberFormat="1" applyFont="1" applyFill="1"/>
    <xf numFmtId="165" fontId="21" fillId="0" borderId="0" xfId="0" applyNumberFormat="1" applyFont="1"/>
    <xf numFmtId="165" fontId="31" fillId="0" borderId="0" xfId="25" applyNumberFormat="1" applyFont="1" applyFill="1"/>
    <xf numFmtId="165" fontId="0" fillId="0" borderId="0" xfId="0" applyNumberFormat="1"/>
    <xf numFmtId="165" fontId="21" fillId="9" borderId="0" xfId="25" applyNumberFormat="1" applyFont="1" applyFill="1"/>
    <xf numFmtId="165" fontId="21" fillId="9" borderId="0" xfId="0" applyNumberFormat="1" applyFont="1" applyFill="1"/>
    <xf numFmtId="165" fontId="22" fillId="0" borderId="0" xfId="25" applyNumberFormat="1" applyFont="1"/>
    <xf numFmtId="165" fontId="22" fillId="0" borderId="0" xfId="25" applyNumberFormat="1" applyFont="1" applyFill="1"/>
    <xf numFmtId="165" fontId="22" fillId="0" borderId="0" xfId="0" applyNumberFormat="1" applyFont="1"/>
    <xf numFmtId="165" fontId="0" fillId="0" borderId="0" xfId="25" applyNumberFormat="1" applyFont="1" applyAlignment="1">
      <alignment horizontal="right"/>
    </xf>
    <xf numFmtId="165" fontId="22" fillId="0" borderId="0" xfId="25" applyNumberFormat="1" applyFont="1" applyFill="1" applyBorder="1" applyAlignment="1">
      <alignment horizontal="right"/>
    </xf>
    <xf numFmtId="165" fontId="22" fillId="0" borderId="0" xfId="25" applyNumberFormat="1" applyFont="1" applyAlignment="1">
      <alignment horizontal="right"/>
    </xf>
    <xf numFmtId="0" fontId="22" fillId="8" borderId="6" xfId="25" applyFill="1" applyBorder="1" applyAlignment="1"/>
    <xf numFmtId="0" fontId="0" fillId="8" borderId="6" xfId="0" applyFill="1" applyBorder="1" applyAlignment="1"/>
    <xf numFmtId="0" fontId="32" fillId="0" borderId="0" xfId="25" applyFont="1" applyFill="1"/>
    <xf numFmtId="0" fontId="33" fillId="9" borderId="0" xfId="25" applyFont="1" applyFill="1" applyAlignment="1">
      <alignment wrapText="1"/>
    </xf>
    <xf numFmtId="0" fontId="34" fillId="0" borderId="0" xfId="0" applyFont="1"/>
    <xf numFmtId="1" fontId="0" fillId="0" borderId="0" xfId="0" applyNumberFormat="1" applyFont="1"/>
    <xf numFmtId="1" fontId="22" fillId="9" borderId="0" xfId="25" applyNumberFormat="1" applyFont="1" applyFill="1"/>
    <xf numFmtId="0" fontId="22" fillId="9" borderId="0" xfId="0" applyFont="1" applyFill="1"/>
    <xf numFmtId="1" fontId="22" fillId="9" borderId="0" xfId="0" applyNumberFormat="1" applyFont="1" applyFill="1"/>
    <xf numFmtId="1" fontId="21" fillId="9" borderId="0" xfId="0" applyNumberFormat="1" applyFont="1" applyFill="1"/>
    <xf numFmtId="1" fontId="22" fillId="0" borderId="0" xfId="25" applyNumberFormat="1" applyFont="1" applyFill="1"/>
    <xf numFmtId="0" fontId="0" fillId="11" borderId="0" xfId="0" applyFill="1"/>
    <xf numFmtId="0" fontId="2" fillId="0" borderId="0" xfId="0" applyFont="1"/>
    <xf numFmtId="0" fontId="15" fillId="3" borderId="1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3" borderId="3" xfId="0" applyNumberFormat="1" applyFont="1" applyFill="1" applyBorder="1" applyAlignment="1">
      <alignment horizontal="center" vertical="center"/>
    </xf>
    <xf numFmtId="0" fontId="16" fillId="3" borderId="4" xfId="0" applyNumberFormat="1" applyFont="1" applyFill="1" applyBorder="1" applyAlignment="1">
      <alignment horizontal="center" vertical="center"/>
    </xf>
    <xf numFmtId="0" fontId="15" fillId="3" borderId="5" xfId="0" applyNumberFormat="1" applyFont="1" applyFill="1" applyBorder="1" applyAlignment="1">
      <alignment horizontal="center" vertical="center"/>
    </xf>
    <xf numFmtId="0" fontId="10" fillId="3" borderId="2" xfId="24" applyFont="1" applyFill="1" applyBorder="1" applyAlignment="1">
      <alignment horizontal="center"/>
    </xf>
    <xf numFmtId="0" fontId="10" fillId="3" borderId="3" xfId="24" applyFont="1" applyFill="1" applyBorder="1" applyAlignment="1">
      <alignment horizontal="center"/>
    </xf>
  </cellXfs>
  <cellStyles count="104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Обычный" xfId="0" builtinId="0"/>
    <cellStyle name="Обычный_из 54-связь" xfId="24"/>
    <cellStyle name="Обычный_Лист1" xfId="25"/>
    <cellStyle name="Просмотренная гиперссылка" xfId="3" builtinId="9" hidden="1"/>
    <cellStyle name="Просмотренная гиперссылка" xfId="5" builtinId="9" hidden="1"/>
    <cellStyle name="Просмотренная гиперссылка" xfId="7" builtinId="9" hidden="1"/>
    <cellStyle name="Просмотренная гиперссылка" xfId="9" builtinId="9" hidden="1"/>
    <cellStyle name="Просмотренная гиперссылка" xfId="11" builtinId="9" hidden="1"/>
    <cellStyle name="Просмотренная гиперссылка" xfId="13" builtinId="9" hidden="1"/>
    <cellStyle name="Просмотренная гиперссылка" xfId="15" builtinId="9" hidden="1"/>
    <cellStyle name="Просмотренная гиперссылка" xfId="17" builtinId="9" hidden="1"/>
    <cellStyle name="Просмотренная гиперссылка" xfId="19" builtinId="9" hidden="1"/>
    <cellStyle name="Просмотренная гиперссылка" xfId="21" builtinId="9" hidden="1"/>
    <cellStyle name="Просмотренная гиперссылка" xfId="23" builtinId="9" hidden="1"/>
    <cellStyle name="Просмотренная гиперссылка" xfId="27" builtinId="9" hidden="1"/>
    <cellStyle name="Просмотренная гиперссылка" xfId="29" builtinId="9" hidden="1"/>
    <cellStyle name="Просмотренная гиперссылка" xfId="31" builtinId="9" hidden="1"/>
    <cellStyle name="Просмотренная гиперссылка" xfId="33" builtinId="9" hidden="1"/>
    <cellStyle name="Просмотренная гиперссылка" xfId="35" builtinId="9" hidden="1"/>
    <cellStyle name="Просмотренная гиперссылка" xfId="37" builtinId="9" hidden="1"/>
    <cellStyle name="Просмотренная гиперссылка" xfId="39" builtinId="9" hidden="1"/>
    <cellStyle name="Просмотренная гиперссылка" xfId="41" builtinId="9" hidden="1"/>
    <cellStyle name="Просмотренная гиперссылка" xfId="43" builtinId="9" hidden="1"/>
    <cellStyle name="Просмотренная гиперссылка" xfId="45" builtinId="9" hidden="1"/>
    <cellStyle name="Просмотренная гиперссылка" xfId="47" builtinId="9" hidden="1"/>
    <cellStyle name="Просмотренная гиперссылка" xfId="49" builtinId="9" hidden="1"/>
    <cellStyle name="Просмотренная гиперссылка" xfId="51" builtinId="9" hidden="1"/>
    <cellStyle name="Просмотренная гиперссылка" xfId="53" builtinId="9" hidden="1"/>
    <cellStyle name="Просмотренная гиперссылка" xfId="55" builtinId="9" hidden="1"/>
    <cellStyle name="Просмотренная гиперссылка" xfId="57" builtinId="9" hidden="1"/>
    <cellStyle name="Просмотренная гиперссылка" xfId="59" builtinId="9" hidden="1"/>
    <cellStyle name="Просмотренная гиперссылка" xfId="61" builtinId="9" hidden="1"/>
    <cellStyle name="Просмотренная гиперссылка" xfId="63" builtinId="9" hidden="1"/>
    <cellStyle name="Просмотренная гиперссылка" xfId="65" builtinId="9" hidden="1"/>
    <cellStyle name="Просмотренная гиперссылка" xfId="67" builtinId="9" hidden="1"/>
    <cellStyle name="Просмотренная гиперссылка" xfId="69" builtinId="9" hidden="1"/>
    <cellStyle name="Просмотренная гиперссылка" xfId="71" builtinId="9" hidden="1"/>
    <cellStyle name="Просмотренная гиперссылка" xfId="73" builtinId="9" hidden="1"/>
    <cellStyle name="Просмотренная гиперссылка" xfId="75" builtinId="9" hidden="1"/>
    <cellStyle name="Просмотренная гиперссылка" xfId="77" builtinId="9" hidden="1"/>
    <cellStyle name="Просмотренная гиперссылка" xfId="79" builtinId="9" hidden="1"/>
    <cellStyle name="Просмотренная гиперссылка" xfId="81" builtinId="9" hidden="1"/>
    <cellStyle name="Просмотренная гиперссылка" xfId="83" builtinId="9" hidden="1"/>
    <cellStyle name="Просмотренная гиперссылка" xfId="85" builtinId="9" hidden="1"/>
    <cellStyle name="Просмотренная гиперссылка" xfId="87" builtinId="9" hidden="1"/>
    <cellStyle name="Просмотренная гиперссылка" xfId="89" builtinId="9" hidden="1"/>
    <cellStyle name="Просмотренная гиперссылка" xfId="91" builtinId="9" hidden="1"/>
    <cellStyle name="Просмотренная гиперссылка" xfId="93" builtinId="9" hidden="1"/>
    <cellStyle name="Просмотренная гиперссылка" xfId="95" builtinId="9" hidden="1"/>
    <cellStyle name="Просмотренная гиперссылка" xfId="97" builtinId="9" hidden="1"/>
    <cellStyle name="Просмотренная гиперссылка" xfId="99" builtinId="9" hidden="1"/>
    <cellStyle name="Просмотренная гиперссылка" xfId="101" builtinId="9" hidden="1"/>
    <cellStyle name="Просмотренная гиперссылка" xfId="103" builtinId="9" hidden="1"/>
    <cellStyle name="Процентный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O1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baseColWidth="10" defaultRowHeight="15" x14ac:dyDescent="0"/>
  <cols>
    <col min="1" max="1" width="17.6640625" customWidth="1"/>
    <col min="2" max="2" width="25.6640625" customWidth="1"/>
    <col min="3" max="3" width="20.83203125" customWidth="1"/>
  </cols>
  <sheetData>
    <row r="1" spans="1:14">
      <c r="A1" s="126" t="s">
        <v>288</v>
      </c>
      <c r="D1" t="s">
        <v>287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</row>
    <row r="2" spans="1:14">
      <c r="A2" s="91" t="s">
        <v>20</v>
      </c>
      <c r="B2" s="92" t="s">
        <v>20</v>
      </c>
      <c r="C2" s="92"/>
      <c r="D2" s="93">
        <v>12197596</v>
      </c>
      <c r="E2">
        <f>VLOOKUP($B$2,'оборот непрод рт'!$A$7:$K$105,($E$1-2003),0)</f>
        <v>84687.981999999989</v>
      </c>
      <c r="F2">
        <f>VLOOKUP(B2,'оборот непрод рт'!$A$7:$K$105,($F$1-2003),0)</f>
        <v>94293.79800000001</v>
      </c>
      <c r="G2">
        <f>VLOOKUP(B2,'оборот непрод рт'!$A$7:$K$105,($G$1-2003),0)</f>
        <v>100006.99800000001</v>
      </c>
      <c r="H2">
        <f>VLOOKUP(B2,'оборот непрод рт'!$A$7:$K$105,($H$1-2003),0)</f>
        <v>109706.44900000001</v>
      </c>
      <c r="I2">
        <f>VLOOKUP(B2,'оборот непрод рт'!$A$7:$K$105,($I$1-2003),0)</f>
        <v>112416.696</v>
      </c>
      <c r="J2">
        <f>VLOOKUP(B2,'оборот непрод рт'!$A$7:$K$105,($J$1-2003),0)</f>
        <v>124736.064</v>
      </c>
      <c r="K2">
        <f>VLOOKUP(B2,'оборот непрод рт'!$A$7:$K$105,($K$1-2003),0)</f>
        <v>141754.288</v>
      </c>
      <c r="L2">
        <f>VLOOKUP(B2,'оборот непрод рт'!$A$7:$K$105,($L$1-2003),0)</f>
        <v>151781.315</v>
      </c>
      <c r="M2">
        <f>VLOOKUP(B2,'оборот непрод рт'!$A$7:$K$105,($M$1-2003),0)</f>
        <v>162762.152</v>
      </c>
      <c r="N2">
        <f>VLOOKUP(B2,'оборот непрод рт'!$A$7:$K$105,($N$1-2003),0)</f>
        <v>176703.07599999997</v>
      </c>
    </row>
    <row r="3" spans="1:14">
      <c r="A3" s="91" t="s">
        <v>21</v>
      </c>
      <c r="B3" s="92" t="s">
        <v>21</v>
      </c>
      <c r="C3" s="92"/>
      <c r="D3" s="93">
        <v>5191690</v>
      </c>
      <c r="E3">
        <f>VLOOKUP(B3,'оборот непрод рт'!$A$7:$K$105,($E$1-2003),0)</f>
        <v>39335.048000000003</v>
      </c>
      <c r="F3">
        <f>VLOOKUP(B3,'оборот непрод рт'!$A$7:$K$105,($F$1-2003),0)</f>
        <v>46992.722000000002</v>
      </c>
      <c r="G3">
        <f>VLOOKUP(B3,'оборот непрод рт'!$A$7:$K$105,($G$1-2003),0)</f>
        <v>59991.386000000006</v>
      </c>
      <c r="H3">
        <f>VLOOKUP(B3,'оборот непрод рт'!$A$7:$K$105,($H$1-2003),0)</f>
        <v>72163.327000000005</v>
      </c>
      <c r="I3">
        <f>VLOOKUP(B3,'оборот непрод рт'!$A$7:$K$105,($I$1-2003),0)</f>
        <v>70055.561000000002</v>
      </c>
      <c r="J3">
        <f>VLOOKUP(B3,'оборот непрод рт'!$A$7:$K$105,($J$1-2003),0)</f>
        <v>80949.649999999994</v>
      </c>
      <c r="K3">
        <f>VLOOKUP(B3,'оборот непрод рт'!$A$7:$K$105,($K$1-2003),0)</f>
        <v>92644.83</v>
      </c>
      <c r="L3">
        <f>VLOOKUP(B3,'оборот непрод рт'!$A$7:$K$105,($L$1-2003),0)</f>
        <v>109856.23000000003</v>
      </c>
      <c r="M3">
        <f>VLOOKUP(B3,'оборот непрод рт'!$A$7:$K$105,($M$1-2003),0)</f>
        <v>119440.45500000002</v>
      </c>
      <c r="N3">
        <f>VLOOKUP(B3,'оборот непрод рт'!$A$7:$K$105,($N$1-2003),0)</f>
        <v>130903.61600000001</v>
      </c>
    </row>
    <row r="4" spans="1:14">
      <c r="A4" s="91" t="s">
        <v>22</v>
      </c>
      <c r="B4" s="92" t="s">
        <v>204</v>
      </c>
      <c r="C4" s="92" t="s">
        <v>264</v>
      </c>
      <c r="D4" s="93">
        <v>1567087</v>
      </c>
      <c r="E4">
        <f>VLOOKUP(B4,'оборот непрод рт'!$A$7:$K$105,($E$1-2003),0)</f>
        <v>28178.592000000001</v>
      </c>
      <c r="F4">
        <f>VLOOKUP(B4,'оборот непрод рт'!$A$7:$K$105,($F$1-2003),0)</f>
        <v>37429.199999999997</v>
      </c>
      <c r="G4">
        <f>VLOOKUP(B4,'оборот непрод рт'!$A$7:$K$105,($G$1-2003),0)</f>
        <v>45779.012999999999</v>
      </c>
      <c r="H4">
        <f>VLOOKUP(B4,'оборот непрод рт'!$A$7:$K$105,($H$1-2003),0)</f>
        <v>56547.476999999999</v>
      </c>
      <c r="I4">
        <f>VLOOKUP(B4,'оборот непрод рт'!$A$7:$K$105,($I$1-2003),0)</f>
        <v>58512.995999999999</v>
      </c>
      <c r="J4">
        <f>VLOOKUP(B4,'оборот непрод рт'!$A$7:$K$105,($J$1-2003),0)</f>
        <v>67455.936000000002</v>
      </c>
      <c r="K4">
        <f>VLOOKUP(B4,'оборот непрод рт'!$A$7:$K$105,($K$1-2003),0)</f>
        <v>79391.738000000012</v>
      </c>
      <c r="L4">
        <f>VLOOKUP(B4,'оборот непрод рт'!$A$7:$K$105,($L$1-2003),0)</f>
        <v>85289.832000000009</v>
      </c>
      <c r="M4">
        <f>VLOOKUP(B4,'оборот непрод рт'!$A$7:$K$105,($M$1-2003),0)</f>
        <v>90202.288</v>
      </c>
      <c r="N4">
        <f>VLOOKUP(B4,'оборот непрод рт'!$A$7:$K$105,($N$1-2003),0)</f>
        <v>93731.035999999993</v>
      </c>
    </row>
    <row r="5" spans="1:14">
      <c r="A5" s="91" t="s">
        <v>23</v>
      </c>
      <c r="B5" s="92" t="s">
        <v>189</v>
      </c>
      <c r="C5" s="92" t="s">
        <v>265</v>
      </c>
      <c r="D5" s="93">
        <v>1428042</v>
      </c>
      <c r="E5">
        <f>VLOOKUP(B5,'оборот непрод рт'!$A$7:$K$105,($E$1-2003),0)</f>
        <v>29124.63</v>
      </c>
      <c r="F5">
        <f>VLOOKUP(B5,'оборот непрод рт'!$A$7:$K$105,($F$1-2003),0)</f>
        <v>38345.453999999998</v>
      </c>
      <c r="G5">
        <f>VLOOKUP(B5,'оборот непрод рт'!$A$7:$K$105,($G$1-2003),0)</f>
        <v>50006.803</v>
      </c>
      <c r="H5">
        <f>VLOOKUP(B5,'оборот непрод рт'!$A$7:$K$105,($H$1-2003),0)</f>
        <v>63745.596000000005</v>
      </c>
      <c r="I5">
        <f>VLOOKUP(B5,'оборот непрод рт'!$A$7:$K$105,($I$1-2003),0)</f>
        <v>64795.54</v>
      </c>
      <c r="J5">
        <f>VLOOKUP(B5,'оборот непрод рт'!$A$7:$K$105,($J$1-2003),0)</f>
        <v>77020.281000000003</v>
      </c>
      <c r="K5">
        <f>VLOOKUP(B5,'оборот непрод рт'!$A$7:$K$105,($K$1-2003),0)</f>
        <v>92939.714999999997</v>
      </c>
      <c r="L5">
        <f>VLOOKUP(B5,'оборот непрод рт'!$A$7:$K$105,($L$1-2003),0)</f>
        <v>107158.302</v>
      </c>
      <c r="M5">
        <f>VLOOKUP(B5,'оборот непрод рт'!$A$7:$K$105,($M$1-2003),0)</f>
        <v>117969.144</v>
      </c>
      <c r="N5">
        <f>VLOOKUP(B5,'оборот непрод рт'!$A$7:$K$105,($N$1-2003),0)</f>
        <v>123095.817</v>
      </c>
    </row>
    <row r="6" spans="1:14">
      <c r="A6" s="91" t="s">
        <v>24</v>
      </c>
      <c r="B6" s="92" t="s">
        <v>182</v>
      </c>
      <c r="C6" s="92" t="s">
        <v>266</v>
      </c>
      <c r="D6" s="93">
        <v>1267760</v>
      </c>
      <c r="E6">
        <f>VLOOKUP(B6,'оборот непрод рт'!$A$7:$K$105,($E$1-2003),0)</f>
        <v>21007.365000000002</v>
      </c>
      <c r="F6">
        <f>VLOOKUP(B6,'оборот непрод рт'!$A$7:$K$105,($F$1-2003),0)</f>
        <v>27120.863999999998</v>
      </c>
      <c r="G6">
        <f>VLOOKUP(B6,'оборот непрод рт'!$A$7:$K$105,($G$1-2003),0)</f>
        <v>34636.58</v>
      </c>
      <c r="H6">
        <f>VLOOKUP(B6,'оборот непрод рт'!$A$7:$K$105,($H$1-2003),0)</f>
        <v>47764.56</v>
      </c>
      <c r="I6">
        <f>VLOOKUP(B6,'оборот непрод рт'!$A$7:$K$105,($I$1-2003),0)</f>
        <v>46326.947999999997</v>
      </c>
      <c r="J6">
        <f>VLOOKUP(B6,'оборот непрод рт'!$A$7:$K$105,($J$1-2003),0)</f>
        <v>53713.38</v>
      </c>
      <c r="K6">
        <f>VLOOKUP(B6,'оборот непрод рт'!$A$7:$K$105,($K$1-2003),0)</f>
        <v>66116.483999999997</v>
      </c>
      <c r="L6">
        <f>VLOOKUP(B6,'оборот непрод рт'!$A$7:$K$105,($L$1-2003),0)</f>
        <v>76064.120999999999</v>
      </c>
      <c r="M6">
        <f>VLOOKUP(B6,'оборот непрод рт'!$A$7:$K$105,($M$1-2003),0)</f>
        <v>86587.680999999997</v>
      </c>
      <c r="N6">
        <f>VLOOKUP(B6,'оборот непрод рт'!$A$7:$K$105,($N$1-2003),0)</f>
        <v>104803.50599999999</v>
      </c>
    </row>
    <row r="7" spans="1:14">
      <c r="A7" s="91" t="s">
        <v>25</v>
      </c>
      <c r="B7" s="92" t="s">
        <v>177</v>
      </c>
      <c r="C7" s="92" t="s">
        <v>267</v>
      </c>
      <c r="D7" s="93">
        <v>1205651</v>
      </c>
      <c r="E7">
        <f>VLOOKUP(B7,'оборот непрод рт'!$A$7:$K$105,($E$1-2003),0)</f>
        <v>21783.547999999999</v>
      </c>
      <c r="F7">
        <f>VLOOKUP(B7,'оборот непрод рт'!$A$7:$K$105,($F$1-2003),0)</f>
        <v>30252.18</v>
      </c>
      <c r="G7">
        <f>VLOOKUP(B7,'оборот непрод рт'!$A$7:$K$105,($G$1-2003),0)</f>
        <v>39138.19</v>
      </c>
      <c r="H7">
        <f>VLOOKUP(B7,'оборот непрод рт'!$A$7:$K$105,($H$1-2003),0)</f>
        <v>52600.761000000006</v>
      </c>
      <c r="I7">
        <f>VLOOKUP(B7,'оборот непрод рт'!$A$7:$K$105,($I$1-2003),0)</f>
        <v>52742.91</v>
      </c>
      <c r="J7">
        <f>VLOOKUP(B7,'оборот непрод рт'!$A$7:$K$105,($J$1-2003),0)</f>
        <v>63610.6</v>
      </c>
      <c r="K7">
        <f>VLOOKUP(B7,'оборот непрод рт'!$A$7:$K$105,($K$1-2003),0)</f>
        <v>75397.55</v>
      </c>
      <c r="L7">
        <f>VLOOKUP(B7,'оборот непрод рт'!$A$7:$K$105,($L$1-2003),0)</f>
        <v>99500.61</v>
      </c>
      <c r="M7">
        <f>VLOOKUP(B7,'оборот непрод рт'!$A$7:$K$105,($M$1-2003),0)</f>
        <v>106662.231</v>
      </c>
      <c r="N7">
        <f>VLOOKUP(B7,'оборот непрод рт'!$A$7:$K$105,($N$1-2003),0)</f>
        <v>114716.47</v>
      </c>
    </row>
    <row r="8" spans="1:14">
      <c r="A8" s="91" t="s">
        <v>26</v>
      </c>
      <c r="B8" s="92" t="s">
        <v>193</v>
      </c>
      <c r="C8" s="92" t="s">
        <v>265</v>
      </c>
      <c r="D8" s="93">
        <v>1183387</v>
      </c>
      <c r="E8">
        <f>VLOOKUP(B8,'оборот непрод рт'!$A$7:$K$105,($E$1-2003),0)</f>
        <v>21652.28</v>
      </c>
      <c r="F8">
        <f>VLOOKUP(B8,'оборот непрод рт'!$A$7:$K$105,($F$1-2003),0)</f>
        <v>31274.664000000004</v>
      </c>
      <c r="G8">
        <f>VLOOKUP(B8,'оборот непрод рт'!$A$7:$K$105,($G$1-2003),0)</f>
        <v>42152.175000000003</v>
      </c>
      <c r="H8">
        <f>VLOOKUP(B8,'оборот непрод рт'!$A$7:$K$105,($H$1-2003),0)</f>
        <v>52509.471000000005</v>
      </c>
      <c r="I8">
        <f>VLOOKUP(B8,'оборот непрод рт'!$A$7:$K$105,($I$1-2003),0)</f>
        <v>48296.135999999999</v>
      </c>
      <c r="J8">
        <f>VLOOKUP(B8,'оборот непрод рт'!$A$7:$K$105,($J$1-2003),0)</f>
        <v>54316.064000000006</v>
      </c>
      <c r="K8">
        <f>VLOOKUP(B8,'оборот непрод рт'!$A$7:$K$105,($K$1-2003),0)</f>
        <v>67238.804999999993</v>
      </c>
      <c r="L8">
        <f>VLOOKUP(B8,'оборот непрод рт'!$A$7:$K$105,($L$1-2003),0)</f>
        <v>80631.350999999995</v>
      </c>
      <c r="M8">
        <f>VLOOKUP(B8,'оборот непрод рт'!$A$7:$K$105,($M$1-2003),0)</f>
        <v>77680.929999999993</v>
      </c>
      <c r="N8">
        <f>VLOOKUP(B8,'оборот непрод рт'!$A$7:$K$105,($N$1-2003),0)</f>
        <v>88525.724000000002</v>
      </c>
    </row>
    <row r="9" spans="1:14">
      <c r="A9" s="91" t="s">
        <v>27</v>
      </c>
      <c r="B9" s="92" t="s">
        <v>205</v>
      </c>
      <c r="C9" s="92" t="s">
        <v>264</v>
      </c>
      <c r="D9" s="93">
        <v>1173854</v>
      </c>
      <c r="E9">
        <f>VLOOKUP(B9,'оборот непрод рт'!$A$7:$K$105,($E$1-2003),0)</f>
        <v>21819.57</v>
      </c>
      <c r="F9">
        <f>VLOOKUP(B9,'оборот непрод рт'!$A$7:$K$105,($F$1-2003),0)</f>
        <v>26113.67</v>
      </c>
      <c r="G9">
        <f>VLOOKUP(B9,'оборот непрод рт'!$A$7:$K$105,($G$1-2003),0)</f>
        <v>33530.148000000001</v>
      </c>
      <c r="H9">
        <f>VLOOKUP(B9,'оборот непрод рт'!$A$7:$K$105,($H$1-2003),0)</f>
        <v>42603.54</v>
      </c>
      <c r="I9">
        <f>VLOOKUP(B9,'оборот непрод рт'!$A$7:$K$105,($I$1-2003),0)</f>
        <v>45872.639999999999</v>
      </c>
      <c r="J9">
        <f>VLOOKUP(B9,'оборот непрод рт'!$A$7:$K$105,($J$1-2003),0)</f>
        <v>51819.498</v>
      </c>
      <c r="K9">
        <f>VLOOKUP(B9,'оборот непрод рт'!$A$7:$K$105,($K$1-2003),0)</f>
        <v>65719.871999999988</v>
      </c>
      <c r="L9">
        <f>VLOOKUP(B9,'оборот непрод рт'!$A$7:$K$105,($L$1-2003),0)</f>
        <v>73784.736000000004</v>
      </c>
      <c r="M9">
        <f>VLOOKUP(B9,'оборот непрод рт'!$A$7:$K$105,($M$1-2003),0)</f>
        <v>82076.5</v>
      </c>
      <c r="N9">
        <f>VLOOKUP(B9,'оборот непрод рт'!$A$7:$K$105,($N$1-2003),0)</f>
        <v>91896.22</v>
      </c>
    </row>
    <row r="10" spans="1:14">
      <c r="A10" s="91" t="s">
        <v>28</v>
      </c>
      <c r="B10" s="92" t="s">
        <v>184</v>
      </c>
      <c r="C10" s="92" t="s">
        <v>267</v>
      </c>
      <c r="D10" s="93">
        <v>1171820</v>
      </c>
      <c r="E10">
        <f>VLOOKUP(B10,'оборот непрод рт'!$A$7:$K$105,($E$1-2003),0)</f>
        <v>38022.489000000001</v>
      </c>
      <c r="F10">
        <f>VLOOKUP(B10,'оборот непрод рт'!$A$7:$K$105,($F$1-2003),0)</f>
        <v>45655.68</v>
      </c>
      <c r="G10">
        <f>VLOOKUP(B10,'оборот непрод рт'!$A$7:$K$105,($G$1-2003),0)</f>
        <v>56486.287000000004</v>
      </c>
      <c r="H10">
        <f>VLOOKUP(B10,'оборот непрод рт'!$A$7:$K$105,($H$1-2003),0)</f>
        <v>66955.856</v>
      </c>
      <c r="I10">
        <f>VLOOKUP(B10,'оборот непрод рт'!$A$7:$K$105,($I$1-2003),0)</f>
        <v>59697.99</v>
      </c>
      <c r="J10">
        <f>VLOOKUP(B10,'оборот непрод рт'!$A$7:$K$105,($J$1-2003),0)</f>
        <v>62251.056999999993</v>
      </c>
      <c r="K10">
        <f>VLOOKUP(B10,'оборот непрод рт'!$A$7:$K$105,($K$1-2003),0)</f>
        <v>66385.36</v>
      </c>
      <c r="L10">
        <f>VLOOKUP(B10,'оборот непрод рт'!$A$7:$K$105,($L$1-2003),0)</f>
        <v>75766.7</v>
      </c>
      <c r="M10">
        <f>VLOOKUP(B10,'оборот непрод рт'!$A$7:$K$105,($M$1-2003),0)</f>
        <v>91461.406000000003</v>
      </c>
      <c r="N10">
        <f>VLOOKUP(B10,'оборот непрод рт'!$A$7:$K$105,($N$1-2003),0)</f>
        <v>105832.46</v>
      </c>
    </row>
    <row r="11" spans="1:14">
      <c r="A11" s="91" t="s">
        <v>29</v>
      </c>
      <c r="B11" s="92" t="s">
        <v>164</v>
      </c>
      <c r="C11" s="92" t="s">
        <v>268</v>
      </c>
      <c r="D11" s="93">
        <v>1114806</v>
      </c>
      <c r="E11">
        <f>VLOOKUP(B11,'оборот непрод рт'!$A$7:$K$105,($E$1-2003),0)</f>
        <v>23981.495999999999</v>
      </c>
      <c r="F11">
        <f>VLOOKUP(B11,'оборот непрод рт'!$A$7:$K$105,($F$1-2003),0)</f>
        <v>29735.300999999999</v>
      </c>
      <c r="G11">
        <f>VLOOKUP(B11,'оборот непрод рт'!$A$7:$K$105,($G$1-2003),0)</f>
        <v>40511.562000000005</v>
      </c>
      <c r="H11">
        <f>VLOOKUP(B11,'оборот непрод рт'!$A$7:$K$105,($H$1-2003),0)</f>
        <v>51559.955000000002</v>
      </c>
      <c r="I11">
        <f>VLOOKUP(B11,'оборот непрод рт'!$A$7:$K$105,($I$1-2003),0)</f>
        <v>47172.45</v>
      </c>
      <c r="J11">
        <f>VLOOKUP(B11,'оборот непрод рт'!$A$7:$K$105,($J$1-2003),0)</f>
        <v>56279.322</v>
      </c>
      <c r="K11">
        <f>VLOOKUP(B11,'оборот непрод рт'!$A$7:$K$105,($K$1-2003),0)</f>
        <v>68131.495999999999</v>
      </c>
      <c r="L11">
        <f>VLOOKUP(B11,'оборот непрод рт'!$A$7:$K$105,($L$1-2003),0)</f>
        <v>80852.964000000007</v>
      </c>
      <c r="M11">
        <f>VLOOKUP(B11,'оборот непрод рт'!$A$7:$K$105,($M$1-2003),0)</f>
        <v>88536.333000000013</v>
      </c>
      <c r="N11">
        <f>VLOOKUP(B11,'оборот непрод рт'!$A$7:$K$105,($N$1-2003),0)</f>
        <v>96847.59</v>
      </c>
    </row>
    <row r="12" spans="1:14">
      <c r="A12" s="91" t="s">
        <v>30</v>
      </c>
      <c r="B12" s="92" t="s">
        <v>174</v>
      </c>
      <c r="C12" s="92" t="s">
        <v>267</v>
      </c>
      <c r="D12" s="93">
        <v>1105667</v>
      </c>
      <c r="E12">
        <f>VLOOKUP(B12,'оборот непрод рт'!$A$7:$K$105,($E$1-2003),0)</f>
        <v>22684.861000000001</v>
      </c>
      <c r="F12">
        <f>VLOOKUP(B12,'оборот непрод рт'!$A$7:$K$105,($F$1-2003),0)</f>
        <v>30804.7</v>
      </c>
      <c r="G12">
        <f>VLOOKUP(B12,'оборот непрод рт'!$A$7:$K$105,($G$1-2003),0)</f>
        <v>41403.743999999999</v>
      </c>
      <c r="H12">
        <f>VLOOKUP(B12,'оборот непрод рт'!$A$7:$K$105,($H$1-2003),0)</f>
        <v>54126.592000000004</v>
      </c>
      <c r="I12">
        <f>VLOOKUP(B12,'оборот непрод рт'!$A$7:$K$105,($I$1-2003),0)</f>
        <v>56578.932000000001</v>
      </c>
      <c r="J12">
        <f>VLOOKUP(B12,'оборот непрод рт'!$A$7:$K$105,($J$1-2003),0)</f>
        <v>63035.82</v>
      </c>
      <c r="K12">
        <f>VLOOKUP(B12,'оборот непрод рт'!$A$7:$K$105,($K$1-2003),0)</f>
        <v>71180.076000000001</v>
      </c>
      <c r="L12">
        <f>VLOOKUP(B12,'оборот непрод рт'!$A$7:$K$105,($L$1-2003),0)</f>
        <v>78022</v>
      </c>
      <c r="M12">
        <f>VLOOKUP(B12,'оборот непрод рт'!$A$7:$K$105,($M$1-2003),0)</f>
        <v>89132.61</v>
      </c>
      <c r="N12">
        <f>VLOOKUP(B12,'оборот непрод рт'!$A$7:$K$105,($N$1-2003),0)</f>
        <v>96351.37</v>
      </c>
    </row>
    <row r="13" spans="1:14">
      <c r="A13" s="91" t="s">
        <v>31</v>
      </c>
      <c r="B13" s="92" t="s">
        <v>242</v>
      </c>
      <c r="C13" s="92" t="s">
        <v>264</v>
      </c>
      <c r="D13" s="93">
        <v>1052218</v>
      </c>
      <c r="E13">
        <f>VLOOKUP(B13,'оборот непрод рт'!$A$7:$K$105,($E$1-2003),0)</f>
        <v>22423.191000000003</v>
      </c>
      <c r="F13">
        <f>VLOOKUP(B13,'оборот непрод рт'!$A$7:$K$105,($F$1-2003),0)</f>
        <v>31685.502</v>
      </c>
      <c r="G13">
        <f>VLOOKUP(B13,'оборот непрод рт'!$A$7:$K$105,($G$1-2003),0)</f>
        <v>44068.372000000003</v>
      </c>
      <c r="H13">
        <f>VLOOKUP(B13,'оборот непрод рт'!$A$7:$K$105,($H$1-2003),0)</f>
        <v>54329.67</v>
      </c>
      <c r="I13">
        <f>VLOOKUP(B13,'оборот непрод рт'!$A$7:$K$105,($I$1-2003),0)</f>
        <v>51741.375</v>
      </c>
      <c r="J13">
        <f>VLOOKUP(B13,'оборот непрод рт'!$A$7:$K$105,($J$1-2003),0)</f>
        <v>60230.351999999999</v>
      </c>
      <c r="K13">
        <f>VLOOKUP(B13,'оборот непрод рт'!$A$7:$K$105,($K$1-2003),0)</f>
        <v>71842.740999999995</v>
      </c>
      <c r="L13">
        <f>VLOOKUP(B13,'оборот непрод рт'!$A$7:$K$105,($L$1-2003),0)</f>
        <v>86634.072000000015</v>
      </c>
      <c r="M13">
        <f>VLOOKUP(B13,'оборот непрод рт'!$A$7:$K$105,($M$1-2003),0)</f>
        <v>94370.135999999999</v>
      </c>
      <c r="N13">
        <f>VLOOKUP(B13,'оборот непрод рт'!$A$7:$K$105,($N$1-2003),0)</f>
        <v>97751.923999999999</v>
      </c>
    </row>
    <row r="14" spans="1:14">
      <c r="A14" s="91" t="s">
        <v>32</v>
      </c>
      <c r="B14" s="92" t="s">
        <v>180</v>
      </c>
      <c r="C14" s="92" t="s">
        <v>267</v>
      </c>
      <c r="D14" s="93">
        <v>1036469</v>
      </c>
      <c r="E14">
        <f>VLOOKUP(B14,'оборот непрод рт'!$A$7:$K$105,($E$1-2003),0)</f>
        <v>26426.880000000001</v>
      </c>
      <c r="F14">
        <f>VLOOKUP(B14,'оборот непрод рт'!$A$7:$K$105,($F$1-2003),0)</f>
        <v>35603.751000000004</v>
      </c>
      <c r="G14">
        <f>VLOOKUP(B14,'оборот непрод рт'!$A$7:$K$105,($G$1-2003),0)</f>
        <v>47075.387999999999</v>
      </c>
      <c r="H14">
        <f>VLOOKUP(B14,'оборот непрод рт'!$A$7:$K$105,($H$1-2003),0)</f>
        <v>58423.68</v>
      </c>
      <c r="I14">
        <f>VLOOKUP(B14,'оборот непрод рт'!$A$7:$K$105,($I$1-2003),0)</f>
        <v>57394.05</v>
      </c>
      <c r="J14">
        <f>VLOOKUP(B14,'оборот непрод рт'!$A$7:$K$105,($J$1-2003),0)</f>
        <v>62365.784000000007</v>
      </c>
      <c r="K14">
        <f>VLOOKUP(B14,'оборот непрод рт'!$A$7:$K$105,($K$1-2003),0)</f>
        <v>71859.898000000001</v>
      </c>
      <c r="L14">
        <f>VLOOKUP(B14,'оборот непрод рт'!$A$7:$K$105,($L$1-2003),0)</f>
        <v>79192.652999999991</v>
      </c>
      <c r="M14">
        <f>VLOOKUP(B14,'оборот непрод рт'!$A$7:$K$105,($M$1-2003),0)</f>
        <v>89444.160000000003</v>
      </c>
      <c r="N14">
        <f>VLOOKUP(B14,'оборот непрод рт'!$A$7:$K$105,($N$1-2003),0)</f>
        <v>96860.875999999989</v>
      </c>
    </row>
    <row r="15" spans="1:14">
      <c r="A15" s="91" t="s">
        <v>33</v>
      </c>
      <c r="B15" s="92" t="s">
        <v>134</v>
      </c>
      <c r="C15" s="92" t="s">
        <v>266</v>
      </c>
      <c r="D15" s="93">
        <v>1023570</v>
      </c>
      <c r="E15">
        <f>VLOOKUP(B15,'оборот непрод рт'!$A$7:$K$105,($E$1-2003),0)</f>
        <v>20547.834999999999</v>
      </c>
      <c r="F15">
        <f>VLOOKUP(B15,'оборот непрод рт'!$A$7:$K$105,($F$1-2003),0)</f>
        <v>24569.347999999998</v>
      </c>
      <c r="G15">
        <f>VLOOKUP(B15,'оборот непрод рт'!$A$7:$K$105,($G$1-2003),0)</f>
        <v>31216.624</v>
      </c>
      <c r="H15">
        <f>VLOOKUP(B15,'оборот непрод рт'!$A$7:$K$105,($H$1-2003),0)</f>
        <v>43814.232000000004</v>
      </c>
      <c r="I15">
        <f>VLOOKUP(B15,'оборот непрод рт'!$A$7:$K$105,($I$1-2003),0)</f>
        <v>49145.94</v>
      </c>
      <c r="J15">
        <f>VLOOKUP(B15,'оборот непрод рт'!$A$7:$K$105,($J$1-2003),0)</f>
        <v>54275.34</v>
      </c>
      <c r="K15">
        <f>VLOOKUP(B15,'оборот непрод рт'!$A$7:$K$105,($K$1-2003),0)</f>
        <v>69909.184999999998</v>
      </c>
      <c r="L15">
        <f>VLOOKUP(B15,'оборот непрод рт'!$A$7:$K$105,($L$1-2003),0)</f>
        <v>85845.061000000002</v>
      </c>
      <c r="M15">
        <f>VLOOKUP(B15,'оборот непрод рт'!$A$7:$K$105,($M$1-2003),0)</f>
        <v>95405.453999999998</v>
      </c>
      <c r="N15">
        <f>VLOOKUP(B15,'оборот непрод рт'!$A$7:$K$105,($N$1-2003),0)</f>
        <v>108173.40400000001</v>
      </c>
    </row>
    <row r="16" spans="1:14">
      <c r="A16" s="91" t="s">
        <v>34</v>
      </c>
      <c r="B16" s="92" t="s">
        <v>163</v>
      </c>
      <c r="C16" s="92" t="s">
        <v>268</v>
      </c>
      <c r="D16" s="93">
        <v>1017451</v>
      </c>
      <c r="E16">
        <f>VLOOKUP(B16,'оборот непрод рт'!$A$7:$K$105,($E$1-2003),0)</f>
        <v>19745.099999999999</v>
      </c>
      <c r="F16">
        <f>VLOOKUP(B16,'оборот непрод рт'!$A$7:$K$105,($F$1-2003),0)</f>
        <v>24287.846999999998</v>
      </c>
      <c r="G16">
        <f>VLOOKUP(B16,'оборот непрод рт'!$A$7:$K$105,($G$1-2003),0)</f>
        <v>29974.320999999996</v>
      </c>
      <c r="H16">
        <f>VLOOKUP(B16,'оборот непрод рт'!$A$7:$K$105,($H$1-2003),0)</f>
        <v>37210.288</v>
      </c>
      <c r="I16">
        <f>VLOOKUP(B16,'оборот непрод рт'!$A$7:$K$105,($I$1-2003),0)</f>
        <v>39161.72</v>
      </c>
      <c r="J16">
        <f>VLOOKUP(B16,'оборот непрод рт'!$A$7:$K$105,($J$1-2003),0)</f>
        <v>44826.03</v>
      </c>
      <c r="K16">
        <f>VLOOKUP(B16,'оборот непрод рт'!$A$7:$K$105,($K$1-2003),0)</f>
        <v>48411</v>
      </c>
      <c r="L16">
        <f>VLOOKUP(B16,'оборот непрод рт'!$A$7:$K$105,($L$1-2003),0)</f>
        <v>54899.722000000002</v>
      </c>
      <c r="M16">
        <f>VLOOKUP(B16,'оборот непрод рт'!$A$7:$K$105,($M$1-2003),0)</f>
        <v>61697.471000000005</v>
      </c>
      <c r="N16">
        <f>VLOOKUP(B16,'оборот непрод рт'!$A$7:$K$105,($N$1-2003),0)</f>
        <v>65330.84</v>
      </c>
    </row>
    <row r="17" spans="1:14">
      <c r="A17" s="91" t="s">
        <v>35</v>
      </c>
      <c r="B17" s="92" t="s">
        <v>185</v>
      </c>
      <c r="C17" s="92" t="s">
        <v>267</v>
      </c>
      <c r="D17" s="93">
        <v>842097</v>
      </c>
      <c r="E17">
        <f>VLOOKUP(B17,'оборот непрод рт'!$A$7:$K$105,($E$1-2003),0)</f>
        <v>17408.275000000001</v>
      </c>
      <c r="F17">
        <f>VLOOKUP(B17,'оборот непрод рт'!$A$7:$K$105,($F$1-2003),0)</f>
        <v>21436.476000000002</v>
      </c>
      <c r="G17">
        <f>VLOOKUP(B17,'оборот непрод рт'!$A$7:$K$105,($G$1-2003),0)</f>
        <v>26023.971999999998</v>
      </c>
      <c r="H17">
        <f>VLOOKUP(B17,'оборот непрод рт'!$A$7:$K$105,($H$1-2003),0)</f>
        <v>32860.031000000003</v>
      </c>
      <c r="I17">
        <f>VLOOKUP(B17,'оборот непрод рт'!$A$7:$K$105,($I$1-2003),0)</f>
        <v>32379.618999999999</v>
      </c>
      <c r="J17">
        <f>VLOOKUP(B17,'оборот непрод рт'!$A$7:$K$105,($J$1-2003),0)</f>
        <v>38291.222000000002</v>
      </c>
      <c r="K17">
        <f>VLOOKUP(B17,'оборот непрод рт'!$A$7:$K$105,($K$1-2003),0)</f>
        <v>44959.424000000006</v>
      </c>
      <c r="L17">
        <f>VLOOKUP(B17,'оборот непрод рт'!$A$7:$K$105,($L$1-2003),0)</f>
        <v>52563.6</v>
      </c>
      <c r="M17">
        <f>VLOOKUP(B17,'оборот непрод рт'!$A$7:$K$105,($M$1-2003),0)</f>
        <v>57715.199999999997</v>
      </c>
      <c r="N17">
        <f>VLOOKUP(B17,'оборот непрод рт'!$A$7:$K$105,($N$1-2003),0)</f>
        <v>65312.224999999999</v>
      </c>
    </row>
    <row r="18" spans="1:14">
      <c r="A18" s="91" t="s">
        <v>36</v>
      </c>
      <c r="B18" s="92" t="s">
        <v>161</v>
      </c>
      <c r="C18" s="92" t="s">
        <v>268</v>
      </c>
      <c r="D18" s="93">
        <v>829677</v>
      </c>
      <c r="E18">
        <f>VLOOKUP(B18,'оборот непрод рт'!$A$7:$K$105,($E$1-2003),0)</f>
        <v>23238.02</v>
      </c>
      <c r="F18">
        <f>VLOOKUP(B18,'оборот непрод рт'!$A$7:$K$105,($F$1-2003),0)</f>
        <v>30063.066000000003</v>
      </c>
      <c r="G18">
        <f>VLOOKUP(B18,'оборот непрод рт'!$A$7:$K$105,($G$1-2003),0)</f>
        <v>43579.998</v>
      </c>
      <c r="H18">
        <f>VLOOKUP(B18,'оборот непрод рт'!$A$7:$K$105,($H$1-2003),0)</f>
        <v>55261.491999999998</v>
      </c>
      <c r="I18">
        <f>VLOOKUP(B18,'оборот непрод рт'!$A$7:$K$105,($I$1-2003),0)</f>
        <v>60496.38</v>
      </c>
      <c r="J18">
        <f>VLOOKUP(B18,'оборот непрод рт'!$A$7:$K$105,($J$1-2003),0)</f>
        <v>66582.34199999999</v>
      </c>
      <c r="K18">
        <f>VLOOKUP(B18,'оборот непрод рт'!$A$7:$K$105,($K$1-2003),0)</f>
        <v>74292.216</v>
      </c>
      <c r="L18">
        <f>VLOOKUP(B18,'оборот непрод рт'!$A$7:$K$105,($L$1-2003),0)</f>
        <v>84131.882000000012</v>
      </c>
      <c r="M18">
        <f>VLOOKUP(B18,'оборот непрод рт'!$A$7:$K$105,($M$1-2003),0)</f>
        <v>91363.02</v>
      </c>
      <c r="N18">
        <f>VLOOKUP(B18,'оборот непрод рт'!$A$7:$K$105,($N$1-2003),0)</f>
        <v>108093.70799999998</v>
      </c>
    </row>
    <row r="19" spans="1:14">
      <c r="A19" s="91" t="s">
        <v>37</v>
      </c>
      <c r="B19" s="92" t="s">
        <v>184</v>
      </c>
      <c r="C19" s="92" t="s">
        <v>267</v>
      </c>
      <c r="D19" s="93">
        <v>719646</v>
      </c>
      <c r="E19">
        <f>VLOOKUP(B19,'оборот непрод рт'!$A$7:$K$105,($E$1-2003),0)</f>
        <v>38022.489000000001</v>
      </c>
      <c r="F19">
        <f>VLOOKUP(B19,'оборот непрод рт'!$A$7:$K$105,($F$1-2003),0)</f>
        <v>45655.68</v>
      </c>
      <c r="G19">
        <f>VLOOKUP(B19,'оборот непрод рт'!$A$7:$K$105,($G$1-2003),0)</f>
        <v>56486.287000000004</v>
      </c>
      <c r="H19">
        <f>VLOOKUP(B19,'оборот непрод рт'!$A$7:$K$105,($H$1-2003),0)</f>
        <v>66955.856</v>
      </c>
      <c r="I19">
        <f>VLOOKUP(B19,'оборот непрод рт'!$A$7:$K$105,($I$1-2003),0)</f>
        <v>59697.99</v>
      </c>
      <c r="J19">
        <f>VLOOKUP(B19,'оборот непрод рт'!$A$7:$K$105,($J$1-2003),0)</f>
        <v>62251.056999999993</v>
      </c>
      <c r="K19">
        <f>VLOOKUP(B19,'оборот непрод рт'!$A$7:$K$105,($K$1-2003),0)</f>
        <v>66385.36</v>
      </c>
      <c r="L19">
        <f>VLOOKUP(B19,'оборот непрод рт'!$A$7:$K$105,($L$1-2003),0)</f>
        <v>75766.7</v>
      </c>
      <c r="M19">
        <f>VLOOKUP(B19,'оборот непрод рт'!$A$7:$K$105,($M$1-2003),0)</f>
        <v>91461.406000000003</v>
      </c>
      <c r="N19">
        <f>VLOOKUP(B19,'оборот непрод рт'!$A$7:$K$105,($N$1-2003),0)</f>
        <v>105832.46</v>
      </c>
    </row>
    <row r="20" spans="1:14">
      <c r="A20" s="91" t="s">
        <v>38</v>
      </c>
      <c r="B20" s="92" t="s">
        <v>190</v>
      </c>
      <c r="C20" s="92" t="s">
        <v>265</v>
      </c>
      <c r="D20" s="93">
        <v>697037</v>
      </c>
      <c r="E20">
        <f>VLOOKUP(B20,'оборот непрод рт'!$A$7:$K$105,($E$1-2003),0)</f>
        <v>37529.154000000002</v>
      </c>
      <c r="F20">
        <f>VLOOKUP(B20,'оборот непрод рт'!$A$7:$K$105,($F$1-2003),0)</f>
        <v>49192</v>
      </c>
      <c r="G20">
        <f>VLOOKUP(B20,'оборот непрод рт'!$A$7:$K$105,($G$1-2003),0)</f>
        <v>65875.112999999998</v>
      </c>
      <c r="H20">
        <f>VLOOKUP(B20,'оборот непрод рт'!$A$7:$K$105,($H$1-2003),0)</f>
        <v>85277.304999999993</v>
      </c>
      <c r="I20">
        <f>VLOOKUP(B20,'оборот непрод рт'!$A$7:$K$105,($I$1-2003),0)</f>
        <v>71928.077999999994</v>
      </c>
      <c r="J20">
        <f>VLOOKUP(B20,'оборот непрод рт'!$A$7:$K$105,($J$1-2003),0)</f>
        <v>72113.868000000002</v>
      </c>
      <c r="K20">
        <f>VLOOKUP(B20,'оборот непрод рт'!$A$7:$K$105,($K$1-2003),0)</f>
        <v>83679.5</v>
      </c>
      <c r="L20">
        <f>VLOOKUP(B20,'оборот непрод рт'!$A$7:$K$105,($L$1-2003),0)</f>
        <v>96144.407999999996</v>
      </c>
      <c r="M20">
        <f>VLOOKUP(B20,'оборот непрод рт'!$A$7:$K$105,($M$1-2003),0)</f>
        <v>110777.67599999999</v>
      </c>
      <c r="N20">
        <f>VLOOKUP(B20,'оборот непрод рт'!$A$7:$K$105,($N$1-2003),0)</f>
        <v>116990.86</v>
      </c>
    </row>
    <row r="21" spans="1:14">
      <c r="A21" s="91" t="s">
        <v>39</v>
      </c>
      <c r="B21" s="92" t="s">
        <v>178</v>
      </c>
      <c r="C21" s="92" t="s">
        <v>267</v>
      </c>
      <c r="D21" s="93">
        <v>642024</v>
      </c>
      <c r="E21">
        <f>VLOOKUP(B21,'оборот непрод рт'!$A$7:$K$105,($E$1-2003),0)</f>
        <v>14374.26</v>
      </c>
      <c r="F21">
        <f>VLOOKUP(B21,'оборот непрод рт'!$A$7:$K$105,($F$1-2003),0)</f>
        <v>17593.740000000002</v>
      </c>
      <c r="G21">
        <f>VLOOKUP(B21,'оборот непрод рт'!$A$7:$K$105,($G$1-2003),0)</f>
        <v>23557.59</v>
      </c>
      <c r="H21">
        <f>VLOOKUP(B21,'оборот непрод рт'!$A$7:$K$105,($H$1-2003),0)</f>
        <v>34863.494000000006</v>
      </c>
      <c r="I21">
        <f>VLOOKUP(B21,'оборот непрод рт'!$A$7:$K$105,($I$1-2003),0)</f>
        <v>38426.284</v>
      </c>
      <c r="J21">
        <f>VLOOKUP(B21,'оборот непрод рт'!$A$7:$K$105,($J$1-2003),0)</f>
        <v>44424.353999999992</v>
      </c>
      <c r="K21">
        <f>VLOOKUP(B21,'оборот непрод рт'!$A$7:$K$105,($K$1-2003),0)</f>
        <v>50135.583999999995</v>
      </c>
      <c r="L21">
        <f>VLOOKUP(B21,'оборот непрод рт'!$A$7:$K$105,($L$1-2003),0)</f>
        <v>54485.476000000002</v>
      </c>
      <c r="M21">
        <f>VLOOKUP(B21,'оборот непрод рт'!$A$7:$K$105,($M$1-2003),0)</f>
        <v>58250.561999999991</v>
      </c>
      <c r="N21">
        <f>VLOOKUP(B21,'оборот непрод рт'!$A$7:$K$105,($N$1-2003),0)</f>
        <v>65089.32</v>
      </c>
    </row>
    <row r="22" spans="1:14">
      <c r="A22" s="91" t="s">
        <v>40</v>
      </c>
      <c r="B22" s="92" t="s">
        <v>199</v>
      </c>
      <c r="C22" s="92" t="s">
        <v>264</v>
      </c>
      <c r="D22" s="93">
        <v>635530</v>
      </c>
      <c r="E22">
        <f>VLOOKUP(B22,'оборот непрод рт'!$A$7:$K$105,($E$1-2003),0)</f>
        <v>16857.273999999998</v>
      </c>
      <c r="F22">
        <f>VLOOKUP(B22,'оборот непрод рт'!$A$7:$K$105,($F$1-2003),0)</f>
        <v>24787.296000000002</v>
      </c>
      <c r="G22">
        <f>VLOOKUP(B22,'оборот непрод рт'!$A$7:$K$105,($G$1-2003),0)</f>
        <v>32793.695999999996</v>
      </c>
      <c r="H22">
        <f>VLOOKUP(B22,'оборот непрод рт'!$A$7:$K$105,($H$1-2003),0)</f>
        <v>40708.331999999995</v>
      </c>
      <c r="I22">
        <f>VLOOKUP(B22,'оборот непрод рт'!$A$7:$K$105,($I$1-2003),0)</f>
        <v>33435.135999999999</v>
      </c>
      <c r="J22">
        <f>VLOOKUP(B22,'оборот непрод рт'!$A$7:$K$105,($J$1-2003),0)</f>
        <v>38396.076000000001</v>
      </c>
      <c r="K22">
        <f>VLOOKUP(B22,'оборот непрод рт'!$A$7:$K$105,($K$1-2003),0)</f>
        <v>46647.432000000001</v>
      </c>
      <c r="L22">
        <f>VLOOKUP(B22,'оборот непрод рт'!$A$7:$K$105,($L$1-2003),0)</f>
        <v>56789.898000000008</v>
      </c>
      <c r="M22">
        <f>VLOOKUP(B22,'оборот непрод рт'!$A$7:$K$105,($M$1-2003),0)</f>
        <v>63299.456000000006</v>
      </c>
      <c r="N22">
        <f>VLOOKUP(B22,'оборот непрод рт'!$A$7:$K$105,($N$1-2003),0)</f>
        <v>65728.512000000002</v>
      </c>
    </row>
    <row r="23" spans="1:14">
      <c r="A23" s="91" t="s">
        <v>41</v>
      </c>
      <c r="B23" s="92" t="s">
        <v>202</v>
      </c>
      <c r="C23" s="92" t="s">
        <v>264</v>
      </c>
      <c r="D23" s="93">
        <v>620099</v>
      </c>
      <c r="E23">
        <f>VLOOKUP(B23,'оборот непрод рт'!$A$7:$K$105,($E$1-2003),0)</f>
        <v>23455.067999999999</v>
      </c>
      <c r="F23">
        <f>VLOOKUP(B23,'оборот непрод рт'!$A$7:$K$105,($F$1-2003),0)</f>
        <v>28755.125</v>
      </c>
      <c r="G23">
        <f>VLOOKUP(B23,'оборот непрод рт'!$A$7:$K$105,($G$1-2003),0)</f>
        <v>35403.839999999997</v>
      </c>
      <c r="H23">
        <f>VLOOKUP(B23,'оборот непрод рт'!$A$7:$K$105,($H$1-2003),0)</f>
        <v>43160.932000000001</v>
      </c>
      <c r="I23">
        <f>VLOOKUP(B23,'оборот непрод рт'!$A$7:$K$105,($I$1-2003),0)</f>
        <v>43684.145999999993</v>
      </c>
      <c r="J23">
        <f>VLOOKUP(B23,'оборот непрод рт'!$A$7:$K$105,($J$1-2003),0)</f>
        <v>46437.638999999996</v>
      </c>
      <c r="K23">
        <f>VLOOKUP(B23,'оборот непрод рт'!$A$7:$K$105,($K$1-2003),0)</f>
        <v>54270.303999999996</v>
      </c>
      <c r="L23">
        <f>VLOOKUP(B23,'оборот непрод рт'!$A$7:$K$105,($L$1-2003),0)</f>
        <v>61899</v>
      </c>
      <c r="M23">
        <f>VLOOKUP(B23,'оборот непрод рт'!$A$7:$K$105,($M$1-2003),0)</f>
        <v>63322.45</v>
      </c>
      <c r="N23">
        <f>VLOOKUP(B23,'оборот непрод рт'!$A$7:$K$105,($N$1-2003),0)</f>
        <v>67305.303</v>
      </c>
    </row>
    <row r="24" spans="1:14">
      <c r="A24" s="91" t="s">
        <v>42</v>
      </c>
      <c r="B24" s="92" t="s">
        <v>186</v>
      </c>
      <c r="C24" s="92" t="s">
        <v>267</v>
      </c>
      <c r="D24" s="93">
        <v>619492</v>
      </c>
      <c r="E24">
        <f>VLOOKUP(B24,'оборот непрод рт'!$A$7:$K$105,($E$1-2003),0)</f>
        <v>17911.475999999999</v>
      </c>
      <c r="F24">
        <f>VLOOKUP(B24,'оборот непрод рт'!$A$7:$K$105,($F$1-2003),0)</f>
        <v>21947.206000000002</v>
      </c>
      <c r="G24">
        <f>VLOOKUP(B24,'оборот непрод рт'!$A$7:$K$105,($G$1-2003),0)</f>
        <v>30294.61</v>
      </c>
      <c r="H24">
        <f>VLOOKUP(B24,'оборот непрод рт'!$A$7:$K$105,($H$1-2003),0)</f>
        <v>32900.245000000003</v>
      </c>
      <c r="I24">
        <f>VLOOKUP(B24,'оборот непрод рт'!$A$7:$K$105,($I$1-2003),0)</f>
        <v>33296.67</v>
      </c>
      <c r="J24">
        <f>VLOOKUP(B24,'оборот непрод рт'!$A$7:$K$105,($J$1-2003),0)</f>
        <v>40878.978000000003</v>
      </c>
      <c r="K24">
        <f>VLOOKUP(B24,'оборот непрод рт'!$A$7:$K$105,($K$1-2003),0)</f>
        <v>44425.754999999997</v>
      </c>
      <c r="L24">
        <f>VLOOKUP(B24,'оборот непрод рт'!$A$7:$K$105,($L$1-2003),0)</f>
        <v>52234.538</v>
      </c>
      <c r="M24">
        <f>VLOOKUP(B24,'оборот непрод рт'!$A$7:$K$105,($M$1-2003),0)</f>
        <v>60090.714999999997</v>
      </c>
      <c r="N24">
        <f>VLOOKUP(B24,'оборот непрод рт'!$A$7:$K$105,($N$1-2003),0)</f>
        <v>65604.644</v>
      </c>
    </row>
    <row r="25" spans="1:14">
      <c r="A25" s="91" t="s">
        <v>43</v>
      </c>
      <c r="B25" s="92" t="s">
        <v>211</v>
      </c>
      <c r="C25" s="92" t="s">
        <v>269</v>
      </c>
      <c r="D25" s="93">
        <v>607216</v>
      </c>
      <c r="E25">
        <f>VLOOKUP(B25,'оборот непрод рт'!$A$7:$K$105,($E$1-2003),0)</f>
        <v>20152.440000000002</v>
      </c>
      <c r="F25">
        <f>VLOOKUP(B25,'оборот непрод рт'!$A$7:$K$105,($F$1-2003),0)</f>
        <v>25366.039000000004</v>
      </c>
      <c r="G25">
        <f>VLOOKUP(B25,'оборот непрод рт'!$A$7:$K$105,($G$1-2003),0)</f>
        <v>31447.313000000002</v>
      </c>
      <c r="H25">
        <f>VLOOKUP(B25,'оборот непрод рт'!$A$7:$K$105,($H$1-2003),0)</f>
        <v>36746.752</v>
      </c>
      <c r="I25">
        <f>VLOOKUP(B25,'оборот непрод рт'!$A$7:$K$105,($I$1-2003),0)</f>
        <v>42362.665000000001</v>
      </c>
      <c r="J25">
        <f>VLOOKUP(B25,'оборот непрод рт'!$A$7:$K$105,($J$1-2003),0)</f>
        <v>46958.508000000002</v>
      </c>
      <c r="K25">
        <f>VLOOKUP(B25,'оборот непрод рт'!$A$7:$K$105,($K$1-2003),0)</f>
        <v>52653.770999999993</v>
      </c>
      <c r="L25">
        <f>VLOOKUP(B25,'оборот непрод рт'!$A$7:$K$105,($L$1-2003),0)</f>
        <v>58478.3</v>
      </c>
      <c r="M25">
        <f>VLOOKUP(B25,'оборот непрод рт'!$A$7:$K$105,($M$1-2003),0)</f>
        <v>66058.267999999996</v>
      </c>
      <c r="N25">
        <f>VLOOKUP(B25,'оборот непрод рт'!$A$7:$K$105,($N$1-2003),0)</f>
        <v>74506.641000000003</v>
      </c>
    </row>
    <row r="26" spans="1:14">
      <c r="A26" s="91" t="s">
        <v>44</v>
      </c>
      <c r="B26" s="92" t="s">
        <v>210</v>
      </c>
      <c r="C26" s="92" t="s">
        <v>269</v>
      </c>
      <c r="D26" s="93">
        <v>604602</v>
      </c>
      <c r="E26">
        <f>VLOOKUP(B26,'оборот непрод рт'!$A$7:$K$105,($E$1-2003),0)</f>
        <v>23087.95</v>
      </c>
      <c r="F26">
        <f>VLOOKUP(B26,'оборот непрод рт'!$A$7:$K$105,($F$1-2003),0)</f>
        <v>27154.433999999997</v>
      </c>
      <c r="G26">
        <f>VLOOKUP(B26,'оборот непрод рт'!$A$7:$K$105,($G$1-2003),0)</f>
        <v>32784.106</v>
      </c>
      <c r="H26">
        <f>VLOOKUP(B26,'оборот непрод рт'!$A$7:$K$105,($H$1-2003),0)</f>
        <v>40818.444000000003</v>
      </c>
      <c r="I26">
        <f>VLOOKUP(B26,'оборот непрод рт'!$A$7:$K$105,($I$1-2003),0)</f>
        <v>44922.735000000001</v>
      </c>
      <c r="J26">
        <f>VLOOKUP(B26,'оборот непрод рт'!$A$7:$K$105,($J$1-2003),0)</f>
        <v>48195.476000000002</v>
      </c>
      <c r="K26">
        <f>VLOOKUP(B26,'оборот непрод рт'!$A$7:$K$105,($K$1-2003),0)</f>
        <v>53061.873999999996</v>
      </c>
      <c r="L26">
        <f>VLOOKUP(B26,'оборот непрод рт'!$A$7:$K$105,($L$1-2003),0)</f>
        <v>59343.9</v>
      </c>
      <c r="M26">
        <f>VLOOKUP(B26,'оборот непрод рт'!$A$7:$K$105,($M$1-2003),0)</f>
        <v>70436.3</v>
      </c>
      <c r="N26">
        <f>VLOOKUP(B26,'оборот непрод рт'!$A$7:$K$105,($N$1-2003),0)</f>
        <v>85508.456999999995</v>
      </c>
    </row>
    <row r="27" spans="1:14">
      <c r="A27" s="91" t="s">
        <v>45</v>
      </c>
      <c r="B27" s="92" t="s">
        <v>147</v>
      </c>
      <c r="C27" s="92" t="s">
        <v>266</v>
      </c>
      <c r="D27" s="93">
        <v>603961</v>
      </c>
      <c r="E27">
        <f>VLOOKUP(B27,'оборот непрод рт'!$A$7:$K$105,($E$1-2003),0)</f>
        <v>15499.558999999999</v>
      </c>
      <c r="F27">
        <f>VLOOKUP(B27,'оборот непрод рт'!$A$7:$K$105,($F$1-2003),0)</f>
        <v>20763.77</v>
      </c>
      <c r="G27">
        <f>VLOOKUP(B27,'оборот непрод рт'!$A$7:$K$105,($G$1-2003),0)</f>
        <v>27405.040000000001</v>
      </c>
      <c r="H27">
        <f>VLOOKUP(B27,'оборот непрод рт'!$A$7:$K$105,($H$1-2003),0)</f>
        <v>35003.339999999997</v>
      </c>
      <c r="I27">
        <f>VLOOKUP(B27,'оборот непрод рт'!$A$7:$K$105,($I$1-2003),0)</f>
        <v>32470.974000000002</v>
      </c>
      <c r="J27">
        <f>VLOOKUP(B27,'оборот непрод рт'!$A$7:$K$105,($J$1-2003),0)</f>
        <v>38179.680000000008</v>
      </c>
      <c r="K27">
        <f>VLOOKUP(B27,'оборот непрод рт'!$A$7:$K$105,($K$1-2003),0)</f>
        <v>51590.144</v>
      </c>
      <c r="L27">
        <f>VLOOKUP(B27,'оборот непрод рт'!$A$7:$K$105,($L$1-2003),0)</f>
        <v>59685.282999999996</v>
      </c>
      <c r="M27">
        <f>VLOOKUP(B27,'оборот непрод рт'!$A$7:$K$105,($M$1-2003),0)</f>
        <v>68458.879000000001</v>
      </c>
      <c r="N27">
        <f>VLOOKUP(B27,'оборот непрод рт'!$A$7:$K$105,($N$1-2003),0)</f>
        <v>77055.845000000001</v>
      </c>
    </row>
    <row r="28" spans="1:14">
      <c r="A28" s="91" t="s">
        <v>46</v>
      </c>
      <c r="B28" s="92" t="s">
        <v>166</v>
      </c>
      <c r="C28" s="92" t="s">
        <v>270</v>
      </c>
      <c r="D28" s="93">
        <v>583233</v>
      </c>
      <c r="E28">
        <f>VLOOKUP(B28,'оборот непрод рт'!$A$7:$K$105,($E$1-2003),0)</f>
        <v>14937.696000000002</v>
      </c>
      <c r="F28">
        <f>VLOOKUP(B28,'оборот непрод рт'!$A$7:$K$105,($F$1-2003),0)</f>
        <v>17412.18</v>
      </c>
      <c r="G28">
        <f>VLOOKUP(B28,'оборот непрод рт'!$A$7:$K$105,($G$1-2003),0)</f>
        <v>26226.953999999998</v>
      </c>
      <c r="H28">
        <f>VLOOKUP(B28,'оборот непрод рт'!$A$7:$K$105,($H$1-2003),0)</f>
        <v>42113.215999999993</v>
      </c>
      <c r="I28">
        <f>VLOOKUP(B28,'оборот непрод рт'!$A$7:$K$105,($I$1-2003),0)</f>
        <v>50723.925000000003</v>
      </c>
      <c r="J28">
        <f>VLOOKUP(B28,'оборот непрод рт'!$A$7:$K$105,($J$1-2003),0)</f>
        <v>59020.751999999993</v>
      </c>
      <c r="K28">
        <f>VLOOKUP(B28,'оборот непрод рт'!$A$7:$K$105,($K$1-2003),0)</f>
        <v>62024.974000000002</v>
      </c>
      <c r="L28">
        <f>VLOOKUP(B28,'оборот непрод рт'!$A$7:$K$105,($L$1-2003),0)</f>
        <v>70511.34</v>
      </c>
      <c r="M28">
        <f>VLOOKUP(B28,'оборот непрод рт'!$A$7:$K$105,($M$1-2003),0)</f>
        <v>81005.73</v>
      </c>
      <c r="N28">
        <f>VLOOKUP(B28,'оборот непрод рт'!$A$7:$K$105,($N$1-2003),0)</f>
        <v>88777.025999999998</v>
      </c>
    </row>
    <row r="29" spans="1:14">
      <c r="A29" s="91" t="s">
        <v>47</v>
      </c>
      <c r="B29" s="92" t="s">
        <v>206</v>
      </c>
      <c r="C29" s="92" t="s">
        <v>264</v>
      </c>
      <c r="D29" s="93">
        <v>564910</v>
      </c>
      <c r="E29">
        <f>VLOOKUP(B29,'оборот непрод рт'!$A$7:$K$105,($E$1-2003),0)</f>
        <v>24795.865000000002</v>
      </c>
      <c r="F29">
        <f>VLOOKUP(B29,'оборот непрод рт'!$A$7:$K$105,($F$1-2003),0)</f>
        <v>31821.075000000001</v>
      </c>
      <c r="G29">
        <f>VLOOKUP(B29,'оборот непрод рт'!$A$7:$K$105,($G$1-2003),0)</f>
        <v>35308.774000000005</v>
      </c>
      <c r="H29">
        <f>VLOOKUP(B29,'оборот непрод рт'!$A$7:$K$105,($H$1-2003),0)</f>
        <v>40435.104000000007</v>
      </c>
      <c r="I29">
        <f>VLOOKUP(B29,'оборот непрод рт'!$A$7:$K$105,($I$1-2003),0)</f>
        <v>39949.598000000005</v>
      </c>
      <c r="J29">
        <f>VLOOKUP(B29,'оборот непрод рт'!$A$7:$K$105,($J$1-2003),0)</f>
        <v>45412.925000000003</v>
      </c>
      <c r="K29">
        <f>VLOOKUP(B29,'оборот непрод рт'!$A$7:$K$105,($K$1-2003),0)</f>
        <v>50362.35</v>
      </c>
      <c r="L29">
        <f>VLOOKUP(B29,'оборот непрод рт'!$A$7:$K$105,($L$1-2003),0)</f>
        <v>58690.288000000008</v>
      </c>
      <c r="M29">
        <f>VLOOKUP(B29,'оборот непрод рт'!$A$7:$K$105,($M$1-2003),0)</f>
        <v>64580.472000000002</v>
      </c>
      <c r="N29">
        <f>VLOOKUP(B29,'оборот непрод рт'!$A$7:$K$105,($N$1-2003),0)</f>
        <v>67305.42</v>
      </c>
    </row>
    <row r="30" spans="1:14">
      <c r="A30" s="91" t="s">
        <v>48</v>
      </c>
      <c r="B30" s="92" t="s">
        <v>236</v>
      </c>
      <c r="C30" s="92" t="s">
        <v>267</v>
      </c>
      <c r="D30" s="93">
        <v>561279</v>
      </c>
      <c r="E30">
        <f>VLOOKUP(B30,'оборот непрод рт'!$A$7:$K$105,($E$1-2003),0)</f>
        <v>14325.105</v>
      </c>
      <c r="F30">
        <f>VLOOKUP(B30,'оборот непрод рт'!$A$7:$K$105,($F$1-2003),0)</f>
        <v>18968.928</v>
      </c>
      <c r="G30">
        <f>VLOOKUP(B30,'оборот непрод рт'!$A$7:$K$105,($G$1-2003),0)</f>
        <v>24473.02</v>
      </c>
      <c r="H30">
        <f>VLOOKUP(B30,'оборот непрод рт'!$A$7:$K$105,($H$1-2003),0)</f>
        <v>35391.743999999999</v>
      </c>
      <c r="I30">
        <f>VLOOKUP(B30,'оборот непрод рт'!$A$7:$K$105,($I$1-2003),0)</f>
        <v>36337.023999999998</v>
      </c>
      <c r="J30">
        <f>VLOOKUP(B30,'оборот непрод рт'!$A$7:$K$105,($J$1-2003),0)</f>
        <v>42037.973999999995</v>
      </c>
      <c r="K30">
        <f>VLOOKUP(B30,'оборот непрод рт'!$A$7:$K$105,($K$1-2003),0)</f>
        <v>50567.795999999995</v>
      </c>
      <c r="L30">
        <f>VLOOKUP(B30,'оборот непрод рт'!$A$7:$K$105,($L$1-2003),0)</f>
        <v>59249.527999999998</v>
      </c>
      <c r="M30">
        <f>VLOOKUP(B30,'оборот непрод рт'!$A$7:$K$105,($M$1-2003),0)</f>
        <v>64251.513000000006</v>
      </c>
      <c r="N30">
        <f>VLOOKUP(B30,'оборот непрод рт'!$A$7:$K$105,($N$1-2003),0)</f>
        <v>72082.351999999999</v>
      </c>
    </row>
    <row r="31" spans="1:14">
      <c r="A31" s="91" t="s">
        <v>49</v>
      </c>
      <c r="B31" s="92" t="s">
        <v>203</v>
      </c>
      <c r="C31" s="92" t="s">
        <v>264</v>
      </c>
      <c r="D31" s="93">
        <v>550127</v>
      </c>
      <c r="E31">
        <f>VLOOKUP(B31,'оборот непрод рт'!$A$7:$K$105,($E$1-2003),0)</f>
        <v>25587.712000000003</v>
      </c>
      <c r="F31">
        <f>VLOOKUP(B31,'оборот непрод рт'!$A$7:$K$105,($F$1-2003),0)</f>
        <v>33158.733999999997</v>
      </c>
      <c r="G31">
        <f>VLOOKUP(B31,'оборот непрод рт'!$A$7:$K$105,($G$1-2003),0)</f>
        <v>42441.167999999998</v>
      </c>
      <c r="H31">
        <f>VLOOKUP(B31,'оборот непрод рт'!$A$7:$K$105,($H$1-2003),0)</f>
        <v>53026.356</v>
      </c>
      <c r="I31">
        <f>VLOOKUP(B31,'оборот непрод рт'!$A$7:$K$105,($I$1-2003),0)</f>
        <v>42378.84</v>
      </c>
      <c r="J31">
        <f>VLOOKUP(B31,'оборот непрод рт'!$A$7:$K$105,($J$1-2003),0)</f>
        <v>50164.776000000005</v>
      </c>
      <c r="K31">
        <f>VLOOKUP(B31,'оборот непрод рт'!$A$7:$K$105,($K$1-2003),0)</f>
        <v>54828.136000000006</v>
      </c>
      <c r="L31">
        <f>VLOOKUP(B31,'оборот непрод рт'!$A$7:$K$105,($L$1-2003),0)</f>
        <v>61660.637999999999</v>
      </c>
      <c r="M31">
        <f>VLOOKUP(B31,'оборот непрод рт'!$A$7:$K$105,($M$1-2003),0)</f>
        <v>67123.354999999996</v>
      </c>
      <c r="N31">
        <f>VLOOKUP(B31,'оборот непрод рт'!$A$7:$K$105,($N$1-2003),0)</f>
        <v>62978.445</v>
      </c>
    </row>
    <row r="32" spans="1:14">
      <c r="A32" s="91" t="s">
        <v>50</v>
      </c>
      <c r="B32" s="92" t="s">
        <v>203</v>
      </c>
      <c r="C32" s="92" t="s">
        <v>264</v>
      </c>
      <c r="D32" s="93">
        <v>549159</v>
      </c>
      <c r="E32">
        <f>VLOOKUP(B32,'оборот непрод рт'!$A$7:$K$105,($E$1-2003),0)</f>
        <v>25587.712000000003</v>
      </c>
      <c r="F32">
        <f>VLOOKUP(B32,'оборот непрод рт'!$A$7:$K$105,($F$1-2003),0)</f>
        <v>33158.733999999997</v>
      </c>
      <c r="G32">
        <f>VLOOKUP(B32,'оборот непрод рт'!$A$7:$K$105,($G$1-2003),0)</f>
        <v>42441.167999999998</v>
      </c>
      <c r="H32">
        <f>VLOOKUP(B32,'оборот непрод рт'!$A$7:$K$105,($H$1-2003),0)</f>
        <v>53026.356</v>
      </c>
      <c r="I32">
        <f>VLOOKUP(B32,'оборот непрод рт'!$A$7:$K$105,($I$1-2003),0)</f>
        <v>42378.84</v>
      </c>
      <c r="J32">
        <f>VLOOKUP(B32,'оборот непрод рт'!$A$7:$K$105,($J$1-2003),0)</f>
        <v>50164.776000000005</v>
      </c>
      <c r="K32">
        <f>VLOOKUP(B32,'оборот непрод рт'!$A$7:$K$105,($K$1-2003),0)</f>
        <v>54828.136000000006</v>
      </c>
      <c r="L32">
        <f>VLOOKUP(B32,'оборот непрод рт'!$A$7:$K$105,($L$1-2003),0)</f>
        <v>61660.637999999999</v>
      </c>
      <c r="M32">
        <f>VLOOKUP(B32,'оборот непрод рт'!$A$7:$K$105,($M$1-2003),0)</f>
        <v>67123.354999999996</v>
      </c>
      <c r="N32">
        <f>VLOOKUP(B32,'оборот непрод рт'!$A$7:$K$105,($N$1-2003),0)</f>
        <v>62978.445</v>
      </c>
    </row>
    <row r="33" spans="1:14">
      <c r="A33" s="91" t="s">
        <v>51</v>
      </c>
      <c r="B33" s="92" t="s">
        <v>142</v>
      </c>
      <c r="C33" s="92" t="s">
        <v>266</v>
      </c>
      <c r="D33" s="93">
        <v>532772</v>
      </c>
      <c r="E33">
        <f>VLOOKUP(B33,'оборот непрод рт'!$A$7:$K$105,($E$1-2003),0)</f>
        <v>15597.252</v>
      </c>
      <c r="F33">
        <f>VLOOKUP(B33,'оборот непрод рт'!$A$7:$K$105,($F$1-2003),0)</f>
        <v>20259.932000000001</v>
      </c>
      <c r="G33">
        <f>VLOOKUP(B33,'оборот непрод рт'!$A$7:$K$105,($G$1-2003),0)</f>
        <v>26814.276000000002</v>
      </c>
      <c r="H33">
        <f>VLOOKUP(B33,'оборот непрод рт'!$A$7:$K$105,($H$1-2003),0)</f>
        <v>35489.894</v>
      </c>
      <c r="I33">
        <f>VLOOKUP(B33,'оборот непрод рт'!$A$7:$K$105,($I$1-2003),0)</f>
        <v>37127.040000000001</v>
      </c>
      <c r="J33">
        <f>VLOOKUP(B33,'оборот непрод рт'!$A$7:$K$105,($J$1-2003),0)</f>
        <v>40931.975999999995</v>
      </c>
      <c r="K33">
        <f>VLOOKUP(B33,'оборот непрод рт'!$A$7:$K$105,($K$1-2003),0)</f>
        <v>50447.557999999997</v>
      </c>
      <c r="L33">
        <f>VLOOKUP(B33,'оборот непрод рт'!$A$7:$K$105,($L$1-2003),0)</f>
        <v>59543.095000000001</v>
      </c>
      <c r="M33">
        <f>VLOOKUP(B33,'оборот непрод рт'!$A$7:$K$105,($M$1-2003),0)</f>
        <v>64919.4</v>
      </c>
      <c r="N33">
        <f>VLOOKUP(B33,'оборот непрод рт'!$A$7:$K$105,($N$1-2003),0)</f>
        <v>73513.649999999994</v>
      </c>
    </row>
    <row r="34" spans="1:14">
      <c r="A34" s="91" t="s">
        <v>52</v>
      </c>
      <c r="B34" s="92" t="s">
        <v>162</v>
      </c>
      <c r="C34" s="92" t="s">
        <v>268</v>
      </c>
      <c r="D34" s="93">
        <v>532699</v>
      </c>
      <c r="E34">
        <f>VLOOKUP(B34,'оборот непрод рт'!$A$7:$K$105,($E$1-2003),0)</f>
        <v>18746.841</v>
      </c>
      <c r="F34">
        <f>VLOOKUP(B34,'оборот непрод рт'!$A$7:$K$105,($F$1-2003),0)</f>
        <v>24826.137000000002</v>
      </c>
      <c r="G34">
        <f>VLOOKUP(B34,'оборот непрод рт'!$A$7:$K$105,($G$1-2003),0)</f>
        <v>34400.834999999999</v>
      </c>
      <c r="H34">
        <f>VLOOKUP(B34,'оборот непрод рт'!$A$7:$K$105,($H$1-2003),0)</f>
        <v>47620.608</v>
      </c>
      <c r="I34">
        <f>VLOOKUP(B34,'оборот непрод рт'!$A$7:$K$105,($I$1-2003),0)</f>
        <v>50898.615999999995</v>
      </c>
      <c r="J34">
        <f>VLOOKUP(B34,'оборот непрод рт'!$A$7:$K$105,($J$1-2003),0)</f>
        <v>60650.915000000001</v>
      </c>
      <c r="K34">
        <f>VLOOKUP(B34,'оборот непрод рт'!$A$7:$K$105,($K$1-2003),0)</f>
        <v>73251.695000000007</v>
      </c>
      <c r="L34">
        <f>VLOOKUP(B34,'оборот непрод рт'!$A$7:$K$105,($L$1-2003),0)</f>
        <v>82331.428</v>
      </c>
      <c r="M34">
        <f>VLOOKUP(B34,'оборот непрод рт'!$A$7:$K$105,($M$1-2003),0)</f>
        <v>93950.79</v>
      </c>
      <c r="N34">
        <f>VLOOKUP(B34,'оборот непрод рт'!$A$7:$K$105,($N$1-2003),0)</f>
        <v>101495.625</v>
      </c>
    </row>
    <row r="35" spans="1:14">
      <c r="A35" s="94" t="s">
        <v>119</v>
      </c>
      <c r="B35" s="92" t="s">
        <v>177</v>
      </c>
      <c r="C35" s="92" t="s">
        <v>267</v>
      </c>
      <c r="D35" s="93">
        <v>524444</v>
      </c>
      <c r="E35">
        <f>VLOOKUP(B35,'оборот непрод рт'!$A$7:$K$105,($E$1-2003),0)</f>
        <v>21783.547999999999</v>
      </c>
      <c r="F35">
        <f>VLOOKUP(B35,'оборот непрод рт'!$A$7:$K$105,($F$1-2003),0)</f>
        <v>30252.18</v>
      </c>
      <c r="G35">
        <f>VLOOKUP(B35,'оборот непрод рт'!$A$7:$K$105,($G$1-2003),0)</f>
        <v>39138.19</v>
      </c>
      <c r="H35">
        <f>VLOOKUP(B35,'оборот непрод рт'!$A$7:$K$105,($H$1-2003),0)</f>
        <v>52600.761000000006</v>
      </c>
      <c r="I35">
        <f>VLOOKUP(B35,'оборот непрод рт'!$A$7:$K$105,($I$1-2003),0)</f>
        <v>52742.91</v>
      </c>
      <c r="J35">
        <f>VLOOKUP(B35,'оборот непрод рт'!$A$7:$K$105,($J$1-2003),0)</f>
        <v>63610.6</v>
      </c>
      <c r="K35">
        <f>VLOOKUP(B35,'оборот непрод рт'!$A$7:$K$105,($K$1-2003),0)</f>
        <v>75397.55</v>
      </c>
      <c r="L35">
        <f>VLOOKUP(B35,'оборот непрод рт'!$A$7:$K$105,($L$1-2003),0)</f>
        <v>99500.61</v>
      </c>
      <c r="M35">
        <f>VLOOKUP(B35,'оборот непрод рт'!$A$7:$K$105,($M$1-2003),0)</f>
        <v>106662.231</v>
      </c>
      <c r="N35">
        <f>VLOOKUP(B35,'оборот непрод рт'!$A$7:$K$105,($N$1-2003),0)</f>
        <v>114716.47</v>
      </c>
    </row>
    <row r="36" spans="1:14">
      <c r="A36" s="91" t="s">
        <v>53</v>
      </c>
      <c r="B36" s="92" t="s">
        <v>183</v>
      </c>
      <c r="C36" s="92" t="s">
        <v>267</v>
      </c>
      <c r="D36" s="93">
        <v>522823</v>
      </c>
      <c r="E36">
        <f>VLOOKUP(B36,'оборот непрод рт'!$A$7:$K$105,($E$1-2003),0)</f>
        <v>15897.430999999999</v>
      </c>
      <c r="F36">
        <f>VLOOKUP(B36,'оборот непрод рт'!$A$7:$K$105,($F$1-2003),0)</f>
        <v>18926.712</v>
      </c>
      <c r="G36">
        <f>VLOOKUP(B36,'оборот непрод рт'!$A$7:$K$105,($G$1-2003),0)</f>
        <v>29231.945999999996</v>
      </c>
      <c r="H36">
        <f>VLOOKUP(B36,'оборот непрод рт'!$A$7:$K$105,($H$1-2003),0)</f>
        <v>37248.824999999997</v>
      </c>
      <c r="I36">
        <f>VLOOKUP(B36,'оборот непрод рт'!$A$7:$K$105,($I$1-2003),0)</f>
        <v>41810.58</v>
      </c>
      <c r="J36">
        <f>VLOOKUP(B36,'оборот непрод рт'!$A$7:$K$105,($J$1-2003),0)</f>
        <v>43994.412000000004</v>
      </c>
      <c r="K36">
        <f>VLOOKUP(B36,'оборот непрод рт'!$A$7:$K$105,($K$1-2003),0)</f>
        <v>54769.417000000001</v>
      </c>
      <c r="L36">
        <f>VLOOKUP(B36,'оборот непрод рт'!$A$7:$K$105,($L$1-2003),0)</f>
        <v>58286.466000000008</v>
      </c>
      <c r="M36">
        <f>VLOOKUP(B36,'оборот непрод рт'!$A$7:$K$105,($M$1-2003),0)</f>
        <v>63805.723999999995</v>
      </c>
      <c r="N36">
        <f>VLOOKUP(B36,'оборот непрод рт'!$A$7:$K$105,($N$1-2003),0)</f>
        <v>72492.895999999993</v>
      </c>
    </row>
    <row r="37" spans="1:14">
      <c r="A37" s="8" t="s">
        <v>54</v>
      </c>
      <c r="B37" s="92" t="s">
        <v>139</v>
      </c>
      <c r="C37" s="92" t="s">
        <v>266</v>
      </c>
      <c r="D37" s="93">
        <v>510152</v>
      </c>
      <c r="E37">
        <f>VLOOKUP(B37,'оборот непрод рт'!$A$7:$K$105,($E$1-2003),0)</f>
        <v>20582.078000000001</v>
      </c>
      <c r="F37">
        <f>VLOOKUP(B37,'оборот непрод рт'!$A$7:$K$105,($F$1-2003),0)</f>
        <v>25845.38</v>
      </c>
      <c r="G37">
        <f>VLOOKUP(B37,'оборот непрод рт'!$A$7:$K$105,($G$1-2003),0)</f>
        <v>32552.096999999998</v>
      </c>
      <c r="H37">
        <f>VLOOKUP(B37,'оборот непрод рт'!$A$7:$K$105,($H$1-2003),0)</f>
        <v>44387.483</v>
      </c>
      <c r="I37">
        <f>VLOOKUP(B37,'оборот непрод рт'!$A$7:$K$105,($I$1-2003),0)</f>
        <v>50994.432000000001</v>
      </c>
      <c r="J37">
        <f>VLOOKUP(B37,'оборот непрод рт'!$A$7:$K$105,($J$1-2003),0)</f>
        <v>57544.648000000001</v>
      </c>
      <c r="K37">
        <f>VLOOKUP(B37,'оборот непрод рт'!$A$7:$K$105,($K$1-2003),0)</f>
        <v>66148.668000000005</v>
      </c>
      <c r="L37">
        <f>VLOOKUP(B37,'оборот непрод рт'!$A$7:$K$105,($L$1-2003),0)</f>
        <v>77346.273000000001</v>
      </c>
      <c r="M37">
        <f>VLOOKUP(B37,'оборот непрод рт'!$A$7:$K$105,($M$1-2003),0)</f>
        <v>87484.923999999999</v>
      </c>
      <c r="N37">
        <f>VLOOKUP(B37,'оборот непрод рт'!$A$7:$K$105,($N$1-2003),0)</f>
        <v>95813.759999999995</v>
      </c>
    </row>
    <row r="38" spans="1:14">
      <c r="A38" s="91" t="s">
        <v>55</v>
      </c>
      <c r="B38" s="92" t="s">
        <v>181</v>
      </c>
      <c r="C38" s="92" t="s">
        <v>267</v>
      </c>
      <c r="D38" s="93">
        <v>493336</v>
      </c>
      <c r="E38">
        <f>VLOOKUP(B38,'оборот непрод рт'!$A$7:$K$105,($E$1-2003),0)</f>
        <v>12686.5</v>
      </c>
      <c r="F38">
        <f>VLOOKUP(B38,'оборот непрод рт'!$A$7:$K$105,($F$1-2003),0)</f>
        <v>15763.575000000001</v>
      </c>
      <c r="G38">
        <f>VLOOKUP(B38,'оборот непрод рт'!$A$7:$K$105,($G$1-2003),0)</f>
        <v>21386.404999999999</v>
      </c>
      <c r="H38">
        <f>VLOOKUP(B38,'оборот непрод рт'!$A$7:$K$105,($H$1-2003),0)</f>
        <v>29781.711999999996</v>
      </c>
      <c r="I38">
        <f>VLOOKUP(B38,'оборот непрод рт'!$A$7:$K$105,($I$1-2003),0)</f>
        <v>30327.245999999999</v>
      </c>
      <c r="J38">
        <f>VLOOKUP(B38,'оборот непрод рт'!$A$7:$K$105,($J$1-2003),0)</f>
        <v>35954.336000000003</v>
      </c>
      <c r="K38">
        <f>VLOOKUP(B38,'оборот непрод рт'!$A$7:$K$105,($K$1-2003),0)</f>
        <v>43906.426000000007</v>
      </c>
      <c r="L38">
        <f>VLOOKUP(B38,'оборот непрод рт'!$A$7:$K$105,($L$1-2003),0)</f>
        <v>50289.33</v>
      </c>
      <c r="M38">
        <f>VLOOKUP(B38,'оборот непрод рт'!$A$7:$K$105,($M$1-2003),0)</f>
        <v>58897.157999999996</v>
      </c>
      <c r="N38">
        <f>VLOOKUP(B38,'оборот непрод рт'!$A$7:$K$105,($N$1-2003),0)</f>
        <v>66649.967999999993</v>
      </c>
    </row>
    <row r="39" spans="1:14">
      <c r="A39" s="91" t="s">
        <v>56</v>
      </c>
      <c r="B39" s="92" t="s">
        <v>146</v>
      </c>
      <c r="C39" s="92" t="s">
        <v>266</v>
      </c>
      <c r="D39" s="93">
        <v>487841</v>
      </c>
      <c r="E39">
        <f>VLOOKUP(B39,'оборот непрод рт'!$A$7:$K$105,($E$1-2003),0)</f>
        <v>14635.32</v>
      </c>
      <c r="F39">
        <f>VLOOKUP(B39,'оборот непрод рт'!$A$7:$K$105,($F$1-2003),0)</f>
        <v>20880.116999999998</v>
      </c>
      <c r="G39">
        <f>VLOOKUP(B39,'оборот непрод рт'!$A$7:$K$105,($G$1-2003),0)</f>
        <v>27583.524000000005</v>
      </c>
      <c r="H39">
        <f>VLOOKUP(B39,'оборот непрод рт'!$A$7:$K$105,($H$1-2003),0)</f>
        <v>39116.076000000001</v>
      </c>
      <c r="I39">
        <f>VLOOKUP(B39,'оборот непрод рт'!$A$7:$K$105,($I$1-2003),0)</f>
        <v>40783.24</v>
      </c>
      <c r="J39">
        <f>VLOOKUP(B39,'оборот непрод рт'!$A$7:$K$105,($J$1-2003),0)</f>
        <v>49650.292999999998</v>
      </c>
      <c r="K39">
        <f>VLOOKUP(B39,'оборот непрод рт'!$A$7:$K$105,($K$1-2003),0)</f>
        <v>56724.991999999998</v>
      </c>
      <c r="L39">
        <f>VLOOKUP(B39,'оборот непрод рт'!$A$7:$K$105,($L$1-2003),0)</f>
        <v>66151.98</v>
      </c>
      <c r="M39">
        <f>VLOOKUP(B39,'оборот непрод рт'!$A$7:$K$105,($M$1-2003),0)</f>
        <v>71329.589000000007</v>
      </c>
      <c r="N39">
        <f>VLOOKUP(B39,'оборот непрод рт'!$A$7:$K$105,($N$1-2003),0)</f>
        <v>79489.279999999999</v>
      </c>
    </row>
    <row r="40" spans="1:14">
      <c r="A40" s="91" t="s">
        <v>57</v>
      </c>
      <c r="B40" s="92" t="s">
        <v>179</v>
      </c>
      <c r="C40" s="92" t="s">
        <v>267</v>
      </c>
      <c r="D40" s="93">
        <v>473895</v>
      </c>
      <c r="E40">
        <f>VLOOKUP(B40,'оборот непрод рт'!$A$7:$K$105,($E$1-2003),0)</f>
        <v>12201.096000000001</v>
      </c>
      <c r="F40">
        <f>VLOOKUP(B40,'оборот непрод рт'!$A$7:$K$105,($F$1-2003),0)</f>
        <v>15308.66</v>
      </c>
      <c r="G40">
        <f>VLOOKUP(B40,'оборот непрод рт'!$A$7:$K$105,($G$1-2003),0)</f>
        <v>19672.485000000001</v>
      </c>
      <c r="H40">
        <f>VLOOKUP(B40,'оборот непрод рт'!$A$7:$K$105,($H$1-2003),0)</f>
        <v>27184.85</v>
      </c>
      <c r="I40">
        <f>VLOOKUP(B40,'оборот непрод рт'!$A$7:$K$105,($I$1-2003),0)</f>
        <v>29164.76</v>
      </c>
      <c r="J40">
        <f>VLOOKUP(B40,'оборот непрод рт'!$A$7:$K$105,($J$1-2003),0)</f>
        <v>32221.383999999998</v>
      </c>
      <c r="K40">
        <f>VLOOKUP(B40,'оборот непрод рт'!$A$7:$K$105,($K$1-2003),0)</f>
        <v>39944.481999999996</v>
      </c>
      <c r="L40">
        <f>VLOOKUP(B40,'оборот непрод рт'!$A$7:$K$105,($L$1-2003),0)</f>
        <v>45936.106000000007</v>
      </c>
      <c r="M40">
        <f>VLOOKUP(B40,'оборот непрод рт'!$A$7:$K$105,($M$1-2003),0)</f>
        <v>51163.55</v>
      </c>
      <c r="N40">
        <f>VLOOKUP(B40,'оборот непрод рт'!$A$7:$K$105,($N$1-2003),0)</f>
        <v>54605.77199999999</v>
      </c>
    </row>
    <row r="41" spans="1:14">
      <c r="A41" s="91" t="s">
        <v>58</v>
      </c>
      <c r="B41" s="92" t="s">
        <v>153</v>
      </c>
      <c r="C41" s="92" t="s">
        <v>271</v>
      </c>
      <c r="D41" s="93">
        <v>453461</v>
      </c>
      <c r="E41">
        <f>VLOOKUP(B41,'оборот непрод рт'!$A$7:$K$105,($E$1-2003),0)</f>
        <v>21078.38</v>
      </c>
      <c r="F41">
        <f>VLOOKUP(B41,'оборот непрод рт'!$A$7:$K$105,($F$1-2003),0)</f>
        <v>25719.66</v>
      </c>
      <c r="G41">
        <f>VLOOKUP(B41,'оборот непрод рт'!$A$7:$K$105,($G$1-2003),0)</f>
        <v>32505.887000000002</v>
      </c>
      <c r="H41">
        <f>VLOOKUP(B41,'оборот непрод рт'!$A$7:$K$105,($H$1-2003),0)</f>
        <v>42308.88</v>
      </c>
      <c r="I41">
        <f>VLOOKUP(B41,'оборот непрод рт'!$A$7:$K$105,($I$1-2003),0)</f>
        <v>47392.873</v>
      </c>
      <c r="J41">
        <f>VLOOKUP(B41,'оборот непрод рт'!$A$7:$K$105,($J$1-2003),0)</f>
        <v>49514.133999999991</v>
      </c>
      <c r="K41">
        <f>VLOOKUP(B41,'оборот непрод рт'!$A$7:$K$105,($K$1-2003),0)</f>
        <v>54384.105000000003</v>
      </c>
      <c r="L41">
        <f>VLOOKUP(B41,'оборот непрод рт'!$A$7:$K$105,($L$1-2003),0)</f>
        <v>60364.5</v>
      </c>
      <c r="M41">
        <f>VLOOKUP(B41,'оборот непрод рт'!$A$7:$K$105,($M$1-2003),0)</f>
        <v>66357.907000000007</v>
      </c>
      <c r="N41">
        <f>VLOOKUP(B41,'оборот непрод рт'!$A$7:$K$105,($N$1-2003),0)</f>
        <v>72412.31</v>
      </c>
    </row>
    <row r="42" spans="1:14">
      <c r="A42" s="91" t="s">
        <v>59</v>
      </c>
      <c r="B42" s="92" t="s">
        <v>138</v>
      </c>
      <c r="C42" s="92" t="s">
        <v>266</v>
      </c>
      <c r="D42" s="93">
        <v>435117</v>
      </c>
      <c r="E42">
        <f>VLOOKUP(B42,'оборот непрод рт'!$A$7:$K$105,($E$1-2003),0)</f>
        <v>17399.566000000003</v>
      </c>
      <c r="F42">
        <f>VLOOKUP(B42,'оборот непрод рт'!$A$7:$K$105,($F$1-2003),0)</f>
        <v>24081.095000000001</v>
      </c>
      <c r="G42">
        <f>VLOOKUP(B42,'оборот непрод рт'!$A$7:$K$105,($G$1-2003),0)</f>
        <v>31612.554</v>
      </c>
      <c r="H42">
        <f>VLOOKUP(B42,'оборот непрод рт'!$A$7:$K$105,($H$1-2003),0)</f>
        <v>39564.276999999995</v>
      </c>
      <c r="I42">
        <f>VLOOKUP(B42,'оборот непрод рт'!$A$7:$K$105,($I$1-2003),0)</f>
        <v>36785.758000000002</v>
      </c>
      <c r="J42">
        <f>VLOOKUP(B42,'оборот непрод рт'!$A$7:$K$105,($J$1-2003),0)</f>
        <v>45462.706000000006</v>
      </c>
      <c r="K42">
        <f>VLOOKUP(B42,'оборот непрод рт'!$A$7:$K$105,($K$1-2003),0)</f>
        <v>55945.781999999999</v>
      </c>
      <c r="L42">
        <f>VLOOKUP(B42,'оборот непрод рт'!$A$7:$K$105,($L$1-2003),0)</f>
        <v>63677.322999999997</v>
      </c>
      <c r="M42">
        <f>VLOOKUP(B42,'оборот непрод рт'!$A$7:$K$105,($M$1-2003),0)</f>
        <v>71555.012999999992</v>
      </c>
      <c r="N42">
        <f>VLOOKUP(B42,'оборот непрод рт'!$A$7:$K$105,($N$1-2003),0)</f>
        <v>77536.800000000003</v>
      </c>
    </row>
    <row r="43" spans="1:14">
      <c r="A43" s="91" t="s">
        <v>60</v>
      </c>
      <c r="B43" s="92" t="s">
        <v>196</v>
      </c>
      <c r="C43" s="92" t="s">
        <v>264</v>
      </c>
      <c r="D43" s="93">
        <v>426650</v>
      </c>
      <c r="E43">
        <f>VLOOKUP(B43,'оборот непрод рт'!$A$7:$K$105,($E$1-2003),0)</f>
        <v>16047.68</v>
      </c>
      <c r="F43">
        <f>VLOOKUP(B43,'оборот непрод рт'!$A$7:$K$105,($F$1-2003),0)</f>
        <v>20002.433000000001</v>
      </c>
      <c r="G43">
        <f>VLOOKUP(B43,'оборот непрод рт'!$A$7:$K$105,($G$1-2003),0)</f>
        <v>25678.834999999999</v>
      </c>
      <c r="H43">
        <f>VLOOKUP(B43,'оборот непрод рт'!$A$7:$K$105,($H$1-2003),0)</f>
        <v>29891.294999999998</v>
      </c>
      <c r="I43">
        <f>VLOOKUP(B43,'оборот непрод рт'!$A$7:$K$105,($I$1-2003),0)</f>
        <v>32383.103999999999</v>
      </c>
      <c r="J43">
        <f>VLOOKUP(B43,'оборот непрод рт'!$A$7:$K$105,($J$1-2003),0)</f>
        <v>38553.197999999997</v>
      </c>
      <c r="K43">
        <f>VLOOKUP(B43,'оборот непрод рт'!$A$7:$K$105,($K$1-2003),0)</f>
        <v>47068.058999999994</v>
      </c>
      <c r="L43">
        <f>VLOOKUP(B43,'оборот непрод рт'!$A$7:$K$105,($L$1-2003),0)</f>
        <v>55524.175000000003</v>
      </c>
      <c r="M43">
        <f>VLOOKUP(B43,'оборот непрод рт'!$A$7:$K$105,($M$1-2003),0)</f>
        <v>63678.5</v>
      </c>
      <c r="N43">
        <f>VLOOKUP(B43,'оборот непрод рт'!$A$7:$K$105,($N$1-2003),0)</f>
        <v>68484.063999999998</v>
      </c>
    </row>
    <row r="44" spans="1:14">
      <c r="A44" s="91" t="s">
        <v>61</v>
      </c>
      <c r="B44" s="92" t="s">
        <v>172</v>
      </c>
      <c r="C44" s="92" t="s">
        <v>270</v>
      </c>
      <c r="D44" s="93">
        <v>425853</v>
      </c>
      <c r="E44">
        <f>VLOOKUP(B44,'оборот непрод рт'!$A$7:$K$105,($E$1-2003),0)</f>
        <v>20615.310000000001</v>
      </c>
      <c r="F44">
        <f>VLOOKUP(B44,'оборот непрод рт'!$A$7:$K$105,($F$1-2003),0)</f>
        <v>25347.886000000002</v>
      </c>
      <c r="G44">
        <f>VLOOKUP(B44,'оборот непрод рт'!$A$7:$K$105,($G$1-2003),0)</f>
        <v>32798.866999999998</v>
      </c>
      <c r="H44">
        <f>VLOOKUP(B44,'оборот непрод рт'!$A$7:$K$105,($H$1-2003),0)</f>
        <v>41099.49</v>
      </c>
      <c r="I44">
        <f>VLOOKUP(B44,'оборот непрод рт'!$A$7:$K$105,($I$1-2003),0)</f>
        <v>44509.542000000001</v>
      </c>
      <c r="J44">
        <f>VLOOKUP(B44,'оборот непрод рт'!$A$7:$K$105,($J$1-2003),0)</f>
        <v>51980.118000000009</v>
      </c>
      <c r="K44">
        <f>VLOOKUP(B44,'оборот непрод рт'!$A$7:$K$105,($K$1-2003),0)</f>
        <v>61790.148000000001</v>
      </c>
      <c r="L44">
        <f>VLOOKUP(B44,'оборот непрод рт'!$A$7:$K$105,($L$1-2003),0)</f>
        <v>74231.009999999995</v>
      </c>
      <c r="M44">
        <f>VLOOKUP(B44,'оборот непрод рт'!$A$7:$K$105,($M$1-2003),0)</f>
        <v>80268.983999999997</v>
      </c>
      <c r="N44">
        <f>VLOOKUP(B44,'оборот непрод рт'!$A$7:$K$105,($N$1-2003),0)</f>
        <v>85588.104000000007</v>
      </c>
    </row>
    <row r="45" spans="1:14">
      <c r="A45" s="91" t="s">
        <v>62</v>
      </c>
      <c r="B45" s="92" t="s">
        <v>193</v>
      </c>
      <c r="C45" s="92" t="s">
        <v>265</v>
      </c>
      <c r="D45" s="93">
        <v>417039</v>
      </c>
      <c r="E45">
        <f>VLOOKUP(B45,'оборот непрод рт'!$A$7:$K$105,($E$1-2003),0)</f>
        <v>21652.28</v>
      </c>
      <c r="F45">
        <f>VLOOKUP(B45,'оборот непрод рт'!$A$7:$K$105,($F$1-2003),0)</f>
        <v>31274.664000000004</v>
      </c>
      <c r="G45">
        <f>VLOOKUP(B45,'оборот непрод рт'!$A$7:$K$105,($G$1-2003),0)</f>
        <v>42152.175000000003</v>
      </c>
      <c r="H45">
        <f>VLOOKUP(B45,'оборот непрод рт'!$A$7:$K$105,($H$1-2003),0)</f>
        <v>52509.471000000005</v>
      </c>
      <c r="I45">
        <f>VLOOKUP(B45,'оборот непрод рт'!$A$7:$K$105,($I$1-2003),0)</f>
        <v>48296.135999999999</v>
      </c>
      <c r="J45">
        <f>VLOOKUP(B45,'оборот непрод рт'!$A$7:$K$105,($J$1-2003),0)</f>
        <v>54316.064000000006</v>
      </c>
      <c r="K45">
        <f>VLOOKUP(B45,'оборот непрод рт'!$A$7:$K$105,($K$1-2003),0)</f>
        <v>67238.804999999993</v>
      </c>
      <c r="L45">
        <f>VLOOKUP(B45,'оборот непрод рт'!$A$7:$K$105,($L$1-2003),0)</f>
        <v>80631.350999999995</v>
      </c>
      <c r="M45">
        <f>VLOOKUP(B45,'оборот непрод рт'!$A$7:$K$105,($M$1-2003),0)</f>
        <v>77680.929999999993</v>
      </c>
      <c r="N45">
        <f>VLOOKUP(B45,'оборот непрод рт'!$A$7:$K$105,($N$1-2003),0)</f>
        <v>88525.724000000002</v>
      </c>
    </row>
    <row r="46" spans="1:14">
      <c r="A46" s="91" t="s">
        <v>63</v>
      </c>
      <c r="B46" s="92" t="s">
        <v>145</v>
      </c>
      <c r="C46" s="92" t="s">
        <v>266</v>
      </c>
      <c r="D46" s="93">
        <v>414006</v>
      </c>
      <c r="E46">
        <f>VLOOKUP(B46,'оборот непрод рт'!$A$7:$K$105,($E$1-2003),0)</f>
        <v>22842.703999999998</v>
      </c>
      <c r="F46">
        <f>VLOOKUP(B46,'оборот непрод рт'!$A$7:$K$105,($F$1-2003),0)</f>
        <v>24402.566999999995</v>
      </c>
      <c r="G46">
        <f>VLOOKUP(B46,'оборот непрод рт'!$A$7:$K$105,($G$1-2003),0)</f>
        <v>29966.878000000004</v>
      </c>
      <c r="H46">
        <f>VLOOKUP(B46,'оборот непрод рт'!$A$7:$K$105,($H$1-2003),0)</f>
        <v>37601.5</v>
      </c>
      <c r="I46">
        <f>VLOOKUP(B46,'оборот непрод рт'!$A$7:$K$105,($I$1-2003),0)</f>
        <v>40634</v>
      </c>
      <c r="J46">
        <f>VLOOKUP(B46,'оборот непрод рт'!$A$7:$K$105,($J$1-2003),0)</f>
        <v>46685.5</v>
      </c>
      <c r="K46">
        <f>VLOOKUP(B46,'оборот непрод рт'!$A$7:$K$105,($K$1-2003),0)</f>
        <v>53278.343999999997</v>
      </c>
      <c r="L46">
        <f>VLOOKUP(B46,'оборот непрод рт'!$A$7:$K$105,($L$1-2003),0)</f>
        <v>61509.595999999998</v>
      </c>
      <c r="M46">
        <f>VLOOKUP(B46,'оборот непрод рт'!$A$7:$K$105,($M$1-2003),0)</f>
        <v>67787.092999999993</v>
      </c>
      <c r="N46">
        <f>VLOOKUP(B46,'оборот непрод рт'!$A$7:$K$105,($N$1-2003),0)</f>
        <v>79323.929999999993</v>
      </c>
    </row>
    <row r="47" spans="1:14">
      <c r="A47" s="91" t="s">
        <v>64</v>
      </c>
      <c r="B47" s="92" t="s">
        <v>135</v>
      </c>
      <c r="C47" s="92" t="s">
        <v>266</v>
      </c>
      <c r="D47" s="93">
        <v>409285</v>
      </c>
      <c r="E47">
        <f>VLOOKUP(B47,'оборот непрод рт'!$A$7:$K$105,($E$1-2003),0)</f>
        <v>9417.616</v>
      </c>
      <c r="F47">
        <f>VLOOKUP(B47,'оборот непрод рт'!$A$7:$K$105,($F$1-2003),0)</f>
        <v>12869.28</v>
      </c>
      <c r="G47">
        <f>VLOOKUP(B47,'оборот непрод рт'!$A$7:$K$105,($G$1-2003),0)</f>
        <v>18297.154999999999</v>
      </c>
      <c r="H47">
        <f>VLOOKUP(B47,'оборот непрод рт'!$A$7:$K$105,($H$1-2003),0)</f>
        <v>27217.281000000003</v>
      </c>
      <c r="I47">
        <f>VLOOKUP(B47,'оборот непрод рт'!$A$7:$K$105,($I$1-2003),0)</f>
        <v>25518.57</v>
      </c>
      <c r="J47">
        <f>VLOOKUP(B47,'оборот непрод рт'!$A$7:$K$105,($J$1-2003),0)</f>
        <v>32365.99</v>
      </c>
      <c r="K47">
        <f>VLOOKUP(B47,'оборот непрод рт'!$A$7:$K$105,($K$1-2003),0)</f>
        <v>43705.78</v>
      </c>
      <c r="L47">
        <f>VLOOKUP(B47,'оборот непрод рт'!$A$7:$K$105,($L$1-2003),0)</f>
        <v>58974.414000000004</v>
      </c>
      <c r="M47">
        <f>VLOOKUP(B47,'оборот непрод рт'!$A$7:$K$105,($M$1-2003),0)</f>
        <v>59810.182999999997</v>
      </c>
      <c r="N47">
        <f>VLOOKUP(B47,'оборот непрод рт'!$A$7:$K$105,($N$1-2003),0)</f>
        <v>72685.31</v>
      </c>
    </row>
    <row r="48" spans="1:14">
      <c r="A48" s="91" t="s">
        <v>65</v>
      </c>
      <c r="B48" s="92" t="s">
        <v>219</v>
      </c>
      <c r="C48" s="92" t="s">
        <v>266</v>
      </c>
      <c r="D48" s="93">
        <v>407256</v>
      </c>
      <c r="E48">
        <f>VLOOKUP(B48,'оборот непрод рт'!$A$7:$K$105,($E$1-2003),0)</f>
        <v>14994.948</v>
      </c>
      <c r="F48">
        <f>VLOOKUP(B48,'оборот непрод рт'!$A$7:$K$105,($F$1-2003),0)</f>
        <v>19647.292000000001</v>
      </c>
      <c r="G48">
        <f>VLOOKUP(B48,'оборот непрод рт'!$A$7:$K$105,($G$1-2003),0)</f>
        <v>25774.335999999999</v>
      </c>
      <c r="H48">
        <f>VLOOKUP(B48,'оборот непрод рт'!$A$7:$K$105,($H$1-2003),0)</f>
        <v>32878.362000000001</v>
      </c>
      <c r="I48">
        <f>VLOOKUP(B48,'оборот непрод рт'!$A$7:$K$105,($I$1-2003),0)</f>
        <v>34597.108</v>
      </c>
      <c r="J48">
        <f>VLOOKUP(B48,'оборот непрод рт'!$A$7:$K$105,($J$1-2003),0)</f>
        <v>40845.936000000002</v>
      </c>
      <c r="K48">
        <f>VLOOKUP(B48,'оборот непрод рт'!$A$7:$K$105,($K$1-2003),0)</f>
        <v>54218.58</v>
      </c>
      <c r="L48">
        <f>VLOOKUP(B48,'оборот непрод рт'!$A$7:$K$105,($L$1-2003),0)</f>
        <v>63959.807999999997</v>
      </c>
      <c r="M48">
        <f>VLOOKUP(B48,'оборот непрод рт'!$A$7:$K$105,($M$1-2003),0)</f>
        <v>74049.245999999999</v>
      </c>
      <c r="N48">
        <f>VLOOKUP(B48,'оборот непрод рт'!$A$7:$K$105,($N$1-2003),0)</f>
        <v>84956.535999999993</v>
      </c>
    </row>
    <row r="49" spans="1:15">
      <c r="A49" s="53" t="s">
        <v>285</v>
      </c>
      <c r="B49" s="92" t="s">
        <v>66</v>
      </c>
      <c r="C49" s="92" t="s">
        <v>272</v>
      </c>
      <c r="D49" s="93">
        <v>398973</v>
      </c>
      <c r="E49">
        <f>VLOOKUP($B$49,'оборот непрод рт'!$A$7:$K$109,(E1-2003),0)</f>
        <v>0</v>
      </c>
      <c r="F49">
        <f>VLOOKUP($B$49,'оборот непрод рт'!$A$7:$K$109,(F1-2003),0)</f>
        <v>0</v>
      </c>
      <c r="G49">
        <f>VLOOKUP($B$49,'оборот непрод рт'!$A$7:$K$109,(G1-2003),0)</f>
        <v>0</v>
      </c>
      <c r="H49">
        <f>VLOOKUP($B$49,'оборот непрод рт'!$A$7:$K$109,(H1-2003),0)</f>
        <v>0</v>
      </c>
      <c r="I49">
        <f>VLOOKUP($B$49,'оборот непрод рт'!$A$7:$K$109,(I1-2003),0)</f>
        <v>0</v>
      </c>
      <c r="J49">
        <f>VLOOKUP($B$49,'оборот непрод рт'!$A$7:$K$109,(J1-2003),0)</f>
        <v>0</v>
      </c>
      <c r="K49">
        <f>VLOOKUP($B$49,'оборот непрод рт'!$A$7:$K$109,(K1-2003),0)</f>
        <v>0</v>
      </c>
      <c r="L49">
        <f>VLOOKUP($B$49,'оборот непрод рт'!$A$7:$K$109,(L1-2003),0)</f>
        <v>0</v>
      </c>
      <c r="M49">
        <f>VLOOKUP($B$49,'оборот непрод рт'!$A$7:$K$109,(M1-2003),0)</f>
        <v>0</v>
      </c>
      <c r="N49">
        <f>VLOOKUP($B$49,'оборот непрод рт'!$A$7:$K$109,(N1-2003),0)</f>
        <v>51652.089000000007</v>
      </c>
    </row>
    <row r="50" spans="1:15">
      <c r="A50" s="91" t="s">
        <v>67</v>
      </c>
      <c r="B50" s="92" t="s">
        <v>161</v>
      </c>
      <c r="C50" s="92" t="s">
        <v>268</v>
      </c>
      <c r="D50" s="93">
        <v>389946</v>
      </c>
      <c r="E50">
        <f>VLOOKUP(B50,'оборот непрод рт'!$A$7:$K$105,($E$1-2003),0)</f>
        <v>23238.02</v>
      </c>
      <c r="F50">
        <f>VLOOKUP(B50,'оборот непрод рт'!$A$7:$K$105,($F$1-2003),0)</f>
        <v>30063.066000000003</v>
      </c>
      <c r="G50">
        <f>VLOOKUP(B50,'оборот непрод рт'!$A$7:$K$105,($G$1-2003),0)</f>
        <v>43579.998</v>
      </c>
      <c r="H50">
        <f>VLOOKUP(B50,'оборот непрод рт'!$A$7:$K$105,($H$1-2003),0)</f>
        <v>55261.491999999998</v>
      </c>
      <c r="I50">
        <f>VLOOKUP(B50,'оборот непрод рт'!$A$7:$K$105,($I$1-2003),0)</f>
        <v>60496.38</v>
      </c>
      <c r="J50">
        <f>VLOOKUP(B50,'оборот непрод рт'!$A$7:$K$105,($J$1-2003),0)</f>
        <v>66582.34199999999</v>
      </c>
      <c r="K50">
        <f>VLOOKUP(B50,'оборот непрод рт'!$A$7:$K$105,($K$1-2003),0)</f>
        <v>74292.216</v>
      </c>
      <c r="L50">
        <f>VLOOKUP(B50,'оборот непрод рт'!$A$7:$K$105,($L$1-2003),0)</f>
        <v>84131.882000000012</v>
      </c>
      <c r="M50">
        <f>VLOOKUP(B50,'оборот непрод рт'!$A$7:$K$105,($M$1-2003),0)</f>
        <v>91363.02</v>
      </c>
      <c r="N50">
        <f>VLOOKUP(B50,'оборот непрод рт'!$A$7:$K$105,($N$1-2003),0)</f>
        <v>108093.70799999998</v>
      </c>
    </row>
    <row r="51" spans="1:15">
      <c r="A51" s="91" t="s">
        <v>68</v>
      </c>
      <c r="B51" s="92" t="s">
        <v>131</v>
      </c>
      <c r="C51" s="92" t="s">
        <v>266</v>
      </c>
      <c r="D51" s="93">
        <v>384425</v>
      </c>
      <c r="E51">
        <f>VLOOKUP(B51,'оборот непрод рт'!$A$7:$K$105,($E$1-2003),0)</f>
        <v>15811.175999999999</v>
      </c>
      <c r="F51">
        <f>VLOOKUP(B51,'оборот непрод рт'!$A$7:$K$105,($F$1-2003),0)</f>
        <v>24666.652000000002</v>
      </c>
      <c r="G51">
        <f>VLOOKUP(B51,'оборот непрод рт'!$A$7:$K$105,($G$1-2003),0)</f>
        <v>34496.120000000003</v>
      </c>
      <c r="H51">
        <f>VLOOKUP(B51,'оборот непрод рт'!$A$7:$K$105,($H$1-2003),0)</f>
        <v>45579.989000000001</v>
      </c>
      <c r="I51">
        <f>VLOOKUP(B51,'оборот непрод рт'!$A$7:$K$105,($I$1-2003),0)</f>
        <v>43944.9</v>
      </c>
      <c r="J51">
        <f>VLOOKUP(B51,'оборот непрод рт'!$A$7:$K$105,($J$1-2003),0)</f>
        <v>49573.55</v>
      </c>
      <c r="K51">
        <f>VLOOKUP(B51,'оборот непрод рт'!$A$7:$K$105,($K$1-2003),0)</f>
        <v>65354.926000000007</v>
      </c>
      <c r="L51">
        <f>VLOOKUP(B51,'оборот непрод рт'!$A$7:$K$105,($L$1-2003),0)</f>
        <v>79501.248000000007</v>
      </c>
      <c r="M51">
        <f>VLOOKUP(B51,'оборот непрод рт'!$A$7:$K$105,($M$1-2003),0)</f>
        <v>89750.047999999995</v>
      </c>
      <c r="N51">
        <f>VLOOKUP(B51,'оборот непрод рт'!$A$7:$K$105,($N$1-2003),0)</f>
        <v>97627.005000000005</v>
      </c>
    </row>
    <row r="52" spans="1:15">
      <c r="A52" s="91" t="s">
        <v>69</v>
      </c>
      <c r="B52" s="92" t="s">
        <v>189</v>
      </c>
      <c r="C52" s="92" t="s">
        <v>265</v>
      </c>
      <c r="D52" s="93">
        <v>356773</v>
      </c>
      <c r="E52">
        <f>VLOOKUP(B52,'оборот непрод рт'!$A$7:$K$105,($E$1-2003),0)</f>
        <v>29124.63</v>
      </c>
      <c r="F52">
        <f>VLOOKUP(B52,'оборот непрод рт'!$A$7:$K$105,($F$1-2003),0)</f>
        <v>38345.453999999998</v>
      </c>
      <c r="G52">
        <f>VLOOKUP(B52,'оборот непрод рт'!$A$7:$K$105,($G$1-2003),0)</f>
        <v>50006.803</v>
      </c>
      <c r="H52">
        <f>VLOOKUP(B52,'оборот непрод рт'!$A$7:$K$105,($H$1-2003),0)</f>
        <v>63745.596000000005</v>
      </c>
      <c r="I52">
        <f>VLOOKUP(B52,'оборот непрод рт'!$A$7:$K$105,($I$1-2003),0)</f>
        <v>64795.54</v>
      </c>
      <c r="J52">
        <f>VLOOKUP(B52,'оборот непрод рт'!$A$7:$K$105,($J$1-2003),0)</f>
        <v>77020.281000000003</v>
      </c>
      <c r="K52">
        <f>VLOOKUP(B52,'оборот непрод рт'!$A$7:$K$105,($K$1-2003),0)</f>
        <v>92939.714999999997</v>
      </c>
      <c r="L52">
        <f>VLOOKUP(B52,'оборот непрод рт'!$A$7:$K$105,($L$1-2003),0)</f>
        <v>107158.302</v>
      </c>
      <c r="M52">
        <f>VLOOKUP(B52,'оборот непрод рт'!$A$7:$K$105,($M$1-2003),0)</f>
        <v>117969.144</v>
      </c>
      <c r="N52">
        <f>VLOOKUP(B52,'оборот непрод рт'!$A$7:$K$105,($N$1-2003),0)</f>
        <v>123095.817</v>
      </c>
    </row>
    <row r="53" spans="1:15">
      <c r="A53" s="91" t="s">
        <v>70</v>
      </c>
      <c r="B53" s="92" t="s">
        <v>133</v>
      </c>
      <c r="C53" s="92" t="s">
        <v>266</v>
      </c>
      <c r="D53" s="93">
        <v>352681</v>
      </c>
      <c r="E53">
        <f>VLOOKUP(B53,'оборот непрод рт'!$A$7:$K$105,($E$1-2003),0)</f>
        <v>10506.58</v>
      </c>
      <c r="F53">
        <f>VLOOKUP(B53,'оборот непрод рт'!$A$7:$K$105,($F$1-2003),0)</f>
        <v>14621.748</v>
      </c>
      <c r="G53">
        <f>VLOOKUP(B53,'оборот непрод рт'!$A$7:$K$105,($G$1-2003),0)</f>
        <v>21503.482000000004</v>
      </c>
      <c r="H53">
        <f>VLOOKUP(B53,'оборот непрод рт'!$A$7:$K$105,($H$1-2003),0)</f>
        <v>28186.785</v>
      </c>
      <c r="I53">
        <f>VLOOKUP(B53,'оборот непрод рт'!$A$7:$K$105,($I$1-2003),0)</f>
        <v>30027.195</v>
      </c>
      <c r="J53">
        <f>VLOOKUP(B53,'оборот непрод рт'!$A$7:$K$105,($J$1-2003),0)</f>
        <v>34017.455999999998</v>
      </c>
      <c r="K53">
        <f>VLOOKUP(B53,'оборот непрод рт'!$A$7:$K$105,($K$1-2003),0)</f>
        <v>41694.584999999999</v>
      </c>
      <c r="L53">
        <f>VLOOKUP(B53,'оборот непрод рт'!$A$7:$K$105,($L$1-2003),0)</f>
        <v>50470.127999999997</v>
      </c>
      <c r="M53">
        <f>VLOOKUP(B53,'оборот непрод рт'!$A$7:$K$105,($M$1-2003),0)</f>
        <v>56009.364000000001</v>
      </c>
      <c r="N53">
        <f>VLOOKUP(B53,'оборот непрод рт'!$A$7:$K$105,($N$1-2003),0)</f>
        <v>62968.104000000007</v>
      </c>
    </row>
    <row r="54" spans="1:15">
      <c r="A54" s="91" t="s">
        <v>71</v>
      </c>
      <c r="B54" s="92" t="s">
        <v>151</v>
      </c>
      <c r="C54" s="92" t="s">
        <v>271</v>
      </c>
      <c r="D54" s="93">
        <v>350982</v>
      </c>
      <c r="E54">
        <f>VLOOKUP(B54,'оборот непрод рт'!$A$7:$K$105,($E$1-2003),0)</f>
        <v>20561.550999999999</v>
      </c>
      <c r="F54">
        <f>VLOOKUP(B54,'оборот непрод рт'!$A$7:$K$105,($F$1-2003),0)</f>
        <v>24781.127999999997</v>
      </c>
      <c r="G54">
        <f>VLOOKUP(B54,'оборот непрод рт'!$A$7:$K$105,($G$1-2003),0)</f>
        <v>30035.846999999998</v>
      </c>
      <c r="H54">
        <f>VLOOKUP(B54,'оборот непрод рт'!$A$7:$K$105,($H$1-2003),0)</f>
        <v>37835.269999999997</v>
      </c>
      <c r="I54">
        <f>VLOOKUP(B54,'оборот непрод рт'!$A$7:$K$105,($I$1-2003),0)</f>
        <v>41777.567999999999</v>
      </c>
      <c r="J54">
        <f>VLOOKUP(B54,'оборот непрод рт'!$A$7:$K$105,($J$1-2003),0)</f>
        <v>47951.040000000001</v>
      </c>
      <c r="K54">
        <f>VLOOKUP(B54,'оборот непрод рт'!$A$7:$K$105,($K$1-2003),0)</f>
        <v>56030.648000000008</v>
      </c>
      <c r="L54">
        <f>VLOOKUP(B54,'оборот непрод рт'!$A$7:$K$105,($L$1-2003),0)</f>
        <v>63743.75</v>
      </c>
      <c r="M54">
        <f>VLOOKUP(B54,'оборот непрод рт'!$A$7:$K$105,($M$1-2003),0)</f>
        <v>72839.039999999994</v>
      </c>
      <c r="N54">
        <f>VLOOKUP(B54,'оборот непрод рт'!$A$7:$K$105,($N$1-2003),0)</f>
        <v>80832.877999999997</v>
      </c>
    </row>
    <row r="55" spans="1:15">
      <c r="A55" s="91" t="s">
        <v>72</v>
      </c>
      <c r="B55" s="92" t="s">
        <v>136</v>
      </c>
      <c r="C55" s="92" t="s">
        <v>266</v>
      </c>
      <c r="D55" s="93">
        <v>342936</v>
      </c>
      <c r="E55">
        <f>VLOOKUP(B55,'оборот непрод рт'!$A$7:$K$105,($E$1-2003),0)</f>
        <v>20759.142000000003</v>
      </c>
      <c r="F55">
        <f>VLOOKUP(B55,'оборот непрод рт'!$A$7:$K$105,($F$1-2003),0)</f>
        <v>27169.571999999996</v>
      </c>
      <c r="G55">
        <f>VLOOKUP(B55,'оборот непрод рт'!$A$7:$K$105,($G$1-2003),0)</f>
        <v>32922.911999999997</v>
      </c>
      <c r="H55">
        <f>VLOOKUP(B55,'оборот непрод рт'!$A$7:$K$105,($H$1-2003),0)</f>
        <v>38671.696000000004</v>
      </c>
      <c r="I55">
        <f>VLOOKUP(B55,'оборот непрод рт'!$A$7:$K$105,($I$1-2003),0)</f>
        <v>39594.192000000003</v>
      </c>
      <c r="J55">
        <f>VLOOKUP(B55,'оборот непрод рт'!$A$7:$K$105,($J$1-2003),0)</f>
        <v>46395.625</v>
      </c>
      <c r="K55">
        <f>VLOOKUP(B55,'оборот непрод рт'!$A$7:$K$105,($K$1-2003),0)</f>
        <v>58664.886000000006</v>
      </c>
      <c r="L55">
        <f>VLOOKUP(B55,'оборот непрод рт'!$A$7:$K$105,($L$1-2003),0)</f>
        <v>64953.775999999998</v>
      </c>
      <c r="M55">
        <f>VLOOKUP(B55,'оборот непрод рт'!$A$7:$K$105,($M$1-2003),0)</f>
        <v>69819.098999999987</v>
      </c>
      <c r="N55">
        <f>VLOOKUP(B55,'оборот непрод рт'!$A$7:$K$105,($N$1-2003),0)</f>
        <v>80003.384999999995</v>
      </c>
    </row>
    <row r="56" spans="1:15">
      <c r="A56" s="91" t="s">
        <v>73</v>
      </c>
      <c r="B56" s="92" t="s">
        <v>273</v>
      </c>
      <c r="C56" s="92" t="s">
        <v>265</v>
      </c>
      <c r="D56" s="93">
        <v>340845</v>
      </c>
      <c r="E56">
        <f>VLOOKUP(B56,'оборот непрод рт'!$A$7:$K$105,($E$1-2003),0)</f>
        <v>46557.818999999996</v>
      </c>
      <c r="F56">
        <f>VLOOKUP(B56,'оборот непрод рт'!$A$7:$K$105,($F$1-2003),0)</f>
        <v>60698.721999999994</v>
      </c>
      <c r="G56">
        <f>VLOOKUP(B56,'оборот непрод рт'!$A$7:$K$105,($G$1-2003),0)</f>
        <v>81244.993999999992</v>
      </c>
      <c r="H56">
        <f>VLOOKUP(B56,'оборот непрод рт'!$A$7:$K$105,($H$1-2003),0)</f>
        <v>105331.414</v>
      </c>
      <c r="I56">
        <f>VLOOKUP(B56,'оборот непрод рт'!$A$7:$K$105,($I$1-2003),0)</f>
        <v>83353.374000000011</v>
      </c>
      <c r="J56">
        <f>VLOOKUP(B56,'оборот непрод рт'!$A$7:$K$105,($J$1-2003),0)</f>
        <v>79030.756000000008</v>
      </c>
      <c r="K56">
        <f>VLOOKUP(B56,'оборот непрод рт'!$A$7:$K$105,($K$1-2003),0)</f>
        <v>89169.747999999992</v>
      </c>
      <c r="L56">
        <f>VLOOKUP(B56,'оборот непрод рт'!$A$7:$K$105,($L$1-2003),0)</f>
        <v>99267.794999999998</v>
      </c>
      <c r="M56">
        <f>VLOOKUP(B56,'оборот непрод рт'!$A$7:$K$105,($M$1-2003),0)</f>
        <v>111807.64200000001</v>
      </c>
      <c r="N56">
        <f>VLOOKUP(B56,'оборот непрод рт'!$A$7:$K$105,($N$1-2003),0)</f>
        <v>116499.76</v>
      </c>
    </row>
    <row r="57" spans="1:15">
      <c r="A57" s="91" t="s">
        <v>74</v>
      </c>
      <c r="B57" s="92" t="s">
        <v>200</v>
      </c>
      <c r="C57" s="92" t="s">
        <v>264</v>
      </c>
      <c r="D57" s="93">
        <v>339453</v>
      </c>
      <c r="E57">
        <f>VLOOKUP(B57,'оборот непрод рт'!$A$7:$K$105,($E$1-2003),0)</f>
        <v>19496.114000000001</v>
      </c>
      <c r="F57">
        <f>VLOOKUP(B57,'оборот непрод рт'!$A$7:$K$105,($F$1-2003),0)</f>
        <v>23816.026000000002</v>
      </c>
      <c r="G57">
        <f>VLOOKUP(B57,'оборот непрод рт'!$A$7:$K$105,($G$1-2003),0)</f>
        <v>28104.956999999999</v>
      </c>
      <c r="H57">
        <f>VLOOKUP(B57,'оборот непрод рт'!$A$7:$K$105,($H$1-2003),0)</f>
        <v>36587.858999999997</v>
      </c>
      <c r="I57">
        <f>VLOOKUP(B57,'оборот непрод рт'!$A$7:$K$105,($I$1-2003),0)</f>
        <v>40370.82</v>
      </c>
      <c r="J57">
        <f>VLOOKUP(B57,'оборот непрод рт'!$A$7:$K$105,($J$1-2003),0)</f>
        <v>45590.762999999999</v>
      </c>
      <c r="K57">
        <f>VLOOKUP(B57,'оборот непрод рт'!$A$7:$K$105,($K$1-2003),0)</f>
        <v>52277.526000000005</v>
      </c>
      <c r="L57">
        <f>VLOOKUP(B57,'оборот непрод рт'!$A$7:$K$105,($L$1-2003),0)</f>
        <v>57376.12</v>
      </c>
      <c r="M57">
        <f>VLOOKUP(B57,'оборот непрод рт'!$A$7:$K$105,($M$1-2003),0)</f>
        <v>61786.48</v>
      </c>
      <c r="N57">
        <f>VLOOKUP(B57,'оборот непрод рт'!$A$7:$K$105,($N$1-2003),0)</f>
        <v>65462.272000000004</v>
      </c>
      <c r="O57" s="125"/>
    </row>
    <row r="58" spans="1:15">
      <c r="A58" s="91" t="s">
        <v>75</v>
      </c>
      <c r="B58" s="92" t="s">
        <v>274</v>
      </c>
      <c r="C58" s="92" t="s">
        <v>272</v>
      </c>
      <c r="D58" s="93">
        <v>332608</v>
      </c>
      <c r="E58">
        <f>VLOOKUP($B$58,'оборот непрод рт'!$A$7:$K$109,(E1-2003),0)</f>
        <v>0</v>
      </c>
      <c r="F58">
        <f>VLOOKUP($B$58,'оборот непрод рт'!$A$7:$K$109,(F1-2003),0)</f>
        <v>0</v>
      </c>
      <c r="G58">
        <f>VLOOKUP($B$58,'оборот непрод рт'!$A$7:$K$109,(G1-2003),0)</f>
        <v>0</v>
      </c>
      <c r="H58">
        <f>VLOOKUP($B$58,'оборот непрод рт'!$A$7:$K$109,(H1-2003),0)</f>
        <v>0</v>
      </c>
      <c r="I58">
        <f>VLOOKUP($B$58,'оборот непрод рт'!$A$7:$K$109,(I1-2003),0)</f>
        <v>0</v>
      </c>
      <c r="J58">
        <f>VLOOKUP($B$58,'оборот непрод рт'!$A$7:$K$109,(J1-2003),0)</f>
        <v>0</v>
      </c>
      <c r="K58">
        <f>VLOOKUP($B$58,'оборот непрод рт'!$A$7:$K$109,(K1-2003),0)</f>
        <v>0</v>
      </c>
      <c r="L58">
        <f>VLOOKUP($B$58,'оборот непрод рт'!$A$7:$K$109,(L1-2003),0)</f>
        <v>0</v>
      </c>
      <c r="M58">
        <f>VLOOKUP($B$58,'оборот непрод рт'!$A$7:$K$109,(M1-2003),0)</f>
        <v>0</v>
      </c>
      <c r="N58">
        <f>VLOOKUP($B$58,'оборот непрод рт'!$A$7:$K$109,(N1-2003),0)</f>
        <v>44956.69</v>
      </c>
    </row>
    <row r="59" spans="1:15">
      <c r="A59" s="91" t="s">
        <v>76</v>
      </c>
      <c r="B59" s="92" t="s">
        <v>143</v>
      </c>
      <c r="C59" s="92" t="s">
        <v>266</v>
      </c>
      <c r="D59" s="93">
        <v>330049</v>
      </c>
      <c r="E59">
        <f>VLOOKUP(B59,'оборот непрод рт'!$A$7:$K$105,($E$1-2003),0)</f>
        <v>19272.504000000001</v>
      </c>
      <c r="F59">
        <f>VLOOKUP(B59,'оборот непрод рт'!$A$7:$K$105,($F$1-2003),0)</f>
        <v>23677.175999999999</v>
      </c>
      <c r="G59">
        <f>VLOOKUP(B59,'оборот непрод рт'!$A$7:$K$105,($G$1-2003),0)</f>
        <v>30431.782999999999</v>
      </c>
      <c r="H59">
        <f>VLOOKUP(B59,'оборот непрод рт'!$A$7:$K$105,($H$1-2003),0)</f>
        <v>37685.410000000003</v>
      </c>
      <c r="I59">
        <f>VLOOKUP(B59,'оборот непрод рт'!$A$7:$K$105,($I$1-2003),0)</f>
        <v>41593.338000000003</v>
      </c>
      <c r="J59">
        <f>VLOOKUP(B59,'оборот непрод рт'!$A$7:$K$105,($J$1-2003),0)</f>
        <v>50303.526000000005</v>
      </c>
      <c r="K59">
        <f>VLOOKUP(B59,'оборот непрод рт'!$A$7:$K$105,($K$1-2003),0)</f>
        <v>53922.602999999996</v>
      </c>
      <c r="L59">
        <f>VLOOKUP(B59,'оборот непрод рт'!$A$7:$K$105,($L$1-2003),0)</f>
        <v>61274.633000000009</v>
      </c>
      <c r="M59">
        <f>VLOOKUP(B59,'оборот непрод рт'!$A$7:$K$105,($M$1-2003),0)</f>
        <v>67309.61099999999</v>
      </c>
      <c r="N59">
        <f>VLOOKUP(B59,'оборот непрод рт'!$A$7:$K$105,($N$1-2003),0)</f>
        <v>75454.02399999999</v>
      </c>
    </row>
    <row r="60" spans="1:15">
      <c r="A60" s="91" t="s">
        <v>77</v>
      </c>
      <c r="B60" s="92" t="s">
        <v>163</v>
      </c>
      <c r="C60" s="92" t="s">
        <v>268</v>
      </c>
      <c r="D60" s="93">
        <v>326602</v>
      </c>
      <c r="E60">
        <f>VLOOKUP(B60,'оборот непрод рт'!$A$7:$K$105,($E$1-2003),0)</f>
        <v>19745.099999999999</v>
      </c>
      <c r="F60">
        <f>VLOOKUP(B60,'оборот непрод рт'!$A$7:$K$105,($F$1-2003),0)</f>
        <v>24287.846999999998</v>
      </c>
      <c r="G60">
        <f>VLOOKUP(B60,'оборот непрод рт'!$A$7:$K$105,($G$1-2003),0)</f>
        <v>29974.320999999996</v>
      </c>
      <c r="H60">
        <f>VLOOKUP(B60,'оборот непрод рт'!$A$7:$K$105,($H$1-2003),0)</f>
        <v>37210.288</v>
      </c>
      <c r="I60">
        <f>VLOOKUP(B60,'оборот непрод рт'!$A$7:$K$105,($I$1-2003),0)</f>
        <v>39161.72</v>
      </c>
      <c r="J60">
        <f>VLOOKUP(B60,'оборот непрод рт'!$A$7:$K$105,($J$1-2003),0)</f>
        <v>44826.03</v>
      </c>
      <c r="K60">
        <f>VLOOKUP(B60,'оборот непрод рт'!$A$7:$K$105,($K$1-2003),0)</f>
        <v>48411</v>
      </c>
      <c r="L60">
        <f>VLOOKUP(B60,'оборот непрод рт'!$A$7:$K$105,($L$1-2003),0)</f>
        <v>54899.722000000002</v>
      </c>
      <c r="M60">
        <f>VLOOKUP(B60,'оборот непрод рт'!$A$7:$K$105,($M$1-2003),0)</f>
        <v>61697.471000000005</v>
      </c>
      <c r="N60">
        <f>VLOOKUP(B60,'оборот непрод рт'!$A$7:$K$105,($N$1-2003),0)</f>
        <v>65330.84</v>
      </c>
    </row>
    <row r="61" spans="1:15">
      <c r="A61" s="91" t="s">
        <v>78</v>
      </c>
      <c r="B61" s="92" t="s">
        <v>188</v>
      </c>
      <c r="C61" s="92" t="s">
        <v>265</v>
      </c>
      <c r="D61" s="93">
        <v>326292</v>
      </c>
      <c r="E61">
        <f>VLOOKUP(B61,'оборот непрод рт'!$A$7:$K$105,($E$1-2003),0)</f>
        <v>16572.599999999999</v>
      </c>
      <c r="F61">
        <f>VLOOKUP(B61,'оборот непрод рт'!$A$7:$K$105,($F$1-2003),0)</f>
        <v>23327.19</v>
      </c>
      <c r="G61">
        <f>VLOOKUP(B61,'оборот непрод рт'!$A$7:$K$105,($G$1-2003),0)</f>
        <v>34794.112999999998</v>
      </c>
      <c r="H61">
        <f>VLOOKUP(B61,'оборот непрод рт'!$A$7:$K$105,($H$1-2003),0)</f>
        <v>46116.135000000002</v>
      </c>
      <c r="I61">
        <f>VLOOKUP(B61,'оборот непрод рт'!$A$7:$K$105,($I$1-2003),0)</f>
        <v>38308.665999999997</v>
      </c>
      <c r="J61">
        <f>VLOOKUP(B61,'оборот непрод рт'!$A$7:$K$105,($J$1-2003),0)</f>
        <v>41495.865999999995</v>
      </c>
      <c r="K61">
        <f>VLOOKUP(B61,'оборот непрод рт'!$A$7:$K$105,($K$1-2003),0)</f>
        <v>46979.73</v>
      </c>
      <c r="L61">
        <f>VLOOKUP(B61,'оборот непрод рт'!$A$7:$K$105,($L$1-2003),0)</f>
        <v>52663.59</v>
      </c>
      <c r="M61">
        <f>VLOOKUP(B61,'оборот непрод рт'!$A$7:$K$105,($M$1-2003),0)</f>
        <v>59321.211000000003</v>
      </c>
      <c r="N61">
        <f>VLOOKUP(B61,'оборот непрод рт'!$A$7:$K$105,($N$1-2003),0)</f>
        <v>63816.775000000001</v>
      </c>
    </row>
    <row r="62" spans="1:15">
      <c r="A62" s="91" t="s">
        <v>79</v>
      </c>
      <c r="B62" s="92" t="s">
        <v>141</v>
      </c>
      <c r="C62" s="92" t="s">
        <v>266</v>
      </c>
      <c r="D62" s="93">
        <v>319550</v>
      </c>
      <c r="E62">
        <f>VLOOKUP(B62,'оборот непрод рт'!$A$7:$K$105,($E$1-2003),0)</f>
        <v>16462.470999999998</v>
      </c>
      <c r="F62">
        <f>VLOOKUP(B62,'оборот непрод рт'!$A$7:$K$105,($F$1-2003),0)</f>
        <v>19015.919999999998</v>
      </c>
      <c r="G62">
        <f>VLOOKUP(B62,'оборот непрод рт'!$A$7:$K$105,($G$1-2003),0)</f>
        <v>25910.331000000002</v>
      </c>
      <c r="H62">
        <f>VLOOKUP(B62,'оборот непрод рт'!$A$7:$K$105,($H$1-2003),0)</f>
        <v>37194.69</v>
      </c>
      <c r="I62">
        <f>VLOOKUP(B62,'оборот непрод рт'!$A$7:$K$105,($I$1-2003),0)</f>
        <v>36992.718000000001</v>
      </c>
      <c r="J62">
        <f>VLOOKUP(B62,'оборот непрод рт'!$A$7:$K$105,($J$1-2003),0)</f>
        <v>44083.995999999999</v>
      </c>
      <c r="K62">
        <f>VLOOKUP(B62,'оборот непрод рт'!$A$7:$K$105,($K$1-2003),0)</f>
        <v>51754.23</v>
      </c>
      <c r="L62">
        <f>VLOOKUP(B62,'оборот непрод рт'!$A$7:$K$105,($L$1-2003),0)</f>
        <v>59291.562000000005</v>
      </c>
      <c r="M62">
        <f>VLOOKUP(B62,'оборот непрод рт'!$A$7:$K$105,($M$1-2003),0)</f>
        <v>65747.256000000008</v>
      </c>
      <c r="N62">
        <f>VLOOKUP(B62,'оборот непрод рт'!$A$7:$K$105,($N$1-2003),0)</f>
        <v>74126.52</v>
      </c>
    </row>
    <row r="63" spans="1:15">
      <c r="A63" s="91" t="s">
        <v>80</v>
      </c>
      <c r="B63" s="92" t="s">
        <v>152</v>
      </c>
      <c r="C63" s="92" t="s">
        <v>271</v>
      </c>
      <c r="D63" s="93">
        <v>318107</v>
      </c>
      <c r="E63">
        <f>VLOOKUP(B63,'оборот непрод рт'!$A$7:$K$105,($E$1-2003),0)</f>
        <v>12411.965999999999</v>
      </c>
      <c r="F63">
        <f>VLOOKUP(B63,'оборот непрод рт'!$A$7:$K$105,($F$1-2003),0)</f>
        <v>16954.365000000002</v>
      </c>
      <c r="G63">
        <f>VLOOKUP(B63,'оборот непрод рт'!$A$7:$K$105,($G$1-2003),0)</f>
        <v>21669.263999999999</v>
      </c>
      <c r="H63">
        <f>VLOOKUP(B63,'оборот непрод рт'!$A$7:$K$105,($H$1-2003),0)</f>
        <v>25614.6</v>
      </c>
      <c r="I63">
        <f>VLOOKUP(B63,'оборот непрод рт'!$A$7:$K$105,($I$1-2003),0)</f>
        <v>25118.323000000004</v>
      </c>
      <c r="J63">
        <f>VLOOKUP(B63,'оборот непрод рт'!$A$7:$K$105,($J$1-2003),0)</f>
        <v>30500.33</v>
      </c>
      <c r="K63">
        <f>VLOOKUP(B63,'оборот непрод рт'!$A$7:$K$105,($K$1-2003),0)</f>
        <v>37096.535000000003</v>
      </c>
      <c r="L63">
        <f>VLOOKUP(B63,'оборот непрод рт'!$A$7:$K$105,($L$1-2003),0)</f>
        <v>49334.02</v>
      </c>
      <c r="M63">
        <f>VLOOKUP(B63,'оборот непрод рт'!$A$7:$K$105,($M$1-2003),0)</f>
        <v>53003.78</v>
      </c>
      <c r="N63">
        <f>VLOOKUP(B63,'оборот непрод рт'!$A$7:$K$105,($N$1-2003),0)</f>
        <v>55756.244000000006</v>
      </c>
    </row>
    <row r="64" spans="1:15">
      <c r="A64" s="91" t="s">
        <v>81</v>
      </c>
      <c r="B64" s="92" t="s">
        <v>152</v>
      </c>
      <c r="C64" s="92" t="s">
        <v>271</v>
      </c>
      <c r="D64" s="93">
        <v>311166</v>
      </c>
      <c r="E64">
        <f>VLOOKUP(B64,'оборот непрод рт'!$A$7:$K$105,($E$1-2003),0)</f>
        <v>12411.965999999999</v>
      </c>
      <c r="F64">
        <f>VLOOKUP(B64,'оборот непрод рт'!$A$7:$K$105,($F$1-2003),0)</f>
        <v>16954.365000000002</v>
      </c>
      <c r="G64">
        <f>VLOOKUP(B64,'оборот непрод рт'!$A$7:$K$105,($G$1-2003),0)</f>
        <v>21669.263999999999</v>
      </c>
      <c r="H64">
        <f>VLOOKUP(B64,'оборот непрод рт'!$A$7:$K$105,($H$1-2003),0)</f>
        <v>25614.6</v>
      </c>
      <c r="I64">
        <f>VLOOKUP(B64,'оборот непрод рт'!$A$7:$K$105,($I$1-2003),0)</f>
        <v>25118.323000000004</v>
      </c>
      <c r="J64">
        <f>VLOOKUP(B64,'оборот непрод рт'!$A$7:$K$105,($J$1-2003),0)</f>
        <v>30500.33</v>
      </c>
      <c r="K64">
        <f>VLOOKUP(B64,'оборот непрод рт'!$A$7:$K$105,($K$1-2003),0)</f>
        <v>37096.535000000003</v>
      </c>
      <c r="L64">
        <f>VLOOKUP(B64,'оборот непрод рт'!$A$7:$K$105,($L$1-2003),0)</f>
        <v>49334.02</v>
      </c>
      <c r="M64">
        <f>VLOOKUP(B64,'оборот непрод рт'!$A$7:$K$105,($M$1-2003),0)</f>
        <v>53003.78</v>
      </c>
      <c r="N64">
        <f>VLOOKUP(B64,'оборот непрод рт'!$A$7:$K$105,($N$1-2003),0)</f>
        <v>55756.244000000006</v>
      </c>
    </row>
    <row r="65" spans="1:14">
      <c r="A65" s="91" t="s">
        <v>82</v>
      </c>
      <c r="B65" s="92" t="s">
        <v>170</v>
      </c>
      <c r="C65" s="92" t="s">
        <v>270</v>
      </c>
      <c r="D65" s="93">
        <v>308190</v>
      </c>
      <c r="E65">
        <f>VLOOKUP(B65,'оборот непрод рт'!$A$7:$K$105,($E$1-2003),0)</f>
        <v>12587.12</v>
      </c>
      <c r="F65">
        <f>VLOOKUP(B65,'оборот непрод рт'!$A$7:$K$105,($F$1-2003),0)</f>
        <v>16475.625</v>
      </c>
      <c r="G65">
        <f>VLOOKUP(B65,'оборот непрод рт'!$A$7:$K$105,($G$1-2003),0)</f>
        <v>20383.71</v>
      </c>
      <c r="H65">
        <f>VLOOKUP(B65,'оборот непрод рт'!$A$7:$K$105,($H$1-2003),0)</f>
        <v>27727.370999999999</v>
      </c>
      <c r="I65">
        <f>VLOOKUP(B65,'оборот непрод рт'!$A$7:$K$105,($I$1-2003),0)</f>
        <v>31585.884999999998</v>
      </c>
      <c r="J65">
        <f>VLOOKUP(B65,'оборот непрод рт'!$A$7:$K$105,($J$1-2003),0)</f>
        <v>39627.206999999995</v>
      </c>
      <c r="K65">
        <f>VLOOKUP(B65,'оборот непрод рт'!$A$7:$K$105,($K$1-2003),0)</f>
        <v>47104.169000000002</v>
      </c>
      <c r="L65">
        <f>VLOOKUP(B65,'оборот непрод рт'!$A$7:$K$105,($L$1-2003),0)</f>
        <v>54158.601000000002</v>
      </c>
      <c r="M65">
        <f>VLOOKUP(B65,'оборот непрод рт'!$A$7:$K$105,($M$1-2003),0)</f>
        <v>59845.953000000001</v>
      </c>
      <c r="N65">
        <f>VLOOKUP(B65,'оборот непрод рт'!$A$7:$K$105,($N$1-2003),0)</f>
        <v>68424.960000000006</v>
      </c>
    </row>
    <row r="66" spans="1:14">
      <c r="A66" s="91" t="s">
        <v>83</v>
      </c>
      <c r="B66" s="92" t="s">
        <v>155</v>
      </c>
      <c r="C66" s="92" t="s">
        <v>271</v>
      </c>
      <c r="D66" s="93">
        <v>305236</v>
      </c>
      <c r="E66">
        <f>VLOOKUP(B66,'оборот непрод рт'!$A$7:$K$105,($E$1-2003),0)</f>
        <v>24861.606</v>
      </c>
      <c r="F66">
        <f>VLOOKUP(B66,'оборот непрод рт'!$A$7:$K$105,($F$1-2003),0)</f>
        <v>29887.883999999998</v>
      </c>
      <c r="G66">
        <f>VLOOKUP(B66,'оборот непрод рт'!$A$7:$K$105,($G$1-2003),0)</f>
        <v>37450.152000000002</v>
      </c>
      <c r="H66">
        <f>VLOOKUP(B66,'оборот непрод рт'!$A$7:$K$105,($H$1-2003),0)</f>
        <v>48250.432000000001</v>
      </c>
      <c r="I66">
        <f>VLOOKUP(B66,'оборот непрод рт'!$A$7:$K$105,($I$1-2003),0)</f>
        <v>52758.32</v>
      </c>
      <c r="J66">
        <f>VLOOKUP(B66,'оборот непрод рт'!$A$7:$K$105,($J$1-2003),0)</f>
        <v>59246.802000000003</v>
      </c>
      <c r="K66">
        <f>VLOOKUP(B66,'оборот непрод рт'!$A$7:$K$105,($K$1-2003),0)</f>
        <v>63857.471999999994</v>
      </c>
      <c r="L66">
        <f>VLOOKUP(B66,'оборот непрод рт'!$A$7:$K$105,($L$1-2003),0)</f>
        <v>72125.84</v>
      </c>
      <c r="M66">
        <f>VLOOKUP(B66,'оборот непрод рт'!$A$7:$K$105,($M$1-2003),0)</f>
        <v>81380.7</v>
      </c>
      <c r="N66">
        <f>VLOOKUP(B66,'оборот непрод рт'!$A$7:$K$105,($N$1-2003),0)</f>
        <v>88822.645999999993</v>
      </c>
    </row>
    <row r="67" spans="1:14">
      <c r="A67" s="91" t="s">
        <v>84</v>
      </c>
      <c r="B67" s="92" t="s">
        <v>176</v>
      </c>
      <c r="C67" s="92" t="s">
        <v>267</v>
      </c>
      <c r="D67" s="93">
        <v>302285</v>
      </c>
      <c r="E67">
        <f>VLOOKUP(B67,'оборот непрод рт'!$A$7:$K$105,($E$1-2003),0)</f>
        <v>10227.834000000001</v>
      </c>
      <c r="F67">
        <f>VLOOKUP(B67,'оборот непрод рт'!$A$7:$K$105,($F$1-2003),0)</f>
        <v>12650.74</v>
      </c>
      <c r="G67">
        <f>VLOOKUP(B67,'оборот непрод рт'!$A$7:$K$105,($G$1-2003),0)</f>
        <v>17921.400000000001</v>
      </c>
      <c r="H67">
        <f>VLOOKUP(B67,'оборот непрод рт'!$A$7:$K$105,($H$1-2003),0)</f>
        <v>23293</v>
      </c>
      <c r="I67">
        <f>VLOOKUP(B67,'оборот непрод рт'!$A$7:$K$105,($I$1-2003),0)</f>
        <v>25301.955000000002</v>
      </c>
      <c r="J67">
        <f>VLOOKUP(B67,'оборот непрод рт'!$A$7:$K$105,($J$1-2003),0)</f>
        <v>27729.789000000001</v>
      </c>
      <c r="K67">
        <f>VLOOKUP(B67,'оборот непрод рт'!$A$7:$K$105,($K$1-2003),0)</f>
        <v>30415.923999999999</v>
      </c>
      <c r="L67">
        <f>VLOOKUP(B67,'оборот непрод рт'!$A$7:$K$105,($L$1-2003),0)</f>
        <v>33688.800000000003</v>
      </c>
      <c r="M67">
        <f>VLOOKUP(B67,'оборот непрод рт'!$A$7:$K$105,($M$1-2003),0)</f>
        <v>36709.9</v>
      </c>
      <c r="N67">
        <f>VLOOKUP(B67,'оборот непрод рт'!$A$7:$K$105,($N$1-2003),0)</f>
        <v>42658.8</v>
      </c>
    </row>
    <row r="68" spans="1:14">
      <c r="A68" s="91" t="s">
        <v>85</v>
      </c>
      <c r="B68" s="92" t="s">
        <v>208</v>
      </c>
      <c r="C68" s="92" t="s">
        <v>269</v>
      </c>
      <c r="D68" s="93">
        <v>299169</v>
      </c>
      <c r="E68">
        <f>VLOOKUP(B68,'оборот непрод рт'!$A$7:$K$105,($E$1-2003),0)</f>
        <v>24242.816000000003</v>
      </c>
      <c r="F68">
        <f>VLOOKUP(B68,'оборот непрод рт'!$A$7:$K$105,($F$1-2003),0)</f>
        <v>31578.827999999998</v>
      </c>
      <c r="G68">
        <f>VLOOKUP(B68,'оборот непрод рт'!$A$7:$K$105,($G$1-2003),0)</f>
        <v>39993.052000000003</v>
      </c>
      <c r="H68">
        <f>VLOOKUP(B68,'оборот непрод рт'!$A$7:$K$105,($H$1-2003),0)</f>
        <v>48023.027999999998</v>
      </c>
      <c r="I68">
        <f>VLOOKUP(B68,'оборот непрод рт'!$A$7:$K$105,($I$1-2003),0)</f>
        <v>54816.687999999995</v>
      </c>
      <c r="J68">
        <f>VLOOKUP(B68,'оборот непрод рт'!$A$7:$K$105,($J$1-2003),0)</f>
        <v>59210.32</v>
      </c>
      <c r="K68">
        <f>VLOOKUP(B68,'оборот непрод рт'!$A$7:$K$105,($K$1-2003),0)</f>
        <v>65092.697999999997</v>
      </c>
      <c r="L68">
        <f>VLOOKUP(B68,'оборот непрод рт'!$A$7:$K$105,($L$1-2003),0)</f>
        <v>71606.179999999993</v>
      </c>
      <c r="M68">
        <f>VLOOKUP(B68,'оборот непрод рт'!$A$7:$K$105,($M$1-2003),0)</f>
        <v>79414.236000000004</v>
      </c>
      <c r="N68">
        <f>VLOOKUP(B68,'оборот непрод рт'!$A$7:$K$105,($N$1-2003),0)</f>
        <v>93157.149000000005</v>
      </c>
    </row>
    <row r="69" spans="1:14">
      <c r="A69" s="91" t="s">
        <v>86</v>
      </c>
      <c r="B69" s="92" t="s">
        <v>221</v>
      </c>
      <c r="C69" s="92" t="s">
        <v>266</v>
      </c>
      <c r="D69" s="93">
        <v>288895</v>
      </c>
      <c r="E69">
        <f>VLOOKUP(B69,'оборот непрод рт'!$A$7:$K$105,($E$1-2003),0)</f>
        <v>19234.907999999999</v>
      </c>
      <c r="F69">
        <f>VLOOKUP(B69,'оборот непрод рт'!$A$7:$K$105,($F$1-2003),0)</f>
        <v>25183.101000000002</v>
      </c>
      <c r="G69">
        <f>VLOOKUP(B69,'оборот непрод рт'!$A$7:$K$105,($G$1-2003),0)</f>
        <v>33657.047999999995</v>
      </c>
      <c r="H69">
        <f>VLOOKUP(B69,'оборот непрод рт'!$A$7:$K$105,($H$1-2003),0)</f>
        <v>43020.538</v>
      </c>
      <c r="I69">
        <f>VLOOKUP(B69,'оборот непрод рт'!$A$7:$K$105,($I$1-2003),0)</f>
        <v>41276.898000000001</v>
      </c>
      <c r="J69">
        <f>VLOOKUP(B69,'оборот непрод рт'!$A$7:$K$105,($J$1-2003),0)</f>
        <v>44904</v>
      </c>
      <c r="K69">
        <f>VLOOKUP(B69,'оборот непрод рт'!$A$7:$K$105,($K$1-2003),0)</f>
        <v>55180.672999999995</v>
      </c>
      <c r="L69">
        <f>VLOOKUP(B69,'оборот непрод рт'!$A$7:$K$105,($L$1-2003),0)</f>
        <v>64720.127999999997</v>
      </c>
      <c r="M69">
        <f>VLOOKUP(B69,'оборот непрод рт'!$A$7:$K$105,($M$1-2003),0)</f>
        <v>73034.063999999998</v>
      </c>
      <c r="N69">
        <f>VLOOKUP(B69,'оборот непрод рт'!$A$7:$K$105,($N$1-2003),0)</f>
        <v>81929.119999999995</v>
      </c>
    </row>
    <row r="70" spans="1:14">
      <c r="A70" s="91" t="s">
        <v>87</v>
      </c>
      <c r="B70" s="92" t="s">
        <v>275</v>
      </c>
      <c r="C70" s="92" t="s">
        <v>270</v>
      </c>
      <c r="D70" s="93">
        <v>283659</v>
      </c>
      <c r="E70">
        <f>VLOOKUP(B70,'оборот непрод рт'!$A$7:$K$105,($E$1-2003),0)</f>
        <v>7251.3359999999993</v>
      </c>
      <c r="F70">
        <f>VLOOKUP(B70,'оборот непрод рт'!$A$7:$K$105,($F$1-2003),0)</f>
        <v>5958.7019999999993</v>
      </c>
      <c r="G70">
        <f>VLOOKUP(B70,'оборот непрод рт'!$A$7:$K$105,($G$1-2003),0)</f>
        <v>8610.9320000000007</v>
      </c>
      <c r="H70">
        <f>VLOOKUP(B70,'оборот непрод рт'!$A$7:$K$105,($H$1-2003),0)</f>
        <v>15316.52</v>
      </c>
      <c r="I70">
        <f>VLOOKUP(B70,'оборот непрод рт'!$A$7:$K$105,($I$1-2003),0)</f>
        <v>20472.62</v>
      </c>
      <c r="J70">
        <f>VLOOKUP(B70,'оборот непрод рт'!$A$7:$K$105,($J$1-2003),0)</f>
        <v>25113.722000000002</v>
      </c>
      <c r="K70">
        <f>VLOOKUP(B70,'оборот непрод рт'!$A$7:$K$105,($K$1-2003),0)</f>
        <v>35785.903000000006</v>
      </c>
      <c r="L70">
        <f>VLOOKUP(B70,'оборот непрод рт'!$A$7:$K$105,($L$1-2003),0)</f>
        <v>37935.300000000003</v>
      </c>
      <c r="M70">
        <f>VLOOKUP(B70,'оборот непрод рт'!$A$7:$K$105,($M$1-2003),0)</f>
        <v>42860.928</v>
      </c>
      <c r="N70">
        <f>VLOOKUP(B70,'оборот непрод рт'!$A$7:$K$105,($N$1-2003),0)</f>
        <v>40975.839999999997</v>
      </c>
    </row>
    <row r="71" spans="1:14">
      <c r="A71" s="91" t="s">
        <v>88</v>
      </c>
      <c r="B71" s="92" t="s">
        <v>174</v>
      </c>
      <c r="C71" s="92" t="s">
        <v>267</v>
      </c>
      <c r="D71" s="93">
        <v>278678</v>
      </c>
      <c r="E71">
        <f>VLOOKUP(B71,'оборот непрод рт'!$A$7:$K$105,($E$1-2003),0)</f>
        <v>22684.861000000001</v>
      </c>
      <c r="F71">
        <f>VLOOKUP(B71,'оборот непрод рт'!$A$7:$K$105,($F$1-2003),0)</f>
        <v>30804.7</v>
      </c>
      <c r="G71">
        <f>VLOOKUP(B71,'оборот непрод рт'!$A$7:$K$105,($G$1-2003),0)</f>
        <v>41403.743999999999</v>
      </c>
      <c r="H71">
        <f>VLOOKUP(B71,'оборот непрод рт'!$A$7:$K$105,($H$1-2003),0)</f>
        <v>54126.592000000004</v>
      </c>
      <c r="I71">
        <f>VLOOKUP(B71,'оборот непрод рт'!$A$7:$K$105,($I$1-2003),0)</f>
        <v>56578.932000000001</v>
      </c>
      <c r="J71">
        <f>VLOOKUP(B71,'оборот непрод рт'!$A$7:$K$105,($J$1-2003),0)</f>
        <v>63035.82</v>
      </c>
      <c r="K71">
        <f>VLOOKUP(B71,'оборот непрод рт'!$A$7:$K$105,($K$1-2003),0)</f>
        <v>71180.076000000001</v>
      </c>
      <c r="L71">
        <f>VLOOKUP(B71,'оборот непрод рт'!$A$7:$K$105,($L$1-2003),0)</f>
        <v>78022</v>
      </c>
      <c r="M71">
        <f>VLOOKUP(B71,'оборот непрод рт'!$A$7:$K$105,($M$1-2003),0)</f>
        <v>89132.61</v>
      </c>
      <c r="N71">
        <f>VLOOKUP(B71,'оборот непрод рт'!$A$7:$K$105,($N$1-2003),0)</f>
        <v>96351.37</v>
      </c>
    </row>
    <row r="72" spans="1:14">
      <c r="A72" s="91" t="s">
        <v>89</v>
      </c>
      <c r="B72" s="92" t="s">
        <v>276</v>
      </c>
      <c r="C72" s="92" t="s">
        <v>266</v>
      </c>
      <c r="D72" s="93">
        <v>276090</v>
      </c>
      <c r="E72">
        <f>VLOOKUP(B72,'оборот непрод рт'!$A$7:$K$105,($E$1-2003),0)</f>
        <v>14043.888000000001</v>
      </c>
      <c r="F72">
        <f>VLOOKUP(B72,'оборот непрод рт'!$A$7:$K$105,($F$1-2003),0)</f>
        <v>16267.922999999999</v>
      </c>
      <c r="G72">
        <f>VLOOKUP(B72,'оборот непрод рт'!$A$7:$K$105,($G$1-2003),0)</f>
        <v>20460.005999999998</v>
      </c>
      <c r="H72">
        <f>VLOOKUP(B72,'оборот непрод рт'!$A$7:$K$105,($H$1-2003),0)</f>
        <v>26619.95</v>
      </c>
      <c r="I72">
        <f>VLOOKUP(B72,'оборот непрод рт'!$A$7:$K$105,($I$1-2003),0)</f>
        <v>28971.474999999999</v>
      </c>
      <c r="J72">
        <f>VLOOKUP(B72,'оборот непрод рт'!$A$7:$K$105,($J$1-2003),0)</f>
        <v>39422.781000000003</v>
      </c>
      <c r="K72">
        <f>VLOOKUP(B72,'оборот непрод рт'!$A$7:$K$105,($K$1-2003),0)</f>
        <v>46231.353999999992</v>
      </c>
      <c r="L72">
        <f>VLOOKUP(B72,'оборот непрод рт'!$A$7:$K$105,($L$1-2003),0)</f>
        <v>49811.839999999997</v>
      </c>
      <c r="M72">
        <f>VLOOKUP(B72,'оборот непрод рт'!$A$7:$K$105,($M$1-2003),0)</f>
        <v>54571.4</v>
      </c>
      <c r="N72">
        <f>VLOOKUP(B72,'оборот непрод рт'!$A$7:$K$105,($N$1-2003),0)</f>
        <v>59088.925999999999</v>
      </c>
    </row>
    <row r="73" spans="1:14">
      <c r="A73" s="91" t="s">
        <v>90</v>
      </c>
      <c r="B73" s="92" t="s">
        <v>149</v>
      </c>
      <c r="C73" s="92" t="s">
        <v>271</v>
      </c>
      <c r="D73" s="93">
        <v>275346</v>
      </c>
      <c r="E73">
        <f>VLOOKUP(B73,'оборот непрод рт'!$A$7:$K$105,($E$1-2003),0)</f>
        <v>20225.775000000001</v>
      </c>
      <c r="F73">
        <f>VLOOKUP(B73,'оборот непрод рт'!$A$7:$K$105,($F$1-2003),0)</f>
        <v>24930.720000000001</v>
      </c>
      <c r="G73">
        <f>VLOOKUP(B73,'оборот непрод рт'!$A$7:$K$105,($G$1-2003),0)</f>
        <v>30154.172999999999</v>
      </c>
      <c r="H73">
        <f>VLOOKUP(B73,'оборот непрод рт'!$A$7:$K$105,($H$1-2003),0)</f>
        <v>35185.605000000003</v>
      </c>
      <c r="I73">
        <f>VLOOKUP(B73,'оборот непрод рт'!$A$7:$K$105,($I$1-2003),0)</f>
        <v>37008.608999999997</v>
      </c>
      <c r="J73">
        <f>VLOOKUP(B73,'оборот непрод рт'!$A$7:$K$105,($J$1-2003),0)</f>
        <v>41655.487999999998</v>
      </c>
      <c r="K73">
        <f>VLOOKUP(B73,'оборот непрод рт'!$A$7:$K$105,($K$1-2003),0)</f>
        <v>48966.593000000001</v>
      </c>
      <c r="L73">
        <f>VLOOKUP(B73,'оборот непрод рт'!$A$7:$K$105,($L$1-2003),0)</f>
        <v>56773.332000000002</v>
      </c>
      <c r="M73">
        <f>VLOOKUP(B73,'оборот непрод рт'!$A$7:$K$105,($M$1-2003),0)</f>
        <v>62417.517</v>
      </c>
      <c r="N73">
        <f>VLOOKUP(B73,'оборот непрод рт'!$A$7:$K$105,($N$1-2003),0)</f>
        <v>69142.95</v>
      </c>
    </row>
    <row r="74" spans="1:14">
      <c r="A74" s="91" t="s">
        <v>91</v>
      </c>
      <c r="B74" s="92" t="s">
        <v>273</v>
      </c>
      <c r="C74" s="92" t="s">
        <v>265</v>
      </c>
      <c r="D74" s="93">
        <v>268456</v>
      </c>
      <c r="E74">
        <f>VLOOKUP(B74,'оборот непрод рт'!$A$7:$K$105,($E$1-2003),0)</f>
        <v>46557.818999999996</v>
      </c>
      <c r="F74">
        <f>VLOOKUP(B74,'оборот непрод рт'!$A$7:$K$105,($F$1-2003),0)</f>
        <v>60698.721999999994</v>
      </c>
      <c r="G74">
        <f>VLOOKUP(B74,'оборот непрод рт'!$A$7:$K$105,($G$1-2003),0)</f>
        <v>81244.993999999992</v>
      </c>
      <c r="H74">
        <f>VLOOKUP(B74,'оборот непрод рт'!$A$7:$K$105,($H$1-2003),0)</f>
        <v>105331.414</v>
      </c>
      <c r="I74">
        <f>VLOOKUP(B74,'оборот непрод рт'!$A$7:$K$105,($I$1-2003),0)</f>
        <v>83353.374000000011</v>
      </c>
      <c r="J74">
        <f>VLOOKUP(B74,'оборот непрод рт'!$A$7:$K$105,($J$1-2003),0)</f>
        <v>79030.756000000008</v>
      </c>
      <c r="K74">
        <f>VLOOKUP(B74,'оборот непрод рт'!$A$7:$K$105,($K$1-2003),0)</f>
        <v>89169.747999999992</v>
      </c>
      <c r="L74">
        <f>VLOOKUP(B74,'оборот непрод рт'!$A$7:$K$105,($L$1-2003),0)</f>
        <v>99267.794999999998</v>
      </c>
      <c r="M74">
        <f>VLOOKUP(B74,'оборот непрод рт'!$A$7:$K$105,($M$1-2003),0)</f>
        <v>111807.64200000001</v>
      </c>
      <c r="N74">
        <f>VLOOKUP(B74,'оборот непрод рт'!$A$7:$K$105,($N$1-2003),0)</f>
        <v>116499.76</v>
      </c>
    </row>
    <row r="75" spans="1:14">
      <c r="A75" s="91" t="s">
        <v>92</v>
      </c>
      <c r="B75" s="92" t="s">
        <v>175</v>
      </c>
      <c r="C75" s="92" t="s">
        <v>267</v>
      </c>
      <c r="D75" s="93">
        <v>263190</v>
      </c>
      <c r="E75">
        <f>VLOOKUP(B75,'оборот непрод рт'!$A$7:$K$105,($E$1-2003),0)</f>
        <v>9589.5720000000001</v>
      </c>
      <c r="F75">
        <f>VLOOKUP(B75,'оборот непрод рт'!$A$7:$K$105,($F$1-2003),0)</f>
        <v>14307.558000000001</v>
      </c>
      <c r="G75">
        <f>VLOOKUP(B75,'оборот непрод рт'!$A$7:$K$105,($G$1-2003),0)</f>
        <v>18887.778000000002</v>
      </c>
      <c r="H75">
        <f>VLOOKUP(B75,'оборот непрод рт'!$A$7:$K$105,($H$1-2003),0)</f>
        <v>26089.206000000002</v>
      </c>
      <c r="I75">
        <f>VLOOKUP(B75,'оборот непрод рт'!$A$7:$K$105,($I$1-2003),0)</f>
        <v>27870.555</v>
      </c>
      <c r="J75">
        <f>VLOOKUP(B75,'оборот непрод рт'!$A$7:$K$105,($J$1-2003),0)</f>
        <v>31276</v>
      </c>
      <c r="K75">
        <f>VLOOKUP(B75,'оборот непрод рт'!$A$7:$K$105,($K$1-2003),0)</f>
        <v>36156.541999999994</v>
      </c>
      <c r="L75">
        <f>VLOOKUP(B75,'оборот непрод рт'!$A$7:$K$105,($L$1-2003),0)</f>
        <v>40060.93</v>
      </c>
      <c r="M75">
        <f>VLOOKUP(B75,'оборот непрод рт'!$A$7:$K$105,($M$1-2003),0)</f>
        <v>43382.5</v>
      </c>
      <c r="N75">
        <f>VLOOKUP(B75,'оборот непрод рт'!$A$7:$K$105,($N$1-2003),0)</f>
        <v>48568.589000000007</v>
      </c>
    </row>
    <row r="76" spans="1:14">
      <c r="A76" s="91" t="s">
        <v>93</v>
      </c>
      <c r="B76" s="92" t="s">
        <v>161</v>
      </c>
      <c r="C76" s="92" t="s">
        <v>268</v>
      </c>
      <c r="D76" s="93">
        <v>262250</v>
      </c>
      <c r="E76">
        <f>VLOOKUP(B76,'оборот непрод рт'!$A$7:$K$105,($E$1-2003),0)</f>
        <v>23238.02</v>
      </c>
      <c r="F76">
        <f>VLOOKUP(B76,'оборот непрод рт'!$A$7:$K$105,($F$1-2003),0)</f>
        <v>30063.066000000003</v>
      </c>
      <c r="G76">
        <f>VLOOKUP(B76,'оборот непрод рт'!$A$7:$K$105,($G$1-2003),0)</f>
        <v>43579.998</v>
      </c>
      <c r="H76">
        <f>VLOOKUP(B76,'оборот непрод рт'!$A$7:$K$105,($H$1-2003),0)</f>
        <v>55261.491999999998</v>
      </c>
      <c r="I76">
        <f>VLOOKUP(B76,'оборот непрод рт'!$A$7:$K$105,($I$1-2003),0)</f>
        <v>60496.38</v>
      </c>
      <c r="J76">
        <f>VLOOKUP(B76,'оборот непрод рт'!$A$7:$K$105,($J$1-2003),0)</f>
        <v>66582.34199999999</v>
      </c>
      <c r="K76">
        <f>VLOOKUP(B76,'оборот непрод рт'!$A$7:$K$105,($K$1-2003),0)</f>
        <v>74292.216</v>
      </c>
      <c r="L76">
        <f>VLOOKUP(B76,'оборот непрод рт'!$A$7:$K$105,($L$1-2003),0)</f>
        <v>84131.882000000012</v>
      </c>
      <c r="M76">
        <f>VLOOKUP(B76,'оборот непрод рт'!$A$7:$K$105,($M$1-2003),0)</f>
        <v>91363.02</v>
      </c>
      <c r="N76">
        <f>VLOOKUP(B76,'оборот непрод рт'!$A$7:$K$105,($N$1-2003),0)</f>
        <v>108093.70799999998</v>
      </c>
    </row>
    <row r="77" spans="1:14">
      <c r="A77" s="91" t="s">
        <v>94</v>
      </c>
      <c r="B77" s="92" t="s">
        <v>140</v>
      </c>
      <c r="C77" s="92" t="s">
        <v>266</v>
      </c>
      <c r="D77" s="93">
        <v>260704</v>
      </c>
      <c r="E77">
        <f>VLOOKUP(B77,'оборот непрод рт'!$A$7:$K$105,($E$1-2003),0)</f>
        <v>30534.317999999999</v>
      </c>
      <c r="F77">
        <f>VLOOKUP(B77,'оборот непрод рт'!$A$7:$K$105,($F$1-2003),0)</f>
        <v>40863.582000000002</v>
      </c>
      <c r="G77">
        <f>VLOOKUP(B77,'оборот непрод рт'!$A$7:$K$105,($G$1-2003),0)</f>
        <v>54524.987999999998</v>
      </c>
      <c r="H77">
        <f>VLOOKUP(B77,'оборот непрод рт'!$A$7:$K$105,($H$1-2003),0)</f>
        <v>69950.789999999994</v>
      </c>
      <c r="I77">
        <f>VLOOKUP(B77,'оборот непрод рт'!$A$7:$K$105,($I$1-2003),0)</f>
        <v>65974.728000000003</v>
      </c>
      <c r="J77">
        <f>VLOOKUP(B77,'оборот непрод рт'!$A$7:$K$105,($J$1-2003),0)</f>
        <v>72964.398000000001</v>
      </c>
      <c r="K77">
        <f>VLOOKUP(B77,'оборот непрод рт'!$A$7:$K$105,($K$1-2003),0)</f>
        <v>91354.883000000002</v>
      </c>
      <c r="L77">
        <f>VLOOKUP(B77,'оборот непрод рт'!$A$7:$K$105,($L$1-2003),0)</f>
        <v>98208.474000000002</v>
      </c>
      <c r="M77">
        <f>VLOOKUP(B77,'оборот непрод рт'!$A$7:$K$105,($M$1-2003),0)</f>
        <v>99159.048999999999</v>
      </c>
      <c r="N77">
        <f>VLOOKUP(B77,'оборот непрод рт'!$A$7:$K$105,($N$1-2003),0)</f>
        <v>117647.67599999999</v>
      </c>
    </row>
    <row r="78" spans="1:14">
      <c r="A78" s="91" t="s">
        <v>95</v>
      </c>
      <c r="B78" s="92" t="s">
        <v>164</v>
      </c>
      <c r="C78" s="92" t="s">
        <v>268</v>
      </c>
      <c r="D78" s="93">
        <v>253040</v>
      </c>
      <c r="E78">
        <f>VLOOKUP(B78,'оборот непрод рт'!$A$7:$K$105,($E$1-2003),0)</f>
        <v>23981.495999999999</v>
      </c>
      <c r="F78">
        <f>VLOOKUP(B78,'оборот непрод рт'!$A$7:$K$105,($F$1-2003),0)</f>
        <v>29735.300999999999</v>
      </c>
      <c r="G78">
        <f>VLOOKUP(B78,'оборот непрод рт'!$A$7:$K$105,($G$1-2003),0)</f>
        <v>40511.562000000005</v>
      </c>
      <c r="H78">
        <f>VLOOKUP(B78,'оборот непрод рт'!$A$7:$K$105,($H$1-2003),0)</f>
        <v>51559.955000000002</v>
      </c>
      <c r="I78">
        <f>VLOOKUP(B78,'оборот непрод рт'!$A$7:$K$105,($I$1-2003),0)</f>
        <v>47172.45</v>
      </c>
      <c r="J78">
        <f>VLOOKUP(B78,'оборот непрод рт'!$A$7:$K$105,($J$1-2003),0)</f>
        <v>56279.322</v>
      </c>
      <c r="K78">
        <f>VLOOKUP(B78,'оборот непрод рт'!$A$7:$K$105,($K$1-2003),0)</f>
        <v>68131.495999999999</v>
      </c>
      <c r="L78">
        <f>VLOOKUP(B78,'оборот непрод рт'!$A$7:$K$105,($L$1-2003),0)</f>
        <v>80852.964000000007</v>
      </c>
      <c r="M78">
        <f>VLOOKUP(B78,'оборот непрод рт'!$A$7:$K$105,($M$1-2003),0)</f>
        <v>88536.333000000013</v>
      </c>
      <c r="N78">
        <f>VLOOKUP(B78,'оборот непрод рт'!$A$7:$K$105,($N$1-2003),0)</f>
        <v>96847.59</v>
      </c>
    </row>
    <row r="79" spans="1:14">
      <c r="A79" s="94" t="s">
        <v>112</v>
      </c>
      <c r="B79" s="92" t="s">
        <v>211</v>
      </c>
      <c r="C79" s="92" t="s">
        <v>269</v>
      </c>
      <c r="D79" s="93">
        <v>253030</v>
      </c>
      <c r="E79">
        <f>VLOOKUP(B79,'оборот непрод рт'!$A$7:$K$105,($E$1-2003),0)</f>
        <v>20152.440000000002</v>
      </c>
      <c r="F79">
        <f>VLOOKUP(B79,'оборот непрод рт'!$A$7:$K$105,($F$1-2003),0)</f>
        <v>25366.039000000004</v>
      </c>
      <c r="G79">
        <f>VLOOKUP(B79,'оборот непрод рт'!$A$7:$K$105,($G$1-2003),0)</f>
        <v>31447.313000000002</v>
      </c>
      <c r="H79">
        <f>VLOOKUP(B79,'оборот непрод рт'!$A$7:$K$105,($H$1-2003),0)</f>
        <v>36746.752</v>
      </c>
      <c r="I79">
        <f>VLOOKUP(B79,'оборот непрод рт'!$A$7:$K$105,($I$1-2003),0)</f>
        <v>42362.665000000001</v>
      </c>
      <c r="J79">
        <f>VLOOKUP(B79,'оборот непрод рт'!$A$7:$K$105,($J$1-2003),0)</f>
        <v>46958.508000000002</v>
      </c>
      <c r="K79">
        <f>VLOOKUP(B79,'оборот непрод рт'!$A$7:$K$105,($K$1-2003),0)</f>
        <v>52653.770999999993</v>
      </c>
      <c r="L79">
        <f>VLOOKUP(B79,'оборот непрод рт'!$A$7:$K$105,($L$1-2003),0)</f>
        <v>58478.3</v>
      </c>
      <c r="M79">
        <f>VLOOKUP(B79,'оборот непрод рт'!$A$7:$K$105,($M$1-2003),0)</f>
        <v>66058.267999999996</v>
      </c>
      <c r="N79">
        <f>VLOOKUP(B79,'оборот непрод рт'!$A$7:$K$105,($N$1-2003),0)</f>
        <v>74506.641000000003</v>
      </c>
    </row>
    <row r="80" spans="1:14">
      <c r="A80" s="91" t="s">
        <v>96</v>
      </c>
      <c r="B80" s="92" t="s">
        <v>150</v>
      </c>
      <c r="C80" s="92" t="s">
        <v>271</v>
      </c>
      <c r="D80" s="93">
        <v>242718</v>
      </c>
      <c r="E80">
        <f>VLOOKUP(B80,'оборот непрод рт'!$A$7:$K$105,($E$1-2003),0)</f>
        <v>34384.769999999997</v>
      </c>
      <c r="F80">
        <f>VLOOKUP(B80,'оборот непрод рт'!$A$7:$K$105,($F$1-2003),0)</f>
        <v>45813.18</v>
      </c>
      <c r="G80">
        <f>VLOOKUP(B80,'оборот непрод рт'!$A$7:$K$105,($G$1-2003),0)</f>
        <v>55786.445999999996</v>
      </c>
      <c r="H80">
        <f>VLOOKUP(B80,'оборот непрод рт'!$A$7:$K$105,($H$1-2003),0)</f>
        <v>61565.622000000003</v>
      </c>
      <c r="I80">
        <f>VLOOKUP(B80,'оборот непрод рт'!$A$7:$K$105,($I$1-2003),0)</f>
        <v>53451.364999999998</v>
      </c>
      <c r="J80">
        <f>VLOOKUP(B80,'оборот непрод рт'!$A$7:$K$105,($J$1-2003),0)</f>
        <v>59907.892</v>
      </c>
      <c r="K80">
        <f>VLOOKUP(B80,'оборот непрод рт'!$A$7:$K$105,($K$1-2003),0)</f>
        <v>70483.433999999994</v>
      </c>
      <c r="L80">
        <f>VLOOKUP(B80,'оборот непрод рт'!$A$7:$K$105,($L$1-2003),0)</f>
        <v>79289.983999999997</v>
      </c>
      <c r="M80">
        <f>VLOOKUP(B80,'оборот непрод рт'!$A$7:$K$105,($M$1-2003),0)</f>
        <v>84854.682000000015</v>
      </c>
      <c r="N80">
        <f>VLOOKUP(B80,'оборот непрод рт'!$A$7:$K$105,($N$1-2003),0)</f>
        <v>90422.688999999998</v>
      </c>
    </row>
    <row r="81" spans="1:14">
      <c r="A81" s="91" t="s">
        <v>97</v>
      </c>
      <c r="B81" s="92" t="s">
        <v>277</v>
      </c>
      <c r="C81" s="92" t="s">
        <v>270</v>
      </c>
      <c r="D81" s="93">
        <v>238987</v>
      </c>
      <c r="E81">
        <f>VLOOKUP(B81,'оборот непрод рт'!$A$7:$K$105,($E$1-2003),0)</f>
        <v>12823.668</v>
      </c>
      <c r="F81">
        <f>VLOOKUP(B81,'оборот непрод рт'!$A$7:$K$105,($F$1-2003),0)</f>
        <v>15644.6</v>
      </c>
      <c r="G81">
        <f>VLOOKUP(B81,'оборот непрод рт'!$A$7:$K$105,($G$1-2003),0)</f>
        <v>20802.378000000001</v>
      </c>
      <c r="H81">
        <f>VLOOKUP(B81,'оборот непрод рт'!$A$7:$K$105,($H$1-2003),0)</f>
        <v>28242.63</v>
      </c>
      <c r="I81">
        <f>VLOOKUP(B81,'оборот непрод рт'!$A$7:$K$105,($I$1-2003),0)</f>
        <v>32729.088000000003</v>
      </c>
      <c r="J81">
        <f>VLOOKUP(B81,'оборот непрод рт'!$A$7:$K$105,($J$1-2003),0)</f>
        <v>38242.282999999996</v>
      </c>
      <c r="K81">
        <f>VLOOKUP(B81,'оборот непрод рт'!$A$7:$K$105,($K$1-2003),0)</f>
        <v>44320.949000000001</v>
      </c>
      <c r="L81">
        <f>VLOOKUP(B81,'оборот непрод рт'!$A$7:$K$105,($L$1-2003),0)</f>
        <v>49042.233</v>
      </c>
      <c r="M81">
        <f>VLOOKUP(B81,'оборот непрод рт'!$A$7:$K$105,($M$1-2003),0)</f>
        <v>54938.625</v>
      </c>
      <c r="N81">
        <f>VLOOKUP(B81,'оборот непрод рт'!$A$7:$K$105,($N$1-2003),0)</f>
        <v>61266.902000000002</v>
      </c>
    </row>
    <row r="82" spans="1:14">
      <c r="A82" s="91" t="s">
        <v>98</v>
      </c>
      <c r="B82" s="92" t="s">
        <v>164</v>
      </c>
      <c r="C82" s="92" t="s">
        <v>268</v>
      </c>
      <c r="D82" s="93">
        <v>237233</v>
      </c>
      <c r="E82">
        <f>VLOOKUP(B82,'оборот непрод рт'!$A$7:$K$105,($E$1-2003),0)</f>
        <v>23981.495999999999</v>
      </c>
      <c r="F82">
        <f>VLOOKUP(B82,'оборот непрод рт'!$A$7:$K$105,($F$1-2003),0)</f>
        <v>29735.300999999999</v>
      </c>
      <c r="G82">
        <f>VLOOKUP(B82,'оборот непрод рт'!$A$7:$K$105,($G$1-2003),0)</f>
        <v>40511.562000000005</v>
      </c>
      <c r="H82">
        <f>VLOOKUP(B82,'оборот непрод рт'!$A$7:$K$105,($H$1-2003),0)</f>
        <v>51559.955000000002</v>
      </c>
      <c r="I82">
        <f>VLOOKUP(B82,'оборот непрод рт'!$A$7:$K$105,($I$1-2003),0)</f>
        <v>47172.45</v>
      </c>
      <c r="J82">
        <f>VLOOKUP(B82,'оборот непрод рт'!$A$7:$K$105,($J$1-2003),0)</f>
        <v>56279.322</v>
      </c>
      <c r="K82">
        <f>VLOOKUP(B82,'оборот непрод рт'!$A$7:$K$105,($K$1-2003),0)</f>
        <v>68131.495999999999</v>
      </c>
      <c r="L82">
        <f>VLOOKUP(B82,'оборот непрод рт'!$A$7:$K$105,($L$1-2003),0)</f>
        <v>80852.964000000007</v>
      </c>
      <c r="M82">
        <f>VLOOKUP(B82,'оборот непрод рт'!$A$7:$K$105,($M$1-2003),0)</f>
        <v>88536.333000000013</v>
      </c>
      <c r="N82">
        <f>VLOOKUP(B82,'оборот непрод рт'!$A$7:$K$105,($N$1-2003),0)</f>
        <v>96847.59</v>
      </c>
    </row>
    <row r="83" spans="1:14">
      <c r="A83" s="91" t="s">
        <v>99</v>
      </c>
      <c r="B83" s="92" t="s">
        <v>202</v>
      </c>
      <c r="C83" s="92" t="s">
        <v>264</v>
      </c>
      <c r="D83" s="93">
        <v>236313</v>
      </c>
      <c r="E83">
        <f>VLOOKUP(B83,'оборот непрод рт'!$A$7:$K$105,($E$1-2003),0)</f>
        <v>23455.067999999999</v>
      </c>
      <c r="F83">
        <f>VLOOKUP(B83,'оборот непрод рт'!$A$7:$K$105,($F$1-2003),0)</f>
        <v>28755.125</v>
      </c>
      <c r="G83">
        <f>VLOOKUP(B83,'оборот непрод рт'!$A$7:$K$105,($G$1-2003),0)</f>
        <v>35403.839999999997</v>
      </c>
      <c r="H83">
        <f>VLOOKUP(B83,'оборот непрод рт'!$A$7:$K$105,($H$1-2003),0)</f>
        <v>43160.932000000001</v>
      </c>
      <c r="I83">
        <f>VLOOKUP(B83,'оборот непрод рт'!$A$7:$K$105,($I$1-2003),0)</f>
        <v>43684.145999999993</v>
      </c>
      <c r="J83">
        <f>VLOOKUP(B83,'оборот непрод рт'!$A$7:$K$105,($J$1-2003),0)</f>
        <v>46437.638999999996</v>
      </c>
      <c r="K83">
        <f>VLOOKUP(B83,'оборот непрод рт'!$A$7:$K$105,($K$1-2003),0)</f>
        <v>54270.303999999996</v>
      </c>
      <c r="L83">
        <f>VLOOKUP(B83,'оборот непрод рт'!$A$7:$K$105,($L$1-2003),0)</f>
        <v>61899</v>
      </c>
      <c r="M83">
        <f>VLOOKUP(B83,'оборот непрод рт'!$A$7:$K$105,($M$1-2003),0)</f>
        <v>63322.45</v>
      </c>
      <c r="N83">
        <f>VLOOKUP(B83,'оборот непрод рт'!$A$7:$K$105,($N$1-2003),0)</f>
        <v>67305.303</v>
      </c>
    </row>
    <row r="84" spans="1:14">
      <c r="A84" s="91" t="s">
        <v>100</v>
      </c>
      <c r="B84" s="92" t="s">
        <v>177</v>
      </c>
      <c r="C84" s="92" t="s">
        <v>267</v>
      </c>
      <c r="D84" s="93">
        <v>235448</v>
      </c>
      <c r="E84">
        <f>VLOOKUP(B84,'оборот непрод рт'!$A$7:$K$105,($E$1-2003),0)</f>
        <v>21783.547999999999</v>
      </c>
      <c r="F84">
        <f>VLOOKUP(B84,'оборот непрод рт'!$A$7:$K$105,($F$1-2003),0)</f>
        <v>30252.18</v>
      </c>
      <c r="G84">
        <f>VLOOKUP(B84,'оборот непрод рт'!$A$7:$K$105,($G$1-2003),0)</f>
        <v>39138.19</v>
      </c>
      <c r="H84">
        <f>VLOOKUP(B84,'оборот непрод рт'!$A$7:$K$105,($H$1-2003),0)</f>
        <v>52600.761000000006</v>
      </c>
      <c r="I84">
        <f>VLOOKUP(B84,'оборот непрод рт'!$A$7:$K$105,($I$1-2003),0)</f>
        <v>52742.91</v>
      </c>
      <c r="J84">
        <f>VLOOKUP(B84,'оборот непрод рт'!$A$7:$K$105,($J$1-2003),0)</f>
        <v>63610.6</v>
      </c>
      <c r="K84">
        <f>VLOOKUP(B84,'оборот непрод рт'!$A$7:$K$105,($K$1-2003),0)</f>
        <v>75397.55</v>
      </c>
      <c r="L84">
        <f>VLOOKUP(B84,'оборот непрод рт'!$A$7:$K$105,($L$1-2003),0)</f>
        <v>99500.61</v>
      </c>
      <c r="M84">
        <f>VLOOKUP(B84,'оборот непрод рт'!$A$7:$K$105,($M$1-2003),0)</f>
        <v>106662.231</v>
      </c>
      <c r="N84">
        <f>VLOOKUP(B84,'оборот непрод рт'!$A$7:$K$105,($N$1-2003),0)</f>
        <v>114716.47</v>
      </c>
    </row>
    <row r="85" spans="1:14">
      <c r="A85" s="91" t="s">
        <v>101</v>
      </c>
      <c r="B85" s="92" t="s">
        <v>182</v>
      </c>
      <c r="C85" s="92" t="s">
        <v>267</v>
      </c>
      <c r="D85" s="93">
        <v>234284</v>
      </c>
      <c r="E85">
        <f>VLOOKUP(B85,'оборот непрод рт'!$A$7:$K$105,($E$1-2003),0)</f>
        <v>21007.365000000002</v>
      </c>
      <c r="F85">
        <f>VLOOKUP(B85,'оборот непрод рт'!$A$7:$K$105,($F$1-2003),0)</f>
        <v>27120.863999999998</v>
      </c>
      <c r="G85">
        <f>VLOOKUP(B85,'оборот непрод рт'!$A$7:$K$105,($G$1-2003),0)</f>
        <v>34636.58</v>
      </c>
      <c r="H85">
        <f>VLOOKUP(B85,'оборот непрод рт'!$A$7:$K$105,($H$1-2003),0)</f>
        <v>47764.56</v>
      </c>
      <c r="I85">
        <f>VLOOKUP(B85,'оборот непрод рт'!$A$7:$K$105,($I$1-2003),0)</f>
        <v>46326.947999999997</v>
      </c>
      <c r="J85">
        <f>VLOOKUP(B85,'оборот непрод рт'!$A$7:$K$105,($J$1-2003),0)</f>
        <v>53713.38</v>
      </c>
      <c r="K85">
        <f>VLOOKUP(B85,'оборот непрод рт'!$A$7:$K$105,($K$1-2003),0)</f>
        <v>66116.483999999997</v>
      </c>
      <c r="L85">
        <f>VLOOKUP(B85,'оборот непрод рт'!$A$7:$K$105,($L$1-2003),0)</f>
        <v>76064.120999999999</v>
      </c>
      <c r="M85">
        <f>VLOOKUP(B85,'оборот непрод рт'!$A$7:$K$105,($M$1-2003),0)</f>
        <v>86587.680999999997</v>
      </c>
      <c r="N85">
        <f>VLOOKUP(B85,'оборот непрод рт'!$A$7:$K$105,($N$1-2003),0)</f>
        <v>104803.50599999999</v>
      </c>
    </row>
    <row r="86" spans="1:14">
      <c r="A86" s="91" t="s">
        <v>102</v>
      </c>
      <c r="B86" s="92" t="s">
        <v>236</v>
      </c>
      <c r="C86" s="92" t="s">
        <v>267</v>
      </c>
      <c r="D86" s="93">
        <v>232905</v>
      </c>
      <c r="E86">
        <f>VLOOKUP(B86,'оборот непрод рт'!$A$7:$K$105,($E$1-2003),0)</f>
        <v>14325.105</v>
      </c>
      <c r="F86">
        <f>VLOOKUP(B86,'оборот непрод рт'!$A$7:$K$105,($F$1-2003),0)</f>
        <v>18968.928</v>
      </c>
      <c r="G86">
        <f>VLOOKUP(B86,'оборот непрод рт'!$A$7:$K$105,($G$1-2003),0)</f>
        <v>24473.02</v>
      </c>
      <c r="H86">
        <f>VLOOKUP(B86,'оборот непрод рт'!$A$7:$K$105,($H$1-2003),0)</f>
        <v>35391.743999999999</v>
      </c>
      <c r="I86">
        <f>VLOOKUP(B86,'оборот непрод рт'!$A$7:$K$105,($I$1-2003),0)</f>
        <v>36337.023999999998</v>
      </c>
      <c r="J86">
        <f>VLOOKUP(B86,'оборот непрод рт'!$A$7:$K$105,($J$1-2003),0)</f>
        <v>42037.973999999995</v>
      </c>
      <c r="K86">
        <f>VLOOKUP(B86,'оборот непрод рт'!$A$7:$K$105,($K$1-2003),0)</f>
        <v>50567.795999999995</v>
      </c>
      <c r="L86">
        <f>VLOOKUP(B86,'оборот непрод рт'!$A$7:$K$105,($L$1-2003),0)</f>
        <v>59249.527999999998</v>
      </c>
      <c r="M86">
        <f>VLOOKUP(B86,'оборот непрод рт'!$A$7:$K$105,($M$1-2003),0)</f>
        <v>64251.513000000006</v>
      </c>
      <c r="N86">
        <f>VLOOKUP(B86,'оборот непрод рт'!$A$7:$K$105,($N$1-2003),0)</f>
        <v>72082.351999999999</v>
      </c>
    </row>
    <row r="87" spans="1:14">
      <c r="A87" s="91" t="s">
        <v>103</v>
      </c>
      <c r="B87" s="92" t="s">
        <v>140</v>
      </c>
      <c r="C87" s="92" t="s">
        <v>266</v>
      </c>
      <c r="D87" s="93">
        <v>232066</v>
      </c>
      <c r="E87">
        <f>VLOOKUP(B87,'оборот непрод рт'!$A$7:$K$105,($E$1-2003),0)</f>
        <v>30534.317999999999</v>
      </c>
      <c r="F87">
        <f>VLOOKUP(B87,'оборот непрод рт'!$A$7:$K$105,($F$1-2003),0)</f>
        <v>40863.582000000002</v>
      </c>
      <c r="G87">
        <f>VLOOKUP(B87,'оборот непрод рт'!$A$7:$K$105,($G$1-2003),0)</f>
        <v>54524.987999999998</v>
      </c>
      <c r="H87">
        <f>VLOOKUP(B87,'оборот непрод рт'!$A$7:$K$105,($H$1-2003),0)</f>
        <v>69950.789999999994</v>
      </c>
      <c r="I87">
        <f>VLOOKUP(B87,'оборот непрод рт'!$A$7:$K$105,($I$1-2003),0)</f>
        <v>65974.728000000003</v>
      </c>
      <c r="J87">
        <f>VLOOKUP(B87,'оборот непрод рт'!$A$7:$K$105,($J$1-2003),0)</f>
        <v>72964.398000000001</v>
      </c>
      <c r="K87">
        <f>VLOOKUP(B87,'оборот непрод рт'!$A$7:$K$105,($K$1-2003),0)</f>
        <v>91354.883000000002</v>
      </c>
      <c r="L87">
        <f>VLOOKUP(B87,'оборот непрод рт'!$A$7:$K$105,($L$1-2003),0)</f>
        <v>98208.474000000002</v>
      </c>
      <c r="M87">
        <f>VLOOKUP(B87,'оборот непрод рт'!$A$7:$K$105,($M$1-2003),0)</f>
        <v>99159.048999999999</v>
      </c>
      <c r="N87">
        <f>VLOOKUP(B87,'оборот непрод рт'!$A$7:$K$105,($N$1-2003),0)</f>
        <v>117647.67599999999</v>
      </c>
    </row>
    <row r="88" spans="1:14">
      <c r="A88" s="91" t="s">
        <v>104</v>
      </c>
      <c r="B88" s="92" t="s">
        <v>202</v>
      </c>
      <c r="C88" s="92" t="s">
        <v>264</v>
      </c>
      <c r="D88" s="93">
        <v>227507</v>
      </c>
      <c r="E88">
        <f>VLOOKUP(B88,'оборот непрод рт'!$A$7:$K$105,($E$1-2003),0)</f>
        <v>23455.067999999999</v>
      </c>
      <c r="F88">
        <f>VLOOKUP(B88,'оборот непрод рт'!$A$7:$K$105,($F$1-2003),0)</f>
        <v>28755.125</v>
      </c>
      <c r="G88">
        <f>VLOOKUP(B88,'оборот непрод рт'!$A$7:$K$105,($G$1-2003),0)</f>
        <v>35403.839999999997</v>
      </c>
      <c r="H88">
        <f>VLOOKUP(B88,'оборот непрод рт'!$A$7:$K$105,($H$1-2003),0)</f>
        <v>43160.932000000001</v>
      </c>
      <c r="I88">
        <f>VLOOKUP(B88,'оборот непрод рт'!$A$7:$K$105,($I$1-2003),0)</f>
        <v>43684.145999999993</v>
      </c>
      <c r="J88">
        <f>VLOOKUP(B88,'оборот непрод рт'!$A$7:$K$105,($J$1-2003),0)</f>
        <v>46437.638999999996</v>
      </c>
      <c r="K88">
        <f>VLOOKUP(B88,'оборот непрод рт'!$A$7:$K$105,($K$1-2003),0)</f>
        <v>54270.303999999996</v>
      </c>
      <c r="L88">
        <f>VLOOKUP(B88,'оборот непрод рт'!$A$7:$K$105,($L$1-2003),0)</f>
        <v>61899</v>
      </c>
      <c r="M88">
        <f>VLOOKUP(B88,'оборот непрод рт'!$A$7:$K$105,($M$1-2003),0)</f>
        <v>63322.45</v>
      </c>
      <c r="N88">
        <f>VLOOKUP(B88,'оборот непрод рт'!$A$7:$K$105,($N$1-2003),0)</f>
        <v>67305.303</v>
      </c>
    </row>
    <row r="89" spans="1:14">
      <c r="A89" s="91" t="s">
        <v>105</v>
      </c>
      <c r="B89" s="92" t="s">
        <v>211</v>
      </c>
      <c r="C89" s="92" t="s">
        <v>269</v>
      </c>
      <c r="D89" s="93">
        <v>224192</v>
      </c>
      <c r="E89">
        <f>VLOOKUP(B89,'оборот непрод рт'!$A$7:$K$105,($E$1-2003),0)</f>
        <v>20152.440000000002</v>
      </c>
      <c r="F89">
        <f>VLOOKUP(B89,'оборот непрод рт'!$A$7:$K$105,($F$1-2003),0)</f>
        <v>25366.039000000004</v>
      </c>
      <c r="G89">
        <f>VLOOKUP(B89,'оборот непрод рт'!$A$7:$K$105,($G$1-2003),0)</f>
        <v>31447.313000000002</v>
      </c>
      <c r="H89">
        <f>VLOOKUP(B89,'оборот непрод рт'!$A$7:$K$105,($H$1-2003),0)</f>
        <v>36746.752</v>
      </c>
      <c r="I89">
        <f>VLOOKUP(B89,'оборот непрод рт'!$A$7:$K$105,($I$1-2003),0)</f>
        <v>42362.665000000001</v>
      </c>
      <c r="J89">
        <f>VLOOKUP(B89,'оборот непрод рт'!$A$7:$K$105,($J$1-2003),0)</f>
        <v>46958.508000000002</v>
      </c>
      <c r="K89">
        <f>VLOOKUP(B89,'оборот непрод рт'!$A$7:$K$105,($K$1-2003),0)</f>
        <v>52653.770999999993</v>
      </c>
      <c r="L89">
        <f>VLOOKUP(B89,'оборот непрод рт'!$A$7:$K$105,($L$1-2003),0)</f>
        <v>58478.3</v>
      </c>
      <c r="M89">
        <f>VLOOKUP(B89,'оборот непрод рт'!$A$7:$K$105,($M$1-2003),0)</f>
        <v>66058.267999999996</v>
      </c>
      <c r="N89">
        <f>VLOOKUP(B89,'оборот непрод рт'!$A$7:$K$105,($N$1-2003),0)</f>
        <v>74506.641000000003</v>
      </c>
    </row>
    <row r="90" spans="1:14">
      <c r="A90" s="91" t="s">
        <v>106</v>
      </c>
      <c r="B90" s="92" t="s">
        <v>140</v>
      </c>
      <c r="C90" s="92" t="s">
        <v>266</v>
      </c>
      <c r="D90" s="93">
        <v>223896</v>
      </c>
      <c r="E90">
        <f>VLOOKUP(B90,'оборот непрод рт'!$A$7:$K$105,($E$1-2003),0)</f>
        <v>30534.317999999999</v>
      </c>
      <c r="F90">
        <f>VLOOKUP(B90,'оборот непрод рт'!$A$7:$K$105,($F$1-2003),0)</f>
        <v>40863.582000000002</v>
      </c>
      <c r="G90">
        <f>VLOOKUP(B90,'оборот непрод рт'!$A$7:$K$105,($G$1-2003),0)</f>
        <v>54524.987999999998</v>
      </c>
      <c r="H90">
        <f>VLOOKUP(B90,'оборот непрод рт'!$A$7:$K$105,($H$1-2003),0)</f>
        <v>69950.789999999994</v>
      </c>
      <c r="I90">
        <f>VLOOKUP(B90,'оборот непрод рт'!$A$7:$K$105,($I$1-2003),0)</f>
        <v>65974.728000000003</v>
      </c>
      <c r="J90">
        <f>VLOOKUP(B90,'оборот непрод рт'!$A$7:$K$105,($J$1-2003),0)</f>
        <v>72964.398000000001</v>
      </c>
      <c r="K90">
        <f>VLOOKUP(B90,'оборот непрод рт'!$A$7:$K$105,($K$1-2003),0)</f>
        <v>91354.883000000002</v>
      </c>
      <c r="L90">
        <f>VLOOKUP(B90,'оборот непрод рт'!$A$7:$K$105,($L$1-2003),0)</f>
        <v>98208.474000000002</v>
      </c>
      <c r="M90">
        <f>VLOOKUP(B90,'оборот непрод рт'!$A$7:$K$105,($M$1-2003),0)</f>
        <v>99159.048999999999</v>
      </c>
      <c r="N90">
        <f>VLOOKUP(B90,'оборот непрод рт'!$A$7:$K$105,($N$1-2003),0)</f>
        <v>117647.67599999999</v>
      </c>
    </row>
    <row r="91" spans="1:14">
      <c r="A91" s="91" t="s">
        <v>107</v>
      </c>
      <c r="B91" s="92" t="s">
        <v>156</v>
      </c>
      <c r="C91" s="92" t="s">
        <v>271</v>
      </c>
      <c r="D91" s="93">
        <v>221954</v>
      </c>
      <c r="E91">
        <f>VLOOKUP(B91,'оборот непрод рт'!$A$7:$K$105,($E$1-2003),0)</f>
        <v>18451.523999999998</v>
      </c>
      <c r="F91">
        <f>VLOOKUP(B91,'оборот непрод рт'!$A$7:$K$105,($F$1-2003),0)</f>
        <v>22190.936000000002</v>
      </c>
      <c r="G91">
        <f>VLOOKUP(B91,'оборот непрод рт'!$A$7:$K$105,($G$1-2003),0)</f>
        <v>28157.152000000002</v>
      </c>
      <c r="H91">
        <f>VLOOKUP(B91,'оборот непрод рт'!$A$7:$K$105,($H$1-2003),0)</f>
        <v>37462.92</v>
      </c>
      <c r="I91">
        <f>VLOOKUP(B91,'оборот непрод рт'!$A$7:$K$105,($I$1-2003),0)</f>
        <v>41313.165000000001</v>
      </c>
      <c r="J91">
        <f>VLOOKUP(B91,'оборот непрод рт'!$A$7:$K$105,($J$1-2003),0)</f>
        <v>45668.934000000001</v>
      </c>
      <c r="K91">
        <f>VLOOKUP(B91,'оборот непрод рт'!$A$7:$K$105,($K$1-2003),0)</f>
        <v>52799.472000000002</v>
      </c>
      <c r="L91">
        <f>VLOOKUP(B91,'оборот непрод рт'!$A$7:$K$105,($L$1-2003),0)</f>
        <v>62785.536000000007</v>
      </c>
      <c r="M91">
        <f>VLOOKUP(B91,'оборот непрод рт'!$A$7:$K$105,($M$1-2003),0)</f>
        <v>70164.035999999993</v>
      </c>
      <c r="N91">
        <f>VLOOKUP(B91,'оборот непрод рт'!$A$7:$K$105,($N$1-2003),0)</f>
        <v>78904.59199999999</v>
      </c>
    </row>
    <row r="92" spans="1:14">
      <c r="A92" s="91" t="s">
        <v>108</v>
      </c>
      <c r="B92" s="92" t="s">
        <v>185</v>
      </c>
      <c r="C92" s="92" t="s">
        <v>267</v>
      </c>
      <c r="D92" s="93">
        <v>221847</v>
      </c>
      <c r="E92">
        <f>VLOOKUP(B92,'оборот непрод рт'!$A$7:$K$105,($E$1-2003),0)</f>
        <v>17408.275000000001</v>
      </c>
      <c r="F92">
        <f>VLOOKUP(B92,'оборот непрод рт'!$A$7:$K$105,($F$1-2003),0)</f>
        <v>21436.476000000002</v>
      </c>
      <c r="G92">
        <f>VLOOKUP(B92,'оборот непрод рт'!$A$7:$K$105,($G$1-2003),0)</f>
        <v>26023.971999999998</v>
      </c>
      <c r="H92">
        <f>VLOOKUP(B92,'оборот непрод рт'!$A$7:$K$105,($H$1-2003),0)</f>
        <v>32860.031000000003</v>
      </c>
      <c r="I92">
        <f>VLOOKUP(B92,'оборот непрод рт'!$A$7:$K$105,($I$1-2003),0)</f>
        <v>32379.618999999999</v>
      </c>
      <c r="J92">
        <f>VLOOKUP(B92,'оборот непрод рт'!$A$7:$K$105,($J$1-2003),0)</f>
        <v>38291.222000000002</v>
      </c>
      <c r="K92">
        <f>VLOOKUP(B92,'оборот непрод рт'!$A$7:$K$105,($K$1-2003),0)</f>
        <v>44959.424000000006</v>
      </c>
      <c r="L92">
        <f>VLOOKUP(B92,'оборот непрод рт'!$A$7:$K$105,($L$1-2003),0)</f>
        <v>52563.6</v>
      </c>
      <c r="M92">
        <f>VLOOKUP(B92,'оборот непрод рт'!$A$7:$K$105,($M$1-2003),0)</f>
        <v>57715.199999999997</v>
      </c>
      <c r="N92">
        <f>VLOOKUP(B92,'оборот непрод рт'!$A$7:$K$105,($N$1-2003),0)</f>
        <v>65312.224999999999</v>
      </c>
    </row>
    <row r="93" spans="1:14">
      <c r="A93" s="91" t="s">
        <v>109</v>
      </c>
      <c r="B93" s="92" t="s">
        <v>131</v>
      </c>
      <c r="C93" s="92" t="s">
        <v>266</v>
      </c>
      <c r="D93" s="93">
        <v>221254</v>
      </c>
      <c r="E93">
        <f>VLOOKUP(B93,'оборот непрод рт'!$A$7:$K$105,($E$1-2003),0)</f>
        <v>15811.175999999999</v>
      </c>
      <c r="F93">
        <f>VLOOKUP(B93,'оборот непрод рт'!$A$7:$K$105,($F$1-2003),0)</f>
        <v>24666.652000000002</v>
      </c>
      <c r="G93">
        <f>VLOOKUP(B93,'оборот непрод рт'!$A$7:$K$105,($G$1-2003),0)</f>
        <v>34496.120000000003</v>
      </c>
      <c r="H93">
        <f>VLOOKUP(B93,'оборот непрод рт'!$A$7:$K$105,($H$1-2003),0)</f>
        <v>45579.989000000001</v>
      </c>
      <c r="I93">
        <f>VLOOKUP(B93,'оборот непрод рт'!$A$7:$K$105,($I$1-2003),0)</f>
        <v>43944.9</v>
      </c>
      <c r="J93">
        <f>VLOOKUP(B93,'оборот непрод рт'!$A$7:$K$105,($J$1-2003),0)</f>
        <v>49573.55</v>
      </c>
      <c r="K93">
        <f>VLOOKUP(B93,'оборот непрод рт'!$A$7:$K$105,($K$1-2003),0)</f>
        <v>65354.926000000007</v>
      </c>
      <c r="L93">
        <f>VLOOKUP(B93,'оборот непрод рт'!$A$7:$K$105,($L$1-2003),0)</f>
        <v>79501.248000000007</v>
      </c>
      <c r="M93">
        <f>VLOOKUP(B93,'оборот непрод рт'!$A$7:$K$105,($M$1-2003),0)</f>
        <v>89750.047999999995</v>
      </c>
      <c r="N93">
        <f>VLOOKUP(B93,'оборот непрод рт'!$A$7:$K$105,($N$1-2003),0)</f>
        <v>97627.005000000005</v>
      </c>
    </row>
    <row r="94" spans="1:14">
      <c r="A94" s="94" t="s">
        <v>113</v>
      </c>
      <c r="B94" s="92" t="s">
        <v>140</v>
      </c>
      <c r="C94" s="92" t="s">
        <v>266</v>
      </c>
      <c r="D94" s="93">
        <v>220947</v>
      </c>
      <c r="E94">
        <f>VLOOKUP(B94,'оборот непрод рт'!$A$7:$K$105,($E$1-2003),0)</f>
        <v>30534.317999999999</v>
      </c>
      <c r="F94">
        <f>VLOOKUP(B94,'оборот непрод рт'!$A$7:$K$105,($F$1-2003),0)</f>
        <v>40863.582000000002</v>
      </c>
      <c r="G94">
        <f>VLOOKUP(B94,'оборот непрод рт'!$A$7:$K$105,($G$1-2003),0)</f>
        <v>54524.987999999998</v>
      </c>
      <c r="H94">
        <f>VLOOKUP(B94,'оборот непрод рт'!$A$7:$K$105,($H$1-2003),0)</f>
        <v>69950.789999999994</v>
      </c>
      <c r="I94">
        <f>VLOOKUP(B94,'оборот непрод рт'!$A$7:$K$105,($I$1-2003),0)</f>
        <v>65974.728000000003</v>
      </c>
      <c r="J94">
        <f>VLOOKUP(B94,'оборот непрод рт'!$A$7:$K$105,($J$1-2003),0)</f>
        <v>72964.398000000001</v>
      </c>
      <c r="K94">
        <f>VLOOKUP(B94,'оборот непрод рт'!$A$7:$K$105,($K$1-2003),0)</f>
        <v>91354.883000000002</v>
      </c>
      <c r="L94">
        <f>VLOOKUP(B94,'оборот непрод рт'!$A$7:$K$105,($L$1-2003),0)</f>
        <v>98208.474000000002</v>
      </c>
      <c r="M94">
        <f>VLOOKUP(B94,'оборот непрод рт'!$A$7:$K$105,($M$1-2003),0)</f>
        <v>99159.048999999999</v>
      </c>
      <c r="N94">
        <f>VLOOKUP(B94,'оборот непрод рт'!$A$7:$K$105,($N$1-2003),0)</f>
        <v>117647.67599999999</v>
      </c>
    </row>
    <row r="95" spans="1:14">
      <c r="A95" s="91" t="s">
        <v>110</v>
      </c>
      <c r="B95" s="92" t="s">
        <v>157</v>
      </c>
      <c r="C95" s="92" t="s">
        <v>271</v>
      </c>
      <c r="D95" s="93">
        <v>207571</v>
      </c>
      <c r="E95">
        <f>VLOOKUP(B95,'оборот непрод рт'!$A$7:$K$105,($E$1-2003),0)</f>
        <v>16654.208999999999</v>
      </c>
      <c r="F95">
        <f>VLOOKUP(B95,'оборот непрод рт'!$A$7:$K$105,($F$1-2003),0)</f>
        <v>19168.155999999999</v>
      </c>
      <c r="G95">
        <f>VLOOKUP(B95,'оборот непрод рт'!$A$7:$K$105,($G$1-2003),0)</f>
        <v>22883.504000000001</v>
      </c>
      <c r="H95">
        <f>VLOOKUP(B95,'оборот непрод рт'!$A$7:$K$105,($H$1-2003),0)</f>
        <v>30705.576999999997</v>
      </c>
      <c r="I95">
        <f>VLOOKUP(B95,'оборот непрод рт'!$A$7:$K$105,($I$1-2003),0)</f>
        <v>33283.410999999993</v>
      </c>
      <c r="J95">
        <f>VLOOKUP(B95,'оборот непрод рт'!$A$7:$K$105,($J$1-2003),0)</f>
        <v>39512.550000000003</v>
      </c>
      <c r="K95">
        <f>VLOOKUP(B95,'оборот непрод рт'!$A$7:$K$105,($K$1-2003),0)</f>
        <v>48441.49</v>
      </c>
      <c r="L95">
        <f>VLOOKUP(B95,'оборот непрод рт'!$A$7:$K$105,($L$1-2003),0)</f>
        <v>55938.445</v>
      </c>
      <c r="M95">
        <f>VLOOKUP(B95,'оборот непрод рт'!$A$7:$K$105,($M$1-2003),0)</f>
        <v>62542.122000000003</v>
      </c>
      <c r="N95">
        <f>VLOOKUP(B95,'оборот непрод рт'!$A$7:$K$105,($N$1-2003),0)</f>
        <v>72544.298999999999</v>
      </c>
    </row>
    <row r="96" spans="1:14">
      <c r="A96" s="91" t="s">
        <v>111</v>
      </c>
      <c r="B96" s="92" t="s">
        <v>199</v>
      </c>
      <c r="C96" s="92" t="s">
        <v>264</v>
      </c>
      <c r="D96" s="93">
        <v>204164</v>
      </c>
      <c r="E96">
        <f>VLOOKUP(B96,'оборот непрод рт'!$A$7:$K$105,($E$1-2003),0)</f>
        <v>16857.273999999998</v>
      </c>
      <c r="F96">
        <f>VLOOKUP(B96,'оборот непрод рт'!$A$7:$K$105,($F$1-2003),0)</f>
        <v>24787.296000000002</v>
      </c>
      <c r="G96">
        <f>VLOOKUP(B96,'оборот непрод рт'!$A$7:$K$105,($G$1-2003),0)</f>
        <v>32793.695999999996</v>
      </c>
      <c r="H96">
        <f>VLOOKUP(B96,'оборот непрод рт'!$A$7:$K$105,($H$1-2003),0)</f>
        <v>40708.331999999995</v>
      </c>
      <c r="I96">
        <f>VLOOKUP(B96,'оборот непрод рт'!$A$7:$K$105,($I$1-2003),0)</f>
        <v>33435.135999999999</v>
      </c>
      <c r="J96">
        <f>VLOOKUP(B96,'оборот непрод рт'!$A$7:$K$105,($J$1-2003),0)</f>
        <v>38396.076000000001</v>
      </c>
      <c r="K96">
        <f>VLOOKUP(B96,'оборот непрод рт'!$A$7:$K$105,($K$1-2003),0)</f>
        <v>46647.432000000001</v>
      </c>
      <c r="L96">
        <f>VLOOKUP(B96,'оборот непрод рт'!$A$7:$K$105,($L$1-2003),0)</f>
        <v>56789.898000000008</v>
      </c>
      <c r="M96">
        <f>VLOOKUP(B96,'оборот непрод рт'!$A$7:$K$105,($M$1-2003),0)</f>
        <v>63299.456000000006</v>
      </c>
      <c r="N96">
        <f>VLOOKUP(B96,'оборот непрод рт'!$A$7:$K$105,($N$1-2003),0)</f>
        <v>65728.512000000002</v>
      </c>
    </row>
    <row r="97" spans="1:14">
      <c r="A97" s="91" t="s">
        <v>114</v>
      </c>
      <c r="B97" s="92" t="s">
        <v>203</v>
      </c>
      <c r="C97" s="92" t="s">
        <v>264</v>
      </c>
      <c r="D97" s="93">
        <v>200547</v>
      </c>
      <c r="E97">
        <f>VLOOKUP(B97,'оборот непрод рт'!$A$7:$K$105,($E$1-2003),0)</f>
        <v>25587.712000000003</v>
      </c>
      <c r="F97">
        <f>VLOOKUP(B97,'оборот непрод рт'!$A$7:$K$105,($F$1-2003),0)</f>
        <v>33158.733999999997</v>
      </c>
      <c r="G97">
        <f>VLOOKUP(B97,'оборот непрод рт'!$A$7:$K$105,($G$1-2003),0)</f>
        <v>42441.167999999998</v>
      </c>
      <c r="H97">
        <f>VLOOKUP(B97,'оборот непрод рт'!$A$7:$K$105,($H$1-2003),0)</f>
        <v>53026.356</v>
      </c>
      <c r="I97">
        <f>VLOOKUP(B97,'оборот непрод рт'!$A$7:$K$105,($I$1-2003),0)</f>
        <v>42378.84</v>
      </c>
      <c r="J97">
        <f>VLOOKUP(B97,'оборот непрод рт'!$A$7:$K$105,($J$1-2003),0)</f>
        <v>50164.776000000005</v>
      </c>
      <c r="K97">
        <f>VLOOKUP(B97,'оборот непрод рт'!$A$7:$K$105,($K$1-2003),0)</f>
        <v>54828.136000000006</v>
      </c>
      <c r="L97">
        <f>VLOOKUP(B97,'оборот непрод рт'!$A$7:$K$105,($L$1-2003),0)</f>
        <v>61660.637999999999</v>
      </c>
      <c r="M97">
        <f>VLOOKUP(B97,'оборот непрод рт'!$A$7:$K$105,($M$1-2003),0)</f>
        <v>67123.354999999996</v>
      </c>
      <c r="N97">
        <f>VLOOKUP(B97,'оборот непрод рт'!$A$7:$K$105,($N$1-2003),0)</f>
        <v>62978.445</v>
      </c>
    </row>
    <row r="98" spans="1:14">
      <c r="A98" s="91" t="s">
        <v>115</v>
      </c>
      <c r="B98" s="92" t="s">
        <v>185</v>
      </c>
      <c r="C98" s="92" t="s">
        <v>267</v>
      </c>
      <c r="D98" s="93">
        <v>193533</v>
      </c>
      <c r="E98">
        <f>VLOOKUP(B98,'оборот непрод рт'!$A$7:$K$105,($E$1-2003),0)</f>
        <v>17408.275000000001</v>
      </c>
      <c r="F98">
        <f>VLOOKUP(B98,'оборот непрод рт'!$A$7:$K$105,($F$1-2003),0)</f>
        <v>21436.476000000002</v>
      </c>
      <c r="G98">
        <f>VLOOKUP(B98,'оборот непрод рт'!$A$7:$K$105,($G$1-2003),0)</f>
        <v>26023.971999999998</v>
      </c>
      <c r="H98">
        <f>VLOOKUP(B98,'оборот непрод рт'!$A$7:$K$105,($H$1-2003),0)</f>
        <v>32860.031000000003</v>
      </c>
      <c r="I98">
        <f>VLOOKUP(B98,'оборот непрод рт'!$A$7:$K$105,($I$1-2003),0)</f>
        <v>32379.618999999999</v>
      </c>
      <c r="J98">
        <f>VLOOKUP(B98,'оборот непрод рт'!$A$7:$K$105,($J$1-2003),0)</f>
        <v>38291.222000000002</v>
      </c>
      <c r="K98">
        <f>VLOOKUP(B98,'оборот непрод рт'!$A$7:$K$105,($K$1-2003),0)</f>
        <v>44959.424000000006</v>
      </c>
      <c r="L98">
        <f>VLOOKUP(B98,'оборот непрод рт'!$A$7:$K$105,($L$1-2003),0)</f>
        <v>52563.6</v>
      </c>
      <c r="M98">
        <f>VLOOKUP(B98,'оборот непрод рт'!$A$7:$K$105,($M$1-2003),0)</f>
        <v>57715.199999999997</v>
      </c>
      <c r="N98">
        <f>VLOOKUP(B98,'оборот непрод рт'!$A$7:$K$105,($N$1-2003),0)</f>
        <v>65312.224999999999</v>
      </c>
    </row>
    <row r="99" spans="1:14">
      <c r="A99" s="91" t="s">
        <v>116</v>
      </c>
      <c r="B99" s="92" t="s">
        <v>147</v>
      </c>
      <c r="C99" s="92" t="s">
        <v>266</v>
      </c>
      <c r="D99" s="93">
        <v>193341</v>
      </c>
      <c r="E99">
        <f>VLOOKUP(B99,'оборот непрод рт'!$A$7:$K$105,($E$1-2003),0)</f>
        <v>15499.558999999999</v>
      </c>
      <c r="F99">
        <f>VLOOKUP(B99,'оборот непрод рт'!$A$7:$K$105,($F$1-2003),0)</f>
        <v>20763.77</v>
      </c>
      <c r="G99">
        <f>VLOOKUP(B99,'оборот непрод рт'!$A$7:$K$105,($G$1-2003),0)</f>
        <v>27405.040000000001</v>
      </c>
      <c r="H99">
        <f>VLOOKUP(B99,'оборот непрод рт'!$A$7:$K$105,($H$1-2003),0)</f>
        <v>35003.339999999997</v>
      </c>
      <c r="I99">
        <f>VLOOKUP(B99,'оборот непрод рт'!$A$7:$K$105,($I$1-2003),0)</f>
        <v>32470.974000000002</v>
      </c>
      <c r="J99">
        <f>VLOOKUP(B99,'оборот непрод рт'!$A$7:$K$105,($J$1-2003),0)</f>
        <v>38179.680000000008</v>
      </c>
      <c r="K99">
        <f>VLOOKUP(B99,'оборот непрод рт'!$A$7:$K$105,($K$1-2003),0)</f>
        <v>51590.144</v>
      </c>
      <c r="L99">
        <f>VLOOKUP(B99,'оборот непрод рт'!$A$7:$K$105,($L$1-2003),0)</f>
        <v>59685.282999999996</v>
      </c>
      <c r="M99">
        <f>VLOOKUP(B99,'оборот непрод рт'!$A$7:$K$105,($M$1-2003),0)</f>
        <v>68458.879000000001</v>
      </c>
      <c r="N99">
        <f>VLOOKUP(B99,'оборот непрод рт'!$A$7:$K$105,($N$1-2003),0)</f>
        <v>77055.845000000001</v>
      </c>
    </row>
    <row r="100" spans="1:14">
      <c r="A100" s="91" t="s">
        <v>117</v>
      </c>
      <c r="B100" s="92" t="s">
        <v>214</v>
      </c>
      <c r="C100" s="92" t="s">
        <v>269</v>
      </c>
      <c r="D100" s="93">
        <v>192780</v>
      </c>
      <c r="E100">
        <f>VLOOKUP(B100,'оборот непрод рт'!$A$7:$K$105,($E$1-2003),0)</f>
        <v>31713.08</v>
      </c>
      <c r="F100">
        <f>VLOOKUP(B100,'оборот непрод рт'!$A$7:$K$105,($F$1-2003),0)</f>
        <v>46507.974999999999</v>
      </c>
      <c r="G100">
        <f>VLOOKUP(B100,'оборот непрод рт'!$A$7:$K$105,($G$1-2003),0)</f>
        <v>54447.273999999998</v>
      </c>
      <c r="H100">
        <f>VLOOKUP(B100,'оборот непрод рт'!$A$7:$K$105,($H$1-2003),0)</f>
        <v>70380.11</v>
      </c>
      <c r="I100">
        <f>VLOOKUP(B100,'оборот непрод рт'!$A$7:$K$105,($I$1-2003),0)</f>
        <v>83550.195000000007</v>
      </c>
      <c r="J100">
        <f>VLOOKUP(B100,'оборот непрод рт'!$A$7:$K$105,($J$1-2003),0)</f>
        <v>91817.983999999997</v>
      </c>
      <c r="K100">
        <f>VLOOKUP(B100,'оборот непрод рт'!$A$7:$K$105,($K$1-2003),0)</f>
        <v>95607.84</v>
      </c>
      <c r="L100">
        <f>VLOOKUP(B100,'оборот непрод рт'!$A$7:$K$105,($L$1-2003),0)</f>
        <v>104365.351</v>
      </c>
      <c r="M100">
        <f>VLOOKUP(B100,'оборот непрод рт'!$A$7:$K$105,($M$1-2003),0)</f>
        <v>114231.08</v>
      </c>
      <c r="N100">
        <f>VLOOKUP(B100,'оборот непрод рт'!$A$7:$K$105,($N$1-2003),0)</f>
        <v>121372.705</v>
      </c>
    </row>
    <row r="101" spans="1:14">
      <c r="A101" s="91" t="s">
        <v>118</v>
      </c>
      <c r="B101" s="92" t="s">
        <v>161</v>
      </c>
      <c r="C101" s="92" t="s">
        <v>268</v>
      </c>
      <c r="D101" s="93">
        <v>191568</v>
      </c>
      <c r="E101">
        <f>VLOOKUP(B101,'оборот непрод рт'!$A$7:$K$105,($E$1-2003),0)</f>
        <v>23238.02</v>
      </c>
      <c r="F101">
        <f>VLOOKUP(B101,'оборот непрод рт'!$A$7:$K$105,($F$1-2003),0)</f>
        <v>30063.066000000003</v>
      </c>
      <c r="G101">
        <f>VLOOKUP(B101,'оборот непрод рт'!$A$7:$K$105,($G$1-2003),0)</f>
        <v>43579.998</v>
      </c>
      <c r="H101">
        <f>VLOOKUP(B101,'оборот непрод рт'!$A$7:$K$105,($H$1-2003),0)</f>
        <v>55261.491999999998</v>
      </c>
      <c r="I101">
        <f>VLOOKUP(B101,'оборот непрод рт'!$A$7:$K$105,($I$1-2003),0)</f>
        <v>60496.38</v>
      </c>
      <c r="J101">
        <f>VLOOKUP(B101,'оборот непрод рт'!$A$7:$K$105,($J$1-2003),0)</f>
        <v>66582.34199999999</v>
      </c>
      <c r="K101">
        <f>VLOOKUP(B101,'оборот непрод рт'!$A$7:$K$105,($K$1-2003),0)</f>
        <v>74292.216</v>
      </c>
      <c r="L101">
        <f>VLOOKUP(B101,'оборот непрод рт'!$A$7:$K$105,($L$1-2003),0)</f>
        <v>84131.882000000012</v>
      </c>
      <c r="M101">
        <f>VLOOKUP(B101,'оборот непрод рт'!$A$7:$K$105,($M$1-2003),0)</f>
        <v>91363.02</v>
      </c>
      <c r="N101">
        <f>VLOOKUP(B101,'оборот непрод рт'!$A$7:$K$105,($N$1-2003),0)</f>
        <v>108093.70799999998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M102"/>
  <sheetViews>
    <sheetView workbookViewId="0">
      <selection activeCell="O26" sqref="O26"/>
    </sheetView>
  </sheetViews>
  <sheetFormatPr baseColWidth="10" defaultRowHeight="15" x14ac:dyDescent="0"/>
  <cols>
    <col min="1" max="1" width="17.6640625" customWidth="1"/>
    <col min="2" max="2" width="25.6640625" customWidth="1"/>
    <col min="3" max="3" width="20.83203125" customWidth="1"/>
  </cols>
  <sheetData>
    <row r="1" spans="1:13">
      <c r="E1" s="127">
        <v>2011</v>
      </c>
      <c r="F1" s="127">
        <v>2012</v>
      </c>
      <c r="G1" s="127">
        <v>2013</v>
      </c>
      <c r="H1" s="128" t="s">
        <v>123</v>
      </c>
      <c r="I1" s="129"/>
      <c r="J1" s="129"/>
      <c r="K1" s="130"/>
      <c r="L1" s="132">
        <v>2015</v>
      </c>
      <c r="M1" s="133"/>
    </row>
    <row r="2" spans="1:13">
      <c r="A2" s="126" t="s">
        <v>288</v>
      </c>
      <c r="D2" t="s">
        <v>287</v>
      </c>
      <c r="E2" s="131"/>
      <c r="F2" s="131"/>
      <c r="G2" s="131"/>
      <c r="H2" s="27" t="s">
        <v>124</v>
      </c>
      <c r="I2" s="27" t="s">
        <v>125</v>
      </c>
      <c r="J2" s="27" t="s">
        <v>126</v>
      </c>
      <c r="K2" s="27" t="s">
        <v>127</v>
      </c>
      <c r="L2" s="27" t="s">
        <v>128</v>
      </c>
      <c r="M2" s="27" t="s">
        <v>125</v>
      </c>
    </row>
    <row r="3" spans="1:13">
      <c r="A3" s="91" t="s">
        <v>20</v>
      </c>
      <c r="B3" s="92" t="s">
        <v>20</v>
      </c>
      <c r="C3" s="92"/>
      <c r="D3" s="93">
        <v>12197596</v>
      </c>
      <c r="E3">
        <f>VLOOKUP(B3,'активн абонентов интернета'!$A$8:$J$98,2,0)</f>
        <v>2733402</v>
      </c>
      <c r="F3">
        <f>VLOOKUP(B3,'активн абонентов интернета'!$A$8:$J$98,3,0)</f>
        <v>2988958</v>
      </c>
      <c r="G3">
        <f>VLOOKUP(B3,'активн абонентов интернета'!$A$8:$J$98,4,0)</f>
        <v>3838130</v>
      </c>
      <c r="H3">
        <f>VLOOKUP(B3,'активн абонентов интернета'!$A$8:$J$98,5,0)</f>
        <v>3811377</v>
      </c>
      <c r="I3">
        <f>VLOOKUP(B3,'активн абонентов интернета'!$A$8:$J$98,6,0)</f>
        <v>3826687</v>
      </c>
      <c r="J3">
        <f>VLOOKUP(B3,'активн абонентов интернета'!$A$8:$J$98,7,0)</f>
        <v>3887470</v>
      </c>
      <c r="K3">
        <f>VLOOKUP(B3,'активн абонентов интернета'!$A$8:$J$98,8,0)</f>
        <v>4027224</v>
      </c>
      <c r="L3">
        <f>VLOOKUP(B3,'активн абонентов интернета'!$A$8:$J$98,9,0)</f>
        <v>3464772</v>
      </c>
      <c r="M3">
        <f>VLOOKUP(B3,'активн абонентов интернета'!$A$8:$J$98,10,0)</f>
        <v>3481185</v>
      </c>
    </row>
    <row r="4" spans="1:13">
      <c r="A4" s="91" t="s">
        <v>21</v>
      </c>
      <c r="B4" s="92" t="s">
        <v>21</v>
      </c>
      <c r="C4" s="92"/>
      <c r="D4" s="93">
        <v>5191690</v>
      </c>
      <c r="E4">
        <f>VLOOKUP(B4,'активн абонентов интернета'!$A$8:$J$98,2,0)</f>
        <v>967040</v>
      </c>
      <c r="F4">
        <f>VLOOKUP(B4,'активн абонентов интернета'!$A$8:$J$98,3,0)</f>
        <v>1106187</v>
      </c>
      <c r="G4">
        <f>VLOOKUP(B4,'активн абонентов интернета'!$A$8:$J$98,4,0)</f>
        <v>1384019</v>
      </c>
      <c r="H4">
        <f>VLOOKUP(B4,'активн абонентов интернета'!$A$8:$J$98,5,0)</f>
        <v>1414973</v>
      </c>
      <c r="I4">
        <f>VLOOKUP(B4,'активн абонентов интернета'!$A$8:$J$98,6,0)</f>
        <v>1395144</v>
      </c>
      <c r="J4">
        <f>VLOOKUP(B4,'активн абонентов интернета'!$A$8:$J$98,7,0)</f>
        <v>1416830</v>
      </c>
      <c r="K4">
        <f>VLOOKUP(B4,'активн абонентов интернета'!$A$8:$J$98,8,0)</f>
        <v>1427087</v>
      </c>
      <c r="L4">
        <f>VLOOKUP(B4,'активн абонентов интернета'!$A$8:$J$98,9,0)</f>
        <v>1463767</v>
      </c>
      <c r="M4">
        <f>VLOOKUP(B4,'активн абонентов интернета'!$A$8:$J$98,10,0)</f>
        <v>1478910</v>
      </c>
    </row>
    <row r="5" spans="1:13">
      <c r="A5" s="91" t="s">
        <v>22</v>
      </c>
      <c r="B5" s="92" t="s">
        <v>204</v>
      </c>
      <c r="C5" s="92" t="s">
        <v>264</v>
      </c>
      <c r="D5" s="93">
        <v>1567087</v>
      </c>
      <c r="E5">
        <f>VLOOKUP(B5,'активн абонентов интернета'!$A$8:$J$98,2,0)</f>
        <v>547023</v>
      </c>
      <c r="F5">
        <f>VLOOKUP(B5,'активн абонентов интернета'!$A$8:$J$98,3,0)</f>
        <v>710790</v>
      </c>
      <c r="G5">
        <f>VLOOKUP(B5,'активн абонентов интернета'!$A$8:$J$98,4,0)</f>
        <v>774471</v>
      </c>
      <c r="H5">
        <f>VLOOKUP(B5,'активн абонентов интернета'!$A$8:$J$98,5,0)</f>
        <v>792767</v>
      </c>
      <c r="I5">
        <f>VLOOKUP(B5,'активн абонентов интернета'!$A$8:$J$98,6,0)</f>
        <v>783461</v>
      </c>
      <c r="J5">
        <f>VLOOKUP(B5,'активн абонентов интернета'!$A$8:$J$98,7,0)</f>
        <v>795438</v>
      </c>
      <c r="K5">
        <f>VLOOKUP(B5,'активн абонентов интернета'!$A$8:$J$98,8,0)</f>
        <v>810544</v>
      </c>
      <c r="L5">
        <f>VLOOKUP(B5,'активн абонентов интернета'!$A$8:$J$98,9,0)</f>
        <v>816251</v>
      </c>
      <c r="M5">
        <f>VLOOKUP(B5,'активн абонентов интернета'!$A$8:$J$98,10,0)</f>
        <v>819851</v>
      </c>
    </row>
    <row r="6" spans="1:13">
      <c r="A6" s="91" t="s">
        <v>23</v>
      </c>
      <c r="B6" s="92" t="s">
        <v>189</v>
      </c>
      <c r="C6" s="92" t="s">
        <v>265</v>
      </c>
      <c r="D6" s="93">
        <v>1428042</v>
      </c>
      <c r="E6">
        <f>VLOOKUP(B6,'активн абонентов интернета'!$A$8:$J$98,2,0)</f>
        <v>625432</v>
      </c>
      <c r="F6">
        <f>VLOOKUP(B6,'активн абонентов интернета'!$A$8:$J$98,3,0)</f>
        <v>729317</v>
      </c>
      <c r="G6">
        <f>VLOOKUP(B6,'активн абонентов интернета'!$A$8:$J$98,4,0)</f>
        <v>817143</v>
      </c>
      <c r="H6">
        <f>VLOOKUP(B6,'активн абонентов интернета'!$A$8:$J$98,5,0)</f>
        <v>828090</v>
      </c>
      <c r="I6">
        <f>VLOOKUP(B6,'активн абонентов интернета'!$A$8:$J$98,6,0)</f>
        <v>826753</v>
      </c>
      <c r="J6">
        <f>VLOOKUP(B6,'активн абонентов интернета'!$A$8:$J$98,7,0)</f>
        <v>850452</v>
      </c>
      <c r="K6">
        <f>VLOOKUP(B6,'активн абонентов интернета'!$A$8:$J$98,8,0)</f>
        <v>873878</v>
      </c>
      <c r="L6">
        <f>VLOOKUP(B6,'активн абонентов интернета'!$A$8:$J$98,9,0)</f>
        <v>893419</v>
      </c>
      <c r="M6">
        <f>VLOOKUP(B6,'активн абонентов интернета'!$A$8:$J$98,10,0)</f>
        <v>891237</v>
      </c>
    </row>
    <row r="7" spans="1:13">
      <c r="A7" s="91" t="s">
        <v>24</v>
      </c>
      <c r="B7" s="92" t="s">
        <v>182</v>
      </c>
      <c r="C7" s="92" t="s">
        <v>266</v>
      </c>
      <c r="D7" s="93">
        <v>1267760</v>
      </c>
      <c r="E7">
        <f>VLOOKUP(B7,'активн абонентов интернета'!$A$8:$J$98,2,0)</f>
        <v>475231</v>
      </c>
      <c r="F7">
        <f>VLOOKUP(B7,'активн абонентов интернета'!$A$8:$J$98,3,0)</f>
        <v>601664</v>
      </c>
      <c r="G7">
        <f>VLOOKUP(B7,'активн абонентов интернета'!$A$8:$J$98,4,0)</f>
        <v>693517</v>
      </c>
      <c r="H7">
        <f>VLOOKUP(B7,'активн абонентов интернета'!$A$8:$J$98,5,0)</f>
        <v>706898</v>
      </c>
      <c r="I7">
        <f>VLOOKUP(B7,'активн абонентов интернета'!$A$8:$J$98,6,0)</f>
        <v>692179</v>
      </c>
      <c r="J7">
        <f>VLOOKUP(B7,'активн абонентов интернета'!$A$8:$J$98,7,0)</f>
        <v>713145</v>
      </c>
      <c r="K7">
        <f>VLOOKUP(B7,'активн абонентов интернета'!$A$8:$J$98,8,0)</f>
        <v>731801</v>
      </c>
      <c r="L7">
        <f>VLOOKUP(B7,'активн абонентов интернета'!$A$8:$J$98,9,0)</f>
        <v>732201</v>
      </c>
      <c r="M7">
        <f>VLOOKUP(B7,'активн абонентов интернета'!$A$8:$J$98,10,0)</f>
        <v>739110</v>
      </c>
    </row>
    <row r="8" spans="1:13">
      <c r="A8" s="91" t="s">
        <v>25</v>
      </c>
      <c r="B8" s="92" t="s">
        <v>177</v>
      </c>
      <c r="C8" s="92" t="s">
        <v>267</v>
      </c>
      <c r="D8" s="93">
        <v>1205651</v>
      </c>
      <c r="E8">
        <f>VLOOKUP(B8,'активн абонентов интернета'!$A$8:$J$98,2,0)</f>
        <v>734886</v>
      </c>
      <c r="F8">
        <f>VLOOKUP(B8,'активн абонентов интернета'!$A$8:$J$98,3,0)</f>
        <v>856949</v>
      </c>
      <c r="G8">
        <f>VLOOKUP(B8,'активн абонентов интернета'!$A$8:$J$98,4,0)</f>
        <v>943269</v>
      </c>
      <c r="H8">
        <f>VLOOKUP(B8,'активн абонентов интернета'!$A$8:$J$98,5,0)</f>
        <v>966200</v>
      </c>
      <c r="I8">
        <f>VLOOKUP(B8,'активн абонентов интернета'!$A$8:$J$98,6,0)</f>
        <v>892804</v>
      </c>
      <c r="J8">
        <f>VLOOKUP(B8,'активн абонентов интернета'!$A$8:$J$98,7,0)</f>
        <v>870406</v>
      </c>
      <c r="K8">
        <f>VLOOKUP(B8,'активн абонентов интернета'!$A$8:$J$98,8,0)</f>
        <v>895945</v>
      </c>
      <c r="L8">
        <f>VLOOKUP(B8,'активн абонентов интернета'!$A$8:$J$98,9,0)</f>
        <v>908770</v>
      </c>
      <c r="M8">
        <f>VLOOKUP(B8,'активн абонентов интернета'!$A$8:$J$98,10,0)</f>
        <v>906484</v>
      </c>
    </row>
    <row r="9" spans="1:13">
      <c r="A9" s="91" t="s">
        <v>26</v>
      </c>
      <c r="B9" s="92" t="s">
        <v>193</v>
      </c>
      <c r="C9" s="92" t="s">
        <v>265</v>
      </c>
      <c r="D9" s="93">
        <v>1183387</v>
      </c>
      <c r="E9">
        <f>VLOOKUP(B9,'активн абонентов интернета'!$A$8:$J$98,2,0)</f>
        <v>507873</v>
      </c>
      <c r="F9">
        <f>VLOOKUP(B9,'активн абонентов интернета'!$A$8:$J$98,3,0)</f>
        <v>595701</v>
      </c>
      <c r="G9">
        <f>VLOOKUP(B9,'активн абонентов интернета'!$A$8:$J$98,4,0)</f>
        <v>725007</v>
      </c>
      <c r="H9">
        <f>VLOOKUP(B9,'активн абонентов интернета'!$A$8:$J$98,5,0)</f>
        <v>749076</v>
      </c>
      <c r="I9">
        <f>VLOOKUP(B9,'активн абонентов интернета'!$A$8:$J$98,6,0)</f>
        <v>749556</v>
      </c>
      <c r="J9">
        <f>VLOOKUP(B9,'активн абонентов интернета'!$A$8:$J$98,7,0)</f>
        <v>722269</v>
      </c>
      <c r="K9">
        <f>VLOOKUP(B9,'активн абонентов интернета'!$A$8:$J$98,8,0)</f>
        <v>731855</v>
      </c>
      <c r="L9">
        <f>VLOOKUP(B9,'активн абонентов интернета'!$A$8:$J$98,9,0)</f>
        <v>749471</v>
      </c>
      <c r="M9">
        <f>VLOOKUP(B9,'активн абонентов интернета'!$A$8:$J$98,10,0)</f>
        <v>742134</v>
      </c>
    </row>
    <row r="10" spans="1:13">
      <c r="A10" s="91" t="s">
        <v>27</v>
      </c>
      <c r="B10" s="92" t="s">
        <v>205</v>
      </c>
      <c r="C10" s="92" t="s">
        <v>264</v>
      </c>
      <c r="D10" s="93">
        <v>1173854</v>
      </c>
      <c r="E10">
        <f>VLOOKUP(B10,'активн абонентов интернета'!$A$8:$J$98,2,0)</f>
        <v>192111</v>
      </c>
      <c r="F10">
        <f>VLOOKUP(B10,'активн абонентов интернета'!$A$8:$J$98,3,0)</f>
        <v>276407</v>
      </c>
      <c r="G10">
        <f>VLOOKUP(B10,'активн абонентов интернета'!$A$8:$J$98,4,0)</f>
        <v>287869</v>
      </c>
      <c r="H10">
        <f>VLOOKUP(B10,'активн абонентов интернета'!$A$8:$J$98,5,0)</f>
        <v>290903</v>
      </c>
      <c r="I10">
        <f>VLOOKUP(B10,'активн абонентов интернета'!$A$8:$J$98,6,0)</f>
        <v>262830</v>
      </c>
      <c r="J10">
        <f>VLOOKUP(B10,'активн абонентов интернета'!$A$8:$J$98,7,0)</f>
        <v>261198</v>
      </c>
      <c r="K10">
        <f>VLOOKUP(B10,'активн абонентов интернета'!$A$8:$J$98,8,0)</f>
        <v>262876</v>
      </c>
      <c r="L10">
        <f>VLOOKUP(B10,'активн абонентов интернета'!$A$8:$J$98,9,0)</f>
        <v>263106</v>
      </c>
      <c r="M10">
        <f>VLOOKUP(B10,'активн абонентов интернета'!$A$8:$J$98,10,0)</f>
        <v>262876</v>
      </c>
    </row>
    <row r="11" spans="1:13">
      <c r="A11" s="91" t="s">
        <v>28</v>
      </c>
      <c r="B11" s="92" t="s">
        <v>184</v>
      </c>
      <c r="C11" s="92" t="s">
        <v>267</v>
      </c>
      <c r="D11" s="93">
        <v>1171820</v>
      </c>
      <c r="E11">
        <f>VLOOKUP(B11,'активн абонентов интернета'!$A$8:$J$98,2,0)</f>
        <v>426508</v>
      </c>
      <c r="F11">
        <f>VLOOKUP(B11,'активн абонентов интернета'!$A$8:$J$98,3,0)</f>
        <v>592277</v>
      </c>
      <c r="G11">
        <f>VLOOKUP(B11,'активн абонентов интернета'!$A$8:$J$98,4,0)</f>
        <v>643711</v>
      </c>
      <c r="H11">
        <f>VLOOKUP(B11,'активн абонентов интернета'!$A$8:$J$98,5,0)</f>
        <v>654877</v>
      </c>
      <c r="I11">
        <f>VLOOKUP(B11,'активн абонентов интернета'!$A$8:$J$98,6,0)</f>
        <v>616917</v>
      </c>
      <c r="J11">
        <f>VLOOKUP(B11,'активн абонентов интернета'!$A$8:$J$98,7,0)</f>
        <v>620838</v>
      </c>
      <c r="K11">
        <f>VLOOKUP(B11,'активн абонентов интернета'!$A$8:$J$98,8,0)</f>
        <v>615466</v>
      </c>
      <c r="L11">
        <f>VLOOKUP(B11,'активн абонентов интернета'!$A$8:$J$98,9,0)</f>
        <v>620473</v>
      </c>
      <c r="M11">
        <f>VLOOKUP(B11,'активн абонентов интернета'!$A$8:$J$98,10,0)</f>
        <v>619356</v>
      </c>
    </row>
    <row r="12" spans="1:13">
      <c r="A12" s="91" t="s">
        <v>29</v>
      </c>
      <c r="B12" s="92" t="s">
        <v>164</v>
      </c>
      <c r="C12" s="92" t="s">
        <v>268</v>
      </c>
      <c r="D12" s="93">
        <v>1114806</v>
      </c>
      <c r="E12">
        <f>VLOOKUP(B12,'активн абонентов интернета'!$A$8:$J$98,2,0)</f>
        <v>409406</v>
      </c>
      <c r="F12">
        <f>VLOOKUP(B12,'активн абонентов интернета'!$A$8:$J$98,3,0)</f>
        <v>462262</v>
      </c>
      <c r="G12">
        <f>VLOOKUP(B12,'активн абонентов интернета'!$A$8:$J$98,4,0)</f>
        <v>540726</v>
      </c>
      <c r="H12">
        <f>VLOOKUP(B12,'активн абонентов интернета'!$A$8:$J$98,5,0)</f>
        <v>562535</v>
      </c>
      <c r="I12">
        <f>VLOOKUP(B12,'активн абонентов интернета'!$A$8:$J$98,6,0)</f>
        <v>570098</v>
      </c>
      <c r="J12">
        <f>VLOOKUP(B12,'активн абонентов интернета'!$A$8:$J$98,7,0)</f>
        <v>599774</v>
      </c>
      <c r="K12">
        <f>VLOOKUP(B12,'активн абонентов интернета'!$A$8:$J$98,8,0)</f>
        <v>624903</v>
      </c>
      <c r="L12">
        <f>VLOOKUP(B12,'активн абонентов интернета'!$A$8:$J$98,9,0)</f>
        <v>591365</v>
      </c>
      <c r="M12">
        <f>VLOOKUP(B12,'активн абонентов интернета'!$A$8:$J$98,10,0)</f>
        <v>608612</v>
      </c>
    </row>
    <row r="13" spans="1:13">
      <c r="A13" s="91" t="s">
        <v>30</v>
      </c>
      <c r="B13" s="92" t="s">
        <v>174</v>
      </c>
      <c r="C13" s="92" t="s">
        <v>267</v>
      </c>
      <c r="D13" s="93">
        <v>1105667</v>
      </c>
      <c r="E13">
        <f>VLOOKUP(B13,'активн абонентов интернета'!$A$8:$J$98,2,0)</f>
        <v>537652</v>
      </c>
      <c r="F13">
        <f>VLOOKUP(B13,'активн абонентов интернета'!$A$8:$J$98,3,0)</f>
        <v>654678</v>
      </c>
      <c r="G13">
        <f>VLOOKUP(B13,'активн абонентов интернета'!$A$8:$J$98,4,0)</f>
        <v>763535</v>
      </c>
      <c r="H13">
        <f>VLOOKUP(B13,'активн абонентов интернета'!$A$8:$J$98,5,0)</f>
        <v>776595</v>
      </c>
      <c r="I13">
        <f>VLOOKUP(B13,'активн абонентов интернета'!$A$8:$J$98,6,0)</f>
        <v>782627</v>
      </c>
      <c r="J13">
        <f>VLOOKUP(B13,'активн абонентов интернета'!$A$8:$J$98,7,0)</f>
        <v>791962</v>
      </c>
      <c r="K13">
        <f>VLOOKUP(B13,'активн абонентов интернета'!$A$8:$J$98,8,0)</f>
        <v>794988</v>
      </c>
      <c r="L13">
        <f>VLOOKUP(B13,'активн абонентов интернета'!$A$8:$J$98,9,0)</f>
        <v>797275</v>
      </c>
      <c r="M13">
        <f>VLOOKUP(B13,'активн абонентов интернета'!$A$8:$J$98,10,0)</f>
        <v>792816</v>
      </c>
    </row>
    <row r="14" spans="1:13">
      <c r="A14" s="91" t="s">
        <v>31</v>
      </c>
      <c r="B14" s="32" t="s">
        <v>201</v>
      </c>
      <c r="C14" s="92" t="s">
        <v>264</v>
      </c>
      <c r="D14" s="93">
        <v>1052218</v>
      </c>
      <c r="E14">
        <f>VLOOKUP(B14,'активн абонентов интернета'!$A$8:$J$98,2,0)</f>
        <v>296349</v>
      </c>
      <c r="F14">
        <f>VLOOKUP(B14,'активн абонентов интернета'!$A$8:$J$98,3,0)</f>
        <v>390289</v>
      </c>
      <c r="G14">
        <f>VLOOKUP(B14,'активн абонентов интернета'!$A$8:$J$98,4,0)</f>
        <v>430068</v>
      </c>
      <c r="H14">
        <f>VLOOKUP(B14,'активн абонентов интернета'!$A$8:$J$98,5,0)</f>
        <v>439905</v>
      </c>
      <c r="I14">
        <f>VLOOKUP(B14,'активн абонентов интернета'!$A$8:$J$98,6,0)</f>
        <v>440415</v>
      </c>
      <c r="J14">
        <f>VLOOKUP(B14,'активн абонентов интернета'!$A$8:$J$98,7,0)</f>
        <v>426415</v>
      </c>
      <c r="K14">
        <f>VLOOKUP(B14,'активн абонентов интернета'!$A$8:$J$98,8,0)</f>
        <v>430683</v>
      </c>
      <c r="L14">
        <f>VLOOKUP(B14,'активн абонентов интернета'!$A$8:$J$98,9,0)</f>
        <v>457609</v>
      </c>
      <c r="M14">
        <f>VLOOKUP(B14,'активн абонентов интернета'!$A$8:$J$98,10,0)</f>
        <v>500407</v>
      </c>
    </row>
    <row r="15" spans="1:13">
      <c r="A15" s="91" t="s">
        <v>32</v>
      </c>
      <c r="B15" s="92" t="s">
        <v>180</v>
      </c>
      <c r="C15" s="92" t="s">
        <v>267</v>
      </c>
      <c r="D15" s="93">
        <v>1036469</v>
      </c>
      <c r="E15">
        <f>VLOOKUP(B15,'активн абонентов интернета'!$A$8:$J$98,2,0)</f>
        <v>303859</v>
      </c>
      <c r="F15">
        <f>VLOOKUP(B15,'активн абонентов интернета'!$A$8:$J$98,3,0)</f>
        <v>285801</v>
      </c>
      <c r="G15">
        <f>VLOOKUP(B15,'активн абонентов интернета'!$A$8:$J$98,4,0)</f>
        <v>328017</v>
      </c>
      <c r="H15">
        <f>VLOOKUP(B15,'активн абонентов интернета'!$A$8:$J$98,5,0)</f>
        <v>335289</v>
      </c>
      <c r="I15">
        <f>VLOOKUP(B15,'активн абонентов интернета'!$A$8:$J$98,6,0)</f>
        <v>326540</v>
      </c>
      <c r="J15">
        <f>VLOOKUP(B15,'активн абонентов интернета'!$A$8:$J$98,7,0)</f>
        <v>334293</v>
      </c>
      <c r="K15">
        <f>VLOOKUP(B15,'активн абонентов интернета'!$A$8:$J$98,8,0)</f>
        <v>336425</v>
      </c>
      <c r="L15">
        <f>VLOOKUP(B15,'активн абонентов интернета'!$A$8:$J$98,9,0)</f>
        <v>352660</v>
      </c>
      <c r="M15">
        <f>VLOOKUP(B15,'активн абонентов интернета'!$A$8:$J$98,10,0)</f>
        <v>346895</v>
      </c>
    </row>
    <row r="16" spans="1:13">
      <c r="A16" s="91" t="s">
        <v>33</v>
      </c>
      <c r="B16" s="92" t="s">
        <v>134</v>
      </c>
      <c r="C16" s="92" t="s">
        <v>266</v>
      </c>
      <c r="D16" s="93">
        <v>1023570</v>
      </c>
      <c r="E16">
        <f>VLOOKUP(B16,'активн абонентов интернета'!$A$8:$J$98,2,0)</f>
        <v>293854</v>
      </c>
      <c r="F16">
        <f>VLOOKUP(B16,'активн абонентов интернета'!$A$8:$J$98,3,0)</f>
        <v>380480</v>
      </c>
      <c r="G16">
        <f>VLOOKUP(B16,'активн абонентов интернета'!$A$8:$J$98,4,0)</f>
        <v>408516</v>
      </c>
      <c r="H16">
        <f>VLOOKUP(B16,'активн абонентов интернета'!$A$8:$J$98,5,0)</f>
        <v>412728</v>
      </c>
      <c r="I16">
        <f>VLOOKUP(B16,'активн абонентов интернета'!$A$8:$J$98,6,0)</f>
        <v>415401</v>
      </c>
      <c r="J16">
        <f>VLOOKUP(B16,'активн абонентов интернета'!$A$8:$J$98,7,0)</f>
        <v>420109</v>
      </c>
      <c r="K16">
        <f>VLOOKUP(B16,'активн абонентов интернета'!$A$8:$J$98,8,0)</f>
        <v>431032</v>
      </c>
      <c r="L16">
        <f>VLOOKUP(B16,'активн абонентов интернета'!$A$8:$J$98,9,0)</f>
        <v>458756</v>
      </c>
      <c r="M16">
        <f>VLOOKUP(B16,'активн абонентов интернета'!$A$8:$J$98,10,0)</f>
        <v>467205</v>
      </c>
    </row>
    <row r="17" spans="1:13">
      <c r="A17" s="91" t="s">
        <v>34</v>
      </c>
      <c r="B17" s="92" t="s">
        <v>163</v>
      </c>
      <c r="C17" s="92" t="s">
        <v>268</v>
      </c>
      <c r="D17" s="93">
        <v>1017451</v>
      </c>
      <c r="E17">
        <f>VLOOKUP(B17,'активн абонентов интернета'!$A$8:$J$98,2,0)</f>
        <v>321661</v>
      </c>
      <c r="F17">
        <f>VLOOKUP(B17,'активн абонентов интернета'!$A$8:$J$98,3,0)</f>
        <v>363908</v>
      </c>
      <c r="G17">
        <f>VLOOKUP(B17,'активн абонентов интернета'!$A$8:$J$98,4,0)</f>
        <v>410986</v>
      </c>
      <c r="H17">
        <f>VLOOKUP(B17,'активн абонентов интернета'!$A$8:$J$98,5,0)</f>
        <v>419149</v>
      </c>
      <c r="I17">
        <f>VLOOKUP(B17,'активн абонентов интернета'!$A$8:$J$98,6,0)</f>
        <v>418602</v>
      </c>
      <c r="J17">
        <f>VLOOKUP(B17,'активн абонентов интернета'!$A$8:$J$98,7,0)</f>
        <v>376495</v>
      </c>
      <c r="K17">
        <f>VLOOKUP(B17,'активн абонентов интернета'!$A$8:$J$98,8,0)</f>
        <v>364051</v>
      </c>
      <c r="L17">
        <f>VLOOKUP(B17,'активн абонентов интернета'!$A$8:$J$98,9,0)</f>
        <v>357258</v>
      </c>
      <c r="M17">
        <f>VLOOKUP(B17,'активн абонентов интернета'!$A$8:$J$98,10,0)</f>
        <v>358843</v>
      </c>
    </row>
    <row r="18" spans="1:13">
      <c r="A18" s="91" t="s">
        <v>35</v>
      </c>
      <c r="B18" s="92" t="s">
        <v>185</v>
      </c>
      <c r="C18" s="92" t="s">
        <v>267</v>
      </c>
      <c r="D18" s="93">
        <v>842097</v>
      </c>
      <c r="E18">
        <f>VLOOKUP(B18,'активн абонентов интернета'!$A$8:$J$98,2,0)</f>
        <v>319510</v>
      </c>
      <c r="F18">
        <f>VLOOKUP(B18,'активн абонентов интернета'!$A$8:$J$98,3,0)</f>
        <v>390571</v>
      </c>
      <c r="G18">
        <f>VLOOKUP(B18,'активн абонентов интернета'!$A$8:$J$98,4,0)</f>
        <v>438121</v>
      </c>
      <c r="H18">
        <f>VLOOKUP(B18,'активн абонентов интернета'!$A$8:$J$98,5,0)</f>
        <v>453222</v>
      </c>
      <c r="I18">
        <f>VLOOKUP(B18,'активн абонентов интернета'!$A$8:$J$98,6,0)</f>
        <v>461183</v>
      </c>
      <c r="J18">
        <f>VLOOKUP(B18,'активн абонентов интернета'!$A$8:$J$98,7,0)</f>
        <v>450443</v>
      </c>
      <c r="K18">
        <f>VLOOKUP(B18,'активн абонентов интернета'!$A$8:$J$98,8,0)</f>
        <v>463807</v>
      </c>
      <c r="L18">
        <f>VLOOKUP(B18,'активн абонентов интернета'!$A$8:$J$98,9,0)</f>
        <v>488367</v>
      </c>
      <c r="M18">
        <f>VLOOKUP(B18,'активн абонентов интернета'!$A$8:$J$98,10,0)</f>
        <v>493028</v>
      </c>
    </row>
    <row r="19" spans="1:13">
      <c r="A19" s="91" t="s">
        <v>36</v>
      </c>
      <c r="B19" s="92" t="s">
        <v>161</v>
      </c>
      <c r="C19" s="92" t="s">
        <v>268</v>
      </c>
      <c r="D19" s="93">
        <v>829677</v>
      </c>
      <c r="E19">
        <f>VLOOKUP(B19,'активн абонентов интернета'!$A$8:$J$98,2,0)</f>
        <v>526130</v>
      </c>
      <c r="F19">
        <f>VLOOKUP(B19,'активн абонентов интернета'!$A$8:$J$98,3,0)</f>
        <v>645990</v>
      </c>
      <c r="G19">
        <f>VLOOKUP(B19,'активн абонентов интернета'!$A$8:$J$98,4,0)</f>
        <v>737636</v>
      </c>
      <c r="H19">
        <f>VLOOKUP(B19,'активн абонентов интернета'!$A$8:$J$98,5,0)</f>
        <v>759468</v>
      </c>
      <c r="I19">
        <f>VLOOKUP(B19,'активн абонентов интернета'!$A$8:$J$98,6,0)</f>
        <v>770649</v>
      </c>
      <c r="J19">
        <f>VLOOKUP(B19,'активн абонентов интернета'!$A$8:$J$98,7,0)</f>
        <v>796603</v>
      </c>
      <c r="K19">
        <f>VLOOKUP(B19,'активн абонентов интернета'!$A$8:$J$98,8,0)</f>
        <v>828088</v>
      </c>
      <c r="L19">
        <f>VLOOKUP(B19,'активн абонентов интернета'!$A$8:$J$98,9,0)</f>
        <v>844983</v>
      </c>
      <c r="M19">
        <f>VLOOKUP(B19,'активн абонентов интернета'!$A$8:$J$98,10,0)</f>
        <v>862306</v>
      </c>
    </row>
    <row r="20" spans="1:13">
      <c r="A20" s="91" t="s">
        <v>37</v>
      </c>
      <c r="B20" s="92" t="s">
        <v>184</v>
      </c>
      <c r="C20" s="92" t="s">
        <v>267</v>
      </c>
      <c r="D20" s="93">
        <v>719646</v>
      </c>
      <c r="E20">
        <f>VLOOKUP(B20,'активн абонентов интернета'!$A$8:$J$98,2,0)</f>
        <v>426508</v>
      </c>
      <c r="F20">
        <f>VLOOKUP(B20,'активн абонентов интернета'!$A$8:$J$98,3,0)</f>
        <v>592277</v>
      </c>
      <c r="G20">
        <f>VLOOKUP(B20,'активн абонентов интернета'!$A$8:$J$98,4,0)</f>
        <v>643711</v>
      </c>
      <c r="H20">
        <f>VLOOKUP(B20,'активн абонентов интернета'!$A$8:$J$98,5,0)</f>
        <v>654877</v>
      </c>
      <c r="I20">
        <f>VLOOKUP(B20,'активн абонентов интернета'!$A$8:$J$98,6,0)</f>
        <v>616917</v>
      </c>
      <c r="J20">
        <f>VLOOKUP(B20,'активн абонентов интернета'!$A$8:$J$98,7,0)</f>
        <v>620838</v>
      </c>
      <c r="K20">
        <f>VLOOKUP(B20,'активн абонентов интернета'!$A$8:$J$98,8,0)</f>
        <v>615466</v>
      </c>
      <c r="L20">
        <f>VLOOKUP(B20,'активн абонентов интернета'!$A$8:$J$98,9,0)</f>
        <v>620473</v>
      </c>
      <c r="M20">
        <f>VLOOKUP(B20,'активн абонентов интернета'!$A$8:$J$98,10,0)</f>
        <v>619356</v>
      </c>
    </row>
    <row r="21" spans="1:13">
      <c r="A21" s="91" t="s">
        <v>38</v>
      </c>
      <c r="B21" s="92" t="s">
        <v>190</v>
      </c>
      <c r="C21" s="92" t="s">
        <v>265</v>
      </c>
      <c r="D21" s="93">
        <v>697037</v>
      </c>
      <c r="E21">
        <f>VLOOKUP(B21,'активн абонентов интернета'!$A$8:$J$98,2,0)</f>
        <v>613597</v>
      </c>
      <c r="F21">
        <f>VLOOKUP(B21,'активн абонентов интернета'!$A$8:$J$98,3,0)</f>
        <v>653960</v>
      </c>
      <c r="G21">
        <f>VLOOKUP(B21,'активн абонентов интернета'!$A$8:$J$98,4,0)</f>
        <v>683388</v>
      </c>
      <c r="H21">
        <f>VLOOKUP(B21,'активн абонентов интернета'!$A$8:$J$98,5,0)</f>
        <v>714655</v>
      </c>
      <c r="I21">
        <f>VLOOKUP(B21,'активн абонентов интернета'!$A$8:$J$98,6,0)</f>
        <v>713450</v>
      </c>
      <c r="J21">
        <f>VLOOKUP(B21,'активн абонентов интернета'!$A$8:$J$98,7,0)</f>
        <v>687936</v>
      </c>
      <c r="K21">
        <f>VLOOKUP(B21,'активн абонентов интернета'!$A$8:$J$98,8,0)</f>
        <v>706786</v>
      </c>
      <c r="L21">
        <f>VLOOKUP(B21,'активн абонентов интернета'!$A$8:$J$98,9,0)</f>
        <v>717102</v>
      </c>
      <c r="M21">
        <f>VLOOKUP(B21,'активн абонентов интернета'!$A$8:$J$98,10,0)</f>
        <v>713243</v>
      </c>
    </row>
    <row r="22" spans="1:13">
      <c r="A22" s="91" t="s">
        <v>39</v>
      </c>
      <c r="B22" s="92" t="s">
        <v>178</v>
      </c>
      <c r="C22" s="92" t="s">
        <v>267</v>
      </c>
      <c r="D22" s="93">
        <v>642024</v>
      </c>
      <c r="E22">
        <f>VLOOKUP(B22,'активн абонентов интернета'!$A$8:$J$98,2,0)</f>
        <v>237459</v>
      </c>
      <c r="F22">
        <f>VLOOKUP(B22,'активн абонентов интернета'!$A$8:$J$98,3,0)</f>
        <v>279764</v>
      </c>
      <c r="G22">
        <f>VLOOKUP(B22,'активн абонентов интернета'!$A$8:$J$98,4,0)</f>
        <v>299936</v>
      </c>
      <c r="H22">
        <f>VLOOKUP(B22,'активн абонентов интернета'!$A$8:$J$98,5,0)</f>
        <v>302592</v>
      </c>
      <c r="I22">
        <f>VLOOKUP(B22,'активн абонентов интернета'!$A$8:$J$98,6,0)</f>
        <v>275442</v>
      </c>
      <c r="J22">
        <f>VLOOKUP(B22,'активн абонентов интернета'!$A$8:$J$98,7,0)</f>
        <v>276731</v>
      </c>
      <c r="K22">
        <f>VLOOKUP(B22,'активн абонентов интернета'!$A$8:$J$98,8,0)</f>
        <v>277235</v>
      </c>
      <c r="L22">
        <f>VLOOKUP(B22,'активн абонентов интернета'!$A$8:$J$98,9,0)</f>
        <v>281365</v>
      </c>
      <c r="M22">
        <f>VLOOKUP(B22,'активн абонентов интернета'!$A$8:$J$98,10,0)</f>
        <v>279574</v>
      </c>
    </row>
    <row r="23" spans="1:13">
      <c r="A23" s="91" t="s">
        <v>40</v>
      </c>
      <c r="B23" s="92" t="s">
        <v>199</v>
      </c>
      <c r="C23" s="92" t="s">
        <v>264</v>
      </c>
      <c r="D23" s="93">
        <v>635530</v>
      </c>
      <c r="E23">
        <f>VLOOKUP(B23,'активн абонентов интернета'!$A$8:$J$98,2,0)</f>
        <v>189498</v>
      </c>
      <c r="F23">
        <f>VLOOKUP(B23,'активн абонентов интернета'!$A$8:$J$98,3,0)</f>
        <v>293776</v>
      </c>
      <c r="G23">
        <f>VLOOKUP(B23,'активн абонентов интернета'!$A$8:$J$98,4,0)</f>
        <v>316978</v>
      </c>
      <c r="H23">
        <f>VLOOKUP(B23,'активн абонентов интернета'!$A$8:$J$98,5,0)</f>
        <v>322561</v>
      </c>
      <c r="I23">
        <f>VLOOKUP(B23,'активн абонентов интернета'!$A$8:$J$98,6,0)</f>
        <v>318703</v>
      </c>
      <c r="J23">
        <f>VLOOKUP(B23,'активн абонентов интернета'!$A$8:$J$98,7,0)</f>
        <v>332086</v>
      </c>
      <c r="K23">
        <f>VLOOKUP(B23,'активн абонентов интернета'!$A$8:$J$98,8,0)</f>
        <v>342874</v>
      </c>
      <c r="L23">
        <f>VLOOKUP(B23,'активн абонентов интернета'!$A$8:$J$98,9,0)</f>
        <v>366339</v>
      </c>
      <c r="M23">
        <f>VLOOKUP(B23,'активн абонентов интернета'!$A$8:$J$98,10,0)</f>
        <v>364407</v>
      </c>
    </row>
    <row r="24" spans="1:13">
      <c r="A24" s="91" t="s">
        <v>41</v>
      </c>
      <c r="B24" s="92" t="s">
        <v>202</v>
      </c>
      <c r="C24" s="92" t="s">
        <v>264</v>
      </c>
      <c r="D24" s="93">
        <v>620099</v>
      </c>
      <c r="E24">
        <f>VLOOKUP(B24,'активн абонентов интернета'!$A$8:$J$98,2,0)</f>
        <v>187221</v>
      </c>
      <c r="F24">
        <f>VLOOKUP(B24,'активн абонентов интернета'!$A$8:$J$98,3,0)</f>
        <v>280828</v>
      </c>
      <c r="G24">
        <f>VLOOKUP(B24,'активн абонентов интернета'!$A$8:$J$98,4,0)</f>
        <v>355511</v>
      </c>
      <c r="H24">
        <f>VLOOKUP(B24,'активн абонентов интернета'!$A$8:$J$98,5,0)</f>
        <v>359424</v>
      </c>
      <c r="I24">
        <f>VLOOKUP(B24,'активн абонентов интернета'!$A$8:$J$98,6,0)</f>
        <v>387717</v>
      </c>
      <c r="J24">
        <f>VLOOKUP(B24,'активн абонентов интернета'!$A$8:$J$98,7,0)</f>
        <v>402983</v>
      </c>
      <c r="K24">
        <f>VLOOKUP(B24,'активн абонентов интернета'!$A$8:$J$98,8,0)</f>
        <v>413525</v>
      </c>
      <c r="L24">
        <f>VLOOKUP(B24,'активн абонентов интернета'!$A$8:$J$98,9,0)</f>
        <v>347101</v>
      </c>
      <c r="M24">
        <f>VLOOKUP(B24,'активн абонентов интернета'!$A$8:$J$98,10,0)</f>
        <v>374126</v>
      </c>
    </row>
    <row r="25" spans="1:13">
      <c r="A25" s="91" t="s">
        <v>42</v>
      </c>
      <c r="B25" s="92" t="s">
        <v>186</v>
      </c>
      <c r="C25" s="92" t="s">
        <v>267</v>
      </c>
      <c r="D25" s="93">
        <v>619492</v>
      </c>
      <c r="E25">
        <f>VLOOKUP(B25,'активн абонентов интернета'!$A$8:$J$98,2,0)</f>
        <v>181900</v>
      </c>
      <c r="F25">
        <f>VLOOKUP(B25,'активн абонентов интернета'!$A$8:$J$98,3,0)</f>
        <v>211524</v>
      </c>
      <c r="G25">
        <f>VLOOKUP(B25,'активн абонентов интернета'!$A$8:$J$98,4,0)</f>
        <v>222124</v>
      </c>
      <c r="H25">
        <f>VLOOKUP(B25,'активн абонентов интернета'!$A$8:$J$98,5,0)</f>
        <v>219276</v>
      </c>
      <c r="I25">
        <f>VLOOKUP(B25,'активн абонентов интернета'!$A$8:$J$98,6,0)</f>
        <v>217869</v>
      </c>
      <c r="J25">
        <f>VLOOKUP(B25,'активн абонентов интернета'!$A$8:$J$98,7,0)</f>
        <v>221005</v>
      </c>
      <c r="K25">
        <f>VLOOKUP(B25,'активн абонентов интернета'!$A$8:$J$98,8,0)</f>
        <v>211401</v>
      </c>
      <c r="L25">
        <f>VLOOKUP(B25,'активн абонентов интернета'!$A$8:$J$98,9,0)</f>
        <v>230119</v>
      </c>
      <c r="M25">
        <f>VLOOKUP(B25,'активн абонентов интернета'!$A$8:$J$98,10,0)</f>
        <v>239446</v>
      </c>
    </row>
    <row r="26" spans="1:13">
      <c r="A26" s="91" t="s">
        <v>43</v>
      </c>
      <c r="B26" s="92" t="s">
        <v>211</v>
      </c>
      <c r="C26" s="92" t="s">
        <v>269</v>
      </c>
      <c r="D26" s="93">
        <v>607216</v>
      </c>
      <c r="E26">
        <f>VLOOKUP(B26,'активн абонентов интернета'!$A$8:$J$98,2,0)</f>
        <v>186081</v>
      </c>
      <c r="F26">
        <f>VLOOKUP(B26,'активн абонентов интернета'!$A$8:$J$98,3,0)</f>
        <v>199632</v>
      </c>
      <c r="G26">
        <f>VLOOKUP(B26,'активн абонентов интернета'!$A$8:$J$98,4,0)</f>
        <v>208975</v>
      </c>
      <c r="H26">
        <f>VLOOKUP(B26,'активн абонентов интернета'!$A$8:$J$98,5,0)</f>
        <v>217143</v>
      </c>
      <c r="I26">
        <f>VLOOKUP(B26,'активн абонентов интернета'!$A$8:$J$98,6,0)</f>
        <v>238110</v>
      </c>
      <c r="J26">
        <f>VLOOKUP(B26,'активн абонентов интернета'!$A$8:$J$98,7,0)</f>
        <v>239652</v>
      </c>
      <c r="K26">
        <f>VLOOKUP(B26,'активн абонентов интернета'!$A$8:$J$98,8,0)</f>
        <v>241724</v>
      </c>
      <c r="L26">
        <f>VLOOKUP(B26,'активн абонентов интернета'!$A$8:$J$98,9,0)</f>
        <v>246599</v>
      </c>
      <c r="M26">
        <f>VLOOKUP(B26,'активн абонентов интернета'!$A$8:$J$98,10,0)</f>
        <v>245451</v>
      </c>
    </row>
    <row r="27" spans="1:13">
      <c r="A27" s="91" t="s">
        <v>44</v>
      </c>
      <c r="B27" s="92" t="s">
        <v>210</v>
      </c>
      <c r="C27" s="92" t="s">
        <v>269</v>
      </c>
      <c r="D27" s="93">
        <v>604602</v>
      </c>
      <c r="E27">
        <f>VLOOKUP(B27,'активн абонентов интернета'!$A$8:$J$98,2,0)</f>
        <v>283500</v>
      </c>
      <c r="F27">
        <f>VLOOKUP(B27,'активн абонентов интернета'!$A$8:$J$98,3,0)</f>
        <v>313386</v>
      </c>
      <c r="G27">
        <f>VLOOKUP(B27,'активн абонентов интернета'!$A$8:$J$98,4,0)</f>
        <v>318789</v>
      </c>
      <c r="H27">
        <f>VLOOKUP(B27,'активн абонентов интернета'!$A$8:$J$98,5,0)</f>
        <v>317488</v>
      </c>
      <c r="I27">
        <f>VLOOKUP(B27,'активн абонентов интернета'!$A$8:$J$98,6,0)</f>
        <v>322864</v>
      </c>
      <c r="J27">
        <f>VLOOKUP(B27,'активн абонентов интернета'!$A$8:$J$98,7,0)</f>
        <v>324536</v>
      </c>
      <c r="K27">
        <f>VLOOKUP(B27,'активн абонентов интернета'!$A$8:$J$98,8,0)</f>
        <v>335322</v>
      </c>
      <c r="L27">
        <f>VLOOKUP(B27,'активн абонентов интернета'!$A$8:$J$98,9,0)</f>
        <v>318466</v>
      </c>
      <c r="M27">
        <f>VLOOKUP(B27,'активн абонентов интернета'!$A$8:$J$98,10,0)</f>
        <v>334277</v>
      </c>
    </row>
    <row r="28" spans="1:13">
      <c r="A28" s="91" t="s">
        <v>45</v>
      </c>
      <c r="B28" s="92" t="s">
        <v>147</v>
      </c>
      <c r="C28" s="92" t="s">
        <v>266</v>
      </c>
      <c r="D28" s="93">
        <v>603961</v>
      </c>
      <c r="E28">
        <f>VLOOKUP(B28,'активн абонентов интернета'!$A$8:$J$98,2,0)</f>
        <v>228799</v>
      </c>
      <c r="F28">
        <f>VLOOKUP(B28,'активн абонентов интернета'!$A$8:$J$98,3,0)</f>
        <v>241813</v>
      </c>
      <c r="G28">
        <f>VLOOKUP(B28,'активн абонентов интернета'!$A$8:$J$98,4,0)</f>
        <v>237359</v>
      </c>
      <c r="H28">
        <f>VLOOKUP(B28,'активн абонентов интернета'!$A$8:$J$98,5,0)</f>
        <v>238152</v>
      </c>
      <c r="I28">
        <f>VLOOKUP(B28,'активн абонентов интернета'!$A$8:$J$98,6,0)</f>
        <v>233074</v>
      </c>
      <c r="J28">
        <f>VLOOKUP(B28,'активн абонентов интернета'!$A$8:$J$98,7,0)</f>
        <v>235695</v>
      </c>
      <c r="K28">
        <f>VLOOKUP(B28,'активн абонентов интернета'!$A$8:$J$98,8,0)</f>
        <v>241703</v>
      </c>
      <c r="L28">
        <f>VLOOKUP(B28,'активн абонентов интернета'!$A$8:$J$98,9,0)</f>
        <v>255428</v>
      </c>
      <c r="M28">
        <f>VLOOKUP(B28,'активн абонентов интернета'!$A$8:$J$98,10,0)</f>
        <v>255463</v>
      </c>
    </row>
    <row r="29" spans="1:13">
      <c r="A29" s="91" t="s">
        <v>46</v>
      </c>
      <c r="B29" s="92" t="s">
        <v>166</v>
      </c>
      <c r="C29" s="92" t="s">
        <v>270</v>
      </c>
      <c r="D29" s="93">
        <v>583233</v>
      </c>
      <c r="E29">
        <f>VLOOKUP(B29,'активн абонентов интернета'!$A$8:$J$98,2,0)</f>
        <v>14298</v>
      </c>
      <c r="F29">
        <f>VLOOKUP(B29,'активн абонентов интернета'!$A$8:$J$98,3,0)</f>
        <v>26093</v>
      </c>
      <c r="G29">
        <f>VLOOKUP(B29,'активн абонентов интернета'!$A$8:$J$98,4,0)</f>
        <v>47780</v>
      </c>
      <c r="H29">
        <f>VLOOKUP(B29,'активн абонентов интернета'!$A$8:$J$98,5,0)</f>
        <v>55237</v>
      </c>
      <c r="I29">
        <f>VLOOKUP(B29,'активн абонентов интернета'!$A$8:$J$98,6,0)</f>
        <v>56491</v>
      </c>
      <c r="J29">
        <f>VLOOKUP(B29,'активн абонентов интернета'!$A$8:$J$98,7,0)</f>
        <v>48592</v>
      </c>
      <c r="K29">
        <f>VLOOKUP(B29,'активн абонентов интернета'!$A$8:$J$98,8,0)</f>
        <v>55417</v>
      </c>
      <c r="L29">
        <f>VLOOKUP(B29,'активн абонентов интернета'!$A$8:$J$98,9,0)</f>
        <v>59368</v>
      </c>
      <c r="M29">
        <f>VLOOKUP(B29,'активн абонентов интернета'!$A$8:$J$98,10,0)</f>
        <v>58986</v>
      </c>
    </row>
    <row r="30" spans="1:13">
      <c r="A30" s="91" t="s">
        <v>47</v>
      </c>
      <c r="B30" s="92" t="s">
        <v>206</v>
      </c>
      <c r="C30" s="92" t="s">
        <v>264</v>
      </c>
      <c r="D30" s="93">
        <v>564910</v>
      </c>
      <c r="E30">
        <f>VLOOKUP(B30,'активн абонентов интернета'!$A$8:$J$98,2,0)</f>
        <v>121556</v>
      </c>
      <c r="F30">
        <f>VLOOKUP(B30,'активн абонентов интернета'!$A$8:$J$98,3,0)</f>
        <v>127623</v>
      </c>
      <c r="G30">
        <f>VLOOKUP(B30,'активн абонентов интернета'!$A$8:$J$98,4,0)</f>
        <v>127576</v>
      </c>
      <c r="H30">
        <f>VLOOKUP(B30,'активн абонентов интернета'!$A$8:$J$98,5,0)</f>
        <v>132346</v>
      </c>
      <c r="I30">
        <f>VLOOKUP(B30,'активн абонентов интернета'!$A$8:$J$98,6,0)</f>
        <v>144731</v>
      </c>
      <c r="J30">
        <f>VLOOKUP(B30,'активн абонентов интернета'!$A$8:$J$98,7,0)</f>
        <v>128416</v>
      </c>
      <c r="K30">
        <f>VLOOKUP(B30,'активн абонентов интернета'!$A$8:$J$98,8,0)</f>
        <v>130050</v>
      </c>
      <c r="L30">
        <f>VLOOKUP(B30,'активн абонентов интернета'!$A$8:$J$98,9,0)</f>
        <v>105352</v>
      </c>
      <c r="M30">
        <f>VLOOKUP(B30,'активн абонентов интернета'!$A$8:$J$98,10,0)</f>
        <v>103782</v>
      </c>
    </row>
    <row r="31" spans="1:13">
      <c r="A31" s="91" t="s">
        <v>48</v>
      </c>
      <c r="B31" s="92" t="s">
        <v>236</v>
      </c>
      <c r="C31" s="92" t="s">
        <v>267</v>
      </c>
      <c r="D31" s="93">
        <v>561279</v>
      </c>
      <c r="E31">
        <f>VLOOKUP(B31,'активн абонентов интернета'!$A$8:$J$98,2,0)</f>
        <v>239594</v>
      </c>
      <c r="F31">
        <f>VLOOKUP(B31,'активн абонентов интернета'!$A$8:$J$98,3,0)</f>
        <v>299984</v>
      </c>
      <c r="G31">
        <f>VLOOKUP(B31,'активн абонентов интернета'!$A$8:$J$98,4,0)</f>
        <v>333874</v>
      </c>
      <c r="H31">
        <f>VLOOKUP(B31,'активн абонентов интернета'!$A$8:$J$98,5,0)</f>
        <v>339299</v>
      </c>
      <c r="I31">
        <f>VLOOKUP(B31,'активн абонентов интернета'!$A$8:$J$98,6,0)</f>
        <v>345706</v>
      </c>
      <c r="J31">
        <f>VLOOKUP(B31,'активн абонентов интернета'!$A$8:$J$98,7,0)</f>
        <v>336747</v>
      </c>
      <c r="K31">
        <f>VLOOKUP(B31,'активн абонентов интернета'!$A$8:$J$98,8,0)</f>
        <v>345375</v>
      </c>
      <c r="L31">
        <f>VLOOKUP(B31,'активн абонентов интернета'!$A$8:$J$98,9,0)</f>
        <v>343779</v>
      </c>
      <c r="M31">
        <f>VLOOKUP(B31,'активн абонентов интернета'!$A$8:$J$98,10,0)</f>
        <v>331103</v>
      </c>
    </row>
    <row r="32" spans="1:13">
      <c r="A32" s="91" t="s">
        <v>49</v>
      </c>
      <c r="B32" s="92" t="s">
        <v>203</v>
      </c>
      <c r="C32" s="92" t="s">
        <v>264</v>
      </c>
      <c r="D32" s="93">
        <v>550127</v>
      </c>
      <c r="E32">
        <f>VLOOKUP(B32,'активн абонентов интернета'!$A$8:$J$98,2,0)</f>
        <v>288844</v>
      </c>
      <c r="F32">
        <f>VLOOKUP(B32,'активн абонентов интернета'!$A$8:$J$98,3,0)</f>
        <v>350859</v>
      </c>
      <c r="G32">
        <f>VLOOKUP(B32,'активн абонентов интернета'!$A$8:$J$98,4,0)</f>
        <v>394410</v>
      </c>
      <c r="H32">
        <f>VLOOKUP(B32,'активн абонентов интернета'!$A$8:$J$98,5,0)</f>
        <v>405672</v>
      </c>
      <c r="I32">
        <f>VLOOKUP(B32,'активн абонентов интернета'!$A$8:$J$98,6,0)</f>
        <v>407054</v>
      </c>
      <c r="J32">
        <f>VLOOKUP(B32,'активн абонентов интернета'!$A$8:$J$98,7,0)</f>
        <v>414004</v>
      </c>
      <c r="K32">
        <f>VLOOKUP(B32,'активн абонентов интернета'!$A$8:$J$98,8,0)</f>
        <v>419466</v>
      </c>
      <c r="L32">
        <f>VLOOKUP(B32,'активн абонентов интернета'!$A$8:$J$98,9,0)</f>
        <v>433217</v>
      </c>
      <c r="M32">
        <f>VLOOKUP(B32,'активн абонентов интернета'!$A$8:$J$98,10,0)</f>
        <v>430966</v>
      </c>
    </row>
    <row r="33" spans="1:13">
      <c r="A33" s="91" t="s">
        <v>50</v>
      </c>
      <c r="B33" s="92" t="s">
        <v>203</v>
      </c>
      <c r="C33" s="92" t="s">
        <v>264</v>
      </c>
      <c r="D33" s="93">
        <v>549159</v>
      </c>
      <c r="E33">
        <f>VLOOKUP(B33,'активн абонентов интернета'!$A$8:$J$98,2,0)</f>
        <v>288844</v>
      </c>
      <c r="F33">
        <f>VLOOKUP(B33,'активн абонентов интернета'!$A$8:$J$98,3,0)</f>
        <v>350859</v>
      </c>
      <c r="G33">
        <f>VLOOKUP(B33,'активн абонентов интернета'!$A$8:$J$98,4,0)</f>
        <v>394410</v>
      </c>
      <c r="H33">
        <f>VLOOKUP(B33,'активн абонентов интернета'!$A$8:$J$98,5,0)</f>
        <v>405672</v>
      </c>
      <c r="I33">
        <f>VLOOKUP(B33,'активн абонентов интернета'!$A$8:$J$98,6,0)</f>
        <v>407054</v>
      </c>
      <c r="J33">
        <f>VLOOKUP(B33,'активн абонентов интернета'!$A$8:$J$98,7,0)</f>
        <v>414004</v>
      </c>
      <c r="K33">
        <f>VLOOKUP(B33,'активн абонентов интернета'!$A$8:$J$98,8,0)</f>
        <v>419466</v>
      </c>
      <c r="L33">
        <f>VLOOKUP(B33,'активн абонентов интернета'!$A$8:$J$98,9,0)</f>
        <v>433217</v>
      </c>
      <c r="M33">
        <f>VLOOKUP(B33,'активн абонентов интернета'!$A$8:$J$98,10,0)</f>
        <v>430966</v>
      </c>
    </row>
    <row r="34" spans="1:13">
      <c r="A34" s="91" t="s">
        <v>51</v>
      </c>
      <c r="B34" s="92" t="s">
        <v>142</v>
      </c>
      <c r="C34" s="92" t="s">
        <v>266</v>
      </c>
      <c r="D34" s="93">
        <v>532772</v>
      </c>
      <c r="E34">
        <f>VLOOKUP(B34,'активн абонентов интернета'!$A$8:$J$98,2,0)</f>
        <v>88983</v>
      </c>
      <c r="F34">
        <f>VLOOKUP(B34,'активн абонентов интернета'!$A$8:$J$98,3,0)</f>
        <v>125151</v>
      </c>
      <c r="G34">
        <f>VLOOKUP(B34,'активн абонентов интернета'!$A$8:$J$98,4,0)</f>
        <v>148454</v>
      </c>
      <c r="H34">
        <f>VLOOKUP(B34,'активн абонентов интернета'!$A$8:$J$98,5,0)</f>
        <v>150446</v>
      </c>
      <c r="I34">
        <f>VLOOKUP(B34,'активн абонентов интернета'!$A$8:$J$98,6,0)</f>
        <v>152994</v>
      </c>
      <c r="J34">
        <f>VLOOKUP(B34,'активн абонентов интернета'!$A$8:$J$98,7,0)</f>
        <v>154826</v>
      </c>
      <c r="K34">
        <f>VLOOKUP(B34,'активн абонентов интернета'!$A$8:$J$98,8,0)</f>
        <v>157270</v>
      </c>
      <c r="L34">
        <f>VLOOKUP(B34,'активн абонентов интернета'!$A$8:$J$98,9,0)</f>
        <v>183462</v>
      </c>
      <c r="M34">
        <f>VLOOKUP(B34,'активн абонентов интернета'!$A$8:$J$98,10,0)</f>
        <v>183738</v>
      </c>
    </row>
    <row r="35" spans="1:13">
      <c r="A35" s="91" t="s">
        <v>52</v>
      </c>
      <c r="B35" s="92" t="s">
        <v>162</v>
      </c>
      <c r="C35" s="92" t="s">
        <v>268</v>
      </c>
      <c r="D35" s="93">
        <v>532699</v>
      </c>
      <c r="E35">
        <f>VLOOKUP(B35,'активн абонентов интернета'!$A$8:$J$98,2,0)</f>
        <v>98601</v>
      </c>
      <c r="F35">
        <f>VLOOKUP(B35,'активн абонентов интернета'!$A$8:$J$98,3,0)</f>
        <v>115865</v>
      </c>
      <c r="G35">
        <f>VLOOKUP(B35,'активн абонентов интернета'!$A$8:$J$98,4,0)</f>
        <v>125711</v>
      </c>
      <c r="H35">
        <f>VLOOKUP(B35,'активн абонентов интернета'!$A$8:$J$98,5,0)</f>
        <v>127637</v>
      </c>
      <c r="I35">
        <f>VLOOKUP(B35,'активн абонентов интернета'!$A$8:$J$98,6,0)</f>
        <v>127505</v>
      </c>
      <c r="J35">
        <f>VLOOKUP(B35,'активн абонентов интернета'!$A$8:$J$98,7,0)</f>
        <v>127552</v>
      </c>
      <c r="K35">
        <f>VLOOKUP(B35,'активн абонентов интернета'!$A$8:$J$98,8,0)</f>
        <v>130485</v>
      </c>
      <c r="L35">
        <f>VLOOKUP(B35,'активн абонентов интернета'!$A$8:$J$98,9,0)</f>
        <v>130771</v>
      </c>
      <c r="M35">
        <f>VLOOKUP(B35,'активн абонентов интернета'!$A$8:$J$98,10,0)</f>
        <v>131541</v>
      </c>
    </row>
    <row r="36" spans="1:13">
      <c r="A36" s="94" t="s">
        <v>119</v>
      </c>
      <c r="B36" s="92" t="s">
        <v>177</v>
      </c>
      <c r="C36" s="92" t="s">
        <v>267</v>
      </c>
      <c r="D36" s="93">
        <v>524444</v>
      </c>
      <c r="E36">
        <f>VLOOKUP(B36,'активн абонентов интернета'!$A$8:$J$98,2,0)</f>
        <v>734886</v>
      </c>
      <c r="F36">
        <f>VLOOKUP(B36,'активн абонентов интернета'!$A$8:$J$98,3,0)</f>
        <v>856949</v>
      </c>
      <c r="G36">
        <f>VLOOKUP(B36,'активн абонентов интернета'!$A$8:$J$98,4,0)</f>
        <v>943269</v>
      </c>
      <c r="H36">
        <f>VLOOKUP(B36,'активн абонентов интернета'!$A$8:$J$98,5,0)</f>
        <v>966200</v>
      </c>
      <c r="I36">
        <f>VLOOKUP(B36,'активн абонентов интернета'!$A$8:$J$98,6,0)</f>
        <v>892804</v>
      </c>
      <c r="J36">
        <f>VLOOKUP(B36,'активн абонентов интернета'!$A$8:$J$98,7,0)</f>
        <v>870406</v>
      </c>
      <c r="K36">
        <f>VLOOKUP(B36,'активн абонентов интернета'!$A$8:$J$98,8,0)</f>
        <v>895945</v>
      </c>
      <c r="L36">
        <f>VLOOKUP(B36,'активн абонентов интернета'!$A$8:$J$98,9,0)</f>
        <v>908770</v>
      </c>
      <c r="M36">
        <f>VLOOKUP(B36,'активн абонентов интернета'!$A$8:$J$98,10,0)</f>
        <v>906484</v>
      </c>
    </row>
    <row r="37" spans="1:13">
      <c r="A37" s="91" t="s">
        <v>53</v>
      </c>
      <c r="B37" s="92" t="s">
        <v>183</v>
      </c>
      <c r="C37" s="92" t="s">
        <v>267</v>
      </c>
      <c r="D37" s="93">
        <v>522823</v>
      </c>
      <c r="E37">
        <f>VLOOKUP(B37,'активн абонентов интернета'!$A$8:$J$98,2,0)</f>
        <v>125626</v>
      </c>
      <c r="F37">
        <f>VLOOKUP(B37,'активн абонентов интернета'!$A$8:$J$98,3,0)</f>
        <v>157491</v>
      </c>
      <c r="G37">
        <f>VLOOKUP(B37,'активн абонентов интернета'!$A$8:$J$98,4,0)</f>
        <v>234417</v>
      </c>
      <c r="H37">
        <f>VLOOKUP(B37,'активн абонентов интернета'!$A$8:$J$98,5,0)</f>
        <v>242399</v>
      </c>
      <c r="I37">
        <f>VLOOKUP(B37,'активн абонентов интернета'!$A$8:$J$98,6,0)</f>
        <v>245156</v>
      </c>
      <c r="J37">
        <f>VLOOKUP(B37,'активн абонентов интернета'!$A$8:$J$98,7,0)</f>
        <v>230434</v>
      </c>
      <c r="K37">
        <f>VLOOKUP(B37,'активн абонентов интернета'!$A$8:$J$98,8,0)</f>
        <v>228979</v>
      </c>
      <c r="L37">
        <f>VLOOKUP(B37,'активн абонентов интернета'!$A$8:$J$98,9,0)</f>
        <v>234453</v>
      </c>
      <c r="M37">
        <f>VLOOKUP(B37,'активн абонентов интернета'!$A$8:$J$98,10,0)</f>
        <v>236153</v>
      </c>
    </row>
    <row r="38" spans="1:13">
      <c r="A38" s="8" t="s">
        <v>54</v>
      </c>
      <c r="B38" s="92" t="s">
        <v>139</v>
      </c>
      <c r="C38" s="92" t="s">
        <v>266</v>
      </c>
      <c r="D38" s="93">
        <v>510152</v>
      </c>
      <c r="E38">
        <f>VLOOKUP(B38,'активн абонентов интернета'!$A$8:$J$98,2,0)</f>
        <v>128787</v>
      </c>
      <c r="F38">
        <f>VLOOKUP(B38,'активн абонентов интернета'!$A$8:$J$98,3,0)</f>
        <v>142621</v>
      </c>
      <c r="G38">
        <f>VLOOKUP(B38,'активн абонентов интернета'!$A$8:$J$98,4,0)</f>
        <v>150031</v>
      </c>
      <c r="H38">
        <f>VLOOKUP(B38,'активн абонентов интернета'!$A$8:$J$98,5,0)</f>
        <v>150839</v>
      </c>
      <c r="I38">
        <f>VLOOKUP(B38,'активн абонентов интернета'!$A$8:$J$98,6,0)</f>
        <v>147053</v>
      </c>
      <c r="J38">
        <f>VLOOKUP(B38,'активн абонентов интернета'!$A$8:$J$98,7,0)</f>
        <v>145394</v>
      </c>
      <c r="K38">
        <f>VLOOKUP(B38,'активн абонентов интернета'!$A$8:$J$98,8,0)</f>
        <v>149417</v>
      </c>
      <c r="L38">
        <f>VLOOKUP(B38,'активн абонентов интернета'!$A$8:$J$98,9,0)</f>
        <v>179624</v>
      </c>
      <c r="M38">
        <f>VLOOKUP(B38,'активн абонентов интернета'!$A$8:$J$98,10,0)</f>
        <v>182954</v>
      </c>
    </row>
    <row r="39" spans="1:13">
      <c r="A39" s="91" t="s">
        <v>55</v>
      </c>
      <c r="B39" s="92" t="s">
        <v>181</v>
      </c>
      <c r="C39" s="92" t="s">
        <v>267</v>
      </c>
      <c r="D39" s="93">
        <v>493336</v>
      </c>
      <c r="E39">
        <f>VLOOKUP(B39,'активн абонентов интернета'!$A$8:$J$98,2,0)</f>
        <v>209177</v>
      </c>
      <c r="F39">
        <f>VLOOKUP(B39,'активн абонентов интернета'!$A$8:$J$98,3,0)</f>
        <v>226698</v>
      </c>
      <c r="G39">
        <f>VLOOKUP(B39,'активн абонентов интернета'!$A$8:$J$98,4,0)</f>
        <v>236973</v>
      </c>
      <c r="H39">
        <f>VLOOKUP(B39,'активн абонентов интернета'!$A$8:$J$98,5,0)</f>
        <v>240698</v>
      </c>
      <c r="I39">
        <f>VLOOKUP(B39,'активн абонентов интернета'!$A$8:$J$98,6,0)</f>
        <v>225959</v>
      </c>
      <c r="J39">
        <f>VLOOKUP(B39,'активн абонентов интернета'!$A$8:$J$98,7,0)</f>
        <v>230470</v>
      </c>
      <c r="K39">
        <f>VLOOKUP(B39,'активн абонентов интернета'!$A$8:$J$98,8,0)</f>
        <v>195364</v>
      </c>
      <c r="L39">
        <f>VLOOKUP(B39,'активн абонентов интернета'!$A$8:$J$98,9,0)</f>
        <v>237826</v>
      </c>
      <c r="M39">
        <f>VLOOKUP(B39,'активн абонентов интернета'!$A$8:$J$98,10,0)</f>
        <v>238659</v>
      </c>
    </row>
    <row r="40" spans="1:13">
      <c r="A40" s="91" t="s">
        <v>56</v>
      </c>
      <c r="B40" s="92" t="s">
        <v>146</v>
      </c>
      <c r="C40" s="92" t="s">
        <v>266</v>
      </c>
      <c r="D40" s="93">
        <v>487841</v>
      </c>
      <c r="E40">
        <f>VLOOKUP(B40,'активн абонентов интернета'!$A$8:$J$98,2,0)</f>
        <v>197105</v>
      </c>
      <c r="F40">
        <f>VLOOKUP(B40,'активн абонентов интернета'!$A$8:$J$98,3,0)</f>
        <v>243720</v>
      </c>
      <c r="G40">
        <f>VLOOKUP(B40,'активн абонентов интернета'!$A$8:$J$98,4,0)</f>
        <v>280837</v>
      </c>
      <c r="H40">
        <f>VLOOKUP(B40,'активн абонентов интернета'!$A$8:$J$98,5,0)</f>
        <v>284083</v>
      </c>
      <c r="I40">
        <f>VLOOKUP(B40,'активн абонентов интернета'!$A$8:$J$98,6,0)</f>
        <v>284346</v>
      </c>
      <c r="J40">
        <f>VLOOKUP(B40,'активн абонентов интернета'!$A$8:$J$98,7,0)</f>
        <v>290764</v>
      </c>
      <c r="K40">
        <f>VLOOKUP(B40,'активн абонентов интернета'!$A$8:$J$98,8,0)</f>
        <v>266617</v>
      </c>
      <c r="L40">
        <f>VLOOKUP(B40,'активн абонентов интернета'!$A$8:$J$98,9,0)</f>
        <v>303153</v>
      </c>
      <c r="M40">
        <f>VLOOKUP(B40,'активн абонентов интернета'!$A$8:$J$98,10,0)</f>
        <v>305467</v>
      </c>
    </row>
    <row r="41" spans="1:13">
      <c r="A41" s="91" t="s">
        <v>57</v>
      </c>
      <c r="B41" s="92" t="s">
        <v>179</v>
      </c>
      <c r="C41" s="92" t="s">
        <v>267</v>
      </c>
      <c r="D41" s="93">
        <v>473895</v>
      </c>
      <c r="E41">
        <f>VLOOKUP(B41,'активн абонентов интернета'!$A$8:$J$98,2,0)</f>
        <v>79010</v>
      </c>
      <c r="F41">
        <f>VLOOKUP(B41,'активн абонентов интернета'!$A$8:$J$98,3,0)</f>
        <v>108506</v>
      </c>
      <c r="G41">
        <f>VLOOKUP(B41,'активн абонентов интернета'!$A$8:$J$98,4,0)</f>
        <v>118467</v>
      </c>
      <c r="H41">
        <f>VLOOKUP(B41,'активн абонентов интернета'!$A$8:$J$98,5,0)</f>
        <v>121569</v>
      </c>
      <c r="I41">
        <f>VLOOKUP(B41,'активн абонентов интернета'!$A$8:$J$98,6,0)</f>
        <v>121041</v>
      </c>
      <c r="J41">
        <f>VLOOKUP(B41,'активн абонентов интернета'!$A$8:$J$98,7,0)</f>
        <v>122660</v>
      </c>
      <c r="K41">
        <f>VLOOKUP(B41,'активн абонентов интернета'!$A$8:$J$98,8,0)</f>
        <v>123813</v>
      </c>
      <c r="L41">
        <f>VLOOKUP(B41,'активн абонентов интернета'!$A$8:$J$98,9,0)</f>
        <v>172778</v>
      </c>
      <c r="M41">
        <f>VLOOKUP(B41,'активн абонентов интернета'!$A$8:$J$98,10,0)</f>
        <v>212255</v>
      </c>
    </row>
    <row r="42" spans="1:13">
      <c r="A42" s="91" t="s">
        <v>58</v>
      </c>
      <c r="B42" s="92" t="s">
        <v>153</v>
      </c>
      <c r="C42" s="92" t="s">
        <v>271</v>
      </c>
      <c r="D42" s="93">
        <v>453461</v>
      </c>
      <c r="E42">
        <f>VLOOKUP(B42,'активн абонентов интернета'!$A$8:$J$98,2,0)</f>
        <v>181091</v>
      </c>
      <c r="F42">
        <f>VLOOKUP(B42,'активн абонентов интернета'!$A$8:$J$98,3,0)</f>
        <v>194325</v>
      </c>
      <c r="G42">
        <f>VLOOKUP(B42,'активн абонентов интернета'!$A$8:$J$98,4,0)</f>
        <v>210203</v>
      </c>
      <c r="H42">
        <f>VLOOKUP(B42,'активн абонентов интернета'!$A$8:$J$98,5,0)</f>
        <v>212850</v>
      </c>
      <c r="I42">
        <f>VLOOKUP(B42,'активн абонентов интернета'!$A$8:$J$98,6,0)</f>
        <v>216671</v>
      </c>
      <c r="J42">
        <f>VLOOKUP(B42,'активн абонентов интернета'!$A$8:$J$98,7,0)</f>
        <v>190555</v>
      </c>
      <c r="K42">
        <f>VLOOKUP(B42,'активн абонентов интернета'!$A$8:$J$98,8,0)</f>
        <v>181346</v>
      </c>
      <c r="L42">
        <f>VLOOKUP(B42,'активн абонентов интернета'!$A$8:$J$98,9,0)</f>
        <v>211589</v>
      </c>
      <c r="M42">
        <f>VLOOKUP(B42,'активн абонентов интернета'!$A$8:$J$98,10,0)</f>
        <v>209984</v>
      </c>
    </row>
    <row r="43" spans="1:13">
      <c r="A43" s="91" t="s">
        <v>59</v>
      </c>
      <c r="B43" s="92" t="s">
        <v>138</v>
      </c>
      <c r="C43" s="92" t="s">
        <v>266</v>
      </c>
      <c r="D43" s="93">
        <v>435117</v>
      </c>
      <c r="E43">
        <f>VLOOKUP(B43,'активн абонентов интернета'!$A$8:$J$98,2,0)</f>
        <v>85739</v>
      </c>
      <c r="F43">
        <f>VLOOKUP(B43,'активн абонентов интернета'!$A$8:$J$98,3,0)</f>
        <v>117366</v>
      </c>
      <c r="G43">
        <f>VLOOKUP(B43,'активн абонентов интернета'!$A$8:$J$98,4,0)</f>
        <v>132718</v>
      </c>
      <c r="H43">
        <f>VLOOKUP(B43,'активн абонентов интернета'!$A$8:$J$98,5,0)</f>
        <v>136458</v>
      </c>
      <c r="I43">
        <f>VLOOKUP(B43,'активн абонентов интернета'!$A$8:$J$98,6,0)</f>
        <v>139861</v>
      </c>
      <c r="J43">
        <f>VLOOKUP(B43,'активн абонентов интернета'!$A$8:$J$98,7,0)</f>
        <v>146082</v>
      </c>
      <c r="K43">
        <f>VLOOKUP(B43,'активн абонентов интернета'!$A$8:$J$98,8,0)</f>
        <v>166323</v>
      </c>
      <c r="L43">
        <f>VLOOKUP(B43,'активн абонентов интернета'!$A$8:$J$98,9,0)</f>
        <v>234820</v>
      </c>
      <c r="M43">
        <f>VLOOKUP(B43,'активн абонентов интернета'!$A$8:$J$98,10,0)</f>
        <v>247524</v>
      </c>
    </row>
    <row r="44" spans="1:13">
      <c r="A44" s="91" t="s">
        <v>60</v>
      </c>
      <c r="B44" s="92" t="s">
        <v>196</v>
      </c>
      <c r="C44" s="92" t="s">
        <v>264</v>
      </c>
      <c r="D44" s="93">
        <v>426650</v>
      </c>
      <c r="E44">
        <f>VLOOKUP(B44,'активн абонентов интернета'!$A$8:$J$98,2,0)</f>
        <v>54576</v>
      </c>
      <c r="F44">
        <f>VLOOKUP(B44,'активн абонентов интернета'!$A$8:$J$98,3,0)</f>
        <v>59236</v>
      </c>
      <c r="G44">
        <f>VLOOKUP(B44,'активн абонентов интернета'!$A$8:$J$98,4,0)</f>
        <v>67466</v>
      </c>
      <c r="H44">
        <f>VLOOKUP(B44,'активн абонентов интернета'!$A$8:$J$98,5,0)</f>
        <v>69348</v>
      </c>
      <c r="I44">
        <f>VLOOKUP(B44,'активн абонентов интернета'!$A$8:$J$98,6,0)</f>
        <v>70355</v>
      </c>
      <c r="J44">
        <f>VLOOKUP(B44,'активн абонентов интернета'!$A$8:$J$98,7,0)</f>
        <v>70912</v>
      </c>
      <c r="K44">
        <f>VLOOKUP(B44,'активн абонентов интернета'!$A$8:$J$98,8,0)</f>
        <v>71180</v>
      </c>
      <c r="L44">
        <f>VLOOKUP(B44,'активн абонентов интернета'!$A$8:$J$98,9,0)</f>
        <v>96534</v>
      </c>
      <c r="M44">
        <f>VLOOKUP(B44,'активн абонентов интернета'!$A$8:$J$98,10,0)</f>
        <v>86477</v>
      </c>
    </row>
    <row r="45" spans="1:13">
      <c r="A45" s="91" t="s">
        <v>61</v>
      </c>
      <c r="B45" s="92" t="s">
        <v>172</v>
      </c>
      <c r="C45" s="92" t="s">
        <v>270</v>
      </c>
      <c r="D45" s="93">
        <v>425853</v>
      </c>
      <c r="E45">
        <f>VLOOKUP(B45,'активн абонентов интернета'!$A$8:$J$98,2,0)</f>
        <v>214857</v>
      </c>
      <c r="F45">
        <f>VLOOKUP(B45,'активн абонентов интернета'!$A$8:$J$98,3,0)</f>
        <v>261950</v>
      </c>
      <c r="G45">
        <f>VLOOKUP(B45,'активн абонентов интернета'!$A$8:$J$98,4,0)</f>
        <v>301714</v>
      </c>
      <c r="H45">
        <f>VLOOKUP(B45,'активн абонентов интернета'!$A$8:$J$98,5,0)</f>
        <v>308676</v>
      </c>
      <c r="I45">
        <f>VLOOKUP(B45,'активн абонентов интернета'!$A$8:$J$98,6,0)</f>
        <v>314793</v>
      </c>
      <c r="J45">
        <f>VLOOKUP(B45,'активн абонентов интернета'!$A$8:$J$98,7,0)</f>
        <v>319180</v>
      </c>
      <c r="K45">
        <f>VLOOKUP(B45,'активн абонентов интернета'!$A$8:$J$98,8,0)</f>
        <v>329276</v>
      </c>
      <c r="L45">
        <f>VLOOKUP(B45,'активн абонентов интернета'!$A$8:$J$98,9,0)</f>
        <v>331866</v>
      </c>
      <c r="M45">
        <f>VLOOKUP(B45,'активн абонентов интернета'!$A$8:$J$98,10,0)</f>
        <v>335868</v>
      </c>
    </row>
    <row r="46" spans="1:13">
      <c r="A46" s="91" t="s">
        <v>62</v>
      </c>
      <c r="B46" s="92" t="s">
        <v>193</v>
      </c>
      <c r="C46" s="92" t="s">
        <v>265</v>
      </c>
      <c r="D46" s="93">
        <v>417039</v>
      </c>
      <c r="E46">
        <f>VLOOKUP(B46,'активн абонентов интернета'!$A$8:$J$98,2,0)</f>
        <v>507873</v>
      </c>
      <c r="F46">
        <f>VLOOKUP(B46,'активн абонентов интернета'!$A$8:$J$98,3,0)</f>
        <v>595701</v>
      </c>
      <c r="G46">
        <f>VLOOKUP(B46,'активн абонентов интернета'!$A$8:$J$98,4,0)</f>
        <v>725007</v>
      </c>
      <c r="H46">
        <f>VLOOKUP(B46,'активн абонентов интернета'!$A$8:$J$98,5,0)</f>
        <v>749076</v>
      </c>
      <c r="I46">
        <f>VLOOKUP(B46,'активн абонентов интернета'!$A$8:$J$98,6,0)</f>
        <v>749556</v>
      </c>
      <c r="J46">
        <f>VLOOKUP(B46,'активн абонентов интернета'!$A$8:$J$98,7,0)</f>
        <v>722269</v>
      </c>
      <c r="K46">
        <f>VLOOKUP(B46,'активн абонентов интернета'!$A$8:$J$98,8,0)</f>
        <v>731855</v>
      </c>
      <c r="L46">
        <f>VLOOKUP(B46,'активн абонентов интернета'!$A$8:$J$98,9,0)</f>
        <v>749471</v>
      </c>
      <c r="M46">
        <f>VLOOKUP(B46,'активн абонентов интернета'!$A$8:$J$98,10,0)</f>
        <v>742134</v>
      </c>
    </row>
    <row r="47" spans="1:13">
      <c r="A47" s="91" t="s">
        <v>63</v>
      </c>
      <c r="B47" s="92" t="s">
        <v>145</v>
      </c>
      <c r="C47" s="92" t="s">
        <v>266</v>
      </c>
      <c r="D47" s="93">
        <v>414006</v>
      </c>
      <c r="E47">
        <f>VLOOKUP(B47,'активн абонентов интернета'!$A$8:$J$98,2,0)</f>
        <v>117554</v>
      </c>
      <c r="F47">
        <f>VLOOKUP(B47,'активн абонентов интернета'!$A$8:$J$98,3,0)</f>
        <v>148420</v>
      </c>
      <c r="G47">
        <f>VLOOKUP(B47,'активн абонентов интернета'!$A$8:$J$98,4,0)</f>
        <v>165353</v>
      </c>
      <c r="H47">
        <f>VLOOKUP(B47,'активн абонентов интернета'!$A$8:$J$98,5,0)</f>
        <v>166219</v>
      </c>
      <c r="I47">
        <f>VLOOKUP(B47,'активн абонентов интернета'!$A$8:$J$98,6,0)</f>
        <v>165516</v>
      </c>
      <c r="J47">
        <f>VLOOKUP(B47,'активн абонентов интернета'!$A$8:$J$98,7,0)</f>
        <v>170972</v>
      </c>
      <c r="K47">
        <f>VLOOKUP(B47,'активн абонентов интернета'!$A$8:$J$98,8,0)</f>
        <v>173311</v>
      </c>
      <c r="L47">
        <f>VLOOKUP(B47,'активн абонентов интернета'!$A$8:$J$98,9,0)</f>
        <v>162530</v>
      </c>
      <c r="M47">
        <f>VLOOKUP(B47,'активн абонентов интернета'!$A$8:$J$98,10,0)</f>
        <v>158725</v>
      </c>
    </row>
    <row r="48" spans="1:13">
      <c r="A48" s="91" t="s">
        <v>64</v>
      </c>
      <c r="B48" s="92" t="s">
        <v>135</v>
      </c>
      <c r="C48" s="92" t="s">
        <v>266</v>
      </c>
      <c r="D48" s="93">
        <v>409285</v>
      </c>
      <c r="E48">
        <f>VLOOKUP(B48,'активн абонентов интернета'!$A$8:$J$98,2,0)</f>
        <v>91353</v>
      </c>
      <c r="F48">
        <f>VLOOKUP(B48,'активн абонентов интернета'!$A$8:$J$98,3,0)</f>
        <v>110695</v>
      </c>
      <c r="G48">
        <f>VLOOKUP(B48,'активн абонентов интернета'!$A$8:$J$98,4,0)</f>
        <v>119928</v>
      </c>
      <c r="H48">
        <f>VLOOKUP(B48,'активн абонентов интернета'!$A$8:$J$98,5,0)</f>
        <v>123769</v>
      </c>
      <c r="I48">
        <f>VLOOKUP(B48,'активн абонентов интернета'!$A$8:$J$98,6,0)</f>
        <v>124135</v>
      </c>
      <c r="J48">
        <f>VLOOKUP(B48,'активн абонентов интернета'!$A$8:$J$98,7,0)</f>
        <v>126653</v>
      </c>
      <c r="K48">
        <f>VLOOKUP(B48,'активн абонентов интернета'!$A$8:$J$98,8,0)</f>
        <v>130053</v>
      </c>
      <c r="L48">
        <f>VLOOKUP(B48,'активн абонентов интернета'!$A$8:$J$98,9,0)</f>
        <v>180430</v>
      </c>
      <c r="M48">
        <f>VLOOKUP(B48,'активн абонентов интернета'!$A$8:$J$98,10,0)</f>
        <v>182279</v>
      </c>
    </row>
    <row r="49" spans="1:13">
      <c r="A49" s="91" t="s">
        <v>65</v>
      </c>
      <c r="B49" s="32" t="s">
        <v>132</v>
      </c>
      <c r="C49" s="92" t="s">
        <v>266</v>
      </c>
      <c r="D49" s="93">
        <v>407256</v>
      </c>
      <c r="E49">
        <f>VLOOKUP(B49,'активн абонентов интернета'!$A$8:$J$98,2,0)</f>
        <v>138478</v>
      </c>
      <c r="F49">
        <f>VLOOKUP(B49,'активн абонентов интернета'!$A$8:$J$98,3,0)</f>
        <v>158546</v>
      </c>
      <c r="G49">
        <f>VLOOKUP(B49,'активн абонентов интернета'!$A$8:$J$98,4,0)</f>
        <v>159737</v>
      </c>
      <c r="H49">
        <f>VLOOKUP(B49,'активн абонентов интернета'!$A$8:$J$98,5,0)</f>
        <v>159259</v>
      </c>
      <c r="I49">
        <f>VLOOKUP(B49,'активн абонентов интернета'!$A$8:$J$98,6,0)</f>
        <v>159980</v>
      </c>
      <c r="J49">
        <f>VLOOKUP(B49,'активн абонентов интернета'!$A$8:$J$98,7,0)</f>
        <v>160582</v>
      </c>
      <c r="K49">
        <f>VLOOKUP(B49,'активн абонентов интернета'!$A$8:$J$98,8,0)</f>
        <v>163970</v>
      </c>
      <c r="L49">
        <f>VLOOKUP(B49,'активн абонентов интернета'!$A$8:$J$98,9,0)</f>
        <v>161510</v>
      </c>
      <c r="M49">
        <f>VLOOKUP(B49,'активн абонентов интернета'!$A$8:$J$98,10,0)</f>
        <v>155959</v>
      </c>
    </row>
    <row r="50" spans="1:13">
      <c r="A50" s="53" t="s">
        <v>285</v>
      </c>
      <c r="B50" s="92" t="s">
        <v>66</v>
      </c>
      <c r="C50" s="92" t="s">
        <v>272</v>
      </c>
      <c r="D50" s="93">
        <v>398973</v>
      </c>
      <c r="E50" t="e">
        <f>VLOOKUP(B50,'активн абонентов интернета'!$A$8:$J$98,2,0)</f>
        <v>#N/A</v>
      </c>
      <c r="F50" t="e">
        <f>VLOOKUP(B50,'активн абонентов интернета'!$A$8:$J$98,3,0)</f>
        <v>#N/A</v>
      </c>
      <c r="G50" t="e">
        <f>VLOOKUP(B50,'активн абонентов интернета'!$A$8:$J$98,4,0)</f>
        <v>#N/A</v>
      </c>
      <c r="H50" t="e">
        <f>VLOOKUP(B50,'активн абонентов интернета'!$A$8:$J$98,5,0)</f>
        <v>#N/A</v>
      </c>
      <c r="I50" t="e">
        <f>VLOOKUP(B50,'активн абонентов интернета'!$A$8:$J$98,6,0)</f>
        <v>#N/A</v>
      </c>
      <c r="J50" t="e">
        <f>VLOOKUP(B50,'активн абонентов интернета'!$A$8:$J$98,7,0)</f>
        <v>#N/A</v>
      </c>
      <c r="K50" t="e">
        <f>VLOOKUP(B50,'активн абонентов интернета'!$A$8:$J$98,8,0)</f>
        <v>#N/A</v>
      </c>
      <c r="L50" t="e">
        <f>VLOOKUP(B50,'активн абонентов интернета'!$A$8:$J$98,9,0)</f>
        <v>#N/A</v>
      </c>
      <c r="M50" t="e">
        <f>VLOOKUP(B50,'активн абонентов интернета'!$A$8:$J$98,10,0)</f>
        <v>#N/A</v>
      </c>
    </row>
    <row r="51" spans="1:13">
      <c r="A51" s="91" t="s">
        <v>67</v>
      </c>
      <c r="B51" s="92" t="s">
        <v>161</v>
      </c>
      <c r="C51" s="92" t="s">
        <v>268</v>
      </c>
      <c r="D51" s="93">
        <v>389946</v>
      </c>
      <c r="E51">
        <f>VLOOKUP(B51,'активн абонентов интернета'!$A$8:$J$98,2,0)</f>
        <v>526130</v>
      </c>
      <c r="F51">
        <f>VLOOKUP(B51,'активн абонентов интернета'!$A$8:$J$98,3,0)</f>
        <v>645990</v>
      </c>
      <c r="G51">
        <f>VLOOKUP(B51,'активн абонентов интернета'!$A$8:$J$98,4,0)</f>
        <v>737636</v>
      </c>
      <c r="H51">
        <f>VLOOKUP(B51,'активн абонентов интернета'!$A$8:$J$98,5,0)</f>
        <v>759468</v>
      </c>
      <c r="I51">
        <f>VLOOKUP(B51,'активн абонентов интернета'!$A$8:$J$98,6,0)</f>
        <v>770649</v>
      </c>
      <c r="J51">
        <f>VLOOKUP(B51,'активн абонентов интернета'!$A$8:$J$98,7,0)</f>
        <v>796603</v>
      </c>
      <c r="K51">
        <f>VLOOKUP(B51,'активн абонентов интернета'!$A$8:$J$98,8,0)</f>
        <v>828088</v>
      </c>
      <c r="L51">
        <f>VLOOKUP(B51,'активн абонентов интернета'!$A$8:$J$98,9,0)</f>
        <v>844983</v>
      </c>
      <c r="M51">
        <f>VLOOKUP(B51,'активн абонентов интернета'!$A$8:$J$98,10,0)</f>
        <v>862306</v>
      </c>
    </row>
    <row r="52" spans="1:13">
      <c r="A52" s="91" t="s">
        <v>68</v>
      </c>
      <c r="B52" s="92" t="s">
        <v>131</v>
      </c>
      <c r="C52" s="92" t="s">
        <v>266</v>
      </c>
      <c r="D52" s="93">
        <v>384425</v>
      </c>
      <c r="E52">
        <f>VLOOKUP(B52,'активн абонентов интернета'!$A$8:$J$98,2,0)</f>
        <v>138942</v>
      </c>
      <c r="F52">
        <f>VLOOKUP(B52,'активн абонентов интернета'!$A$8:$J$98,3,0)</f>
        <v>152808</v>
      </c>
      <c r="G52">
        <f>VLOOKUP(B52,'активн абонентов интернета'!$A$8:$J$98,4,0)</f>
        <v>177013</v>
      </c>
      <c r="H52">
        <f>VLOOKUP(B52,'активн абонентов интернета'!$A$8:$J$98,5,0)</f>
        <v>179979</v>
      </c>
      <c r="I52">
        <f>VLOOKUP(B52,'активн абонентов интернета'!$A$8:$J$98,6,0)</f>
        <v>179775</v>
      </c>
      <c r="J52">
        <f>VLOOKUP(B52,'активн абонентов интернета'!$A$8:$J$98,7,0)</f>
        <v>184108</v>
      </c>
      <c r="K52">
        <f>VLOOKUP(B52,'активн абонентов интернета'!$A$8:$J$98,8,0)</f>
        <v>202523</v>
      </c>
      <c r="L52">
        <f>VLOOKUP(B52,'активн абонентов интернета'!$A$8:$J$98,9,0)</f>
        <v>280349</v>
      </c>
      <c r="M52">
        <f>VLOOKUP(B52,'активн абонентов интернета'!$A$8:$J$98,10,0)</f>
        <v>279335</v>
      </c>
    </row>
    <row r="53" spans="1:13">
      <c r="A53" s="91" t="s">
        <v>69</v>
      </c>
      <c r="B53" s="92" t="s">
        <v>189</v>
      </c>
      <c r="C53" s="92" t="s">
        <v>265</v>
      </c>
      <c r="D53" s="93">
        <v>356773</v>
      </c>
      <c r="E53">
        <f>VLOOKUP(B53,'активн абонентов интернета'!$A$8:$J$98,2,0)</f>
        <v>625432</v>
      </c>
      <c r="F53">
        <f>VLOOKUP(B53,'активн абонентов интернета'!$A$8:$J$98,3,0)</f>
        <v>729317</v>
      </c>
      <c r="G53">
        <f>VLOOKUP(B53,'активн абонентов интернета'!$A$8:$J$98,4,0)</f>
        <v>817143</v>
      </c>
      <c r="H53">
        <f>VLOOKUP(B53,'активн абонентов интернета'!$A$8:$J$98,5,0)</f>
        <v>828090</v>
      </c>
      <c r="I53">
        <f>VLOOKUP(B53,'активн абонентов интернета'!$A$8:$J$98,6,0)</f>
        <v>826753</v>
      </c>
      <c r="J53">
        <f>VLOOKUP(B53,'активн абонентов интернета'!$A$8:$J$98,7,0)</f>
        <v>850452</v>
      </c>
      <c r="K53">
        <f>VLOOKUP(B53,'активн абонентов интернета'!$A$8:$J$98,8,0)</f>
        <v>873878</v>
      </c>
      <c r="L53">
        <f>VLOOKUP(B53,'активн абонентов интернета'!$A$8:$J$98,9,0)</f>
        <v>893419</v>
      </c>
      <c r="M53">
        <f>VLOOKUP(B53,'активн абонентов интернета'!$A$8:$J$98,10,0)</f>
        <v>891237</v>
      </c>
    </row>
    <row r="54" spans="1:13">
      <c r="A54" s="91" t="s">
        <v>70</v>
      </c>
      <c r="B54" s="92" t="s">
        <v>133</v>
      </c>
      <c r="C54" s="92" t="s">
        <v>266</v>
      </c>
      <c r="D54" s="93">
        <v>352681</v>
      </c>
      <c r="E54">
        <f>VLOOKUP(B54,'активн абонентов интернета'!$A$8:$J$98,2,0)</f>
        <v>153236</v>
      </c>
      <c r="F54">
        <f>VLOOKUP(B54,'активн абонентов интернета'!$A$8:$J$98,3,0)</f>
        <v>176102</v>
      </c>
      <c r="G54">
        <f>VLOOKUP(B54,'активн абонентов интернета'!$A$8:$J$98,4,0)</f>
        <v>215360</v>
      </c>
      <c r="H54">
        <f>VLOOKUP(B54,'активн абонентов интернета'!$A$8:$J$98,5,0)</f>
        <v>218738</v>
      </c>
      <c r="I54">
        <f>VLOOKUP(B54,'активн абонентов интернета'!$A$8:$J$98,6,0)</f>
        <v>220345</v>
      </c>
      <c r="J54">
        <f>VLOOKUP(B54,'активн абонентов интернета'!$A$8:$J$98,7,0)</f>
        <v>194833</v>
      </c>
      <c r="K54">
        <f>VLOOKUP(B54,'активн абонентов интернета'!$A$8:$J$98,8,0)</f>
        <v>196664</v>
      </c>
      <c r="L54">
        <f>VLOOKUP(B54,'активн абонентов интернета'!$A$8:$J$98,9,0)</f>
        <v>187458</v>
      </c>
      <c r="M54">
        <f>VLOOKUP(B54,'активн абонентов интернета'!$A$8:$J$98,10,0)</f>
        <v>181847</v>
      </c>
    </row>
    <row r="55" spans="1:13">
      <c r="A55" s="91" t="s">
        <v>71</v>
      </c>
      <c r="B55" s="92" t="s">
        <v>151</v>
      </c>
      <c r="C55" s="92" t="s">
        <v>271</v>
      </c>
      <c r="D55" s="93">
        <v>350982</v>
      </c>
      <c r="E55">
        <f>VLOOKUP(B55,'активн абонентов интернета'!$A$8:$J$98,2,0)</f>
        <v>173456</v>
      </c>
      <c r="F55">
        <f>VLOOKUP(B55,'активн абонентов интернета'!$A$8:$J$98,3,0)</f>
        <v>188662</v>
      </c>
      <c r="G55">
        <f>VLOOKUP(B55,'активн абонентов интернета'!$A$8:$J$98,4,0)</f>
        <v>193514</v>
      </c>
      <c r="H55">
        <f>VLOOKUP(B55,'активн абонентов интернета'!$A$8:$J$98,5,0)</f>
        <v>195009</v>
      </c>
      <c r="I55">
        <f>VLOOKUP(B55,'активн абонентов интернета'!$A$8:$J$98,6,0)</f>
        <v>190847</v>
      </c>
      <c r="J55">
        <f>VLOOKUP(B55,'активн абонентов интернета'!$A$8:$J$98,7,0)</f>
        <v>193261</v>
      </c>
      <c r="K55">
        <f>VLOOKUP(B55,'активн абонентов интернета'!$A$8:$J$98,8,0)</f>
        <v>198748</v>
      </c>
      <c r="L55">
        <f>VLOOKUP(B55,'активн абонентов интернета'!$A$8:$J$98,9,0)</f>
        <v>201077</v>
      </c>
      <c r="M55">
        <f>VLOOKUP(B55,'активн абонентов интернета'!$A$8:$J$98,10,0)</f>
        <v>201236</v>
      </c>
    </row>
    <row r="56" spans="1:13">
      <c r="A56" s="91" t="s">
        <v>72</v>
      </c>
      <c r="B56" s="92" t="s">
        <v>136</v>
      </c>
      <c r="C56" s="92" t="s">
        <v>266</v>
      </c>
      <c r="D56" s="93">
        <v>342936</v>
      </c>
      <c r="E56">
        <f>VLOOKUP(B56,'активн абонентов интернета'!$A$8:$J$98,2,0)</f>
        <v>164128</v>
      </c>
      <c r="F56">
        <f>VLOOKUP(B56,'активн абонентов интернета'!$A$8:$J$98,3,0)</f>
        <v>163799</v>
      </c>
      <c r="G56">
        <f>VLOOKUP(B56,'активн абонентов интернета'!$A$8:$J$98,4,0)</f>
        <v>174396</v>
      </c>
      <c r="H56">
        <f>VLOOKUP(B56,'активн абонентов интернета'!$A$8:$J$98,5,0)</f>
        <v>175837</v>
      </c>
      <c r="I56">
        <f>VLOOKUP(B56,'активн абонентов интернета'!$A$8:$J$98,6,0)</f>
        <v>176518</v>
      </c>
      <c r="J56">
        <f>VLOOKUP(B56,'активн абонентов интернета'!$A$8:$J$98,7,0)</f>
        <v>181531</v>
      </c>
      <c r="K56">
        <f>VLOOKUP(B56,'активн абонентов интернета'!$A$8:$J$98,8,0)</f>
        <v>187607</v>
      </c>
      <c r="L56">
        <f>VLOOKUP(B56,'активн абонентов интернета'!$A$8:$J$98,9,0)</f>
        <v>200222</v>
      </c>
      <c r="M56">
        <f>VLOOKUP(B56,'активн абонентов интернета'!$A$8:$J$98,10,0)</f>
        <v>201183</v>
      </c>
    </row>
    <row r="57" spans="1:13">
      <c r="A57" s="91" t="s">
        <v>73</v>
      </c>
      <c r="B57" s="92" t="s">
        <v>273</v>
      </c>
      <c r="C57" s="92" t="s">
        <v>265</v>
      </c>
      <c r="D57" s="93">
        <v>340845</v>
      </c>
      <c r="E57">
        <f>VLOOKUP(B57,'активн абонентов интернета'!$A$8:$J$98,2,0)</f>
        <v>262869</v>
      </c>
      <c r="F57">
        <f>VLOOKUP(B57,'активн абонентов интернета'!$A$8:$J$98,3,0)</f>
        <v>279579</v>
      </c>
      <c r="G57">
        <f>VLOOKUP(B57,'активн абонентов интернета'!$A$8:$J$98,4,0)</f>
        <v>280836</v>
      </c>
      <c r="H57">
        <f>VLOOKUP(B57,'активн абонентов интернета'!$A$8:$J$98,5,0)</f>
        <v>307558</v>
      </c>
      <c r="I57">
        <f>VLOOKUP(B57,'активн абонентов интернета'!$A$8:$J$98,6,0)</f>
        <v>308983</v>
      </c>
      <c r="J57">
        <f>VLOOKUP(B57,'активн абонентов интернета'!$A$8:$J$98,7,0)</f>
        <v>305803</v>
      </c>
      <c r="K57">
        <f>VLOOKUP(B57,'активн абонентов интернета'!$A$8:$J$98,8,0)</f>
        <v>310636</v>
      </c>
      <c r="L57">
        <f>VLOOKUP(B57,'активн абонентов интернета'!$A$8:$J$98,9,0)</f>
        <v>314217</v>
      </c>
      <c r="M57">
        <f>VLOOKUP(B57,'активн абонентов интернета'!$A$8:$J$98,10,0)</f>
        <v>309916</v>
      </c>
    </row>
    <row r="58" spans="1:13">
      <c r="A58" s="91" t="s">
        <v>74</v>
      </c>
      <c r="B58" s="92" t="s">
        <v>200</v>
      </c>
      <c r="C58" s="92" t="s">
        <v>264</v>
      </c>
      <c r="D58" s="93">
        <v>339453</v>
      </c>
      <c r="E58">
        <f>VLOOKUP(B58,'активн абонентов интернета'!$A$8:$J$98,2,0)</f>
        <v>48833</v>
      </c>
      <c r="F58">
        <f>VLOOKUP(B58,'активн абонентов интернета'!$A$8:$J$98,3,0)</f>
        <v>56108</v>
      </c>
      <c r="G58">
        <f>VLOOKUP(B58,'активн абонентов интернета'!$A$8:$J$98,4,0)</f>
        <v>63222</v>
      </c>
      <c r="H58">
        <f>VLOOKUP(B58,'активн абонентов интернета'!$A$8:$J$98,5,0)</f>
        <v>95295</v>
      </c>
      <c r="I58">
        <f>VLOOKUP(B58,'активн абонентов интернета'!$A$8:$J$98,6,0)</f>
        <v>97278</v>
      </c>
      <c r="J58">
        <f>VLOOKUP(B58,'активн абонентов интернета'!$A$8:$J$98,7,0)</f>
        <v>98525</v>
      </c>
      <c r="K58">
        <f>VLOOKUP(B58,'активн абонентов интернета'!$A$8:$J$98,8,0)</f>
        <v>89526</v>
      </c>
      <c r="L58">
        <f>VLOOKUP(B58,'активн абонентов интернета'!$A$8:$J$98,9,0)</f>
        <v>155372</v>
      </c>
      <c r="M58">
        <f>VLOOKUP(B58,'активн абонентов интернета'!$A$8:$J$98,10,0)</f>
        <v>158206</v>
      </c>
    </row>
    <row r="59" spans="1:13">
      <c r="A59" s="91" t="s">
        <v>75</v>
      </c>
      <c r="B59" s="92" t="s">
        <v>274</v>
      </c>
      <c r="C59" s="92" t="s">
        <v>272</v>
      </c>
      <c r="D59" s="93">
        <v>332608</v>
      </c>
      <c r="E59" t="e">
        <f>VLOOKUP(B59,'активн абонентов интернета'!$A$8:$J$98,2,0)</f>
        <v>#N/A</v>
      </c>
      <c r="F59" t="e">
        <f>VLOOKUP(B59,'активн абонентов интернета'!$A$8:$J$98,3,0)</f>
        <v>#N/A</v>
      </c>
      <c r="G59" t="e">
        <f>VLOOKUP(B59,'активн абонентов интернета'!$A$8:$J$98,4,0)</f>
        <v>#N/A</v>
      </c>
      <c r="H59" t="e">
        <f>VLOOKUP(B59,'активн абонентов интернета'!$A$8:$J$98,5,0)</f>
        <v>#N/A</v>
      </c>
      <c r="I59" t="e">
        <f>VLOOKUP(B59,'активн абонентов интернета'!$A$8:$J$98,6,0)</f>
        <v>#N/A</v>
      </c>
      <c r="J59" t="e">
        <f>VLOOKUP(B59,'активн абонентов интернета'!$A$8:$J$98,7,0)</f>
        <v>#N/A</v>
      </c>
      <c r="K59" t="e">
        <f>VLOOKUP(B59,'активн абонентов интернета'!$A$8:$J$98,8,0)</f>
        <v>#N/A</v>
      </c>
      <c r="L59" t="e">
        <f>VLOOKUP(B59,'активн абонентов интернета'!$A$8:$J$98,9,0)</f>
        <v>#N/A</v>
      </c>
      <c r="M59" t="e">
        <f>VLOOKUP(B59,'активн абонентов интернета'!$A$8:$J$98,10,0)</f>
        <v>#N/A</v>
      </c>
    </row>
    <row r="60" spans="1:13">
      <c r="A60" s="91" t="s">
        <v>76</v>
      </c>
      <c r="B60" s="92" t="s">
        <v>143</v>
      </c>
      <c r="C60" s="92" t="s">
        <v>266</v>
      </c>
      <c r="D60" s="93">
        <v>330049</v>
      </c>
      <c r="E60">
        <f>VLOOKUP(B60,'активн абонентов интернета'!$A$8:$J$98,2,0)</f>
        <v>105951</v>
      </c>
      <c r="F60">
        <f>VLOOKUP(B60,'активн абонентов интернета'!$A$8:$J$98,3,0)</f>
        <v>132274</v>
      </c>
      <c r="G60">
        <f>VLOOKUP(B60,'активн абонентов интернета'!$A$8:$J$98,4,0)</f>
        <v>146492</v>
      </c>
      <c r="H60">
        <f>VLOOKUP(B60,'активн абонентов интернета'!$A$8:$J$98,5,0)</f>
        <v>146781</v>
      </c>
      <c r="I60">
        <f>VLOOKUP(B60,'активн абонентов интернета'!$A$8:$J$98,6,0)</f>
        <v>151061</v>
      </c>
      <c r="J60">
        <f>VLOOKUP(B60,'активн абонентов интернета'!$A$8:$J$98,7,0)</f>
        <v>153099</v>
      </c>
      <c r="K60">
        <f>VLOOKUP(B60,'активн абонентов интернета'!$A$8:$J$98,8,0)</f>
        <v>161788</v>
      </c>
      <c r="L60">
        <f>VLOOKUP(B60,'активн абонентов интернета'!$A$8:$J$98,9,0)</f>
        <v>176578</v>
      </c>
      <c r="M60">
        <f>VLOOKUP(B60,'активн абонентов интернета'!$A$8:$J$98,10,0)</f>
        <v>174231</v>
      </c>
    </row>
    <row r="61" spans="1:13">
      <c r="A61" s="91" t="s">
        <v>77</v>
      </c>
      <c r="B61" s="92" t="s">
        <v>163</v>
      </c>
      <c r="C61" s="92" t="s">
        <v>268</v>
      </c>
      <c r="D61" s="93">
        <v>326602</v>
      </c>
      <c r="E61">
        <f>VLOOKUP(B61,'активн абонентов интернета'!$A$8:$J$98,2,0)</f>
        <v>321661</v>
      </c>
      <c r="F61">
        <f>VLOOKUP(B61,'активн абонентов интернета'!$A$8:$J$98,3,0)</f>
        <v>363908</v>
      </c>
      <c r="G61">
        <f>VLOOKUP(B61,'активн абонентов интернета'!$A$8:$J$98,4,0)</f>
        <v>410986</v>
      </c>
      <c r="H61">
        <f>VLOOKUP(B61,'активн абонентов интернета'!$A$8:$J$98,5,0)</f>
        <v>419149</v>
      </c>
      <c r="I61">
        <f>VLOOKUP(B61,'активн абонентов интернета'!$A$8:$J$98,6,0)</f>
        <v>418602</v>
      </c>
      <c r="J61">
        <f>VLOOKUP(B61,'активн абонентов интернета'!$A$8:$J$98,7,0)</f>
        <v>376495</v>
      </c>
      <c r="K61">
        <f>VLOOKUP(B61,'активн абонентов интернета'!$A$8:$J$98,8,0)</f>
        <v>364051</v>
      </c>
      <c r="L61">
        <f>VLOOKUP(B61,'активн абонентов интернета'!$A$8:$J$98,9,0)</f>
        <v>357258</v>
      </c>
      <c r="M61">
        <f>VLOOKUP(B61,'активн абонентов интернета'!$A$8:$J$98,10,0)</f>
        <v>358843</v>
      </c>
    </row>
    <row r="62" spans="1:13">
      <c r="A62" s="91" t="s">
        <v>78</v>
      </c>
      <c r="B62" s="92" t="s">
        <v>188</v>
      </c>
      <c r="C62" s="92" t="s">
        <v>265</v>
      </c>
      <c r="D62" s="93">
        <v>326292</v>
      </c>
      <c r="E62">
        <f>VLOOKUP(B62,'активн абонентов интернета'!$A$8:$J$98,2,0)</f>
        <v>104062</v>
      </c>
      <c r="F62">
        <f>VLOOKUP(B62,'активн абонентов интернета'!$A$8:$J$98,3,0)</f>
        <v>127210</v>
      </c>
      <c r="G62">
        <f>VLOOKUP(B62,'активн абонентов интернета'!$A$8:$J$98,4,0)</f>
        <v>150012</v>
      </c>
      <c r="H62">
        <f>VLOOKUP(B62,'активн абонентов интернета'!$A$8:$J$98,5,0)</f>
        <v>138752</v>
      </c>
      <c r="I62">
        <f>VLOOKUP(B62,'активн абонентов интернета'!$A$8:$J$98,6,0)</f>
        <v>136037</v>
      </c>
      <c r="J62">
        <f>VLOOKUP(B62,'активн абонентов интернета'!$A$8:$J$98,7,0)</f>
        <v>132228</v>
      </c>
      <c r="K62">
        <f>VLOOKUP(B62,'активн абонентов интернета'!$A$8:$J$98,8,0)</f>
        <v>140882</v>
      </c>
      <c r="L62">
        <f>VLOOKUP(B62,'активн абонентов интернета'!$A$8:$J$98,9,0)</f>
        <v>143824</v>
      </c>
      <c r="M62">
        <f>VLOOKUP(B62,'активн абонентов интернета'!$A$8:$J$98,10,0)</f>
        <v>142412</v>
      </c>
    </row>
    <row r="63" spans="1:13">
      <c r="A63" s="91" t="s">
        <v>79</v>
      </c>
      <c r="B63" s="92" t="s">
        <v>141</v>
      </c>
      <c r="C63" s="92" t="s">
        <v>266</v>
      </c>
      <c r="D63" s="93">
        <v>319550</v>
      </c>
      <c r="E63">
        <f>VLOOKUP(B63,'активн абонентов интернета'!$A$8:$J$98,2,0)</f>
        <v>85707</v>
      </c>
      <c r="F63">
        <f>VLOOKUP(B63,'активн абонентов интернета'!$A$8:$J$98,3,0)</f>
        <v>100095</v>
      </c>
      <c r="G63">
        <f>VLOOKUP(B63,'активн абонентов интернета'!$A$8:$J$98,4,0)</f>
        <v>101766</v>
      </c>
      <c r="H63">
        <f>VLOOKUP(B63,'активн абонентов интернета'!$A$8:$J$98,5,0)</f>
        <v>103583</v>
      </c>
      <c r="I63">
        <f>VLOOKUP(B63,'активн абонентов интернета'!$A$8:$J$98,6,0)</f>
        <v>105355</v>
      </c>
      <c r="J63">
        <f>VLOOKUP(B63,'активн абонентов интернета'!$A$8:$J$98,7,0)</f>
        <v>108032</v>
      </c>
      <c r="K63">
        <f>VLOOKUP(B63,'активн абонентов интернета'!$A$8:$J$98,8,0)</f>
        <v>111408</v>
      </c>
      <c r="L63">
        <f>VLOOKUP(B63,'активн абонентов интернета'!$A$8:$J$98,9,0)</f>
        <v>161256</v>
      </c>
      <c r="M63">
        <f>VLOOKUP(B63,'активн абонентов интернета'!$A$8:$J$98,10,0)</f>
        <v>161041</v>
      </c>
    </row>
    <row r="64" spans="1:13">
      <c r="A64" s="91" t="s">
        <v>80</v>
      </c>
      <c r="B64" s="92" t="s">
        <v>152</v>
      </c>
      <c r="C64" s="92" t="s">
        <v>271</v>
      </c>
      <c r="D64" s="93">
        <v>318107</v>
      </c>
      <c r="E64">
        <f>VLOOKUP(B64,'активн абонентов интернета'!$A$8:$J$98,2,0)</f>
        <v>170265</v>
      </c>
      <c r="F64">
        <f>VLOOKUP(B64,'активн абонентов интернета'!$A$8:$J$98,3,0)</f>
        <v>201067</v>
      </c>
      <c r="G64">
        <f>VLOOKUP(B64,'активн абонентов интернета'!$A$8:$J$98,4,0)</f>
        <v>217957</v>
      </c>
      <c r="H64">
        <f>VLOOKUP(B64,'активн абонентов интернета'!$A$8:$J$98,5,0)</f>
        <v>223667</v>
      </c>
      <c r="I64">
        <f>VLOOKUP(B64,'активн абонентов интернета'!$A$8:$J$98,6,0)</f>
        <v>224416</v>
      </c>
      <c r="J64">
        <f>VLOOKUP(B64,'активн абонентов интернета'!$A$8:$J$98,7,0)</f>
        <v>227917</v>
      </c>
      <c r="K64">
        <f>VLOOKUP(B64,'активн абонентов интернета'!$A$8:$J$98,8,0)</f>
        <v>231726</v>
      </c>
      <c r="L64">
        <f>VLOOKUP(B64,'активн абонентов интернета'!$A$8:$J$98,9,0)</f>
        <v>234504</v>
      </c>
      <c r="M64">
        <f>VLOOKUP(B64,'активн абонентов интернета'!$A$8:$J$98,10,0)</f>
        <v>232478</v>
      </c>
    </row>
    <row r="65" spans="1:13">
      <c r="A65" s="91" t="s">
        <v>81</v>
      </c>
      <c r="B65" s="92" t="s">
        <v>152</v>
      </c>
      <c r="C65" s="92" t="s">
        <v>271</v>
      </c>
      <c r="D65" s="93">
        <v>311166</v>
      </c>
      <c r="E65">
        <f>VLOOKUP(B65,'активн абонентов интернета'!$A$8:$J$98,2,0)</f>
        <v>170265</v>
      </c>
      <c r="F65">
        <f>VLOOKUP(B65,'активн абонентов интернета'!$A$8:$J$98,3,0)</f>
        <v>201067</v>
      </c>
      <c r="G65">
        <f>VLOOKUP(B65,'активн абонентов интернета'!$A$8:$J$98,4,0)</f>
        <v>217957</v>
      </c>
      <c r="H65">
        <f>VLOOKUP(B65,'активн абонентов интернета'!$A$8:$J$98,5,0)</f>
        <v>223667</v>
      </c>
      <c r="I65">
        <f>VLOOKUP(B65,'активн абонентов интернета'!$A$8:$J$98,6,0)</f>
        <v>224416</v>
      </c>
      <c r="J65">
        <f>VLOOKUP(B65,'активн абонентов интернета'!$A$8:$J$98,7,0)</f>
        <v>227917</v>
      </c>
      <c r="K65">
        <f>VLOOKUP(B65,'активн абонентов интернета'!$A$8:$J$98,8,0)</f>
        <v>231726</v>
      </c>
      <c r="L65">
        <f>VLOOKUP(B65,'активн абонентов интернета'!$A$8:$J$98,9,0)</f>
        <v>234504</v>
      </c>
      <c r="M65">
        <f>VLOOKUP(B65,'активн абонентов интернета'!$A$8:$J$98,10,0)</f>
        <v>232478</v>
      </c>
    </row>
    <row r="66" spans="1:13">
      <c r="A66" s="91" t="s">
        <v>82</v>
      </c>
      <c r="B66" s="92" t="s">
        <v>170</v>
      </c>
      <c r="C66" s="92" t="s">
        <v>270</v>
      </c>
      <c r="D66" s="93">
        <v>308190</v>
      </c>
      <c r="E66">
        <f>VLOOKUP(B66,'активн абонентов интернета'!$A$8:$J$98,2,0)</f>
        <v>44035</v>
      </c>
      <c r="F66">
        <f>VLOOKUP(B66,'активн абонентов интернета'!$A$8:$J$98,3,0)</f>
        <v>50701</v>
      </c>
      <c r="G66">
        <f>VLOOKUP(B66,'активн абонентов интернета'!$A$8:$J$98,4,0)</f>
        <v>55875</v>
      </c>
      <c r="H66">
        <f>VLOOKUP(B66,'активн абонентов интернета'!$A$8:$J$98,5,0)</f>
        <v>56880</v>
      </c>
      <c r="I66">
        <f>VLOOKUP(B66,'активн абонентов интернета'!$A$8:$J$98,6,0)</f>
        <v>57184</v>
      </c>
      <c r="J66">
        <f>VLOOKUP(B66,'активн абонентов интернета'!$A$8:$J$98,7,0)</f>
        <v>56939</v>
      </c>
      <c r="K66">
        <f>VLOOKUP(B66,'активн абонентов интернета'!$A$8:$J$98,8,0)</f>
        <v>56082</v>
      </c>
      <c r="L66">
        <f>VLOOKUP(B66,'активн абонентов интернета'!$A$8:$J$98,9,0)</f>
        <v>56107</v>
      </c>
      <c r="M66">
        <f>VLOOKUP(B66,'активн абонентов интернета'!$A$8:$J$98,10,0)</f>
        <v>56484</v>
      </c>
    </row>
    <row r="67" spans="1:13">
      <c r="A67" s="91" t="s">
        <v>83</v>
      </c>
      <c r="B67" s="92" t="s">
        <v>155</v>
      </c>
      <c r="C67" s="92" t="s">
        <v>271</v>
      </c>
      <c r="D67" s="93">
        <v>305236</v>
      </c>
      <c r="E67">
        <f>VLOOKUP(B67,'активн абонентов интернета'!$A$8:$J$98,2,0)</f>
        <v>135200</v>
      </c>
      <c r="F67">
        <f>VLOOKUP(B67,'активн абонентов интернета'!$A$8:$J$98,3,0)</f>
        <v>151174</v>
      </c>
      <c r="G67">
        <f>VLOOKUP(B67,'активн абонентов интернета'!$A$8:$J$98,4,0)</f>
        <v>160814</v>
      </c>
      <c r="H67">
        <f>VLOOKUP(B67,'активн абонентов интернета'!$A$8:$J$98,5,0)</f>
        <v>162699</v>
      </c>
      <c r="I67">
        <f>VLOOKUP(B67,'активн абонентов интернета'!$A$8:$J$98,6,0)</f>
        <v>164362</v>
      </c>
      <c r="J67">
        <f>VLOOKUP(B67,'активн абонентов интернета'!$A$8:$J$98,7,0)</f>
        <v>166484</v>
      </c>
      <c r="K67">
        <f>VLOOKUP(B67,'активн абонентов интернета'!$A$8:$J$98,8,0)</f>
        <v>168472</v>
      </c>
      <c r="L67">
        <f>VLOOKUP(B67,'активн абонентов интернета'!$A$8:$J$98,9,0)</f>
        <v>187615</v>
      </c>
      <c r="M67">
        <f>VLOOKUP(B67,'активн абонентов интернета'!$A$8:$J$98,10,0)</f>
        <v>190081</v>
      </c>
    </row>
    <row r="68" spans="1:13">
      <c r="A68" s="91" t="s">
        <v>84</v>
      </c>
      <c r="B68" s="92" t="s">
        <v>176</v>
      </c>
      <c r="C68" s="92" t="s">
        <v>267</v>
      </c>
      <c r="D68" s="93">
        <v>302285</v>
      </c>
      <c r="E68">
        <f>VLOOKUP(B68,'активн абонентов интернета'!$A$8:$J$98,2,0)</f>
        <v>81159</v>
      </c>
      <c r="F68">
        <f>VLOOKUP(B68,'активн абонентов интернета'!$A$8:$J$98,3,0)</f>
        <v>99585</v>
      </c>
      <c r="G68">
        <f>VLOOKUP(B68,'активн абонентов интернета'!$A$8:$J$98,4,0)</f>
        <v>101358</v>
      </c>
      <c r="H68">
        <f>VLOOKUP(B68,'активн абонентов интернета'!$A$8:$J$98,5,0)</f>
        <v>100422</v>
      </c>
      <c r="I68">
        <f>VLOOKUP(B68,'активн абонентов интернета'!$A$8:$J$98,6,0)</f>
        <v>99477</v>
      </c>
      <c r="J68">
        <f>VLOOKUP(B68,'активн абонентов интернета'!$A$8:$J$98,7,0)</f>
        <v>94193</v>
      </c>
      <c r="K68">
        <f>VLOOKUP(B68,'активн абонентов интернета'!$A$8:$J$98,8,0)</f>
        <v>107435</v>
      </c>
      <c r="L68">
        <f>VLOOKUP(B68,'активн абонентов интернета'!$A$8:$J$98,9,0)</f>
        <v>112154</v>
      </c>
      <c r="M68">
        <f>VLOOKUP(B68,'активн абонентов интернета'!$A$8:$J$98,10,0)</f>
        <v>108577</v>
      </c>
    </row>
    <row r="69" spans="1:13">
      <c r="A69" s="91" t="s">
        <v>85</v>
      </c>
      <c r="B69" s="92" t="s">
        <v>208</v>
      </c>
      <c r="C69" s="92" t="s">
        <v>269</v>
      </c>
      <c r="D69" s="93">
        <v>299169</v>
      </c>
      <c r="E69">
        <f>VLOOKUP(B69,'активн абонентов интернета'!$A$8:$J$98,2,0)</f>
        <v>91126</v>
      </c>
      <c r="F69">
        <f>VLOOKUP(B69,'активн абонентов интернета'!$A$8:$J$98,3,0)</f>
        <v>91655</v>
      </c>
      <c r="G69">
        <f>VLOOKUP(B69,'активн абонентов интернета'!$A$8:$J$98,4,0)</f>
        <v>88156</v>
      </c>
      <c r="H69">
        <f>VLOOKUP(B69,'активн абонентов интернета'!$A$8:$J$98,5,0)</f>
        <v>89482</v>
      </c>
      <c r="I69">
        <f>VLOOKUP(B69,'активн абонентов интернета'!$A$8:$J$98,6,0)</f>
        <v>89943</v>
      </c>
      <c r="J69">
        <f>VLOOKUP(B69,'активн абонентов интернета'!$A$8:$J$98,7,0)</f>
        <v>89343</v>
      </c>
      <c r="K69">
        <f>VLOOKUP(B69,'активн абонентов интернета'!$A$8:$J$98,8,0)</f>
        <v>90866</v>
      </c>
      <c r="L69">
        <f>VLOOKUP(B69,'активн абонентов интернета'!$A$8:$J$98,9,0)</f>
        <v>142574</v>
      </c>
      <c r="M69">
        <f>VLOOKUP(B69,'активн абонентов интернета'!$A$8:$J$98,10,0)</f>
        <v>132320</v>
      </c>
    </row>
    <row r="70" spans="1:13">
      <c r="A70" s="91" t="s">
        <v>86</v>
      </c>
      <c r="B70" s="32" t="s">
        <v>144</v>
      </c>
      <c r="C70" s="92" t="s">
        <v>266</v>
      </c>
      <c r="D70" s="93">
        <v>288895</v>
      </c>
      <c r="E70">
        <f>VLOOKUP(B70,'активн абонентов интернета'!$A$8:$J$98,2,0)</f>
        <v>84964</v>
      </c>
      <c r="F70">
        <f>VLOOKUP(B70,'активн абонентов интернета'!$A$8:$J$98,3,0)</f>
        <v>133427</v>
      </c>
      <c r="G70">
        <f>VLOOKUP(B70,'активн абонентов интернета'!$A$8:$J$98,4,0)</f>
        <v>149863</v>
      </c>
      <c r="H70">
        <f>VLOOKUP(B70,'активн абонентов интернета'!$A$8:$J$98,5,0)</f>
        <v>153778</v>
      </c>
      <c r="I70">
        <f>VLOOKUP(B70,'активн абонентов интернета'!$A$8:$J$98,6,0)</f>
        <v>156996</v>
      </c>
      <c r="J70">
        <f>VLOOKUP(B70,'активн абонентов интернета'!$A$8:$J$98,7,0)</f>
        <v>160540</v>
      </c>
      <c r="K70">
        <f>VLOOKUP(B70,'активн абонентов интернета'!$A$8:$J$98,8,0)</f>
        <v>163775</v>
      </c>
      <c r="L70">
        <f>VLOOKUP(B70,'активн абонентов интернета'!$A$8:$J$98,9,0)</f>
        <v>160790</v>
      </c>
      <c r="M70">
        <f>VLOOKUP(B70,'активн абонентов интернета'!$A$8:$J$98,10,0)</f>
        <v>158146</v>
      </c>
    </row>
    <row r="71" spans="1:13">
      <c r="A71" s="91" t="s">
        <v>87</v>
      </c>
      <c r="B71" s="92" t="s">
        <v>275</v>
      </c>
      <c r="C71" s="92" t="s">
        <v>270</v>
      </c>
      <c r="D71" s="93">
        <v>283659</v>
      </c>
      <c r="E71">
        <f>VLOOKUP(B71,'активн абонентов интернета'!$A$8:$J$98,2,0)</f>
        <v>1313</v>
      </c>
      <c r="F71">
        <f>VLOOKUP(B71,'активн абонентов интернета'!$A$8:$J$98,3,0)</f>
        <v>1535</v>
      </c>
      <c r="G71">
        <f>VLOOKUP(B71,'активн абонентов интернета'!$A$8:$J$98,4,0)</f>
        <v>1538</v>
      </c>
      <c r="H71">
        <f>VLOOKUP(B71,'активн абонентов интернета'!$A$8:$J$98,5,0)</f>
        <v>36339</v>
      </c>
      <c r="I71">
        <f>VLOOKUP(B71,'активн абонентов интернета'!$A$8:$J$98,6,0)</f>
        <v>60964</v>
      </c>
      <c r="J71">
        <f>VLOOKUP(B71,'активн абонентов интернета'!$A$8:$J$98,7,0)</f>
        <v>62299</v>
      </c>
      <c r="K71">
        <f>VLOOKUP(B71,'активн абонентов интернета'!$A$8:$J$98,8,0)</f>
        <v>30049</v>
      </c>
      <c r="L71">
        <f>VLOOKUP(B71,'активн абонентов интернета'!$A$8:$J$98,9,0)</f>
        <v>31475</v>
      </c>
      <c r="M71">
        <f>VLOOKUP(B71,'активн абонентов интернета'!$A$8:$J$98,10,0)</f>
        <v>35048</v>
      </c>
    </row>
    <row r="72" spans="1:13">
      <c r="A72" s="91" t="s">
        <v>88</v>
      </c>
      <c r="B72" s="92" t="s">
        <v>174</v>
      </c>
      <c r="C72" s="92" t="s">
        <v>267</v>
      </c>
      <c r="D72" s="93">
        <v>278678</v>
      </c>
      <c r="E72">
        <f>VLOOKUP(B72,'активн абонентов интернета'!$A$8:$J$98,2,0)</f>
        <v>537652</v>
      </c>
      <c r="F72">
        <f>VLOOKUP(B72,'активн абонентов интернета'!$A$8:$J$98,3,0)</f>
        <v>654678</v>
      </c>
      <c r="G72">
        <f>VLOOKUP(B72,'активн абонентов интернета'!$A$8:$J$98,4,0)</f>
        <v>763535</v>
      </c>
      <c r="H72">
        <f>VLOOKUP(B72,'активн абонентов интернета'!$A$8:$J$98,5,0)</f>
        <v>776595</v>
      </c>
      <c r="I72">
        <f>VLOOKUP(B72,'активн абонентов интернета'!$A$8:$J$98,6,0)</f>
        <v>782627</v>
      </c>
      <c r="J72">
        <f>VLOOKUP(B72,'активн абонентов интернета'!$A$8:$J$98,7,0)</f>
        <v>791962</v>
      </c>
      <c r="K72">
        <f>VLOOKUP(B72,'активн абонентов интернета'!$A$8:$J$98,8,0)</f>
        <v>794988</v>
      </c>
      <c r="L72">
        <f>VLOOKUP(B72,'активн абонентов интернета'!$A$8:$J$98,9,0)</f>
        <v>797275</v>
      </c>
      <c r="M72">
        <f>VLOOKUP(B72,'активн абонентов интернета'!$A$8:$J$98,10,0)</f>
        <v>792816</v>
      </c>
    </row>
    <row r="73" spans="1:13">
      <c r="A73" s="91" t="s">
        <v>89</v>
      </c>
      <c r="B73" s="32" t="s">
        <v>137</v>
      </c>
      <c r="C73" s="92" t="s">
        <v>266</v>
      </c>
      <c r="D73" s="93">
        <v>276090</v>
      </c>
      <c r="E73">
        <f>VLOOKUP(B73,'активн абонентов интернета'!$A$8:$J$98,2,0)</f>
        <v>97742</v>
      </c>
      <c r="F73">
        <f>VLOOKUP(B73,'активн абонентов интернета'!$A$8:$J$98,3,0)</f>
        <v>116361</v>
      </c>
      <c r="G73">
        <f>VLOOKUP(B73,'активн абонентов интернета'!$A$8:$J$98,4,0)</f>
        <v>126242</v>
      </c>
      <c r="H73">
        <f>VLOOKUP(B73,'активн абонентов интернета'!$A$8:$J$98,5,0)</f>
        <v>127579</v>
      </c>
      <c r="I73">
        <f>VLOOKUP(B73,'активн абонентов интернета'!$A$8:$J$98,6,0)</f>
        <v>127618</v>
      </c>
      <c r="J73">
        <f>VLOOKUP(B73,'активн абонентов интернета'!$A$8:$J$98,7,0)</f>
        <v>128300</v>
      </c>
      <c r="K73">
        <f>VLOOKUP(B73,'активн абонентов интернета'!$A$8:$J$98,8,0)</f>
        <v>131108</v>
      </c>
      <c r="L73">
        <f>VLOOKUP(B73,'активн абонентов интернета'!$A$8:$J$98,9,0)</f>
        <v>129962</v>
      </c>
      <c r="M73">
        <f>VLOOKUP(B73,'активн абонентов интернета'!$A$8:$J$98,10,0)</f>
        <v>128808</v>
      </c>
    </row>
    <row r="74" spans="1:13">
      <c r="A74" s="91" t="s">
        <v>90</v>
      </c>
      <c r="B74" s="92" t="s">
        <v>149</v>
      </c>
      <c r="C74" s="92" t="s">
        <v>271</v>
      </c>
      <c r="D74" s="93">
        <v>275346</v>
      </c>
      <c r="E74">
        <f>VLOOKUP(B74,'активн абонентов интернета'!$A$8:$J$98,2,0)</f>
        <v>140471</v>
      </c>
      <c r="F74">
        <f>VLOOKUP(B74,'активн абонентов интернета'!$A$8:$J$98,3,0)</f>
        <v>153460</v>
      </c>
      <c r="G74">
        <f>VLOOKUP(B74,'активн абонентов интернета'!$A$8:$J$98,4,0)</f>
        <v>163521</v>
      </c>
      <c r="H74">
        <f>VLOOKUP(B74,'активн абонентов интернета'!$A$8:$J$98,5,0)</f>
        <v>166075</v>
      </c>
      <c r="I74">
        <f>VLOOKUP(B74,'активн абонентов интернета'!$A$8:$J$98,6,0)</f>
        <v>167885</v>
      </c>
      <c r="J74">
        <f>VLOOKUP(B74,'активн абонентов интернета'!$A$8:$J$98,7,0)</f>
        <v>168871</v>
      </c>
      <c r="K74">
        <f>VLOOKUP(B74,'активн абонентов интернета'!$A$8:$J$98,8,0)</f>
        <v>174324</v>
      </c>
      <c r="L74">
        <f>VLOOKUP(B74,'активн абонентов интернета'!$A$8:$J$98,9,0)</f>
        <v>176339</v>
      </c>
      <c r="M74">
        <f>VLOOKUP(B74,'активн абонентов интернета'!$A$8:$J$98,10,0)</f>
        <v>177198</v>
      </c>
    </row>
    <row r="75" spans="1:13">
      <c r="A75" s="91" t="s">
        <v>91</v>
      </c>
      <c r="B75" s="92" t="s">
        <v>273</v>
      </c>
      <c r="C75" s="92" t="s">
        <v>265</v>
      </c>
      <c r="D75" s="93">
        <v>268456</v>
      </c>
      <c r="E75">
        <f>VLOOKUP(B75,'активн абонентов интернета'!$A$8:$J$98,2,0)</f>
        <v>262869</v>
      </c>
      <c r="F75">
        <f>VLOOKUP(B75,'активн абонентов интернета'!$A$8:$J$98,3,0)</f>
        <v>279579</v>
      </c>
      <c r="G75">
        <f>VLOOKUP(B75,'активн абонентов интернета'!$A$8:$J$98,4,0)</f>
        <v>280836</v>
      </c>
      <c r="H75">
        <f>VLOOKUP(B75,'активн абонентов интернета'!$A$8:$J$98,5,0)</f>
        <v>307558</v>
      </c>
      <c r="I75">
        <f>VLOOKUP(B75,'активн абонентов интернета'!$A$8:$J$98,6,0)</f>
        <v>308983</v>
      </c>
      <c r="J75">
        <f>VLOOKUP(B75,'активн абонентов интернета'!$A$8:$J$98,7,0)</f>
        <v>305803</v>
      </c>
      <c r="K75">
        <f>VLOOKUP(B75,'активн абонентов интернета'!$A$8:$J$98,8,0)</f>
        <v>310636</v>
      </c>
      <c r="L75">
        <f>VLOOKUP(B75,'активн абонентов интернета'!$A$8:$J$98,9,0)</f>
        <v>314217</v>
      </c>
      <c r="M75">
        <f>VLOOKUP(B75,'активн абонентов интернета'!$A$8:$J$98,10,0)</f>
        <v>309916</v>
      </c>
    </row>
    <row r="76" spans="1:13">
      <c r="A76" s="91" t="s">
        <v>92</v>
      </c>
      <c r="B76" s="92" t="s">
        <v>175</v>
      </c>
      <c r="C76" s="92" t="s">
        <v>267</v>
      </c>
      <c r="D76" s="93">
        <v>263190</v>
      </c>
      <c r="E76">
        <f>VLOOKUP(B76,'активн абонентов интернета'!$A$8:$J$98,2,0)</f>
        <v>84165</v>
      </c>
      <c r="F76">
        <f>VLOOKUP(B76,'активн абонентов интернета'!$A$8:$J$98,3,0)</f>
        <v>97146</v>
      </c>
      <c r="G76">
        <f>VLOOKUP(B76,'активн абонентов интернета'!$A$8:$J$98,4,0)</f>
        <v>103970</v>
      </c>
      <c r="H76">
        <f>VLOOKUP(B76,'активн абонентов интернета'!$A$8:$J$98,5,0)</f>
        <v>105942</v>
      </c>
      <c r="I76">
        <f>VLOOKUP(B76,'активн абонентов интернета'!$A$8:$J$98,6,0)</f>
        <v>98743</v>
      </c>
      <c r="J76">
        <f>VLOOKUP(B76,'активн абонентов интернета'!$A$8:$J$98,7,0)</f>
        <v>100626</v>
      </c>
      <c r="K76">
        <f>VLOOKUP(B76,'активн абонентов интернета'!$A$8:$J$98,8,0)</f>
        <v>108173</v>
      </c>
      <c r="L76">
        <f>VLOOKUP(B76,'активн абонентов интернета'!$A$8:$J$98,9,0)</f>
        <v>109922</v>
      </c>
      <c r="M76">
        <f>VLOOKUP(B76,'активн абонентов интернета'!$A$8:$J$98,10,0)</f>
        <v>108927</v>
      </c>
    </row>
    <row r="77" spans="1:13">
      <c r="A77" s="91" t="s">
        <v>93</v>
      </c>
      <c r="B77" s="92" t="s">
        <v>161</v>
      </c>
      <c r="C77" s="92" t="s">
        <v>268</v>
      </c>
      <c r="D77" s="93">
        <v>262250</v>
      </c>
      <c r="E77">
        <f>VLOOKUP(B77,'активн абонентов интернета'!$A$8:$J$98,2,0)</f>
        <v>526130</v>
      </c>
      <c r="F77">
        <f>VLOOKUP(B77,'активн абонентов интернета'!$A$8:$J$98,3,0)</f>
        <v>645990</v>
      </c>
      <c r="G77">
        <f>VLOOKUP(B77,'активн абонентов интернета'!$A$8:$J$98,4,0)</f>
        <v>737636</v>
      </c>
      <c r="H77">
        <f>VLOOKUP(B77,'активн абонентов интернета'!$A$8:$J$98,5,0)</f>
        <v>759468</v>
      </c>
      <c r="I77">
        <f>VLOOKUP(B77,'активн абонентов интернета'!$A$8:$J$98,6,0)</f>
        <v>770649</v>
      </c>
      <c r="J77">
        <f>VLOOKUP(B77,'активн абонентов интернета'!$A$8:$J$98,7,0)</f>
        <v>796603</v>
      </c>
      <c r="K77">
        <f>VLOOKUP(B77,'активн абонентов интернета'!$A$8:$J$98,8,0)</f>
        <v>828088</v>
      </c>
      <c r="L77">
        <f>VLOOKUP(B77,'активн абонентов интернета'!$A$8:$J$98,9,0)</f>
        <v>844983</v>
      </c>
      <c r="M77">
        <f>VLOOKUP(B77,'активн абонентов интернета'!$A$8:$J$98,10,0)</f>
        <v>862306</v>
      </c>
    </row>
    <row r="78" spans="1:13">
      <c r="A78" s="91" t="s">
        <v>94</v>
      </c>
      <c r="B78" s="92" t="s">
        <v>140</v>
      </c>
      <c r="C78" s="92" t="s">
        <v>266</v>
      </c>
      <c r="D78" s="93">
        <v>260704</v>
      </c>
      <c r="E78">
        <f>VLOOKUP(B78,'активн абонентов интернета'!$A$8:$J$98,2,0)</f>
        <v>533598</v>
      </c>
      <c r="F78">
        <f>VLOOKUP(B78,'активн абонентов интернета'!$A$8:$J$98,3,0)</f>
        <v>565509</v>
      </c>
      <c r="G78">
        <f>VLOOKUP(B78,'активн абонентов интернета'!$A$8:$J$98,4,0)</f>
        <v>628118</v>
      </c>
      <c r="H78">
        <f>VLOOKUP(B78,'активн абонентов интернета'!$A$8:$J$98,5,0)</f>
        <v>652325</v>
      </c>
      <c r="I78">
        <f>VLOOKUP(B78,'активн абонентов интернета'!$A$8:$J$98,6,0)</f>
        <v>653349</v>
      </c>
      <c r="J78">
        <f>VLOOKUP(B78,'активн абонентов интернета'!$A$8:$J$98,7,0)</f>
        <v>670070</v>
      </c>
      <c r="K78">
        <f>VLOOKUP(B78,'активн абонентов интернета'!$A$8:$J$98,8,0)</f>
        <v>682496</v>
      </c>
      <c r="L78">
        <f>VLOOKUP(B78,'активн абонентов интернета'!$A$8:$J$98,9,0)</f>
        <v>691557</v>
      </c>
      <c r="M78">
        <f>VLOOKUP(B78,'активн абонентов интернета'!$A$8:$J$98,10,0)</f>
        <v>667120</v>
      </c>
    </row>
    <row r="79" spans="1:13">
      <c r="A79" s="91" t="s">
        <v>95</v>
      </c>
      <c r="B79" s="92" t="s">
        <v>164</v>
      </c>
      <c r="C79" s="92" t="s">
        <v>268</v>
      </c>
      <c r="D79" s="93">
        <v>253040</v>
      </c>
      <c r="E79">
        <f>VLOOKUP(B79,'активн абонентов интернета'!$A$8:$J$98,2,0)</f>
        <v>409406</v>
      </c>
      <c r="F79">
        <f>VLOOKUP(B79,'активн абонентов интернета'!$A$8:$J$98,3,0)</f>
        <v>462262</v>
      </c>
      <c r="G79">
        <f>VLOOKUP(B79,'активн абонентов интернета'!$A$8:$J$98,4,0)</f>
        <v>540726</v>
      </c>
      <c r="H79">
        <f>VLOOKUP(B79,'активн абонентов интернета'!$A$8:$J$98,5,0)</f>
        <v>562535</v>
      </c>
      <c r="I79">
        <f>VLOOKUP(B79,'активн абонентов интернета'!$A$8:$J$98,6,0)</f>
        <v>570098</v>
      </c>
      <c r="J79">
        <f>VLOOKUP(B79,'активн абонентов интернета'!$A$8:$J$98,7,0)</f>
        <v>599774</v>
      </c>
      <c r="K79">
        <f>VLOOKUP(B79,'активн абонентов интернета'!$A$8:$J$98,8,0)</f>
        <v>624903</v>
      </c>
      <c r="L79">
        <f>VLOOKUP(B79,'активн абонентов интернета'!$A$8:$J$98,9,0)</f>
        <v>591365</v>
      </c>
      <c r="M79">
        <f>VLOOKUP(B79,'активн абонентов интернета'!$A$8:$J$98,10,0)</f>
        <v>608612</v>
      </c>
    </row>
    <row r="80" spans="1:13">
      <c r="A80" s="94" t="s">
        <v>112</v>
      </c>
      <c r="B80" s="92" t="s">
        <v>211</v>
      </c>
      <c r="C80" s="92" t="s">
        <v>269</v>
      </c>
      <c r="D80" s="93">
        <v>253030</v>
      </c>
      <c r="E80">
        <f>VLOOKUP(B80,'активн абонентов интернета'!$A$8:$J$98,2,0)</f>
        <v>186081</v>
      </c>
      <c r="F80">
        <f>VLOOKUP(B80,'активн абонентов интернета'!$A$8:$J$98,3,0)</f>
        <v>199632</v>
      </c>
      <c r="G80">
        <f>VLOOKUP(B80,'активн абонентов интернета'!$A$8:$J$98,4,0)</f>
        <v>208975</v>
      </c>
      <c r="H80">
        <f>VLOOKUP(B80,'активн абонентов интернета'!$A$8:$J$98,5,0)</f>
        <v>217143</v>
      </c>
      <c r="I80">
        <f>VLOOKUP(B80,'активн абонентов интернета'!$A$8:$J$98,6,0)</f>
        <v>238110</v>
      </c>
      <c r="J80">
        <f>VLOOKUP(B80,'активн абонентов интернета'!$A$8:$J$98,7,0)</f>
        <v>239652</v>
      </c>
      <c r="K80">
        <f>VLOOKUP(B80,'активн абонентов интернета'!$A$8:$J$98,8,0)</f>
        <v>241724</v>
      </c>
      <c r="L80">
        <f>VLOOKUP(B80,'активн абонентов интернета'!$A$8:$J$98,9,0)</f>
        <v>246599</v>
      </c>
      <c r="M80">
        <f>VLOOKUP(B80,'активн абонентов интернета'!$A$8:$J$98,10,0)</f>
        <v>245451</v>
      </c>
    </row>
    <row r="81" spans="1:13">
      <c r="A81" s="91" t="s">
        <v>96</v>
      </c>
      <c r="B81" s="92" t="s">
        <v>150</v>
      </c>
      <c r="C81" s="92" t="s">
        <v>271</v>
      </c>
      <c r="D81" s="93">
        <v>242718</v>
      </c>
      <c r="E81">
        <f>VLOOKUP(B81,'активн абонентов интернета'!$A$8:$J$98,2,0)</f>
        <v>135793</v>
      </c>
      <c r="F81">
        <f>VLOOKUP(B81,'активн абонентов интернета'!$A$8:$J$98,3,0)</f>
        <v>147542</v>
      </c>
      <c r="G81">
        <f>VLOOKUP(B81,'активн абонентов интернета'!$A$8:$J$98,4,0)</f>
        <v>148284</v>
      </c>
      <c r="H81">
        <f>VLOOKUP(B81,'активн абонентов интернета'!$A$8:$J$98,5,0)</f>
        <v>150039</v>
      </c>
      <c r="I81">
        <f>VLOOKUP(B81,'активн абонентов интернета'!$A$8:$J$98,6,0)</f>
        <v>153361</v>
      </c>
      <c r="J81">
        <f>VLOOKUP(B81,'активн абонентов интернета'!$A$8:$J$98,7,0)</f>
        <v>150139</v>
      </c>
      <c r="K81">
        <f>VLOOKUP(B81,'активн абонентов интернета'!$A$8:$J$98,8,0)</f>
        <v>152145</v>
      </c>
      <c r="L81">
        <f>VLOOKUP(B81,'активн абонентов интернета'!$A$8:$J$98,9,0)</f>
        <v>222471</v>
      </c>
      <c r="M81">
        <f>VLOOKUP(B81,'активн абонентов интернета'!$A$8:$J$98,10,0)</f>
        <v>222892</v>
      </c>
    </row>
    <row r="82" spans="1:13">
      <c r="A82" s="91" t="s">
        <v>97</v>
      </c>
      <c r="B82" s="92" t="s">
        <v>277</v>
      </c>
      <c r="C82" s="92" t="s">
        <v>270</v>
      </c>
      <c r="D82" s="93">
        <v>238987</v>
      </c>
      <c r="E82">
        <f>VLOOKUP(B82,'активн абонентов интернета'!$A$8:$J$98,2,0)</f>
        <v>48561</v>
      </c>
      <c r="F82">
        <f>VLOOKUP(B82,'активн абонентов интернета'!$A$8:$J$98,3,0)</f>
        <v>59897</v>
      </c>
      <c r="G82">
        <f>VLOOKUP(B82,'активн абонентов интернета'!$A$8:$J$98,4,0)</f>
        <v>69610</v>
      </c>
      <c r="H82">
        <f>VLOOKUP(B82,'активн абонентов интернета'!$A$8:$J$98,5,0)</f>
        <v>71334</v>
      </c>
      <c r="I82">
        <f>VLOOKUP(B82,'активн абонентов интернета'!$A$8:$J$98,6,0)</f>
        <v>72585</v>
      </c>
      <c r="J82">
        <f>VLOOKUP(B82,'активн абонентов интернета'!$A$8:$J$98,7,0)</f>
        <v>72952</v>
      </c>
      <c r="K82">
        <f>VLOOKUP(B82,'активн абонентов интернета'!$A$8:$J$98,8,0)</f>
        <v>74250</v>
      </c>
      <c r="L82">
        <f>VLOOKUP(B82,'активн абонентов интернета'!$A$8:$J$98,9,0)</f>
        <v>75082</v>
      </c>
      <c r="M82">
        <f>VLOOKUP(B82,'активн абонентов интернета'!$A$8:$J$98,10,0)</f>
        <v>76574</v>
      </c>
    </row>
    <row r="83" spans="1:13">
      <c r="A83" s="91" t="s">
        <v>98</v>
      </c>
      <c r="B83" s="92" t="s">
        <v>164</v>
      </c>
      <c r="C83" s="92" t="s">
        <v>268</v>
      </c>
      <c r="D83" s="93">
        <v>237233</v>
      </c>
      <c r="E83">
        <f>VLOOKUP(B83,'активн абонентов интернета'!$A$8:$J$98,2,0)</f>
        <v>409406</v>
      </c>
      <c r="F83">
        <f>VLOOKUP(B83,'активн абонентов интернета'!$A$8:$J$98,3,0)</f>
        <v>462262</v>
      </c>
      <c r="G83">
        <f>VLOOKUP(B83,'активн абонентов интернета'!$A$8:$J$98,4,0)</f>
        <v>540726</v>
      </c>
      <c r="H83">
        <f>VLOOKUP(B83,'активн абонентов интернета'!$A$8:$J$98,5,0)</f>
        <v>562535</v>
      </c>
      <c r="I83">
        <f>VLOOKUP(B83,'активн абонентов интернета'!$A$8:$J$98,6,0)</f>
        <v>570098</v>
      </c>
      <c r="J83">
        <f>VLOOKUP(B83,'активн абонентов интернета'!$A$8:$J$98,7,0)</f>
        <v>599774</v>
      </c>
      <c r="K83">
        <f>VLOOKUP(B83,'активн абонентов интернета'!$A$8:$J$98,8,0)</f>
        <v>624903</v>
      </c>
      <c r="L83">
        <f>VLOOKUP(B83,'активн абонентов интернета'!$A$8:$J$98,9,0)</f>
        <v>591365</v>
      </c>
      <c r="M83">
        <f>VLOOKUP(B83,'активн абонентов интернета'!$A$8:$J$98,10,0)</f>
        <v>608612</v>
      </c>
    </row>
    <row r="84" spans="1:13">
      <c r="A84" s="91" t="s">
        <v>99</v>
      </c>
      <c r="B84" s="92" t="s">
        <v>202</v>
      </c>
      <c r="C84" s="92" t="s">
        <v>264</v>
      </c>
      <c r="D84" s="93">
        <v>236313</v>
      </c>
      <c r="E84">
        <f>VLOOKUP(B84,'активн абонентов интернета'!$A$8:$J$98,2,0)</f>
        <v>187221</v>
      </c>
      <c r="F84">
        <f>VLOOKUP(B84,'активн абонентов интернета'!$A$8:$J$98,3,0)</f>
        <v>280828</v>
      </c>
      <c r="G84">
        <f>VLOOKUP(B84,'активн абонентов интернета'!$A$8:$J$98,4,0)</f>
        <v>355511</v>
      </c>
      <c r="H84">
        <f>VLOOKUP(B84,'активн абонентов интернета'!$A$8:$J$98,5,0)</f>
        <v>359424</v>
      </c>
      <c r="I84">
        <f>VLOOKUP(B84,'активн абонентов интернета'!$A$8:$J$98,6,0)</f>
        <v>387717</v>
      </c>
      <c r="J84">
        <f>VLOOKUP(B84,'активн абонентов интернета'!$A$8:$J$98,7,0)</f>
        <v>402983</v>
      </c>
      <c r="K84">
        <f>VLOOKUP(B84,'активн абонентов интернета'!$A$8:$J$98,8,0)</f>
        <v>413525</v>
      </c>
      <c r="L84">
        <f>VLOOKUP(B84,'активн абонентов интернета'!$A$8:$J$98,9,0)</f>
        <v>347101</v>
      </c>
      <c r="M84">
        <f>VLOOKUP(B84,'активн абонентов интернета'!$A$8:$J$98,10,0)</f>
        <v>374126</v>
      </c>
    </row>
    <row r="85" spans="1:13">
      <c r="A85" s="91" t="s">
        <v>100</v>
      </c>
      <c r="B85" s="92" t="s">
        <v>177</v>
      </c>
      <c r="C85" s="92" t="s">
        <v>267</v>
      </c>
      <c r="D85" s="93">
        <v>235448</v>
      </c>
      <c r="E85">
        <f>VLOOKUP(B85,'активн абонентов интернета'!$A$8:$J$98,2,0)</f>
        <v>734886</v>
      </c>
      <c r="F85">
        <f>VLOOKUP(B85,'активн абонентов интернета'!$A$8:$J$98,3,0)</f>
        <v>856949</v>
      </c>
      <c r="G85">
        <f>VLOOKUP(B85,'активн абонентов интернета'!$A$8:$J$98,4,0)</f>
        <v>943269</v>
      </c>
      <c r="H85">
        <f>VLOOKUP(B85,'активн абонентов интернета'!$A$8:$J$98,5,0)</f>
        <v>966200</v>
      </c>
      <c r="I85">
        <f>VLOOKUP(B85,'активн абонентов интернета'!$A$8:$J$98,6,0)</f>
        <v>892804</v>
      </c>
      <c r="J85">
        <f>VLOOKUP(B85,'активн абонентов интернета'!$A$8:$J$98,7,0)</f>
        <v>870406</v>
      </c>
      <c r="K85">
        <f>VLOOKUP(B85,'активн абонентов интернета'!$A$8:$J$98,8,0)</f>
        <v>895945</v>
      </c>
      <c r="L85">
        <f>VLOOKUP(B85,'активн абонентов интернета'!$A$8:$J$98,9,0)</f>
        <v>908770</v>
      </c>
      <c r="M85">
        <f>VLOOKUP(B85,'активн абонентов интернета'!$A$8:$J$98,10,0)</f>
        <v>906484</v>
      </c>
    </row>
    <row r="86" spans="1:13">
      <c r="A86" s="91" t="s">
        <v>101</v>
      </c>
      <c r="B86" s="92" t="s">
        <v>182</v>
      </c>
      <c r="C86" s="92" t="s">
        <v>267</v>
      </c>
      <c r="D86" s="93">
        <v>234284</v>
      </c>
      <c r="E86">
        <f>VLOOKUP(B86,'активн абонентов интернета'!$A$8:$J$98,2,0)</f>
        <v>475231</v>
      </c>
      <c r="F86">
        <f>VLOOKUP(B86,'активн абонентов интернета'!$A$8:$J$98,3,0)</f>
        <v>601664</v>
      </c>
      <c r="G86">
        <f>VLOOKUP(B86,'активн абонентов интернета'!$A$8:$J$98,4,0)</f>
        <v>693517</v>
      </c>
      <c r="H86">
        <f>VLOOKUP(B86,'активн абонентов интернета'!$A$8:$J$98,5,0)</f>
        <v>706898</v>
      </c>
      <c r="I86">
        <f>VLOOKUP(B86,'активн абонентов интернета'!$A$8:$J$98,6,0)</f>
        <v>692179</v>
      </c>
      <c r="J86">
        <f>VLOOKUP(B86,'активн абонентов интернета'!$A$8:$J$98,7,0)</f>
        <v>713145</v>
      </c>
      <c r="K86">
        <f>VLOOKUP(B86,'активн абонентов интернета'!$A$8:$J$98,8,0)</f>
        <v>731801</v>
      </c>
      <c r="L86">
        <f>VLOOKUP(B86,'активн абонентов интернета'!$A$8:$J$98,9,0)</f>
        <v>732201</v>
      </c>
      <c r="M86">
        <f>VLOOKUP(B86,'активн абонентов интернета'!$A$8:$J$98,10,0)</f>
        <v>739110</v>
      </c>
    </row>
    <row r="87" spans="1:13">
      <c r="A87" s="91" t="s">
        <v>102</v>
      </c>
      <c r="B87" s="92" t="s">
        <v>236</v>
      </c>
      <c r="C87" s="92" t="s">
        <v>267</v>
      </c>
      <c r="D87" s="93">
        <v>232905</v>
      </c>
      <c r="E87">
        <f>VLOOKUP(B87,'активн абонентов интернета'!$A$8:$J$98,2,0)</f>
        <v>239594</v>
      </c>
      <c r="F87">
        <f>VLOOKUP(B87,'активн абонентов интернета'!$A$8:$J$98,3,0)</f>
        <v>299984</v>
      </c>
      <c r="G87">
        <f>VLOOKUP(B87,'активн абонентов интернета'!$A$8:$J$98,4,0)</f>
        <v>333874</v>
      </c>
      <c r="H87">
        <f>VLOOKUP(B87,'активн абонентов интернета'!$A$8:$J$98,5,0)</f>
        <v>339299</v>
      </c>
      <c r="I87">
        <f>VLOOKUP(B87,'активн абонентов интернета'!$A$8:$J$98,6,0)</f>
        <v>345706</v>
      </c>
      <c r="J87">
        <f>VLOOKUP(B87,'активн абонентов интернета'!$A$8:$J$98,7,0)</f>
        <v>336747</v>
      </c>
      <c r="K87">
        <f>VLOOKUP(B87,'активн абонентов интернета'!$A$8:$J$98,8,0)</f>
        <v>345375</v>
      </c>
      <c r="L87">
        <f>VLOOKUP(B87,'активн абонентов интернета'!$A$8:$J$98,9,0)</f>
        <v>343779</v>
      </c>
      <c r="M87">
        <f>VLOOKUP(B87,'активн абонентов интернета'!$A$8:$J$98,10,0)</f>
        <v>331103</v>
      </c>
    </row>
    <row r="88" spans="1:13">
      <c r="A88" s="91" t="s">
        <v>103</v>
      </c>
      <c r="B88" s="92" t="s">
        <v>140</v>
      </c>
      <c r="C88" s="92" t="s">
        <v>266</v>
      </c>
      <c r="D88" s="93">
        <v>232066</v>
      </c>
      <c r="E88">
        <f>VLOOKUP(B88,'активн абонентов интернета'!$A$8:$J$98,2,0)</f>
        <v>533598</v>
      </c>
      <c r="F88">
        <f>VLOOKUP(B88,'активн абонентов интернета'!$A$8:$J$98,3,0)</f>
        <v>565509</v>
      </c>
      <c r="G88">
        <f>VLOOKUP(B88,'активн абонентов интернета'!$A$8:$J$98,4,0)</f>
        <v>628118</v>
      </c>
      <c r="H88">
        <f>VLOOKUP(B88,'активн абонентов интернета'!$A$8:$J$98,5,0)</f>
        <v>652325</v>
      </c>
      <c r="I88">
        <f>VLOOKUP(B88,'активн абонентов интернета'!$A$8:$J$98,6,0)</f>
        <v>653349</v>
      </c>
      <c r="J88">
        <f>VLOOKUP(B88,'активн абонентов интернета'!$A$8:$J$98,7,0)</f>
        <v>670070</v>
      </c>
      <c r="K88">
        <f>VLOOKUP(B88,'активн абонентов интернета'!$A$8:$J$98,8,0)</f>
        <v>682496</v>
      </c>
      <c r="L88">
        <f>VLOOKUP(B88,'активн абонентов интернета'!$A$8:$J$98,9,0)</f>
        <v>691557</v>
      </c>
      <c r="M88">
        <f>VLOOKUP(B88,'активн абонентов интернета'!$A$8:$J$98,10,0)</f>
        <v>667120</v>
      </c>
    </row>
    <row r="89" spans="1:13">
      <c r="A89" s="91" t="s">
        <v>104</v>
      </c>
      <c r="B89" s="92" t="s">
        <v>202</v>
      </c>
      <c r="C89" s="92" t="s">
        <v>264</v>
      </c>
      <c r="D89" s="93">
        <v>227507</v>
      </c>
      <c r="E89">
        <f>VLOOKUP(B89,'активн абонентов интернета'!$A$8:$J$98,2,0)</f>
        <v>187221</v>
      </c>
      <c r="F89">
        <f>VLOOKUP(B89,'активн абонентов интернета'!$A$8:$J$98,3,0)</f>
        <v>280828</v>
      </c>
      <c r="G89">
        <f>VLOOKUP(B89,'активн абонентов интернета'!$A$8:$J$98,4,0)</f>
        <v>355511</v>
      </c>
      <c r="H89">
        <f>VLOOKUP(B89,'активн абонентов интернета'!$A$8:$J$98,5,0)</f>
        <v>359424</v>
      </c>
      <c r="I89">
        <f>VLOOKUP(B89,'активн абонентов интернета'!$A$8:$J$98,6,0)</f>
        <v>387717</v>
      </c>
      <c r="J89">
        <f>VLOOKUP(B89,'активн абонентов интернета'!$A$8:$J$98,7,0)</f>
        <v>402983</v>
      </c>
      <c r="K89">
        <f>VLOOKUP(B89,'активн абонентов интернета'!$A$8:$J$98,8,0)</f>
        <v>413525</v>
      </c>
      <c r="L89">
        <f>VLOOKUP(B89,'активн абонентов интернета'!$A$8:$J$98,9,0)</f>
        <v>347101</v>
      </c>
      <c r="M89">
        <f>VLOOKUP(B89,'активн абонентов интернета'!$A$8:$J$98,10,0)</f>
        <v>374126</v>
      </c>
    </row>
    <row r="90" spans="1:13">
      <c r="A90" s="91" t="s">
        <v>105</v>
      </c>
      <c r="B90" s="92" t="s">
        <v>211</v>
      </c>
      <c r="C90" s="92" t="s">
        <v>269</v>
      </c>
      <c r="D90" s="93">
        <v>224192</v>
      </c>
      <c r="E90">
        <f>VLOOKUP(B90,'активн абонентов интернета'!$A$8:$J$98,2,0)</f>
        <v>186081</v>
      </c>
      <c r="F90">
        <f>VLOOKUP(B90,'активн абонентов интернета'!$A$8:$J$98,3,0)</f>
        <v>199632</v>
      </c>
      <c r="G90">
        <f>VLOOKUP(B90,'активн абонентов интернета'!$A$8:$J$98,4,0)</f>
        <v>208975</v>
      </c>
      <c r="H90">
        <f>VLOOKUP(B90,'активн абонентов интернета'!$A$8:$J$98,5,0)</f>
        <v>217143</v>
      </c>
      <c r="I90">
        <f>VLOOKUP(B90,'активн абонентов интернета'!$A$8:$J$98,6,0)</f>
        <v>238110</v>
      </c>
      <c r="J90">
        <f>VLOOKUP(B90,'активн абонентов интернета'!$A$8:$J$98,7,0)</f>
        <v>239652</v>
      </c>
      <c r="K90">
        <f>VLOOKUP(B90,'активн абонентов интернета'!$A$8:$J$98,8,0)</f>
        <v>241724</v>
      </c>
      <c r="L90">
        <f>VLOOKUP(B90,'активн абонентов интернета'!$A$8:$J$98,9,0)</f>
        <v>246599</v>
      </c>
      <c r="M90">
        <f>VLOOKUP(B90,'активн абонентов интернета'!$A$8:$J$98,10,0)</f>
        <v>245451</v>
      </c>
    </row>
    <row r="91" spans="1:13">
      <c r="A91" s="91" t="s">
        <v>106</v>
      </c>
      <c r="B91" s="92" t="s">
        <v>140</v>
      </c>
      <c r="C91" s="92" t="s">
        <v>266</v>
      </c>
      <c r="D91" s="93">
        <v>223896</v>
      </c>
      <c r="E91">
        <f>VLOOKUP(B91,'активн абонентов интернета'!$A$8:$J$98,2,0)</f>
        <v>533598</v>
      </c>
      <c r="F91">
        <f>VLOOKUP(B91,'активн абонентов интернета'!$A$8:$J$98,3,0)</f>
        <v>565509</v>
      </c>
      <c r="G91">
        <f>VLOOKUP(B91,'активн абонентов интернета'!$A$8:$J$98,4,0)</f>
        <v>628118</v>
      </c>
      <c r="H91">
        <f>VLOOKUP(B91,'активн абонентов интернета'!$A$8:$J$98,5,0)</f>
        <v>652325</v>
      </c>
      <c r="I91">
        <f>VLOOKUP(B91,'активн абонентов интернета'!$A$8:$J$98,6,0)</f>
        <v>653349</v>
      </c>
      <c r="J91">
        <f>VLOOKUP(B91,'активн абонентов интернета'!$A$8:$J$98,7,0)</f>
        <v>670070</v>
      </c>
      <c r="K91">
        <f>VLOOKUP(B91,'активн абонентов интернета'!$A$8:$J$98,8,0)</f>
        <v>682496</v>
      </c>
      <c r="L91">
        <f>VLOOKUP(B91,'активн абонентов интернета'!$A$8:$J$98,9,0)</f>
        <v>691557</v>
      </c>
      <c r="M91">
        <f>VLOOKUP(B91,'активн абонентов интернета'!$A$8:$J$98,10,0)</f>
        <v>667120</v>
      </c>
    </row>
    <row r="92" spans="1:13">
      <c r="A92" s="91" t="s">
        <v>107</v>
      </c>
      <c r="B92" s="92" t="s">
        <v>156</v>
      </c>
      <c r="C92" s="92" t="s">
        <v>271</v>
      </c>
      <c r="D92" s="93">
        <v>221954</v>
      </c>
      <c r="E92">
        <f>VLOOKUP(B92,'активн абонентов интернета'!$A$8:$J$98,2,0)</f>
        <v>93128</v>
      </c>
      <c r="F92">
        <f>VLOOKUP(B92,'активн абонентов интернета'!$A$8:$J$98,3,0)</f>
        <v>95881</v>
      </c>
      <c r="G92">
        <f>VLOOKUP(B92,'активн абонентов интернета'!$A$8:$J$98,4,0)</f>
        <v>95336</v>
      </c>
      <c r="H92">
        <f>VLOOKUP(B92,'активн абонентов интернета'!$A$8:$J$98,5,0)</f>
        <v>93705</v>
      </c>
      <c r="I92">
        <f>VLOOKUP(B92,'активн абонентов интернета'!$A$8:$J$98,6,0)</f>
        <v>94054</v>
      </c>
      <c r="J92">
        <f>VLOOKUP(B92,'активн абонентов интернета'!$A$8:$J$98,7,0)</f>
        <v>96146</v>
      </c>
      <c r="K92">
        <f>VLOOKUP(B92,'активн абонентов интернета'!$A$8:$J$98,8,0)</f>
        <v>96469</v>
      </c>
      <c r="L92">
        <f>VLOOKUP(B92,'активн абонентов интернета'!$A$8:$J$98,9,0)</f>
        <v>95725</v>
      </c>
      <c r="M92">
        <f>VLOOKUP(B92,'активн абонентов интернета'!$A$8:$J$98,10,0)</f>
        <v>92414</v>
      </c>
    </row>
    <row r="93" spans="1:13">
      <c r="A93" s="91" t="s">
        <v>108</v>
      </c>
      <c r="B93" s="92" t="s">
        <v>185</v>
      </c>
      <c r="C93" s="92" t="s">
        <v>267</v>
      </c>
      <c r="D93" s="93">
        <v>221847</v>
      </c>
      <c r="E93">
        <f>VLOOKUP(B93,'активн абонентов интернета'!$A$8:$J$98,2,0)</f>
        <v>319510</v>
      </c>
      <c r="F93">
        <f>VLOOKUP(B93,'активн абонентов интернета'!$A$8:$J$98,3,0)</f>
        <v>390571</v>
      </c>
      <c r="G93">
        <f>VLOOKUP(B93,'активн абонентов интернета'!$A$8:$J$98,4,0)</f>
        <v>438121</v>
      </c>
      <c r="H93">
        <f>VLOOKUP(B93,'активн абонентов интернета'!$A$8:$J$98,5,0)</f>
        <v>453222</v>
      </c>
      <c r="I93">
        <f>VLOOKUP(B93,'активн абонентов интернета'!$A$8:$J$98,6,0)</f>
        <v>461183</v>
      </c>
      <c r="J93">
        <f>VLOOKUP(B93,'активн абонентов интернета'!$A$8:$J$98,7,0)</f>
        <v>450443</v>
      </c>
      <c r="K93">
        <f>VLOOKUP(B93,'активн абонентов интернета'!$A$8:$J$98,8,0)</f>
        <v>463807</v>
      </c>
      <c r="L93">
        <f>VLOOKUP(B93,'активн абонентов интернета'!$A$8:$J$98,9,0)</f>
        <v>488367</v>
      </c>
      <c r="M93">
        <f>VLOOKUP(B93,'активн абонентов интернета'!$A$8:$J$98,10,0)</f>
        <v>493028</v>
      </c>
    </row>
    <row r="94" spans="1:13">
      <c r="A94" s="91" t="s">
        <v>109</v>
      </c>
      <c r="B94" s="92" t="s">
        <v>131</v>
      </c>
      <c r="C94" s="92" t="s">
        <v>266</v>
      </c>
      <c r="D94" s="93">
        <v>221254</v>
      </c>
      <c r="E94">
        <f>VLOOKUP(B94,'активн абонентов интернета'!$A$8:$J$98,2,0)</f>
        <v>138942</v>
      </c>
      <c r="F94">
        <f>VLOOKUP(B94,'активн абонентов интернета'!$A$8:$J$98,3,0)</f>
        <v>152808</v>
      </c>
      <c r="G94">
        <f>VLOOKUP(B94,'активн абонентов интернета'!$A$8:$J$98,4,0)</f>
        <v>177013</v>
      </c>
      <c r="H94">
        <f>VLOOKUP(B94,'активн абонентов интернета'!$A$8:$J$98,5,0)</f>
        <v>179979</v>
      </c>
      <c r="I94">
        <f>VLOOKUP(B94,'активн абонентов интернета'!$A$8:$J$98,6,0)</f>
        <v>179775</v>
      </c>
      <c r="J94">
        <f>VLOOKUP(B94,'активн абонентов интернета'!$A$8:$J$98,7,0)</f>
        <v>184108</v>
      </c>
      <c r="K94">
        <f>VLOOKUP(B94,'активн абонентов интернета'!$A$8:$J$98,8,0)</f>
        <v>202523</v>
      </c>
      <c r="L94">
        <f>VLOOKUP(B94,'активн абонентов интернета'!$A$8:$J$98,9,0)</f>
        <v>280349</v>
      </c>
      <c r="M94">
        <f>VLOOKUP(B94,'активн абонентов интернета'!$A$8:$J$98,10,0)</f>
        <v>279335</v>
      </c>
    </row>
    <row r="95" spans="1:13">
      <c r="A95" s="94" t="s">
        <v>113</v>
      </c>
      <c r="B95" s="92" t="s">
        <v>140</v>
      </c>
      <c r="C95" s="92" t="s">
        <v>266</v>
      </c>
      <c r="D95" s="93">
        <v>220947</v>
      </c>
      <c r="E95">
        <f>VLOOKUP(B95,'активн абонентов интернета'!$A$8:$J$98,2,0)</f>
        <v>533598</v>
      </c>
      <c r="F95">
        <f>VLOOKUP(B95,'активн абонентов интернета'!$A$8:$J$98,3,0)</f>
        <v>565509</v>
      </c>
      <c r="G95">
        <f>VLOOKUP(B95,'активн абонентов интернета'!$A$8:$J$98,4,0)</f>
        <v>628118</v>
      </c>
      <c r="H95">
        <f>VLOOKUP(B95,'активн абонентов интернета'!$A$8:$J$98,5,0)</f>
        <v>652325</v>
      </c>
      <c r="I95">
        <f>VLOOKUP(B95,'активн абонентов интернета'!$A$8:$J$98,6,0)</f>
        <v>653349</v>
      </c>
      <c r="J95">
        <f>VLOOKUP(B95,'активн абонентов интернета'!$A$8:$J$98,7,0)</f>
        <v>670070</v>
      </c>
      <c r="K95">
        <f>VLOOKUP(B95,'активн абонентов интернета'!$A$8:$J$98,8,0)</f>
        <v>682496</v>
      </c>
      <c r="L95">
        <f>VLOOKUP(B95,'активн абонентов интернета'!$A$8:$J$98,9,0)</f>
        <v>691557</v>
      </c>
      <c r="M95">
        <f>VLOOKUP(B95,'активн абонентов интернета'!$A$8:$J$98,10,0)</f>
        <v>667120</v>
      </c>
    </row>
    <row r="96" spans="1:13">
      <c r="A96" s="91" t="s">
        <v>110</v>
      </c>
      <c r="B96" s="92" t="s">
        <v>157</v>
      </c>
      <c r="C96" s="92" t="s">
        <v>271</v>
      </c>
      <c r="D96" s="93">
        <v>207571</v>
      </c>
      <c r="E96">
        <f>VLOOKUP(B96,'активн абонентов интернета'!$A$8:$J$98,2,0)</f>
        <v>43212</v>
      </c>
      <c r="F96">
        <f>VLOOKUP(B96,'активн абонентов интернета'!$A$8:$J$98,3,0)</f>
        <v>51643</v>
      </c>
      <c r="G96">
        <f>VLOOKUP(B96,'активн абонентов интернета'!$A$8:$J$98,4,0)</f>
        <v>54645</v>
      </c>
      <c r="H96">
        <f>VLOOKUP(B96,'активн абонентов интернета'!$A$8:$J$98,5,0)</f>
        <v>55192</v>
      </c>
      <c r="I96">
        <f>VLOOKUP(B96,'активн абонентов интернета'!$A$8:$J$98,6,0)</f>
        <v>54837</v>
      </c>
      <c r="J96">
        <f>VLOOKUP(B96,'активн абонентов интернета'!$A$8:$J$98,7,0)</f>
        <v>56669</v>
      </c>
      <c r="K96">
        <f>VLOOKUP(B96,'активн абонентов интернета'!$A$8:$J$98,8,0)</f>
        <v>56991</v>
      </c>
      <c r="L96">
        <f>VLOOKUP(B96,'активн абонентов интернета'!$A$8:$J$98,9,0)</f>
        <v>56805</v>
      </c>
      <c r="M96">
        <f>VLOOKUP(B96,'активн абонентов интернета'!$A$8:$J$98,10,0)</f>
        <v>54885</v>
      </c>
    </row>
    <row r="97" spans="1:13">
      <c r="A97" s="91" t="s">
        <v>111</v>
      </c>
      <c r="B97" s="92" t="s">
        <v>199</v>
      </c>
      <c r="C97" s="92" t="s">
        <v>264</v>
      </c>
      <c r="D97" s="93">
        <v>204164</v>
      </c>
      <c r="E97">
        <f>VLOOKUP(B97,'активн абонентов интернета'!$A$8:$J$98,2,0)</f>
        <v>189498</v>
      </c>
      <c r="F97">
        <f>VLOOKUP(B97,'активн абонентов интернета'!$A$8:$J$98,3,0)</f>
        <v>293776</v>
      </c>
      <c r="G97">
        <f>VLOOKUP(B97,'активн абонентов интернета'!$A$8:$J$98,4,0)</f>
        <v>316978</v>
      </c>
      <c r="H97">
        <f>VLOOKUP(B97,'активн абонентов интернета'!$A$8:$J$98,5,0)</f>
        <v>322561</v>
      </c>
      <c r="I97">
        <f>VLOOKUP(B97,'активн абонентов интернета'!$A$8:$J$98,6,0)</f>
        <v>318703</v>
      </c>
      <c r="J97">
        <f>VLOOKUP(B97,'активн абонентов интернета'!$A$8:$J$98,7,0)</f>
        <v>332086</v>
      </c>
      <c r="K97">
        <f>VLOOKUP(B97,'активн абонентов интернета'!$A$8:$J$98,8,0)</f>
        <v>342874</v>
      </c>
      <c r="L97">
        <f>VLOOKUP(B97,'активн абонентов интернета'!$A$8:$J$98,9,0)</f>
        <v>366339</v>
      </c>
      <c r="M97">
        <f>VLOOKUP(B97,'активн абонентов интернета'!$A$8:$J$98,10,0)</f>
        <v>364407</v>
      </c>
    </row>
    <row r="98" spans="1:13">
      <c r="A98" s="91" t="s">
        <v>114</v>
      </c>
      <c r="B98" s="92" t="s">
        <v>203</v>
      </c>
      <c r="C98" s="92" t="s">
        <v>264</v>
      </c>
      <c r="D98" s="93">
        <v>200547</v>
      </c>
      <c r="E98">
        <f>VLOOKUP(B98,'активн абонентов интернета'!$A$8:$J$98,2,0)</f>
        <v>288844</v>
      </c>
      <c r="F98">
        <f>VLOOKUP(B98,'активн абонентов интернета'!$A$8:$J$98,3,0)</f>
        <v>350859</v>
      </c>
      <c r="G98">
        <f>VLOOKUP(B98,'активн абонентов интернета'!$A$8:$J$98,4,0)</f>
        <v>394410</v>
      </c>
      <c r="H98">
        <f>VLOOKUP(B98,'активн абонентов интернета'!$A$8:$J$98,5,0)</f>
        <v>405672</v>
      </c>
      <c r="I98">
        <f>VLOOKUP(B98,'активн абонентов интернета'!$A$8:$J$98,6,0)</f>
        <v>407054</v>
      </c>
      <c r="J98">
        <f>VLOOKUP(B98,'активн абонентов интернета'!$A$8:$J$98,7,0)</f>
        <v>414004</v>
      </c>
      <c r="K98">
        <f>VLOOKUP(B98,'активн абонентов интернета'!$A$8:$J$98,8,0)</f>
        <v>419466</v>
      </c>
      <c r="L98">
        <f>VLOOKUP(B98,'активн абонентов интернета'!$A$8:$J$98,9,0)</f>
        <v>433217</v>
      </c>
      <c r="M98">
        <f>VLOOKUP(B98,'активн абонентов интернета'!$A$8:$J$98,10,0)</f>
        <v>430966</v>
      </c>
    </row>
    <row r="99" spans="1:13">
      <c r="A99" s="91" t="s">
        <v>115</v>
      </c>
      <c r="B99" s="92" t="s">
        <v>185</v>
      </c>
      <c r="C99" s="92" t="s">
        <v>267</v>
      </c>
      <c r="D99" s="93">
        <v>193533</v>
      </c>
      <c r="E99">
        <f>VLOOKUP(B99,'активн абонентов интернета'!$A$8:$J$98,2,0)</f>
        <v>319510</v>
      </c>
      <c r="F99">
        <f>VLOOKUP(B99,'активн абонентов интернета'!$A$8:$J$98,3,0)</f>
        <v>390571</v>
      </c>
      <c r="G99">
        <f>VLOOKUP(B99,'активн абонентов интернета'!$A$8:$J$98,4,0)</f>
        <v>438121</v>
      </c>
      <c r="H99">
        <f>VLOOKUP(B99,'активн абонентов интернета'!$A$8:$J$98,5,0)</f>
        <v>453222</v>
      </c>
      <c r="I99">
        <f>VLOOKUP(B99,'активн абонентов интернета'!$A$8:$J$98,6,0)</f>
        <v>461183</v>
      </c>
      <c r="J99">
        <f>VLOOKUP(B99,'активн абонентов интернета'!$A$8:$J$98,7,0)</f>
        <v>450443</v>
      </c>
      <c r="K99">
        <f>VLOOKUP(B99,'активн абонентов интернета'!$A$8:$J$98,8,0)</f>
        <v>463807</v>
      </c>
      <c r="L99">
        <f>VLOOKUP(B99,'активн абонентов интернета'!$A$8:$J$98,9,0)</f>
        <v>488367</v>
      </c>
      <c r="M99">
        <f>VLOOKUP(B99,'активн абонентов интернета'!$A$8:$J$98,10,0)</f>
        <v>493028</v>
      </c>
    </row>
    <row r="100" spans="1:13">
      <c r="A100" s="91" t="s">
        <v>116</v>
      </c>
      <c r="B100" s="92" t="s">
        <v>147</v>
      </c>
      <c r="C100" s="92" t="s">
        <v>266</v>
      </c>
      <c r="D100" s="93">
        <v>193341</v>
      </c>
      <c r="E100">
        <f>VLOOKUP(B100,'активн абонентов интернета'!$A$8:$J$98,2,0)</f>
        <v>228799</v>
      </c>
      <c r="F100">
        <f>VLOOKUP(B100,'активн абонентов интернета'!$A$8:$J$98,3,0)</f>
        <v>241813</v>
      </c>
      <c r="G100">
        <f>VLOOKUP(B100,'активн абонентов интернета'!$A$8:$J$98,4,0)</f>
        <v>237359</v>
      </c>
      <c r="H100">
        <f>VLOOKUP(B100,'активн абонентов интернета'!$A$8:$J$98,5,0)</f>
        <v>238152</v>
      </c>
      <c r="I100">
        <f>VLOOKUP(B100,'активн абонентов интернета'!$A$8:$J$98,6,0)</f>
        <v>233074</v>
      </c>
      <c r="J100">
        <f>VLOOKUP(B100,'активн абонентов интернета'!$A$8:$J$98,7,0)</f>
        <v>235695</v>
      </c>
      <c r="K100">
        <f>VLOOKUP(B100,'активн абонентов интернета'!$A$8:$J$98,8,0)</f>
        <v>241703</v>
      </c>
      <c r="L100">
        <f>VLOOKUP(B100,'активн абонентов интернета'!$A$8:$J$98,9,0)</f>
        <v>255428</v>
      </c>
      <c r="M100">
        <f>VLOOKUP(B100,'активн абонентов интернета'!$A$8:$J$98,10,0)</f>
        <v>255463</v>
      </c>
    </row>
    <row r="101" spans="1:13">
      <c r="A101" s="91" t="s">
        <v>117</v>
      </c>
      <c r="B101" s="92" t="s">
        <v>214</v>
      </c>
      <c r="C101" s="92" t="s">
        <v>269</v>
      </c>
      <c r="D101" s="93">
        <v>192780</v>
      </c>
      <c r="E101">
        <f>VLOOKUP(B101,'активн абонентов интернета'!$A$8:$J$98,2,0)</f>
        <v>60834</v>
      </c>
      <c r="F101">
        <f>VLOOKUP(B101,'активн абонентов интернета'!$A$8:$J$98,3,0)</f>
        <v>67240</v>
      </c>
      <c r="G101">
        <f>VLOOKUP(B101,'активн абонентов интернета'!$A$8:$J$98,4,0)</f>
        <v>63781</v>
      </c>
      <c r="H101">
        <f>VLOOKUP(B101,'активн абонентов интернета'!$A$8:$J$98,5,0)</f>
        <v>64487</v>
      </c>
      <c r="I101">
        <f>VLOOKUP(B101,'активн абонентов интернета'!$A$8:$J$98,6,0)</f>
        <v>63059</v>
      </c>
      <c r="J101">
        <f>VLOOKUP(B101,'активн абонентов интернета'!$A$8:$J$98,7,0)</f>
        <v>60990</v>
      </c>
      <c r="K101">
        <f>VLOOKUP(B101,'активн абонентов интернета'!$A$8:$J$98,8,0)</f>
        <v>60507</v>
      </c>
      <c r="L101">
        <f>VLOOKUP(B101,'активн абонентов интернета'!$A$8:$J$98,9,0)</f>
        <v>88174</v>
      </c>
      <c r="M101">
        <f>VLOOKUP(B101,'активн абонентов интернета'!$A$8:$J$98,10,0)</f>
        <v>86122</v>
      </c>
    </row>
    <row r="102" spans="1:13">
      <c r="A102" s="91" t="s">
        <v>118</v>
      </c>
      <c r="B102" s="92" t="s">
        <v>161</v>
      </c>
      <c r="C102" s="92" t="s">
        <v>268</v>
      </c>
      <c r="D102" s="93">
        <v>191568</v>
      </c>
      <c r="E102">
        <f>VLOOKUP(B102,'активн абонентов интернета'!$A$8:$J$98,2,0)</f>
        <v>526130</v>
      </c>
      <c r="F102">
        <f>VLOOKUP(B102,'активн абонентов интернета'!$A$8:$J$98,3,0)</f>
        <v>645990</v>
      </c>
      <c r="G102">
        <f>VLOOKUP(B102,'активн абонентов интернета'!$A$8:$J$98,4,0)</f>
        <v>737636</v>
      </c>
      <c r="H102">
        <f>VLOOKUP(B102,'активн абонентов интернета'!$A$8:$J$98,5,0)</f>
        <v>759468</v>
      </c>
      <c r="I102">
        <f>VLOOKUP(B102,'активн абонентов интернета'!$A$8:$J$98,6,0)</f>
        <v>770649</v>
      </c>
      <c r="J102">
        <f>VLOOKUP(B102,'активн абонентов интернета'!$A$8:$J$98,7,0)</f>
        <v>796603</v>
      </c>
      <c r="K102">
        <f>VLOOKUP(B102,'активн абонентов интернета'!$A$8:$J$98,8,0)</f>
        <v>828088</v>
      </c>
      <c r="L102">
        <f>VLOOKUP(B102,'активн абонентов интернета'!$A$8:$J$98,9,0)</f>
        <v>844983</v>
      </c>
      <c r="M102">
        <f>VLOOKUP(B102,'активн абонентов интернета'!$A$8:$J$98,10,0)</f>
        <v>862306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3" sqref="C23"/>
    </sheetView>
  </sheetViews>
  <sheetFormatPr baseColWidth="10" defaultRowHeight="15" x14ac:dyDescent="0"/>
  <cols>
    <col min="1" max="1" width="26.5" customWidth="1"/>
    <col min="2" max="2" width="20.33203125" customWidth="1"/>
    <col min="3" max="3" width="23" customWidth="1"/>
    <col min="4" max="4" width="34.83203125" customWidth="1"/>
    <col min="5" max="5" width="26.83203125" customWidth="1"/>
    <col min="6" max="6" width="25.1640625" customWidth="1"/>
    <col min="7" max="7" width="24.83203125" customWidth="1"/>
    <col min="8" max="8" width="25" customWidth="1"/>
    <col min="9" max="9" width="37.33203125" customWidth="1"/>
  </cols>
  <sheetData>
    <row r="1" spans="1:10" ht="54">
      <c r="A1" s="4"/>
      <c r="B1" s="6" t="s">
        <v>12</v>
      </c>
      <c r="C1" s="6" t="s">
        <v>11</v>
      </c>
      <c r="D1" s="6" t="s">
        <v>10</v>
      </c>
      <c r="E1" s="6" t="s">
        <v>13</v>
      </c>
      <c r="F1" s="6" t="s">
        <v>16</v>
      </c>
      <c r="G1" s="6" t="s">
        <v>17</v>
      </c>
      <c r="H1" s="6" t="s">
        <v>18</v>
      </c>
      <c r="I1" s="6" t="s">
        <v>19</v>
      </c>
      <c r="J1" s="7"/>
    </row>
    <row r="2" spans="1:10" ht="18">
      <c r="A2" s="2" t="s">
        <v>0</v>
      </c>
      <c r="B2" s="2">
        <v>55</v>
      </c>
      <c r="C2" s="2">
        <v>39</v>
      </c>
      <c r="D2" s="2">
        <v>0.52</v>
      </c>
      <c r="E2" s="2">
        <v>53</v>
      </c>
      <c r="F2" s="2">
        <v>340</v>
      </c>
      <c r="G2" s="2">
        <v>57</v>
      </c>
      <c r="H2" s="2">
        <v>45</v>
      </c>
      <c r="I2" s="2">
        <v>362</v>
      </c>
    </row>
    <row r="3" spans="1:10" ht="18" customHeight="1">
      <c r="A3" s="2" t="s">
        <v>14</v>
      </c>
      <c r="B3" s="5">
        <v>61</v>
      </c>
      <c r="C3" s="5">
        <v>33</v>
      </c>
      <c r="D3" s="5">
        <v>0.74</v>
      </c>
      <c r="E3" s="5">
        <v>43</v>
      </c>
      <c r="F3" s="5">
        <v>310</v>
      </c>
      <c r="G3" s="5">
        <v>44</v>
      </c>
      <c r="H3" s="5">
        <v>44</v>
      </c>
      <c r="I3" s="5">
        <v>835</v>
      </c>
    </row>
    <row r="4" spans="1:10" ht="18">
      <c r="A4" s="2" t="s">
        <v>1</v>
      </c>
      <c r="B4" s="2">
        <v>55</v>
      </c>
      <c r="C4" s="2">
        <v>42</v>
      </c>
      <c r="D4" s="2">
        <v>0.59</v>
      </c>
      <c r="E4" s="2">
        <v>33</v>
      </c>
      <c r="F4" s="2">
        <v>141</v>
      </c>
      <c r="G4" s="2">
        <v>49</v>
      </c>
      <c r="H4" s="2">
        <v>50</v>
      </c>
      <c r="I4" s="2">
        <v>472</v>
      </c>
    </row>
    <row r="5" spans="1:10" ht="18">
      <c r="A5" s="2" t="s">
        <v>2</v>
      </c>
      <c r="B5" s="2">
        <v>55</v>
      </c>
      <c r="C5" s="2">
        <v>42</v>
      </c>
      <c r="D5" s="2">
        <v>0.57999999999999996</v>
      </c>
      <c r="E5" s="2">
        <v>9</v>
      </c>
      <c r="F5" s="2">
        <v>26</v>
      </c>
      <c r="G5" s="2">
        <v>46</v>
      </c>
      <c r="H5" s="2">
        <v>35</v>
      </c>
      <c r="I5" s="2">
        <v>141</v>
      </c>
    </row>
    <row r="6" spans="1:10" ht="18">
      <c r="A6" s="2" t="s">
        <v>3</v>
      </c>
      <c r="B6" s="2">
        <v>52</v>
      </c>
      <c r="C6" s="2">
        <v>38</v>
      </c>
      <c r="D6" s="2">
        <v>0.59</v>
      </c>
      <c r="E6" s="2">
        <v>34</v>
      </c>
      <c r="F6" s="2">
        <v>142</v>
      </c>
      <c r="G6" s="2">
        <v>50</v>
      </c>
      <c r="H6" s="2">
        <v>49</v>
      </c>
      <c r="I6" s="2">
        <v>541</v>
      </c>
    </row>
    <row r="7" spans="1:10" ht="18">
      <c r="A7" s="2" t="s">
        <v>4</v>
      </c>
      <c r="B7" s="2">
        <v>59</v>
      </c>
      <c r="C7" s="2">
        <v>38</v>
      </c>
      <c r="D7" s="2">
        <v>0.91</v>
      </c>
      <c r="E7" s="2">
        <v>35</v>
      </c>
      <c r="F7" s="2">
        <v>246</v>
      </c>
      <c r="G7" s="2">
        <v>48</v>
      </c>
      <c r="H7" s="2">
        <v>55</v>
      </c>
      <c r="I7" s="2">
        <v>724</v>
      </c>
    </row>
    <row r="8" spans="1:10" ht="18">
      <c r="A8" s="2" t="s">
        <v>5</v>
      </c>
      <c r="B8" s="2">
        <v>56</v>
      </c>
      <c r="C8" s="2">
        <v>35</v>
      </c>
      <c r="D8" s="2">
        <v>0.59</v>
      </c>
      <c r="E8" s="2">
        <v>26</v>
      </c>
      <c r="F8" s="2">
        <v>120</v>
      </c>
      <c r="G8" s="2">
        <v>51</v>
      </c>
      <c r="H8" s="2">
        <v>43</v>
      </c>
      <c r="I8" s="2">
        <v>513</v>
      </c>
    </row>
    <row r="9" spans="1:10" ht="18">
      <c r="A9" s="2" t="s">
        <v>6</v>
      </c>
      <c r="B9" s="2">
        <v>49</v>
      </c>
      <c r="C9" s="2">
        <v>50</v>
      </c>
      <c r="D9" s="2">
        <v>0.52</v>
      </c>
      <c r="E9" s="2">
        <v>35</v>
      </c>
      <c r="F9" s="2">
        <v>78</v>
      </c>
      <c r="G9" s="2">
        <v>51</v>
      </c>
      <c r="H9" s="2">
        <v>38</v>
      </c>
      <c r="I9" s="2">
        <v>836</v>
      </c>
    </row>
    <row r="10" spans="1:10" ht="18">
      <c r="A10" s="2" t="s">
        <v>7</v>
      </c>
      <c r="B10" s="2">
        <v>74</v>
      </c>
      <c r="C10" s="2">
        <v>49</v>
      </c>
      <c r="D10" s="2">
        <v>2.91</v>
      </c>
      <c r="E10" s="2">
        <v>161</v>
      </c>
      <c r="F10" s="2">
        <v>626</v>
      </c>
      <c r="G10" s="2">
        <v>73</v>
      </c>
      <c r="H10" s="2">
        <v>44</v>
      </c>
      <c r="I10" s="2">
        <v>2133</v>
      </c>
    </row>
    <row r="11" spans="1:10" ht="18">
      <c r="A11" s="2" t="s">
        <v>8</v>
      </c>
      <c r="B11" s="2">
        <v>69</v>
      </c>
      <c r="C11" s="2">
        <v>43</v>
      </c>
      <c r="D11" s="2">
        <v>2.0099999999999998</v>
      </c>
      <c r="E11" s="2">
        <v>114</v>
      </c>
      <c r="F11" s="2">
        <v>626</v>
      </c>
      <c r="G11" s="2">
        <v>74</v>
      </c>
      <c r="H11" s="2">
        <v>47</v>
      </c>
      <c r="I11" s="2">
        <v>1403</v>
      </c>
    </row>
    <row r="12" spans="1:10" ht="18">
      <c r="A12" s="3" t="s">
        <v>9</v>
      </c>
      <c r="B12" s="3">
        <v>57</v>
      </c>
      <c r="C12" s="3">
        <v>41</v>
      </c>
      <c r="D12" s="3">
        <v>1</v>
      </c>
      <c r="E12" s="3">
        <v>77</v>
      </c>
      <c r="F12" s="3">
        <v>269</v>
      </c>
      <c r="G12" s="3">
        <v>55</v>
      </c>
      <c r="H12" s="3">
        <v>46</v>
      </c>
      <c r="I12" s="3">
        <v>931</v>
      </c>
    </row>
    <row r="13" spans="1:10">
      <c r="F13" s="1"/>
    </row>
    <row r="14" spans="1:10">
      <c r="A14" t="s">
        <v>254</v>
      </c>
      <c r="F14" s="1"/>
    </row>
    <row r="15" spans="1:10" ht="36">
      <c r="A15" s="6" t="s">
        <v>12</v>
      </c>
      <c r="F15" s="1"/>
    </row>
    <row r="16" spans="1:10">
      <c r="B16" s="4">
        <v>2007</v>
      </c>
      <c r="C16">
        <v>2008</v>
      </c>
      <c r="D16">
        <v>2010</v>
      </c>
      <c r="E16">
        <v>2011</v>
      </c>
      <c r="F16" s="4">
        <v>2012</v>
      </c>
      <c r="G16">
        <v>2013</v>
      </c>
      <c r="H16">
        <v>2014</v>
      </c>
    </row>
    <row r="17" spans="1:8">
      <c r="A17" s="85" t="s">
        <v>257</v>
      </c>
      <c r="B17" s="86">
        <v>0.23</v>
      </c>
      <c r="C17" s="86">
        <v>0.249</v>
      </c>
      <c r="D17" s="84">
        <v>0.38</v>
      </c>
      <c r="E17" s="84">
        <v>0.43</v>
      </c>
      <c r="F17" s="87">
        <v>0.5</v>
      </c>
      <c r="G17" s="89">
        <v>0.55000000000000004</v>
      </c>
      <c r="H17" s="84">
        <v>0.6</v>
      </c>
    </row>
    <row r="18" spans="1:8">
      <c r="A18" s="85" t="s">
        <v>258</v>
      </c>
      <c r="B18" s="86">
        <v>0.31</v>
      </c>
      <c r="C18" s="86">
        <v>0.27800000000000002</v>
      </c>
      <c r="D18" s="84">
        <v>0.49</v>
      </c>
      <c r="E18" s="84">
        <v>0.53</v>
      </c>
      <c r="F18" s="87">
        <v>0.56000000000000005</v>
      </c>
      <c r="G18" s="90">
        <v>0.61</v>
      </c>
      <c r="H18" s="84">
        <v>0.64</v>
      </c>
    </row>
    <row r="19" spans="1:8">
      <c r="A19" s="85" t="s">
        <v>262</v>
      </c>
      <c r="B19" s="86">
        <v>0.2</v>
      </c>
      <c r="C19" s="86">
        <v>0.245</v>
      </c>
      <c r="D19" s="84">
        <v>0.34</v>
      </c>
      <c r="E19" s="84">
        <v>0.43</v>
      </c>
      <c r="F19" s="87">
        <v>0.49</v>
      </c>
      <c r="G19" s="89">
        <v>0.55000000000000004</v>
      </c>
      <c r="H19" s="84">
        <v>0.6</v>
      </c>
    </row>
    <row r="20" spans="1:8">
      <c r="A20" s="85" t="s">
        <v>15</v>
      </c>
      <c r="G20" s="89">
        <v>0.55000000000000004</v>
      </c>
      <c r="H20" s="84">
        <v>0.6</v>
      </c>
    </row>
    <row r="21" spans="1:8">
      <c r="A21" s="85" t="s">
        <v>259</v>
      </c>
      <c r="B21" s="86">
        <v>0.21</v>
      </c>
      <c r="C21" s="86">
        <v>0.23699999999999999</v>
      </c>
      <c r="D21" s="84">
        <v>0.36</v>
      </c>
      <c r="E21" s="84">
        <v>0.62</v>
      </c>
      <c r="F21" s="87">
        <v>0.48</v>
      </c>
      <c r="G21" s="89">
        <v>0.52</v>
      </c>
      <c r="H21" s="84">
        <v>0.56999999999999995</v>
      </c>
    </row>
    <row r="22" spans="1:8">
      <c r="A22" s="85" t="s">
        <v>261</v>
      </c>
      <c r="B22" s="86">
        <v>0.21</v>
      </c>
      <c r="C22" s="86">
        <v>0.23599999999999999</v>
      </c>
      <c r="D22" s="84">
        <v>0.39</v>
      </c>
      <c r="E22" s="84">
        <v>0.45</v>
      </c>
      <c r="F22" s="87">
        <v>0.54</v>
      </c>
      <c r="G22" s="89">
        <v>0.59</v>
      </c>
      <c r="H22" s="84">
        <v>0.63</v>
      </c>
    </row>
    <row r="23" spans="1:8">
      <c r="A23" s="85" t="s">
        <v>260</v>
      </c>
      <c r="B23" s="86">
        <v>0.2</v>
      </c>
      <c r="C23" s="86">
        <v>0.22700000000000001</v>
      </c>
      <c r="D23" s="84">
        <v>0.35</v>
      </c>
      <c r="E23" s="84">
        <v>0.43</v>
      </c>
      <c r="F23" s="87">
        <v>0.5</v>
      </c>
      <c r="G23" s="89">
        <v>0.56000000000000005</v>
      </c>
      <c r="H23" s="84">
        <v>0.6</v>
      </c>
    </row>
    <row r="24" spans="1:8">
      <c r="A24" s="85" t="s">
        <v>263</v>
      </c>
      <c r="B24" s="86">
        <v>0.28000000000000003</v>
      </c>
      <c r="C24" s="86">
        <v>0.29799999999999999</v>
      </c>
      <c r="D24" s="84">
        <v>0.37</v>
      </c>
      <c r="E24" s="84">
        <v>0.48</v>
      </c>
      <c r="F24" s="87">
        <v>0.5</v>
      </c>
      <c r="G24" s="89">
        <v>0.49</v>
      </c>
      <c r="H24" s="84">
        <v>0.59</v>
      </c>
    </row>
    <row r="25" spans="1:8">
      <c r="A25" s="85" t="s">
        <v>7</v>
      </c>
      <c r="B25" s="86">
        <v>0.56999999999999995</v>
      </c>
      <c r="C25" s="86">
        <v>0.55400000000000005</v>
      </c>
      <c r="D25" s="84">
        <v>0.64</v>
      </c>
      <c r="E25" s="84">
        <v>0.68</v>
      </c>
      <c r="F25" s="87">
        <v>0.7</v>
      </c>
      <c r="G25" s="89">
        <v>0.74</v>
      </c>
      <c r="H25" s="84">
        <v>0.77</v>
      </c>
    </row>
    <row r="26" spans="1:8">
      <c r="A26" s="85" t="s">
        <v>256</v>
      </c>
      <c r="B26" s="86">
        <v>0.37</v>
      </c>
      <c r="C26" s="86">
        <v>0.52200000000000002</v>
      </c>
      <c r="D26" s="84">
        <v>0.67</v>
      </c>
      <c r="E26" s="84">
        <v>0.71</v>
      </c>
      <c r="F26" s="87">
        <v>0.71</v>
      </c>
      <c r="G26" s="89">
        <v>0.69</v>
      </c>
      <c r="H26" s="84">
        <v>0.77</v>
      </c>
    </row>
    <row r="27" spans="1:8" ht="18">
      <c r="A27" s="3"/>
      <c r="B27" s="84"/>
      <c r="C27" s="84"/>
      <c r="D27" s="84"/>
      <c r="E27" s="84"/>
      <c r="F27" s="2"/>
      <c r="G27" s="88"/>
    </row>
    <row r="28" spans="1:8" ht="18">
      <c r="B28" s="84"/>
      <c r="C28" s="84"/>
      <c r="D28" s="84"/>
      <c r="E28" s="84"/>
      <c r="F28" s="2"/>
    </row>
    <row r="29" spans="1:8" ht="18">
      <c r="B29" s="84"/>
      <c r="C29" s="84"/>
      <c r="D29" s="84"/>
      <c r="E29" s="84"/>
      <c r="F29" s="2"/>
    </row>
    <row r="30" spans="1:8" ht="18">
      <c r="B30" s="84"/>
      <c r="C30" s="84"/>
      <c r="D30" s="84"/>
      <c r="E30" s="84"/>
      <c r="F30" s="3"/>
    </row>
    <row r="31" spans="1:8">
      <c r="B31" s="84"/>
      <c r="C31" s="84"/>
      <c r="D31" s="84"/>
      <c r="E31" s="84"/>
    </row>
    <row r="32" spans="1:8">
      <c r="B32" s="84"/>
      <c r="C32" s="84"/>
      <c r="D32" s="84"/>
      <c r="E32" s="84"/>
    </row>
    <row r="33" spans="2:5">
      <c r="B33" s="84"/>
      <c r="C33" s="84"/>
      <c r="D33" s="84"/>
      <c r="E33" s="84"/>
    </row>
    <row r="34" spans="2:5">
      <c r="B34" s="84"/>
      <c r="C34" s="84"/>
      <c r="D34" s="84"/>
      <c r="E34" s="84"/>
    </row>
    <row r="35" spans="2:5">
      <c r="B35" s="84"/>
      <c r="C35" s="84"/>
      <c r="D35" s="84"/>
      <c r="E35" s="84"/>
    </row>
    <row r="36" spans="2:5">
      <c r="B36" s="84"/>
      <c r="C36" s="84"/>
      <c r="D36" s="84"/>
      <c r="E36" s="84"/>
    </row>
    <row r="37" spans="2:5">
      <c r="B37" s="84"/>
      <c r="C37" s="84"/>
      <c r="D37" s="84"/>
      <c r="E37" s="84"/>
    </row>
    <row r="38" spans="2:5">
      <c r="B38" s="84"/>
      <c r="C38" s="84"/>
      <c r="D38" s="84"/>
      <c r="E38" s="8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activeCell="A83" sqref="A83"/>
    </sheetView>
  </sheetViews>
  <sheetFormatPr baseColWidth="10" defaultRowHeight="15" x14ac:dyDescent="0"/>
  <cols>
    <col min="1" max="1" width="26" customWidth="1"/>
  </cols>
  <sheetData>
    <row r="1" spans="1:13">
      <c r="A1" s="9" t="s">
        <v>120</v>
      </c>
      <c r="B1" s="10"/>
      <c r="C1" s="10"/>
      <c r="D1" s="11"/>
      <c r="E1" s="11"/>
      <c r="F1" s="11"/>
      <c r="G1" s="11"/>
      <c r="H1" s="11"/>
      <c r="I1" s="11"/>
      <c r="J1" s="11"/>
      <c r="M1" t="s">
        <v>255</v>
      </c>
    </row>
    <row r="2" spans="1:13">
      <c r="A2" s="12" t="s">
        <v>121</v>
      </c>
      <c r="B2" s="12"/>
      <c r="C2" s="12"/>
      <c r="D2" s="12"/>
      <c r="E2" s="12"/>
      <c r="F2" s="12"/>
      <c r="G2" s="12"/>
      <c r="H2" s="12"/>
      <c r="I2" s="11"/>
      <c r="J2" s="11"/>
    </row>
    <row r="3" spans="1:13">
      <c r="A3" s="13" t="s">
        <v>122</v>
      </c>
      <c r="B3" s="13"/>
      <c r="C3" s="13"/>
      <c r="D3" s="13"/>
      <c r="E3" s="13"/>
      <c r="F3" s="13"/>
      <c r="G3" s="13"/>
      <c r="H3" s="13"/>
      <c r="I3" s="11"/>
      <c r="J3" s="11"/>
    </row>
    <row r="4" spans="1:13">
      <c r="A4" s="14"/>
      <c r="B4" s="15"/>
      <c r="C4" s="16"/>
      <c r="D4" s="17"/>
      <c r="E4" s="14"/>
      <c r="F4" s="14"/>
      <c r="G4" s="14"/>
      <c r="H4" s="14"/>
      <c r="I4" s="14"/>
      <c r="J4" s="14"/>
    </row>
    <row r="5" spans="1:13">
      <c r="A5" s="18"/>
      <c r="B5" s="19">
        <v>2011</v>
      </c>
      <c r="C5" s="19">
        <v>2012</v>
      </c>
      <c r="D5" s="19">
        <v>2013</v>
      </c>
      <c r="E5" s="20" t="s">
        <v>123</v>
      </c>
      <c r="F5" s="21"/>
      <c r="G5" s="21"/>
      <c r="H5" s="22"/>
      <c r="I5" s="23">
        <v>2015</v>
      </c>
      <c r="J5" s="24"/>
    </row>
    <row r="6" spans="1:13">
      <c r="A6" s="25"/>
      <c r="B6" s="26"/>
      <c r="C6" s="26"/>
      <c r="D6" s="26"/>
      <c r="E6" s="27" t="s">
        <v>124</v>
      </c>
      <c r="F6" s="27" t="s">
        <v>125</v>
      </c>
      <c r="G6" s="27" t="s">
        <v>126</v>
      </c>
      <c r="H6" s="27" t="s">
        <v>127</v>
      </c>
      <c r="I6" s="27" t="s">
        <v>128</v>
      </c>
      <c r="J6" s="27" t="s">
        <v>125</v>
      </c>
    </row>
    <row r="7" spans="1:13">
      <c r="A7" s="28" t="s">
        <v>129</v>
      </c>
      <c r="B7" s="29">
        <v>18003873</v>
      </c>
      <c r="C7" s="29">
        <v>21110730</v>
      </c>
      <c r="D7" s="29">
        <v>24115233</v>
      </c>
      <c r="E7" s="29">
        <v>24554310</v>
      </c>
      <c r="F7" s="29">
        <v>24484707</v>
      </c>
      <c r="G7" s="29">
        <v>24582213</v>
      </c>
      <c r="H7" s="29">
        <v>25043995</v>
      </c>
      <c r="I7" s="29">
        <v>25417919</v>
      </c>
      <c r="J7" s="29">
        <v>25568535</v>
      </c>
    </row>
    <row r="8" spans="1:13" ht="27">
      <c r="A8" s="30" t="s">
        <v>130</v>
      </c>
      <c r="B8" s="31">
        <v>5468322</v>
      </c>
      <c r="C8" s="31">
        <v>6198145</v>
      </c>
      <c r="D8" s="31">
        <v>7360313</v>
      </c>
      <c r="E8" s="31">
        <v>7391930</v>
      </c>
      <c r="F8" s="31">
        <v>7420064</v>
      </c>
      <c r="G8" s="31">
        <v>7519060</v>
      </c>
      <c r="H8" s="31">
        <v>7744289</v>
      </c>
      <c r="I8" s="31">
        <v>7572657</v>
      </c>
      <c r="J8" s="31">
        <v>7572210</v>
      </c>
    </row>
    <row r="9" spans="1:13">
      <c r="A9" s="32" t="s">
        <v>131</v>
      </c>
      <c r="B9" s="33">
        <v>138942</v>
      </c>
      <c r="C9" s="33">
        <v>152808</v>
      </c>
      <c r="D9" s="33">
        <v>177013</v>
      </c>
      <c r="E9" s="33">
        <v>179979</v>
      </c>
      <c r="F9" s="33">
        <v>179775</v>
      </c>
      <c r="G9" s="33">
        <v>184108</v>
      </c>
      <c r="H9" s="33">
        <v>202523</v>
      </c>
      <c r="I9" s="33">
        <v>280349</v>
      </c>
      <c r="J9" s="33">
        <v>279335</v>
      </c>
    </row>
    <row r="10" spans="1:13">
      <c r="A10" s="32" t="s">
        <v>132</v>
      </c>
      <c r="B10" s="33">
        <v>138478</v>
      </c>
      <c r="C10" s="33">
        <v>158546</v>
      </c>
      <c r="D10" s="33">
        <v>159737</v>
      </c>
      <c r="E10" s="33">
        <v>159259</v>
      </c>
      <c r="F10" s="33">
        <v>159980</v>
      </c>
      <c r="G10" s="33">
        <v>160582</v>
      </c>
      <c r="H10" s="33">
        <v>163970</v>
      </c>
      <c r="I10" s="33">
        <v>161510</v>
      </c>
      <c r="J10" s="33">
        <v>155959</v>
      </c>
    </row>
    <row r="11" spans="1:13">
      <c r="A11" s="32" t="s">
        <v>133</v>
      </c>
      <c r="B11" s="33">
        <v>153236</v>
      </c>
      <c r="C11" s="33">
        <v>176102</v>
      </c>
      <c r="D11" s="33">
        <v>215360</v>
      </c>
      <c r="E11" s="33">
        <v>218738</v>
      </c>
      <c r="F11" s="33">
        <v>220345</v>
      </c>
      <c r="G11" s="33">
        <v>194833</v>
      </c>
      <c r="H11" s="33">
        <v>196664</v>
      </c>
      <c r="I11" s="33">
        <v>187458</v>
      </c>
      <c r="J11" s="33">
        <v>181847</v>
      </c>
    </row>
    <row r="12" spans="1:13">
      <c r="A12" s="32" t="s">
        <v>134</v>
      </c>
      <c r="B12" s="33">
        <v>293854</v>
      </c>
      <c r="C12" s="33">
        <v>380480</v>
      </c>
      <c r="D12" s="33">
        <v>408516</v>
      </c>
      <c r="E12" s="33">
        <v>412728</v>
      </c>
      <c r="F12" s="33">
        <v>415401</v>
      </c>
      <c r="G12" s="33">
        <v>420109</v>
      </c>
      <c r="H12" s="33">
        <v>431032</v>
      </c>
      <c r="I12" s="33">
        <v>458756</v>
      </c>
      <c r="J12" s="33">
        <v>467205</v>
      </c>
    </row>
    <row r="13" spans="1:13">
      <c r="A13" s="32" t="s">
        <v>135</v>
      </c>
      <c r="B13" s="33">
        <v>91353</v>
      </c>
      <c r="C13" s="33">
        <v>110695</v>
      </c>
      <c r="D13" s="33">
        <v>119928</v>
      </c>
      <c r="E13" s="33">
        <v>123769</v>
      </c>
      <c r="F13" s="33">
        <v>124135</v>
      </c>
      <c r="G13" s="33">
        <v>126653</v>
      </c>
      <c r="H13" s="33">
        <v>130053</v>
      </c>
      <c r="I13" s="33">
        <v>180430</v>
      </c>
      <c r="J13" s="33">
        <v>182279</v>
      </c>
    </row>
    <row r="14" spans="1:13">
      <c r="A14" s="32" t="s">
        <v>136</v>
      </c>
      <c r="B14" s="33">
        <v>164128</v>
      </c>
      <c r="C14" s="33">
        <v>163799</v>
      </c>
      <c r="D14" s="33">
        <v>174396</v>
      </c>
      <c r="E14" s="33">
        <v>175837</v>
      </c>
      <c r="F14" s="33">
        <v>176518</v>
      </c>
      <c r="G14" s="33">
        <v>181531</v>
      </c>
      <c r="H14" s="33">
        <v>187607</v>
      </c>
      <c r="I14" s="33">
        <v>200222</v>
      </c>
      <c r="J14" s="33">
        <v>201183</v>
      </c>
    </row>
    <row r="15" spans="1:13">
      <c r="A15" s="32" t="s">
        <v>137</v>
      </c>
      <c r="B15" s="33">
        <v>97742</v>
      </c>
      <c r="C15" s="33">
        <v>116361</v>
      </c>
      <c r="D15" s="33">
        <v>126242</v>
      </c>
      <c r="E15" s="33">
        <v>127579</v>
      </c>
      <c r="F15" s="33">
        <v>127618</v>
      </c>
      <c r="G15" s="33">
        <v>128300</v>
      </c>
      <c r="H15" s="33">
        <v>131108</v>
      </c>
      <c r="I15" s="33">
        <v>129962</v>
      </c>
      <c r="J15" s="33">
        <v>128808</v>
      </c>
    </row>
    <row r="16" spans="1:13">
      <c r="A16" s="32" t="s">
        <v>138</v>
      </c>
      <c r="B16" s="33">
        <v>85739</v>
      </c>
      <c r="C16" s="33">
        <v>117366</v>
      </c>
      <c r="D16" s="33">
        <v>132718</v>
      </c>
      <c r="E16" s="33">
        <v>136458</v>
      </c>
      <c r="F16" s="33">
        <v>139861</v>
      </c>
      <c r="G16" s="33">
        <v>146082</v>
      </c>
      <c r="H16" s="33">
        <v>166323</v>
      </c>
      <c r="I16" s="33">
        <v>234820</v>
      </c>
      <c r="J16" s="33">
        <v>247524</v>
      </c>
    </row>
    <row r="17" spans="1:10">
      <c r="A17" s="32" t="s">
        <v>139</v>
      </c>
      <c r="B17" s="33">
        <v>128787</v>
      </c>
      <c r="C17" s="33">
        <v>142621</v>
      </c>
      <c r="D17" s="33">
        <v>150031</v>
      </c>
      <c r="E17" s="33">
        <v>150839</v>
      </c>
      <c r="F17" s="33">
        <v>147053</v>
      </c>
      <c r="G17" s="33">
        <v>145394</v>
      </c>
      <c r="H17" s="33">
        <v>149417</v>
      </c>
      <c r="I17" s="33">
        <v>179624</v>
      </c>
      <c r="J17" s="33">
        <v>182954</v>
      </c>
    </row>
    <row r="18" spans="1:10">
      <c r="A18" s="32" t="s">
        <v>140</v>
      </c>
      <c r="B18" s="33">
        <v>533598</v>
      </c>
      <c r="C18" s="33">
        <v>565509</v>
      </c>
      <c r="D18" s="33">
        <v>628118</v>
      </c>
      <c r="E18" s="33">
        <v>652325</v>
      </c>
      <c r="F18" s="33">
        <v>653349</v>
      </c>
      <c r="G18" s="33">
        <v>670070</v>
      </c>
      <c r="H18" s="33">
        <v>682496</v>
      </c>
      <c r="I18" s="33">
        <v>691557</v>
      </c>
      <c r="J18" s="33">
        <v>667120</v>
      </c>
    </row>
    <row r="19" spans="1:10">
      <c r="A19" s="32" t="s">
        <v>141</v>
      </c>
      <c r="B19" s="33">
        <v>85707</v>
      </c>
      <c r="C19" s="33">
        <v>100095</v>
      </c>
      <c r="D19" s="33">
        <v>101766</v>
      </c>
      <c r="E19" s="33">
        <v>103583</v>
      </c>
      <c r="F19" s="33">
        <v>105355</v>
      </c>
      <c r="G19" s="33">
        <v>108032</v>
      </c>
      <c r="H19" s="33">
        <v>111408</v>
      </c>
      <c r="I19" s="33">
        <v>161256</v>
      </c>
      <c r="J19" s="33">
        <v>161041</v>
      </c>
    </row>
    <row r="20" spans="1:10">
      <c r="A20" s="32" t="s">
        <v>142</v>
      </c>
      <c r="B20" s="33">
        <v>88983</v>
      </c>
      <c r="C20" s="33">
        <v>125151</v>
      </c>
      <c r="D20" s="33">
        <v>148454</v>
      </c>
      <c r="E20" s="33">
        <v>150446</v>
      </c>
      <c r="F20" s="33">
        <v>152994</v>
      </c>
      <c r="G20" s="33">
        <v>154826</v>
      </c>
      <c r="H20" s="33">
        <v>157270</v>
      </c>
      <c r="I20" s="33">
        <v>183462</v>
      </c>
      <c r="J20" s="33">
        <v>183738</v>
      </c>
    </row>
    <row r="21" spans="1:10">
      <c r="A21" s="32" t="s">
        <v>143</v>
      </c>
      <c r="B21" s="33">
        <v>105951</v>
      </c>
      <c r="C21" s="33">
        <v>132274</v>
      </c>
      <c r="D21" s="33">
        <v>146492</v>
      </c>
      <c r="E21" s="33">
        <v>146781</v>
      </c>
      <c r="F21" s="33">
        <v>151061</v>
      </c>
      <c r="G21" s="33">
        <v>153099</v>
      </c>
      <c r="H21" s="33">
        <v>161788</v>
      </c>
      <c r="I21" s="33">
        <v>176578</v>
      </c>
      <c r="J21" s="33">
        <v>174231</v>
      </c>
    </row>
    <row r="22" spans="1:10">
      <c r="A22" s="32" t="s">
        <v>144</v>
      </c>
      <c r="B22" s="33">
        <v>84964</v>
      </c>
      <c r="C22" s="33">
        <v>133427</v>
      </c>
      <c r="D22" s="33">
        <v>149863</v>
      </c>
      <c r="E22" s="33">
        <v>153778</v>
      </c>
      <c r="F22" s="33">
        <v>156996</v>
      </c>
      <c r="G22" s="33">
        <v>160540</v>
      </c>
      <c r="H22" s="33">
        <v>163775</v>
      </c>
      <c r="I22" s="33">
        <v>160790</v>
      </c>
      <c r="J22" s="33">
        <v>158146</v>
      </c>
    </row>
    <row r="23" spans="1:10">
      <c r="A23" s="32" t="s">
        <v>145</v>
      </c>
      <c r="B23" s="33">
        <v>117554</v>
      </c>
      <c r="C23" s="33">
        <v>148420</v>
      </c>
      <c r="D23" s="33">
        <v>165353</v>
      </c>
      <c r="E23" s="33">
        <v>166219</v>
      </c>
      <c r="F23" s="33">
        <v>165516</v>
      </c>
      <c r="G23" s="33">
        <v>170972</v>
      </c>
      <c r="H23" s="33">
        <v>173311</v>
      </c>
      <c r="I23" s="33">
        <v>162530</v>
      </c>
      <c r="J23" s="33">
        <v>158725</v>
      </c>
    </row>
    <row r="24" spans="1:10">
      <c r="A24" s="32" t="s">
        <v>146</v>
      </c>
      <c r="B24" s="33">
        <v>197105</v>
      </c>
      <c r="C24" s="33">
        <v>243720</v>
      </c>
      <c r="D24" s="33">
        <v>280837</v>
      </c>
      <c r="E24" s="33">
        <v>284083</v>
      </c>
      <c r="F24" s="33">
        <v>284346</v>
      </c>
      <c r="G24" s="33">
        <v>290764</v>
      </c>
      <c r="H24" s="33">
        <v>266617</v>
      </c>
      <c r="I24" s="33">
        <v>303153</v>
      </c>
      <c r="J24" s="33">
        <v>305467</v>
      </c>
    </row>
    <row r="25" spans="1:10">
      <c r="A25" s="32" t="s">
        <v>147</v>
      </c>
      <c r="B25" s="33">
        <v>228799</v>
      </c>
      <c r="C25" s="33">
        <v>241813</v>
      </c>
      <c r="D25" s="33">
        <v>237359</v>
      </c>
      <c r="E25" s="33">
        <v>238152</v>
      </c>
      <c r="F25" s="33">
        <v>233074</v>
      </c>
      <c r="G25" s="33">
        <v>235695</v>
      </c>
      <c r="H25" s="33">
        <v>241703</v>
      </c>
      <c r="I25" s="33">
        <v>255428</v>
      </c>
      <c r="J25" s="33">
        <v>255463</v>
      </c>
    </row>
    <row r="26" spans="1:10">
      <c r="A26" s="92" t="s">
        <v>20</v>
      </c>
      <c r="B26" s="33">
        <v>2733402</v>
      </c>
      <c r="C26" s="33">
        <v>2988958</v>
      </c>
      <c r="D26" s="33">
        <v>3838130</v>
      </c>
      <c r="E26" s="33">
        <v>3811377</v>
      </c>
      <c r="F26" s="33">
        <v>3826687</v>
      </c>
      <c r="G26" s="33">
        <v>3887470</v>
      </c>
      <c r="H26" s="33">
        <v>4027224</v>
      </c>
      <c r="I26" s="33">
        <v>3464772</v>
      </c>
      <c r="J26" s="33">
        <v>3481185</v>
      </c>
    </row>
    <row r="27" spans="1:10" ht="27">
      <c r="A27" s="30" t="s">
        <v>148</v>
      </c>
      <c r="B27" s="31">
        <v>2168133</v>
      </c>
      <c r="C27" s="31">
        <v>2442792</v>
      </c>
      <c r="D27" s="31">
        <v>2804179</v>
      </c>
      <c r="E27" s="31">
        <v>2843378</v>
      </c>
      <c r="F27" s="31">
        <v>2829335</v>
      </c>
      <c r="G27" s="31">
        <v>2835464</v>
      </c>
      <c r="H27" s="31">
        <v>2860140</v>
      </c>
      <c r="I27" s="31">
        <v>3023380</v>
      </c>
      <c r="J27" s="31">
        <v>3033605</v>
      </c>
    </row>
    <row r="28" spans="1:10">
      <c r="A28" s="34" t="s">
        <v>149</v>
      </c>
      <c r="B28" s="33">
        <v>140471</v>
      </c>
      <c r="C28" s="33">
        <v>153460</v>
      </c>
      <c r="D28" s="33">
        <v>163521</v>
      </c>
      <c r="E28" s="33">
        <v>166075</v>
      </c>
      <c r="F28" s="33">
        <v>167885</v>
      </c>
      <c r="G28" s="33">
        <v>168871</v>
      </c>
      <c r="H28" s="33">
        <v>174324</v>
      </c>
      <c r="I28" s="33">
        <v>176339</v>
      </c>
      <c r="J28" s="33">
        <v>177198</v>
      </c>
    </row>
    <row r="29" spans="1:10">
      <c r="A29" s="34" t="s">
        <v>150</v>
      </c>
      <c r="B29" s="33">
        <v>135793</v>
      </c>
      <c r="C29" s="33">
        <v>147542</v>
      </c>
      <c r="D29" s="33">
        <v>148284</v>
      </c>
      <c r="E29" s="33">
        <v>150039</v>
      </c>
      <c r="F29" s="33">
        <v>153361</v>
      </c>
      <c r="G29" s="33">
        <v>150139</v>
      </c>
      <c r="H29" s="33">
        <v>152145</v>
      </c>
      <c r="I29" s="33">
        <v>222471</v>
      </c>
      <c r="J29" s="33">
        <v>222892</v>
      </c>
    </row>
    <row r="30" spans="1:10">
      <c r="A30" s="34" t="s">
        <v>151</v>
      </c>
      <c r="B30" s="33">
        <v>173456</v>
      </c>
      <c r="C30" s="33">
        <v>188662</v>
      </c>
      <c r="D30" s="33">
        <v>193514</v>
      </c>
      <c r="E30" s="33">
        <v>195009</v>
      </c>
      <c r="F30" s="33">
        <v>190847</v>
      </c>
      <c r="G30" s="33">
        <v>193261</v>
      </c>
      <c r="H30" s="33">
        <v>198748</v>
      </c>
      <c r="I30" s="33">
        <v>201077</v>
      </c>
      <c r="J30" s="33">
        <v>201236</v>
      </c>
    </row>
    <row r="31" spans="1:10">
      <c r="A31" s="34" t="s">
        <v>152</v>
      </c>
      <c r="B31" s="33">
        <v>170265</v>
      </c>
      <c r="C31" s="33">
        <v>201067</v>
      </c>
      <c r="D31" s="33">
        <v>217957</v>
      </c>
      <c r="E31" s="33">
        <v>223667</v>
      </c>
      <c r="F31" s="33">
        <v>224416</v>
      </c>
      <c r="G31" s="33">
        <v>227917</v>
      </c>
      <c r="H31" s="33">
        <v>231726</v>
      </c>
      <c r="I31" s="33">
        <v>234504</v>
      </c>
      <c r="J31" s="33">
        <v>232478</v>
      </c>
    </row>
    <row r="32" spans="1:10">
      <c r="A32" s="34" t="s">
        <v>153</v>
      </c>
      <c r="B32" s="33">
        <v>181091</v>
      </c>
      <c r="C32" s="33">
        <v>194325</v>
      </c>
      <c r="D32" s="33">
        <v>210203</v>
      </c>
      <c r="E32" s="33">
        <v>212850</v>
      </c>
      <c r="F32" s="33">
        <v>216671</v>
      </c>
      <c r="G32" s="33">
        <v>190555</v>
      </c>
      <c r="H32" s="33">
        <v>181346</v>
      </c>
      <c r="I32" s="33">
        <v>211589</v>
      </c>
      <c r="J32" s="33">
        <v>209984</v>
      </c>
    </row>
    <row r="33" spans="1:10">
      <c r="A33" s="34" t="s">
        <v>154</v>
      </c>
      <c r="B33" s="33">
        <v>128477</v>
      </c>
      <c r="C33" s="33">
        <v>152851</v>
      </c>
      <c r="D33" s="33">
        <v>175886</v>
      </c>
      <c r="E33" s="33">
        <v>169169</v>
      </c>
      <c r="F33" s="33">
        <v>167758</v>
      </c>
      <c r="G33" s="33">
        <v>168592</v>
      </c>
      <c r="H33" s="33">
        <v>172832</v>
      </c>
      <c r="I33" s="33">
        <v>173488</v>
      </c>
      <c r="J33" s="33">
        <v>173527</v>
      </c>
    </row>
    <row r="34" spans="1:10">
      <c r="A34" s="34" t="s">
        <v>155</v>
      </c>
      <c r="B34" s="33">
        <v>135200</v>
      </c>
      <c r="C34" s="33">
        <v>151174</v>
      </c>
      <c r="D34" s="33">
        <v>160814</v>
      </c>
      <c r="E34" s="33">
        <v>162699</v>
      </c>
      <c r="F34" s="33">
        <v>164362</v>
      </c>
      <c r="G34" s="33">
        <v>166484</v>
      </c>
      <c r="H34" s="33">
        <v>168472</v>
      </c>
      <c r="I34" s="33">
        <v>187615</v>
      </c>
      <c r="J34" s="33">
        <v>190081</v>
      </c>
    </row>
    <row r="35" spans="1:10">
      <c r="A35" s="34" t="s">
        <v>156</v>
      </c>
      <c r="B35" s="33">
        <v>93128</v>
      </c>
      <c r="C35" s="33">
        <v>95881</v>
      </c>
      <c r="D35" s="33">
        <v>95336</v>
      </c>
      <c r="E35" s="33">
        <v>93705</v>
      </c>
      <c r="F35" s="33">
        <v>94054</v>
      </c>
      <c r="G35" s="33">
        <v>96146</v>
      </c>
      <c r="H35" s="33">
        <v>96469</v>
      </c>
      <c r="I35" s="33">
        <v>95725</v>
      </c>
      <c r="J35" s="33">
        <v>92414</v>
      </c>
    </row>
    <row r="36" spans="1:10">
      <c r="A36" s="34" t="s">
        <v>157</v>
      </c>
      <c r="B36" s="33">
        <v>43212</v>
      </c>
      <c r="C36" s="33">
        <v>51643</v>
      </c>
      <c r="D36" s="33">
        <v>54645</v>
      </c>
      <c r="E36" s="33">
        <v>55192</v>
      </c>
      <c r="F36" s="33">
        <v>54837</v>
      </c>
      <c r="G36" s="33">
        <v>56669</v>
      </c>
      <c r="H36" s="33">
        <v>56991</v>
      </c>
      <c r="I36" s="33">
        <v>56805</v>
      </c>
      <c r="J36" s="33">
        <v>54885</v>
      </c>
    </row>
    <row r="37" spans="1:10">
      <c r="A37" s="34" t="s">
        <v>21</v>
      </c>
      <c r="B37" s="33">
        <v>967040</v>
      </c>
      <c r="C37" s="33">
        <v>1106187</v>
      </c>
      <c r="D37" s="33">
        <v>1384019</v>
      </c>
      <c r="E37" s="33">
        <v>1414973</v>
      </c>
      <c r="F37" s="33">
        <v>1395144</v>
      </c>
      <c r="G37" s="33">
        <v>1416830</v>
      </c>
      <c r="H37" s="33">
        <v>1427087</v>
      </c>
      <c r="I37" s="33">
        <v>1463767</v>
      </c>
      <c r="J37" s="33">
        <v>1478910</v>
      </c>
    </row>
    <row r="38" spans="1:10" ht="27">
      <c r="A38" s="30" t="s">
        <v>158</v>
      </c>
      <c r="B38" s="31">
        <v>1387963</v>
      </c>
      <c r="C38" s="31">
        <v>1629404</v>
      </c>
      <c r="D38" s="31">
        <v>1863568</v>
      </c>
      <c r="E38" s="31">
        <v>1918891</v>
      </c>
      <c r="F38" s="31">
        <v>1938244</v>
      </c>
      <c r="G38" s="31">
        <v>1952356</v>
      </c>
      <c r="H38" s="31">
        <v>2000228</v>
      </c>
      <c r="I38" s="31">
        <v>1976995</v>
      </c>
      <c r="J38" s="31">
        <v>2014406</v>
      </c>
    </row>
    <row r="39" spans="1:10">
      <c r="A39" s="32" t="s">
        <v>159</v>
      </c>
      <c r="B39" s="33">
        <v>18432</v>
      </c>
      <c r="C39" s="33">
        <v>22996</v>
      </c>
      <c r="D39" s="33">
        <v>26317</v>
      </c>
      <c r="E39" s="33">
        <v>26955</v>
      </c>
      <c r="F39" s="33">
        <v>27360</v>
      </c>
      <c r="G39" s="33">
        <v>27680</v>
      </c>
      <c r="H39" s="33">
        <v>28108</v>
      </c>
      <c r="I39" s="33">
        <v>28575</v>
      </c>
      <c r="J39" s="33">
        <v>28841</v>
      </c>
    </row>
    <row r="40" spans="1:10">
      <c r="A40" s="32" t="s">
        <v>160</v>
      </c>
      <c r="B40" s="33">
        <v>13733</v>
      </c>
      <c r="C40" s="33">
        <v>18383</v>
      </c>
      <c r="D40" s="33">
        <v>22192</v>
      </c>
      <c r="E40" s="33">
        <v>23147</v>
      </c>
      <c r="F40" s="33">
        <v>24030</v>
      </c>
      <c r="G40" s="33">
        <v>24252</v>
      </c>
      <c r="H40" s="33">
        <v>24593</v>
      </c>
      <c r="I40" s="33">
        <v>24043</v>
      </c>
      <c r="J40" s="33">
        <v>24263</v>
      </c>
    </row>
    <row r="41" spans="1:10">
      <c r="A41" s="32" t="s">
        <v>161</v>
      </c>
      <c r="B41" s="33">
        <v>526130</v>
      </c>
      <c r="C41" s="33">
        <v>645990</v>
      </c>
      <c r="D41" s="33">
        <v>737636</v>
      </c>
      <c r="E41" s="33">
        <v>759468</v>
      </c>
      <c r="F41" s="33">
        <v>770649</v>
      </c>
      <c r="G41" s="33">
        <v>796603</v>
      </c>
      <c r="H41" s="33">
        <v>828088</v>
      </c>
      <c r="I41" s="33">
        <v>844983</v>
      </c>
      <c r="J41" s="33">
        <v>862306</v>
      </c>
    </row>
    <row r="42" spans="1:10">
      <c r="A42" s="32" t="s">
        <v>162</v>
      </c>
      <c r="B42" s="33">
        <v>98601</v>
      </c>
      <c r="C42" s="33">
        <v>115865</v>
      </c>
      <c r="D42" s="33">
        <v>125711</v>
      </c>
      <c r="E42" s="33">
        <v>127637</v>
      </c>
      <c r="F42" s="33">
        <v>127505</v>
      </c>
      <c r="G42" s="33">
        <v>127552</v>
      </c>
      <c r="H42" s="33">
        <v>130485</v>
      </c>
      <c r="I42" s="33">
        <v>130771</v>
      </c>
      <c r="J42" s="33">
        <v>131541</v>
      </c>
    </row>
    <row r="43" spans="1:10">
      <c r="A43" s="32" t="s">
        <v>163</v>
      </c>
      <c r="B43" s="33">
        <v>321661</v>
      </c>
      <c r="C43" s="33">
        <v>363908</v>
      </c>
      <c r="D43" s="33">
        <v>410986</v>
      </c>
      <c r="E43" s="33">
        <v>419149</v>
      </c>
      <c r="F43" s="33">
        <v>418602</v>
      </c>
      <c r="G43" s="33">
        <v>376495</v>
      </c>
      <c r="H43" s="33">
        <v>364051</v>
      </c>
      <c r="I43" s="33">
        <v>357258</v>
      </c>
      <c r="J43" s="33">
        <v>358843</v>
      </c>
    </row>
    <row r="44" spans="1:10">
      <c r="A44" s="32" t="s">
        <v>164</v>
      </c>
      <c r="B44" s="33">
        <v>409406</v>
      </c>
      <c r="C44" s="33">
        <v>462262</v>
      </c>
      <c r="D44" s="33">
        <v>540726</v>
      </c>
      <c r="E44" s="33">
        <v>562535</v>
      </c>
      <c r="F44" s="33">
        <v>570098</v>
      </c>
      <c r="G44" s="33">
        <v>599774</v>
      </c>
      <c r="H44" s="33">
        <v>624903</v>
      </c>
      <c r="I44" s="33">
        <v>591365</v>
      </c>
      <c r="J44" s="33">
        <v>608612</v>
      </c>
    </row>
    <row r="45" spans="1:10" ht="27">
      <c r="A45" s="30" t="s">
        <v>165</v>
      </c>
      <c r="B45" s="31">
        <v>346777</v>
      </c>
      <c r="C45" s="31">
        <v>429812</v>
      </c>
      <c r="D45" s="31">
        <v>510141</v>
      </c>
      <c r="E45" s="31">
        <v>563612</v>
      </c>
      <c r="F45" s="31">
        <v>597907</v>
      </c>
      <c r="G45" s="31">
        <v>595652</v>
      </c>
      <c r="H45" s="31">
        <v>581815</v>
      </c>
      <c r="I45" s="31">
        <v>591404</v>
      </c>
      <c r="J45" s="31">
        <v>601170</v>
      </c>
    </row>
    <row r="46" spans="1:10">
      <c r="A46" s="32" t="s">
        <v>166</v>
      </c>
      <c r="B46" s="33">
        <v>14298</v>
      </c>
      <c r="C46" s="33">
        <v>26093</v>
      </c>
      <c r="D46" s="33">
        <v>47780</v>
      </c>
      <c r="E46" s="33">
        <v>55237</v>
      </c>
      <c r="F46" s="33">
        <v>56491</v>
      </c>
      <c r="G46" s="33">
        <v>48592</v>
      </c>
      <c r="H46" s="33">
        <v>55417</v>
      </c>
      <c r="I46" s="33">
        <v>59368</v>
      </c>
      <c r="J46" s="33">
        <v>58986</v>
      </c>
    </row>
    <row r="47" spans="1:10">
      <c r="A47" s="32" t="s">
        <v>167</v>
      </c>
      <c r="B47" s="33">
        <v>2346</v>
      </c>
      <c r="C47" s="33">
        <v>2779</v>
      </c>
      <c r="D47" s="33">
        <v>2741</v>
      </c>
      <c r="E47" s="33">
        <v>2684</v>
      </c>
      <c r="F47" s="33">
        <v>2599</v>
      </c>
      <c r="G47" s="33">
        <v>1842</v>
      </c>
      <c r="H47" s="33">
        <v>1583</v>
      </c>
      <c r="I47" s="33">
        <v>1478</v>
      </c>
      <c r="J47" s="33">
        <v>1437</v>
      </c>
    </row>
    <row r="48" spans="1:10" ht="27">
      <c r="A48" s="32" t="s">
        <v>168</v>
      </c>
      <c r="B48" s="33">
        <v>48561</v>
      </c>
      <c r="C48" s="33">
        <v>59897</v>
      </c>
      <c r="D48" s="33">
        <v>69610</v>
      </c>
      <c r="E48" s="33">
        <v>71334</v>
      </c>
      <c r="F48" s="33">
        <v>72585</v>
      </c>
      <c r="G48" s="33">
        <v>72952</v>
      </c>
      <c r="H48" s="33">
        <v>74250</v>
      </c>
      <c r="I48" s="33">
        <v>75082</v>
      </c>
      <c r="J48" s="33">
        <v>76574</v>
      </c>
    </row>
    <row r="49" spans="1:10" ht="27">
      <c r="A49" s="32" t="s">
        <v>169</v>
      </c>
      <c r="B49" s="33">
        <v>21367</v>
      </c>
      <c r="C49" s="33">
        <v>26857</v>
      </c>
      <c r="D49" s="33">
        <v>30883</v>
      </c>
      <c r="E49" s="33">
        <v>32462</v>
      </c>
      <c r="F49" s="33">
        <v>33291</v>
      </c>
      <c r="G49" s="33">
        <v>33848</v>
      </c>
      <c r="H49" s="33">
        <v>35158</v>
      </c>
      <c r="I49" s="33">
        <v>36028</v>
      </c>
      <c r="J49" s="33">
        <v>36773</v>
      </c>
    </row>
    <row r="50" spans="1:10" ht="27">
      <c r="A50" s="32" t="s">
        <v>170</v>
      </c>
      <c r="B50" s="33">
        <v>44035</v>
      </c>
      <c r="C50" s="33">
        <v>50701</v>
      </c>
      <c r="D50" s="33">
        <v>55875</v>
      </c>
      <c r="E50" s="33">
        <v>56880</v>
      </c>
      <c r="F50" s="33">
        <v>57184</v>
      </c>
      <c r="G50" s="33">
        <v>56939</v>
      </c>
      <c r="H50" s="33">
        <v>56082</v>
      </c>
      <c r="I50" s="33">
        <v>56107</v>
      </c>
      <c r="J50" s="33">
        <v>56484</v>
      </c>
    </row>
    <row r="51" spans="1:10">
      <c r="A51" s="32" t="s">
        <v>171</v>
      </c>
      <c r="B51" s="33">
        <v>1313</v>
      </c>
      <c r="C51" s="33">
        <v>1535</v>
      </c>
      <c r="D51" s="33">
        <v>1538</v>
      </c>
      <c r="E51" s="33">
        <v>36339</v>
      </c>
      <c r="F51" s="33">
        <v>60964</v>
      </c>
      <c r="G51" s="33">
        <v>62299</v>
      </c>
      <c r="H51" s="33">
        <v>30049</v>
      </c>
      <c r="I51" s="33">
        <v>31475</v>
      </c>
      <c r="J51" s="33">
        <v>35048</v>
      </c>
    </row>
    <row r="52" spans="1:10">
      <c r="A52" s="32" t="s">
        <v>172</v>
      </c>
      <c r="B52" s="33">
        <v>214857</v>
      </c>
      <c r="C52" s="33">
        <v>261950</v>
      </c>
      <c r="D52" s="33">
        <v>301714</v>
      </c>
      <c r="E52" s="33">
        <v>308676</v>
      </c>
      <c r="F52" s="33">
        <v>314793</v>
      </c>
      <c r="G52" s="33">
        <v>319180</v>
      </c>
      <c r="H52" s="33">
        <v>329276</v>
      </c>
      <c r="I52" s="33">
        <v>331866</v>
      </c>
      <c r="J52" s="33">
        <v>335868</v>
      </c>
    </row>
    <row r="53" spans="1:10" ht="27">
      <c r="A53" s="30" t="s">
        <v>173</v>
      </c>
      <c r="B53" s="31">
        <v>4035736</v>
      </c>
      <c r="C53" s="31">
        <v>4862638</v>
      </c>
      <c r="D53" s="31">
        <v>5461289</v>
      </c>
      <c r="E53" s="31">
        <v>5565278</v>
      </c>
      <c r="F53" s="31">
        <v>5401643</v>
      </c>
      <c r="G53" s="31">
        <v>5393953</v>
      </c>
      <c r="H53" s="31">
        <v>5436207</v>
      </c>
      <c r="I53" s="31">
        <v>5622142</v>
      </c>
      <c r="J53" s="31">
        <v>5652383</v>
      </c>
    </row>
    <row r="54" spans="1:10">
      <c r="A54" s="32" t="s">
        <v>174</v>
      </c>
      <c r="B54" s="33">
        <v>537652</v>
      </c>
      <c r="C54" s="33">
        <v>654678</v>
      </c>
      <c r="D54" s="33">
        <v>763535</v>
      </c>
      <c r="E54" s="33">
        <v>776595</v>
      </c>
      <c r="F54" s="33">
        <v>782627</v>
      </c>
      <c r="G54" s="33">
        <v>791962</v>
      </c>
      <c r="H54" s="33">
        <v>794988</v>
      </c>
      <c r="I54" s="33">
        <v>797275</v>
      </c>
      <c r="J54" s="33">
        <v>792816</v>
      </c>
    </row>
    <row r="55" spans="1:10">
      <c r="A55" s="32" t="s">
        <v>175</v>
      </c>
      <c r="B55" s="33">
        <v>84165</v>
      </c>
      <c r="C55" s="33">
        <v>97146</v>
      </c>
      <c r="D55" s="33">
        <v>103970</v>
      </c>
      <c r="E55" s="33">
        <v>105942</v>
      </c>
      <c r="F55" s="33">
        <v>98743</v>
      </c>
      <c r="G55" s="33">
        <v>100626</v>
      </c>
      <c r="H55" s="33">
        <v>108173</v>
      </c>
      <c r="I55" s="33">
        <v>109922</v>
      </c>
      <c r="J55" s="33">
        <v>108927</v>
      </c>
    </row>
    <row r="56" spans="1:10">
      <c r="A56" s="32" t="s">
        <v>176</v>
      </c>
      <c r="B56" s="33">
        <v>81159</v>
      </c>
      <c r="C56" s="33">
        <v>99585</v>
      </c>
      <c r="D56" s="33">
        <v>101358</v>
      </c>
      <c r="E56" s="33">
        <v>100422</v>
      </c>
      <c r="F56" s="33">
        <v>99477</v>
      </c>
      <c r="G56" s="33">
        <v>94193</v>
      </c>
      <c r="H56" s="33">
        <v>107435</v>
      </c>
      <c r="I56" s="33">
        <v>112154</v>
      </c>
      <c r="J56" s="33">
        <v>108577</v>
      </c>
    </row>
    <row r="57" spans="1:10">
      <c r="A57" s="32" t="s">
        <v>177</v>
      </c>
      <c r="B57" s="33">
        <v>734886</v>
      </c>
      <c r="C57" s="33">
        <v>856949</v>
      </c>
      <c r="D57" s="33">
        <v>943269</v>
      </c>
      <c r="E57" s="33">
        <v>966200</v>
      </c>
      <c r="F57" s="33">
        <v>892804</v>
      </c>
      <c r="G57" s="33">
        <v>870406</v>
      </c>
      <c r="H57" s="33">
        <v>895945</v>
      </c>
      <c r="I57" s="33">
        <v>908770</v>
      </c>
      <c r="J57" s="33">
        <v>906484</v>
      </c>
    </row>
    <row r="58" spans="1:10">
      <c r="A58" s="32" t="s">
        <v>178</v>
      </c>
      <c r="B58" s="33">
        <v>237459</v>
      </c>
      <c r="C58" s="33">
        <v>279764</v>
      </c>
      <c r="D58" s="33">
        <v>299936</v>
      </c>
      <c r="E58" s="33">
        <v>302592</v>
      </c>
      <c r="F58" s="33">
        <v>275442</v>
      </c>
      <c r="G58" s="33">
        <v>276731</v>
      </c>
      <c r="H58" s="33">
        <v>277235</v>
      </c>
      <c r="I58" s="33">
        <v>281365</v>
      </c>
      <c r="J58" s="33">
        <v>279574</v>
      </c>
    </row>
    <row r="59" spans="1:10">
      <c r="A59" s="32" t="s">
        <v>179</v>
      </c>
      <c r="B59" s="33">
        <v>79010</v>
      </c>
      <c r="C59" s="33">
        <v>108506</v>
      </c>
      <c r="D59" s="33">
        <v>118467</v>
      </c>
      <c r="E59" s="33">
        <v>121569</v>
      </c>
      <c r="F59" s="33">
        <v>121041</v>
      </c>
      <c r="G59" s="33">
        <v>122660</v>
      </c>
      <c r="H59" s="33">
        <v>123813</v>
      </c>
      <c r="I59" s="33">
        <v>172778</v>
      </c>
      <c r="J59" s="33">
        <v>212255</v>
      </c>
    </row>
    <row r="60" spans="1:10">
      <c r="A60" s="32" t="s">
        <v>180</v>
      </c>
      <c r="B60" s="33">
        <v>303859</v>
      </c>
      <c r="C60" s="33">
        <v>285801</v>
      </c>
      <c r="D60" s="33">
        <v>328017</v>
      </c>
      <c r="E60" s="33">
        <v>335289</v>
      </c>
      <c r="F60" s="33">
        <v>326540</v>
      </c>
      <c r="G60" s="33">
        <v>334293</v>
      </c>
      <c r="H60" s="33">
        <v>336425</v>
      </c>
      <c r="I60" s="33">
        <v>352660</v>
      </c>
      <c r="J60" s="33">
        <v>346895</v>
      </c>
    </row>
    <row r="61" spans="1:10">
      <c r="A61" s="32" t="s">
        <v>181</v>
      </c>
      <c r="B61" s="33">
        <v>209177</v>
      </c>
      <c r="C61" s="33">
        <v>226698</v>
      </c>
      <c r="D61" s="33">
        <v>236973</v>
      </c>
      <c r="E61" s="33">
        <v>240698</v>
      </c>
      <c r="F61" s="33">
        <v>225959</v>
      </c>
      <c r="G61" s="33">
        <v>230470</v>
      </c>
      <c r="H61" s="33">
        <v>195364</v>
      </c>
      <c r="I61" s="33">
        <v>237826</v>
      </c>
      <c r="J61" s="33">
        <v>238659</v>
      </c>
    </row>
    <row r="62" spans="1:10">
      <c r="A62" s="32" t="s">
        <v>182</v>
      </c>
      <c r="B62" s="33">
        <v>475231</v>
      </c>
      <c r="C62" s="33">
        <v>601664</v>
      </c>
      <c r="D62" s="33">
        <v>693517</v>
      </c>
      <c r="E62" s="33">
        <v>706898</v>
      </c>
      <c r="F62" s="33">
        <v>692179</v>
      </c>
      <c r="G62" s="33">
        <v>713145</v>
      </c>
      <c r="H62" s="33">
        <v>731801</v>
      </c>
      <c r="I62" s="33">
        <v>732201</v>
      </c>
      <c r="J62" s="33">
        <v>739110</v>
      </c>
    </row>
    <row r="63" spans="1:10">
      <c r="A63" s="92" t="s">
        <v>236</v>
      </c>
      <c r="B63" s="33">
        <v>239594</v>
      </c>
      <c r="C63" s="33">
        <v>299984</v>
      </c>
      <c r="D63" s="33">
        <v>333874</v>
      </c>
      <c r="E63" s="33">
        <v>339299</v>
      </c>
      <c r="F63" s="33">
        <v>345706</v>
      </c>
      <c r="G63" s="33">
        <v>336747</v>
      </c>
      <c r="H63" s="33">
        <v>345375</v>
      </c>
      <c r="I63" s="33">
        <v>343779</v>
      </c>
      <c r="J63" s="33">
        <v>331103</v>
      </c>
    </row>
    <row r="64" spans="1:10">
      <c r="A64" s="32" t="s">
        <v>183</v>
      </c>
      <c r="B64" s="33">
        <v>125626</v>
      </c>
      <c r="C64" s="33">
        <v>157491</v>
      </c>
      <c r="D64" s="33">
        <v>234417</v>
      </c>
      <c r="E64" s="33">
        <v>242399</v>
      </c>
      <c r="F64" s="33">
        <v>245156</v>
      </c>
      <c r="G64" s="33">
        <v>230434</v>
      </c>
      <c r="H64" s="33">
        <v>228979</v>
      </c>
      <c r="I64" s="33">
        <v>234453</v>
      </c>
      <c r="J64" s="33">
        <v>236153</v>
      </c>
    </row>
    <row r="65" spans="1:10">
      <c r="A65" s="32" t="s">
        <v>184</v>
      </c>
      <c r="B65" s="33">
        <v>426508</v>
      </c>
      <c r="C65" s="33">
        <v>592277</v>
      </c>
      <c r="D65" s="33">
        <v>643711</v>
      </c>
      <c r="E65" s="33">
        <v>654877</v>
      </c>
      <c r="F65" s="33">
        <v>616917</v>
      </c>
      <c r="G65" s="33">
        <v>620838</v>
      </c>
      <c r="H65" s="33">
        <v>615466</v>
      </c>
      <c r="I65" s="33">
        <v>620473</v>
      </c>
      <c r="J65" s="33">
        <v>619356</v>
      </c>
    </row>
    <row r="66" spans="1:10">
      <c r="A66" s="32" t="s">
        <v>185</v>
      </c>
      <c r="B66" s="33">
        <v>319510</v>
      </c>
      <c r="C66" s="33">
        <v>390571</v>
      </c>
      <c r="D66" s="33">
        <v>438121</v>
      </c>
      <c r="E66" s="33">
        <v>453222</v>
      </c>
      <c r="F66" s="33">
        <v>461183</v>
      </c>
      <c r="G66" s="33">
        <v>450443</v>
      </c>
      <c r="H66" s="33">
        <v>463807</v>
      </c>
      <c r="I66" s="33">
        <v>488367</v>
      </c>
      <c r="J66" s="33">
        <v>493028</v>
      </c>
    </row>
    <row r="67" spans="1:10">
      <c r="A67" s="32" t="s">
        <v>186</v>
      </c>
      <c r="B67" s="33">
        <v>181900</v>
      </c>
      <c r="C67" s="33">
        <v>211524</v>
      </c>
      <c r="D67" s="33">
        <v>222124</v>
      </c>
      <c r="E67" s="33">
        <v>219276</v>
      </c>
      <c r="F67" s="33">
        <v>217869</v>
      </c>
      <c r="G67" s="33">
        <v>221005</v>
      </c>
      <c r="H67" s="33">
        <v>211401</v>
      </c>
      <c r="I67" s="33">
        <v>230119</v>
      </c>
      <c r="J67" s="33">
        <v>239446</v>
      </c>
    </row>
    <row r="68" spans="1:10" ht="27">
      <c r="A68" s="30" t="s">
        <v>187</v>
      </c>
      <c r="B68" s="31">
        <v>1850964</v>
      </c>
      <c r="C68" s="31">
        <v>2106188</v>
      </c>
      <c r="D68" s="31">
        <v>2375550</v>
      </c>
      <c r="E68" s="31">
        <v>2430573</v>
      </c>
      <c r="F68" s="31">
        <v>2425796</v>
      </c>
      <c r="G68" s="31">
        <v>2392885</v>
      </c>
      <c r="H68" s="31">
        <v>2453401</v>
      </c>
      <c r="I68" s="31">
        <v>2503816</v>
      </c>
      <c r="J68" s="31">
        <v>2489026</v>
      </c>
    </row>
    <row r="69" spans="1:10">
      <c r="A69" s="32" t="s">
        <v>188</v>
      </c>
      <c r="B69" s="33">
        <v>104062</v>
      </c>
      <c r="C69" s="33">
        <v>127210</v>
      </c>
      <c r="D69" s="33">
        <v>150012</v>
      </c>
      <c r="E69" s="33">
        <v>138752</v>
      </c>
      <c r="F69" s="33">
        <v>136037</v>
      </c>
      <c r="G69" s="33">
        <v>132228</v>
      </c>
      <c r="H69" s="33">
        <v>140882</v>
      </c>
      <c r="I69" s="33">
        <v>143824</v>
      </c>
      <c r="J69" s="33">
        <v>142412</v>
      </c>
    </row>
    <row r="70" spans="1:10">
      <c r="A70" s="32" t="s">
        <v>189</v>
      </c>
      <c r="B70" s="33">
        <v>625432</v>
      </c>
      <c r="C70" s="33">
        <v>729317</v>
      </c>
      <c r="D70" s="33">
        <v>817143</v>
      </c>
      <c r="E70" s="33">
        <v>828090</v>
      </c>
      <c r="F70" s="33">
        <v>826753</v>
      </c>
      <c r="G70" s="33">
        <v>850452</v>
      </c>
      <c r="H70" s="33">
        <v>873878</v>
      </c>
      <c r="I70" s="33">
        <v>893419</v>
      </c>
      <c r="J70" s="33">
        <v>891237</v>
      </c>
    </row>
    <row r="71" spans="1:10">
      <c r="A71" s="34" t="s">
        <v>190</v>
      </c>
      <c r="B71" s="33">
        <v>613597</v>
      </c>
      <c r="C71" s="33">
        <v>653960</v>
      </c>
      <c r="D71" s="33">
        <v>683388</v>
      </c>
      <c r="E71" s="33">
        <v>714655</v>
      </c>
      <c r="F71" s="33">
        <v>713450</v>
      </c>
      <c r="G71" s="33">
        <v>687936</v>
      </c>
      <c r="H71" s="33">
        <v>706786</v>
      </c>
      <c r="I71" s="33">
        <v>717102</v>
      </c>
      <c r="J71" s="33">
        <v>713243</v>
      </c>
    </row>
    <row r="72" spans="1:10">
      <c r="A72" s="92" t="s">
        <v>273</v>
      </c>
      <c r="B72" s="33">
        <v>262869</v>
      </c>
      <c r="C72" s="33">
        <v>279579</v>
      </c>
      <c r="D72" s="33">
        <v>280836</v>
      </c>
      <c r="E72" s="33">
        <v>307558</v>
      </c>
      <c r="F72" s="33">
        <v>308983</v>
      </c>
      <c r="G72" s="33">
        <v>305803</v>
      </c>
      <c r="H72" s="33">
        <v>310636</v>
      </c>
      <c r="I72" s="33">
        <v>314217</v>
      </c>
      <c r="J72" s="33">
        <v>309916</v>
      </c>
    </row>
    <row r="73" spans="1:10" ht="27">
      <c r="A73" s="32" t="s">
        <v>191</v>
      </c>
      <c r="B73" s="33">
        <v>85097</v>
      </c>
      <c r="C73" s="33">
        <v>86686</v>
      </c>
      <c r="D73" s="33">
        <v>91257</v>
      </c>
      <c r="E73" s="33">
        <v>93334</v>
      </c>
      <c r="F73" s="33">
        <v>91702</v>
      </c>
      <c r="G73" s="33">
        <v>90897</v>
      </c>
      <c r="H73" s="33">
        <v>99613</v>
      </c>
      <c r="I73" s="33">
        <v>103623</v>
      </c>
      <c r="J73" s="33">
        <v>106690</v>
      </c>
    </row>
    <row r="74" spans="1:10">
      <c r="A74" s="32" t="s">
        <v>192</v>
      </c>
      <c r="B74" s="33">
        <v>265631</v>
      </c>
      <c r="C74" s="33">
        <v>287695</v>
      </c>
      <c r="D74" s="33">
        <v>311295</v>
      </c>
      <c r="E74" s="33">
        <v>313763</v>
      </c>
      <c r="F74" s="33">
        <v>312765</v>
      </c>
      <c r="G74" s="33">
        <v>291236</v>
      </c>
      <c r="H74" s="33">
        <v>296537</v>
      </c>
      <c r="I74" s="33">
        <v>299262</v>
      </c>
      <c r="J74" s="33">
        <v>296637</v>
      </c>
    </row>
    <row r="75" spans="1:10">
      <c r="A75" s="32" t="s">
        <v>193</v>
      </c>
      <c r="B75" s="33">
        <v>507873</v>
      </c>
      <c r="C75" s="33">
        <v>595701</v>
      </c>
      <c r="D75" s="33">
        <v>725007</v>
      </c>
      <c r="E75" s="33">
        <v>749076</v>
      </c>
      <c r="F75" s="33">
        <v>749556</v>
      </c>
      <c r="G75" s="33">
        <v>722269</v>
      </c>
      <c r="H75" s="33">
        <v>731855</v>
      </c>
      <c r="I75" s="33">
        <v>749471</v>
      </c>
      <c r="J75" s="33">
        <v>742134</v>
      </c>
    </row>
    <row r="76" spans="1:10" ht="27">
      <c r="A76" s="30" t="s">
        <v>194</v>
      </c>
      <c r="B76" s="31">
        <v>1979739</v>
      </c>
      <c r="C76" s="31">
        <v>2602975</v>
      </c>
      <c r="D76" s="31">
        <v>2879815</v>
      </c>
      <c r="E76" s="31">
        <v>2971508</v>
      </c>
      <c r="F76" s="31">
        <v>2976336</v>
      </c>
      <c r="G76" s="31">
        <v>2995333</v>
      </c>
      <c r="H76" s="31">
        <v>3038326</v>
      </c>
      <c r="I76" s="31">
        <v>3111073</v>
      </c>
      <c r="J76" s="31">
        <v>3171122</v>
      </c>
    </row>
    <row r="77" spans="1:10">
      <c r="A77" s="32" t="s">
        <v>195</v>
      </c>
      <c r="B77" s="33">
        <v>7554</v>
      </c>
      <c r="C77" s="33">
        <v>8677</v>
      </c>
      <c r="D77" s="33">
        <v>10417</v>
      </c>
      <c r="E77" s="33">
        <v>10587</v>
      </c>
      <c r="F77" s="33">
        <v>10726</v>
      </c>
      <c r="G77" s="33">
        <v>10895</v>
      </c>
      <c r="H77" s="33">
        <v>11117</v>
      </c>
      <c r="I77" s="33">
        <v>11280</v>
      </c>
      <c r="J77" s="33">
        <v>11404</v>
      </c>
    </row>
    <row r="78" spans="1:10">
      <c r="A78" s="32" t="s">
        <v>196</v>
      </c>
      <c r="B78" s="33">
        <v>54576</v>
      </c>
      <c r="C78" s="33">
        <v>59236</v>
      </c>
      <c r="D78" s="33">
        <v>67466</v>
      </c>
      <c r="E78" s="33">
        <v>69348</v>
      </c>
      <c r="F78" s="33">
        <v>70355</v>
      </c>
      <c r="G78" s="33">
        <v>70912</v>
      </c>
      <c r="H78" s="33">
        <v>71180</v>
      </c>
      <c r="I78" s="33">
        <v>96534</v>
      </c>
      <c r="J78" s="33">
        <v>86477</v>
      </c>
    </row>
    <row r="79" spans="1:10">
      <c r="A79" s="32" t="s">
        <v>197</v>
      </c>
      <c r="B79" s="33">
        <v>3743</v>
      </c>
      <c r="C79" s="33">
        <v>4313</v>
      </c>
      <c r="D79" s="33">
        <v>5635</v>
      </c>
      <c r="E79" s="33">
        <v>5993</v>
      </c>
      <c r="F79" s="33">
        <v>6265</v>
      </c>
      <c r="G79" s="33">
        <v>6480</v>
      </c>
      <c r="H79" s="33">
        <v>6937</v>
      </c>
      <c r="I79" s="33">
        <v>7457</v>
      </c>
      <c r="J79" s="33">
        <v>7549</v>
      </c>
    </row>
    <row r="80" spans="1:10">
      <c r="A80" s="32" t="s">
        <v>198</v>
      </c>
      <c r="B80" s="33">
        <v>42431</v>
      </c>
      <c r="C80" s="33">
        <v>44069</v>
      </c>
      <c r="D80" s="33">
        <v>46192</v>
      </c>
      <c r="E80" s="33">
        <v>46707</v>
      </c>
      <c r="F80" s="33">
        <v>46801</v>
      </c>
      <c r="G80" s="33">
        <v>47981</v>
      </c>
      <c r="H80" s="33">
        <v>49548</v>
      </c>
      <c r="I80" s="33">
        <v>51455</v>
      </c>
      <c r="J80" s="33">
        <v>51071</v>
      </c>
    </row>
    <row r="81" spans="1:10">
      <c r="A81" s="32" t="s">
        <v>199</v>
      </c>
      <c r="B81" s="33">
        <v>189498</v>
      </c>
      <c r="C81" s="33">
        <v>293776</v>
      </c>
      <c r="D81" s="33">
        <v>316978</v>
      </c>
      <c r="E81" s="33">
        <v>322561</v>
      </c>
      <c r="F81" s="33">
        <v>318703</v>
      </c>
      <c r="G81" s="33">
        <v>332086</v>
      </c>
      <c r="H81" s="33">
        <v>342874</v>
      </c>
      <c r="I81" s="33">
        <v>366339</v>
      </c>
      <c r="J81" s="33">
        <v>364407</v>
      </c>
    </row>
    <row r="82" spans="1:10">
      <c r="A82" s="32" t="s">
        <v>200</v>
      </c>
      <c r="B82" s="33">
        <v>48833</v>
      </c>
      <c r="C82" s="33">
        <v>56108</v>
      </c>
      <c r="D82" s="33">
        <v>63222</v>
      </c>
      <c r="E82" s="33">
        <v>95295</v>
      </c>
      <c r="F82" s="33">
        <v>97278</v>
      </c>
      <c r="G82" s="33">
        <v>98525</v>
      </c>
      <c r="H82" s="33">
        <v>89526</v>
      </c>
      <c r="I82" s="33">
        <v>155372</v>
      </c>
      <c r="J82" s="33">
        <v>158206</v>
      </c>
    </row>
    <row r="83" spans="1:10">
      <c r="A83" s="32" t="s">
        <v>201</v>
      </c>
      <c r="B83" s="33">
        <v>296349</v>
      </c>
      <c r="C83" s="33">
        <v>390289</v>
      </c>
      <c r="D83" s="33">
        <v>430068</v>
      </c>
      <c r="E83" s="33">
        <v>439905</v>
      </c>
      <c r="F83" s="33">
        <v>440415</v>
      </c>
      <c r="G83" s="33">
        <v>426415</v>
      </c>
      <c r="H83" s="33">
        <v>430683</v>
      </c>
      <c r="I83" s="33">
        <v>457609</v>
      </c>
      <c r="J83" s="33">
        <v>500407</v>
      </c>
    </row>
    <row r="84" spans="1:10">
      <c r="A84" s="32" t="s">
        <v>202</v>
      </c>
      <c r="B84" s="33">
        <v>187221</v>
      </c>
      <c r="C84" s="33">
        <v>280828</v>
      </c>
      <c r="D84" s="33">
        <v>355511</v>
      </c>
      <c r="E84" s="33">
        <v>359424</v>
      </c>
      <c r="F84" s="33">
        <v>387717</v>
      </c>
      <c r="G84" s="33">
        <v>402983</v>
      </c>
      <c r="H84" s="33">
        <v>413525</v>
      </c>
      <c r="I84" s="33">
        <v>347101</v>
      </c>
      <c r="J84" s="33">
        <v>374126</v>
      </c>
    </row>
    <row r="85" spans="1:10">
      <c r="A85" s="32" t="s">
        <v>203</v>
      </c>
      <c r="B85" s="33">
        <v>288844</v>
      </c>
      <c r="C85" s="33">
        <v>350859</v>
      </c>
      <c r="D85" s="33">
        <v>394410</v>
      </c>
      <c r="E85" s="33">
        <v>405672</v>
      </c>
      <c r="F85" s="33">
        <v>407054</v>
      </c>
      <c r="G85" s="33">
        <v>414004</v>
      </c>
      <c r="H85" s="33">
        <v>419466</v>
      </c>
      <c r="I85" s="33">
        <v>433217</v>
      </c>
      <c r="J85" s="33">
        <v>430966</v>
      </c>
    </row>
    <row r="86" spans="1:10">
      <c r="A86" s="32" t="s">
        <v>204</v>
      </c>
      <c r="B86" s="33">
        <v>547023</v>
      </c>
      <c r="C86" s="33">
        <v>710790</v>
      </c>
      <c r="D86" s="33">
        <v>774471</v>
      </c>
      <c r="E86" s="33">
        <v>792767</v>
      </c>
      <c r="F86" s="33">
        <v>783461</v>
      </c>
      <c r="G86" s="33">
        <v>795438</v>
      </c>
      <c r="H86" s="33">
        <v>810544</v>
      </c>
      <c r="I86" s="33">
        <v>816251</v>
      </c>
      <c r="J86" s="33">
        <v>819851</v>
      </c>
    </row>
    <row r="87" spans="1:10">
      <c r="A87" s="32" t="s">
        <v>205</v>
      </c>
      <c r="B87" s="33">
        <v>192111</v>
      </c>
      <c r="C87" s="33">
        <v>276407</v>
      </c>
      <c r="D87" s="33">
        <v>287869</v>
      </c>
      <c r="E87" s="33">
        <v>290903</v>
      </c>
      <c r="F87" s="33">
        <v>262830</v>
      </c>
      <c r="G87" s="33">
        <v>261198</v>
      </c>
      <c r="H87" s="33">
        <v>262876</v>
      </c>
      <c r="I87" s="33">
        <v>263106</v>
      </c>
      <c r="J87" s="33">
        <v>262876</v>
      </c>
    </row>
    <row r="88" spans="1:10">
      <c r="A88" s="32" t="s">
        <v>206</v>
      </c>
      <c r="B88" s="33">
        <v>121556</v>
      </c>
      <c r="C88" s="33">
        <v>127623</v>
      </c>
      <c r="D88" s="33">
        <v>127576</v>
      </c>
      <c r="E88" s="33">
        <v>132346</v>
      </c>
      <c r="F88" s="33">
        <v>144731</v>
      </c>
      <c r="G88" s="33">
        <v>128416</v>
      </c>
      <c r="H88" s="33">
        <v>130050</v>
      </c>
      <c r="I88" s="33">
        <v>105352</v>
      </c>
      <c r="J88" s="33">
        <v>103782</v>
      </c>
    </row>
    <row r="89" spans="1:10" ht="27">
      <c r="A89" s="30" t="s">
        <v>207</v>
      </c>
      <c r="B89" s="31">
        <v>766239</v>
      </c>
      <c r="C89" s="31">
        <v>838776</v>
      </c>
      <c r="D89" s="31">
        <v>860378</v>
      </c>
      <c r="E89" s="31">
        <v>869140</v>
      </c>
      <c r="F89" s="31">
        <v>895382</v>
      </c>
      <c r="G89" s="31">
        <v>897510</v>
      </c>
      <c r="H89" s="31">
        <v>908868</v>
      </c>
      <c r="I89" s="31">
        <v>980313</v>
      </c>
      <c r="J89" s="31">
        <v>987361</v>
      </c>
    </row>
    <row r="90" spans="1:10">
      <c r="A90" s="32" t="s">
        <v>208</v>
      </c>
      <c r="B90" s="33">
        <v>91126</v>
      </c>
      <c r="C90" s="33">
        <v>91655</v>
      </c>
      <c r="D90" s="33">
        <v>88156</v>
      </c>
      <c r="E90" s="33">
        <v>89482</v>
      </c>
      <c r="F90" s="33">
        <v>89943</v>
      </c>
      <c r="G90" s="33">
        <v>89343</v>
      </c>
      <c r="H90" s="33">
        <v>90866</v>
      </c>
      <c r="I90" s="33">
        <v>142574</v>
      </c>
      <c r="J90" s="33">
        <v>132320</v>
      </c>
    </row>
    <row r="91" spans="1:10">
      <c r="A91" s="32" t="s">
        <v>209</v>
      </c>
      <c r="B91" s="33">
        <v>35332</v>
      </c>
      <c r="C91" s="33">
        <v>36399</v>
      </c>
      <c r="D91" s="33">
        <v>38621</v>
      </c>
      <c r="E91" s="33">
        <v>37195</v>
      </c>
      <c r="F91" s="33">
        <v>33604</v>
      </c>
      <c r="G91" s="33">
        <v>32715</v>
      </c>
      <c r="H91" s="33">
        <v>34679</v>
      </c>
      <c r="I91" s="33">
        <v>36438</v>
      </c>
      <c r="J91" s="33">
        <v>35290</v>
      </c>
    </row>
    <row r="92" spans="1:10">
      <c r="A92" s="32" t="s">
        <v>210</v>
      </c>
      <c r="B92" s="33">
        <v>283500</v>
      </c>
      <c r="C92" s="33">
        <v>313386</v>
      </c>
      <c r="D92" s="33">
        <v>318789</v>
      </c>
      <c r="E92" s="33">
        <v>317488</v>
      </c>
      <c r="F92" s="33">
        <v>322864</v>
      </c>
      <c r="G92" s="33">
        <v>324536</v>
      </c>
      <c r="H92" s="33">
        <v>335322</v>
      </c>
      <c r="I92" s="33">
        <v>318466</v>
      </c>
      <c r="J92" s="33">
        <v>334277</v>
      </c>
    </row>
    <row r="93" spans="1:10">
      <c r="A93" s="32" t="s">
        <v>211</v>
      </c>
      <c r="B93" s="33">
        <v>186081</v>
      </c>
      <c r="C93" s="33">
        <v>199632</v>
      </c>
      <c r="D93" s="33">
        <v>208975</v>
      </c>
      <c r="E93" s="33">
        <v>217143</v>
      </c>
      <c r="F93" s="33">
        <v>238110</v>
      </c>
      <c r="G93" s="33">
        <v>239652</v>
      </c>
      <c r="H93" s="33">
        <v>241724</v>
      </c>
      <c r="I93" s="33">
        <v>246599</v>
      </c>
      <c r="J93" s="33">
        <v>245451</v>
      </c>
    </row>
    <row r="94" spans="1:10">
      <c r="A94" s="32" t="s">
        <v>212</v>
      </c>
      <c r="B94" s="33">
        <v>56525</v>
      </c>
      <c r="C94" s="33">
        <v>75727</v>
      </c>
      <c r="D94" s="33">
        <v>82556</v>
      </c>
      <c r="E94" s="33">
        <v>82700</v>
      </c>
      <c r="F94" s="33">
        <v>78556</v>
      </c>
      <c r="G94" s="33">
        <v>78889</v>
      </c>
      <c r="H94" s="33">
        <v>76940</v>
      </c>
      <c r="I94" s="33">
        <v>79301</v>
      </c>
      <c r="J94" s="33">
        <v>86374</v>
      </c>
    </row>
    <row r="95" spans="1:10">
      <c r="A95" s="32" t="s">
        <v>213</v>
      </c>
      <c r="B95" s="33">
        <v>24826</v>
      </c>
      <c r="C95" s="33">
        <v>25388</v>
      </c>
      <c r="D95" s="33">
        <v>26391</v>
      </c>
      <c r="E95" s="33">
        <v>26487</v>
      </c>
      <c r="F95" s="33">
        <v>29712</v>
      </c>
      <c r="G95" s="33">
        <v>29964</v>
      </c>
      <c r="H95" s="33">
        <v>30213</v>
      </c>
      <c r="I95" s="33">
        <v>30140</v>
      </c>
      <c r="J95" s="33">
        <v>29454</v>
      </c>
    </row>
    <row r="96" spans="1:10">
      <c r="A96" s="32" t="s">
        <v>214</v>
      </c>
      <c r="B96" s="33">
        <v>60834</v>
      </c>
      <c r="C96" s="33">
        <v>67240</v>
      </c>
      <c r="D96" s="33">
        <v>63781</v>
      </c>
      <c r="E96" s="33">
        <v>64487</v>
      </c>
      <c r="F96" s="33">
        <v>63059</v>
      </c>
      <c r="G96" s="33">
        <v>60990</v>
      </c>
      <c r="H96" s="33">
        <v>60507</v>
      </c>
      <c r="I96" s="33">
        <v>88174</v>
      </c>
      <c r="J96" s="33">
        <v>86122</v>
      </c>
    </row>
    <row r="97" spans="1:10">
      <c r="A97" s="32" t="s">
        <v>215</v>
      </c>
      <c r="B97" s="33">
        <v>18525</v>
      </c>
      <c r="C97" s="33">
        <v>22950</v>
      </c>
      <c r="D97" s="33">
        <v>21960</v>
      </c>
      <c r="E97" s="33">
        <v>22273</v>
      </c>
      <c r="F97" s="33">
        <v>26557</v>
      </c>
      <c r="G97" s="33">
        <v>28143</v>
      </c>
      <c r="H97" s="33">
        <v>28276</v>
      </c>
      <c r="I97" s="33">
        <v>28005</v>
      </c>
      <c r="J97" s="33">
        <v>26999</v>
      </c>
    </row>
    <row r="98" spans="1:10">
      <c r="A98" s="32" t="s">
        <v>216</v>
      </c>
      <c r="B98" s="33">
        <v>9490</v>
      </c>
      <c r="C98" s="33">
        <v>6399</v>
      </c>
      <c r="D98" s="33">
        <v>11149</v>
      </c>
      <c r="E98" s="33">
        <v>11885</v>
      </c>
      <c r="F98" s="33">
        <v>12977</v>
      </c>
      <c r="G98" s="33">
        <v>13278</v>
      </c>
      <c r="H98" s="33">
        <v>10341</v>
      </c>
      <c r="I98" s="33">
        <v>10616</v>
      </c>
      <c r="J98" s="33">
        <v>11074</v>
      </c>
    </row>
  </sheetData>
  <mergeCells count="8">
    <mergeCell ref="I5:J5"/>
    <mergeCell ref="A2:H2"/>
    <mergeCell ref="A3:H3"/>
    <mergeCell ref="A5:A6"/>
    <mergeCell ref="B5:B6"/>
    <mergeCell ref="C5:C6"/>
    <mergeCell ref="D5:D6"/>
    <mergeCell ref="E5:H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S21" sqref="S21"/>
    </sheetView>
  </sheetViews>
  <sheetFormatPr baseColWidth="10" defaultRowHeight="15" x14ac:dyDescent="0"/>
  <cols>
    <col min="1" max="1" width="30.6640625" customWidth="1"/>
  </cols>
  <sheetData>
    <row r="1" spans="1:11">
      <c r="A1" t="s">
        <v>286</v>
      </c>
    </row>
    <row r="3" spans="1:11">
      <c r="A3" s="50"/>
      <c r="B3" s="100">
        <v>2005</v>
      </c>
      <c r="C3" s="100">
        <v>2006</v>
      </c>
      <c r="D3" s="100">
        <v>2007</v>
      </c>
      <c r="E3" s="100">
        <v>2008</v>
      </c>
      <c r="F3" s="100">
        <v>2009</v>
      </c>
      <c r="G3" s="100">
        <v>2010</v>
      </c>
      <c r="H3" s="100">
        <v>2011</v>
      </c>
      <c r="I3" s="100">
        <v>2012</v>
      </c>
      <c r="J3" s="100">
        <v>2013</v>
      </c>
      <c r="K3" s="100">
        <v>2014</v>
      </c>
    </row>
    <row r="4" spans="1:11">
      <c r="A4" s="51" t="s">
        <v>129</v>
      </c>
      <c r="B4">
        <f>'%непродовольственные товары рт'!G3*'Оборот на душу'!B4/100</f>
        <v>26641.208999999999</v>
      </c>
      <c r="C4">
        <f>'%непродовольственные товары рт'!H3*'Оборот на душу'!C4/100</f>
        <v>33312.847000000002</v>
      </c>
      <c r="D4">
        <f>'%непродовольственные товары рт'!I3*'Оборот на душу'!D4/100</f>
        <v>41861.050000000003</v>
      </c>
      <c r="E4">
        <f>'%непродовольственные товары рт'!J3*'Оборот на душу'!E4/100</f>
        <v>52165.392</v>
      </c>
      <c r="F4">
        <f>'%непродовольственные товары рт'!K3*'Оборот на душу'!F4/100</f>
        <v>52553.93</v>
      </c>
      <c r="G4">
        <f>'%непродовольственные товары рт'!L3*'Оборот на душу'!G4/100</f>
        <v>59529.364999999998</v>
      </c>
      <c r="H4">
        <f>'%непродовольственные товары рт'!M3*'Оборот на душу'!H4/100</f>
        <v>69890.058999999994</v>
      </c>
      <c r="I4">
        <f>'%непродовольственные товары рт'!N3*'Оборот на душу'!I4/100</f>
        <v>79780.133999999991</v>
      </c>
      <c r="J4">
        <f>'%непродовольственные товары рт'!O3*'Оборот на душу'!J4/100</f>
        <v>87477.03</v>
      </c>
      <c r="K4">
        <f>'%непродовольственные товары рт'!P3*'Оборот на душу'!K4/100</f>
        <v>95617.3</v>
      </c>
    </row>
    <row r="5" spans="1:11">
      <c r="A5" s="51"/>
    </row>
    <row r="6" spans="1:11" s="118" customFormat="1">
      <c r="A6" s="117" t="s">
        <v>218</v>
      </c>
      <c r="B6" s="118">
        <f>'%непродовольственные товары рт'!G5*'Оборот на душу'!B6/100</f>
        <v>38590.629999999997</v>
      </c>
      <c r="C6" s="118">
        <f>'%непродовольственные товары рт'!H5*'Оборот на душу'!C6/100</f>
        <v>46120.535999999993</v>
      </c>
      <c r="D6" s="118">
        <f>'%непродовольственные товары рт'!I5*'Оборот на душу'!D6/100</f>
        <v>54076.68</v>
      </c>
      <c r="E6" s="118">
        <f>'%непродовольственные товары рт'!J5*'Оборот на душу'!E6/100</f>
        <v>64746.954000000005</v>
      </c>
      <c r="F6" s="118">
        <f>'%непродовольственные товары рт'!K5*'Оборот на душу'!F6/100</f>
        <v>65644.712</v>
      </c>
      <c r="G6" s="118">
        <f>'%непродовольственные товары рт'!L5*'Оборот на душу'!G6/100</f>
        <v>74104.127999999997</v>
      </c>
      <c r="H6" s="118">
        <f>'%непродовольственные товары рт'!M5*'Оборот на душу'!H6/100</f>
        <v>88401.12</v>
      </c>
      <c r="I6" s="118">
        <f>'%непродовольственные товары рт'!N5*'Оборот на душу'!I6/100</f>
        <v>98342.397000000012</v>
      </c>
      <c r="J6" s="118">
        <f>'%непродовольственные товары рт'!O5*'Оборот на душу'!J6/100</f>
        <v>105770.94</v>
      </c>
      <c r="K6" s="118">
        <f>'%непродовольственные товары рт'!P5*'Оборот на душу'!K6/100</f>
        <v>118487.103</v>
      </c>
    </row>
    <row r="7" spans="1:11">
      <c r="A7" s="53" t="s">
        <v>131</v>
      </c>
      <c r="B7">
        <f>'%непродовольственные товары рт'!G6*'Оборот на душу'!B7/100</f>
        <v>15811.175999999999</v>
      </c>
      <c r="C7">
        <f>'%непродовольственные товары рт'!H6*'Оборот на душу'!C7/100</f>
        <v>24666.652000000002</v>
      </c>
      <c r="D7">
        <f>'%непродовольственные товары рт'!I6*'Оборот на душу'!D7/100</f>
        <v>34496.120000000003</v>
      </c>
      <c r="E7">
        <f>'%непродовольственные товары рт'!J6*'Оборот на душу'!E7/100</f>
        <v>45579.989000000001</v>
      </c>
      <c r="F7">
        <f>'%непродовольственные товары рт'!K6*'Оборот на душу'!F7/100</f>
        <v>43944.9</v>
      </c>
      <c r="G7">
        <f>'%непродовольственные товары рт'!L6*'Оборот на душу'!G7/100</f>
        <v>49573.55</v>
      </c>
      <c r="H7">
        <f>'%непродовольственные товары рт'!M6*'Оборот на душу'!H7/100</f>
        <v>65354.926000000007</v>
      </c>
      <c r="I7">
        <f>'%непродовольственные товары рт'!N6*'Оборот на душу'!I7/100</f>
        <v>79501.248000000007</v>
      </c>
      <c r="J7">
        <f>'%непродовольственные товары рт'!O6*'Оборот на душу'!J7/100</f>
        <v>89750.047999999995</v>
      </c>
      <c r="K7">
        <f>'%непродовольственные товары рт'!P6*'Оборот на душу'!K7/100</f>
        <v>97627.005000000005</v>
      </c>
    </row>
    <row r="8" spans="1:11">
      <c r="A8" s="53" t="s">
        <v>219</v>
      </c>
      <c r="B8">
        <f>'%непродовольственные товары рт'!G7*'Оборот на душу'!B8/100</f>
        <v>14994.948</v>
      </c>
      <c r="C8">
        <f>'%непродовольственные товары рт'!H7*'Оборот на душу'!C8/100</f>
        <v>19647.292000000001</v>
      </c>
      <c r="D8">
        <f>'%непродовольственные товары рт'!I7*'Оборот на душу'!D8/100</f>
        <v>25774.335999999999</v>
      </c>
      <c r="E8">
        <f>'%непродовольственные товары рт'!J7*'Оборот на душу'!E8/100</f>
        <v>32878.362000000001</v>
      </c>
      <c r="F8">
        <f>'%непродовольственные товары рт'!K7*'Оборот на душу'!F8/100</f>
        <v>34597.108</v>
      </c>
      <c r="G8">
        <f>'%непродовольственные товары рт'!L7*'Оборот на душу'!G8/100</f>
        <v>40845.936000000002</v>
      </c>
      <c r="H8">
        <f>'%непродовольственные товары рт'!M7*'Оборот на душу'!H8/100</f>
        <v>54218.58</v>
      </c>
      <c r="I8">
        <f>'%непродовольственные товары рт'!N7*'Оборот на душу'!I8/100</f>
        <v>63959.807999999997</v>
      </c>
      <c r="J8">
        <f>'%непродовольственные товары рт'!O7*'Оборот на душу'!J8/100</f>
        <v>74049.245999999999</v>
      </c>
      <c r="K8">
        <f>'%непродовольственные товары рт'!P7*'Оборот на душу'!K8/100</f>
        <v>84956.535999999993</v>
      </c>
    </row>
    <row r="9" spans="1:11">
      <c r="A9" s="53" t="s">
        <v>133</v>
      </c>
      <c r="B9">
        <f>'%непродовольственные товары рт'!G8*'Оборот на душу'!B9/100</f>
        <v>10506.58</v>
      </c>
      <c r="C9">
        <f>'%непродовольственные товары рт'!H8*'Оборот на душу'!C9/100</f>
        <v>14621.748</v>
      </c>
      <c r="D9">
        <f>'%непродовольственные товары рт'!I8*'Оборот на душу'!D9/100</f>
        <v>21503.482000000004</v>
      </c>
      <c r="E9">
        <f>'%непродовольственные товары рт'!J8*'Оборот на душу'!E9/100</f>
        <v>28186.785</v>
      </c>
      <c r="F9">
        <f>'%непродовольственные товары рт'!K8*'Оборот на душу'!F9/100</f>
        <v>30027.195</v>
      </c>
      <c r="G9">
        <f>'%непродовольственные товары рт'!L8*'Оборот на душу'!G9/100</f>
        <v>34017.455999999998</v>
      </c>
      <c r="H9">
        <f>'%непродовольственные товары рт'!M8*'Оборот на душу'!H9/100</f>
        <v>41694.584999999999</v>
      </c>
      <c r="I9">
        <f>'%непродовольственные товары рт'!N8*'Оборот на душу'!I9/100</f>
        <v>50470.127999999997</v>
      </c>
      <c r="J9">
        <f>'%непродовольственные товары рт'!O8*'Оборот на душу'!J9/100</f>
        <v>56009.364000000001</v>
      </c>
      <c r="K9">
        <f>'%непродовольственные товары рт'!P8*'Оборот на душу'!K9/100</f>
        <v>62968.104000000007</v>
      </c>
    </row>
    <row r="10" spans="1:11">
      <c r="A10" s="53" t="s">
        <v>134</v>
      </c>
      <c r="B10">
        <f>'%непродовольственные товары рт'!G9*'Оборот на душу'!B10/100</f>
        <v>20547.834999999999</v>
      </c>
      <c r="C10">
        <f>'%непродовольственные товары рт'!H9*'Оборот на душу'!C10/100</f>
        <v>24569.347999999998</v>
      </c>
      <c r="D10">
        <f>'%непродовольственные товары рт'!I9*'Оборот на душу'!D10/100</f>
        <v>31216.624</v>
      </c>
      <c r="E10">
        <f>'%непродовольственные товары рт'!J9*'Оборот на душу'!E10/100</f>
        <v>43814.232000000004</v>
      </c>
      <c r="F10">
        <f>'%непродовольственные товары рт'!K9*'Оборот на душу'!F10/100</f>
        <v>49145.94</v>
      </c>
      <c r="G10">
        <f>'%непродовольственные товары рт'!L9*'Оборот на душу'!G10/100</f>
        <v>54275.34</v>
      </c>
      <c r="H10">
        <f>'%непродовольственные товары рт'!M9*'Оборот на душу'!H10/100</f>
        <v>69909.184999999998</v>
      </c>
      <c r="I10">
        <f>'%непродовольственные товары рт'!N9*'Оборот на душу'!I10/100</f>
        <v>85845.061000000002</v>
      </c>
      <c r="J10">
        <f>'%непродовольственные товары рт'!O9*'Оборот на душу'!J10/100</f>
        <v>95405.453999999998</v>
      </c>
      <c r="K10">
        <f>'%непродовольственные товары рт'!P9*'Оборот на душу'!K10/100</f>
        <v>108173.40400000001</v>
      </c>
    </row>
    <row r="11" spans="1:11">
      <c r="A11" s="53" t="s">
        <v>135</v>
      </c>
      <c r="B11">
        <f>'%непродовольственные товары рт'!G10*'Оборот на душу'!B11/100</f>
        <v>9417.616</v>
      </c>
      <c r="C11">
        <f>'%непродовольственные товары рт'!H10*'Оборот на душу'!C11/100</f>
        <v>12869.28</v>
      </c>
      <c r="D11">
        <f>'%непродовольственные товары рт'!I10*'Оборот на душу'!D11/100</f>
        <v>18297.154999999999</v>
      </c>
      <c r="E11">
        <f>'%непродовольственные товары рт'!J10*'Оборот на душу'!E11/100</f>
        <v>27217.281000000003</v>
      </c>
      <c r="F11">
        <f>'%непродовольственные товары рт'!K10*'Оборот на душу'!F11/100</f>
        <v>25518.57</v>
      </c>
      <c r="G11">
        <f>'%непродовольственные товары рт'!L10*'Оборот на душу'!G11/100</f>
        <v>32365.99</v>
      </c>
      <c r="H11">
        <f>'%непродовольственные товары рт'!M10*'Оборот на душу'!H11/100</f>
        <v>43705.78</v>
      </c>
      <c r="I11">
        <f>'%непродовольственные товары рт'!N10*'Оборот на душу'!I11/100</f>
        <v>58974.414000000004</v>
      </c>
      <c r="J11">
        <f>'%непродовольственные товары рт'!O10*'Оборот на душу'!J11/100</f>
        <v>59810.182999999997</v>
      </c>
      <c r="K11">
        <f>'%непродовольственные товары рт'!P10*'Оборот на душу'!K11/100</f>
        <v>72685.31</v>
      </c>
    </row>
    <row r="12" spans="1:11">
      <c r="A12" s="53" t="s">
        <v>136</v>
      </c>
      <c r="B12">
        <f>'%непродовольственные товары рт'!G11*'Оборот на душу'!B12/100</f>
        <v>20759.142000000003</v>
      </c>
      <c r="C12">
        <f>'%непродовольственные товары рт'!H11*'Оборот на душу'!C12/100</f>
        <v>27169.571999999996</v>
      </c>
      <c r="D12">
        <f>'%непродовольственные товары рт'!I11*'Оборот на душу'!D12/100</f>
        <v>32922.911999999997</v>
      </c>
      <c r="E12">
        <f>'%непродовольственные товары рт'!J11*'Оборот на душу'!E12/100</f>
        <v>38671.696000000004</v>
      </c>
      <c r="F12">
        <f>'%непродовольственные товары рт'!K11*'Оборот на душу'!F12/100</f>
        <v>39594.192000000003</v>
      </c>
      <c r="G12">
        <f>'%непродовольственные товары рт'!L11*'Оборот на душу'!G12/100</f>
        <v>46395.625</v>
      </c>
      <c r="H12">
        <f>'%непродовольственные товары рт'!M11*'Оборот на душу'!H12/100</f>
        <v>58664.886000000006</v>
      </c>
      <c r="I12">
        <f>'%непродовольственные товары рт'!N11*'Оборот на душу'!I12/100</f>
        <v>64953.775999999998</v>
      </c>
      <c r="J12">
        <f>'%непродовольственные товары рт'!O11*'Оборот на душу'!J12/100</f>
        <v>69819.098999999987</v>
      </c>
      <c r="K12">
        <f>'%непродовольственные товары рт'!P11*'Оборот на душу'!K12/100</f>
        <v>80003.384999999995</v>
      </c>
    </row>
    <row r="13" spans="1:11">
      <c r="A13" s="92" t="s">
        <v>276</v>
      </c>
      <c r="B13">
        <f>'%непродовольственные товары рт'!G12*'Оборот на душу'!B13/100</f>
        <v>14043.888000000001</v>
      </c>
      <c r="C13">
        <f>'%непродовольственные товары рт'!H12*'Оборот на душу'!C13/100</f>
        <v>16267.922999999999</v>
      </c>
      <c r="D13">
        <f>'%непродовольственные товары рт'!I12*'Оборот на душу'!D13/100</f>
        <v>20460.005999999998</v>
      </c>
      <c r="E13">
        <f>'%непродовольственные товары рт'!J12*'Оборот на душу'!E13/100</f>
        <v>26619.95</v>
      </c>
      <c r="F13">
        <f>'%непродовольственные товары рт'!K12*'Оборот на душу'!F13/100</f>
        <v>28971.474999999999</v>
      </c>
      <c r="G13">
        <f>'%непродовольственные товары рт'!L12*'Оборот на душу'!G13/100</f>
        <v>39422.781000000003</v>
      </c>
      <c r="H13">
        <f>'%непродовольственные товары рт'!M12*'Оборот на душу'!H13/100</f>
        <v>46231.353999999992</v>
      </c>
      <c r="I13">
        <f>'%непродовольственные товары рт'!N12*'Оборот на душу'!I13/100</f>
        <v>49811.839999999997</v>
      </c>
      <c r="J13">
        <f>'%непродовольственные товары рт'!O12*'Оборот на душу'!J13/100</f>
        <v>54571.4</v>
      </c>
      <c r="K13">
        <f>'%непродовольственные товары рт'!P12*'Оборот на душу'!K13/100</f>
        <v>59088.925999999999</v>
      </c>
    </row>
    <row r="14" spans="1:11">
      <c r="A14" s="53" t="s">
        <v>138</v>
      </c>
      <c r="B14">
        <f>'%непродовольственные товары рт'!G13*'Оборот на душу'!B14/100</f>
        <v>17399.566000000003</v>
      </c>
      <c r="C14">
        <f>'%непродовольственные товары рт'!H13*'Оборот на душу'!C14/100</f>
        <v>24081.095000000001</v>
      </c>
      <c r="D14">
        <f>'%непродовольственные товары рт'!I13*'Оборот на душу'!D14/100</f>
        <v>31612.554</v>
      </c>
      <c r="E14">
        <f>'%непродовольственные товары рт'!J13*'Оборот на душу'!E14/100</f>
        <v>39564.276999999995</v>
      </c>
      <c r="F14">
        <f>'%непродовольственные товары рт'!K13*'Оборот на душу'!F14/100</f>
        <v>36785.758000000002</v>
      </c>
      <c r="G14">
        <f>'%непродовольственные товары рт'!L13*'Оборот на душу'!G14/100</f>
        <v>45462.706000000006</v>
      </c>
      <c r="H14">
        <f>'%непродовольственные товары рт'!M13*'Оборот на душу'!H14/100</f>
        <v>55945.781999999999</v>
      </c>
      <c r="I14">
        <f>'%непродовольственные товары рт'!N13*'Оборот на душу'!I14/100</f>
        <v>63677.322999999997</v>
      </c>
      <c r="J14">
        <f>'%непродовольственные товары рт'!O13*'Оборот на душу'!J14/100</f>
        <v>71555.012999999992</v>
      </c>
      <c r="K14">
        <f>'%непродовольственные товары рт'!P13*'Оборот на душу'!K14/100</f>
        <v>77536.800000000003</v>
      </c>
    </row>
    <row r="15" spans="1:11">
      <c r="A15" s="53" t="s">
        <v>139</v>
      </c>
      <c r="B15">
        <f>'%непродовольственные товары рт'!G14*'Оборот на душу'!B15/100</f>
        <v>20582.078000000001</v>
      </c>
      <c r="C15">
        <f>'%непродовольственные товары рт'!H14*'Оборот на душу'!C15/100</f>
        <v>25845.38</v>
      </c>
      <c r="D15">
        <f>'%непродовольственные товары рт'!I14*'Оборот на душу'!D15/100</f>
        <v>32552.096999999998</v>
      </c>
      <c r="E15">
        <f>'%непродовольственные товары рт'!J14*'Оборот на душу'!E15/100</f>
        <v>44387.483</v>
      </c>
      <c r="F15">
        <f>'%непродовольственные товары рт'!K14*'Оборот на душу'!F15/100</f>
        <v>50994.432000000001</v>
      </c>
      <c r="G15">
        <f>'%непродовольственные товары рт'!L14*'Оборот на душу'!G15/100</f>
        <v>57544.648000000001</v>
      </c>
      <c r="H15">
        <f>'%непродовольственные товары рт'!M14*'Оборот на душу'!H15/100</f>
        <v>66148.668000000005</v>
      </c>
      <c r="I15">
        <f>'%непродовольственные товары рт'!N14*'Оборот на душу'!I15/100</f>
        <v>77346.273000000001</v>
      </c>
      <c r="J15">
        <f>'%непродовольственные товары рт'!O14*'Оборот на душу'!J15/100</f>
        <v>87484.923999999999</v>
      </c>
      <c r="K15">
        <f>'%непродовольственные товары рт'!P14*'Оборот на душу'!K15/100</f>
        <v>95813.759999999995</v>
      </c>
    </row>
    <row r="16" spans="1:11">
      <c r="A16" s="92" t="s">
        <v>140</v>
      </c>
      <c r="B16">
        <f>'%непродовольственные товары рт'!G15*'Оборот на душу'!B16/100</f>
        <v>30534.317999999999</v>
      </c>
      <c r="C16">
        <f>'%непродовольственные товары рт'!H15*'Оборот на душу'!C16/100</f>
        <v>40863.582000000002</v>
      </c>
      <c r="D16">
        <f>'%непродовольственные товары рт'!I15*'Оборот на душу'!D16/100</f>
        <v>54524.987999999998</v>
      </c>
      <c r="E16">
        <f>'%непродовольственные товары рт'!J15*'Оборот на душу'!E16/100</f>
        <v>69950.789999999994</v>
      </c>
      <c r="F16">
        <f>'%непродовольственные товары рт'!K15*'Оборот на душу'!F16/100</f>
        <v>65974.728000000003</v>
      </c>
      <c r="G16">
        <f>'%непродовольственные товары рт'!L15*'Оборот на душу'!G16/100</f>
        <v>72964.398000000001</v>
      </c>
      <c r="H16">
        <f>'%непродовольственные товары рт'!M15*'Оборот на душу'!H16/100</f>
        <v>91354.883000000002</v>
      </c>
      <c r="I16">
        <f>'%непродовольственные товары рт'!N15*'Оборот на душу'!I16/100</f>
        <v>98208.474000000002</v>
      </c>
      <c r="J16">
        <f>'%непродовольственные товары рт'!O15*'Оборот на душу'!J16/100</f>
        <v>99159.048999999999</v>
      </c>
      <c r="K16">
        <f>'%непродовольственные товары рт'!P15*'Оборот на душу'!K16/100</f>
        <v>117647.67599999999</v>
      </c>
    </row>
    <row r="17" spans="1:11">
      <c r="A17" s="53" t="s">
        <v>141</v>
      </c>
      <c r="B17">
        <f>'%непродовольственные товары рт'!G16*'Оборот на душу'!B17/100</f>
        <v>16462.470999999998</v>
      </c>
      <c r="C17">
        <f>'%непродовольственные товары рт'!H16*'Оборот на душу'!C17/100</f>
        <v>19015.919999999998</v>
      </c>
      <c r="D17">
        <f>'%непродовольственные товары рт'!I16*'Оборот на душу'!D17/100</f>
        <v>25910.331000000002</v>
      </c>
      <c r="E17">
        <f>'%непродовольственные товары рт'!J16*'Оборот на душу'!E17/100</f>
        <v>37194.69</v>
      </c>
      <c r="F17">
        <f>'%непродовольственные товары рт'!K16*'Оборот на душу'!F17/100</f>
        <v>36992.718000000001</v>
      </c>
      <c r="G17">
        <f>'%непродовольственные товары рт'!L16*'Оборот на душу'!G17/100</f>
        <v>44083.995999999999</v>
      </c>
      <c r="H17">
        <f>'%непродовольственные товары рт'!M16*'Оборот на душу'!H17/100</f>
        <v>51754.23</v>
      </c>
      <c r="I17">
        <f>'%непродовольственные товары рт'!N16*'Оборот на душу'!I17/100</f>
        <v>59291.562000000005</v>
      </c>
      <c r="J17">
        <f>'%непродовольственные товары рт'!O16*'Оборот на душу'!J17/100</f>
        <v>65747.256000000008</v>
      </c>
      <c r="K17">
        <f>'%непродовольственные товары рт'!P16*'Оборот на душу'!K17/100</f>
        <v>74126.52</v>
      </c>
    </row>
    <row r="18" spans="1:11">
      <c r="A18" s="53" t="s">
        <v>142</v>
      </c>
      <c r="B18">
        <f>'%непродовольственные товары рт'!G17*'Оборот на душу'!B18/100</f>
        <v>15597.252</v>
      </c>
      <c r="C18">
        <f>'%непродовольственные товары рт'!H17*'Оборот на душу'!C18/100</f>
        <v>20259.932000000001</v>
      </c>
      <c r="D18">
        <f>'%непродовольственные товары рт'!I17*'Оборот на душу'!D18/100</f>
        <v>26814.276000000002</v>
      </c>
      <c r="E18">
        <f>'%непродовольственные товары рт'!J17*'Оборот на душу'!E18/100</f>
        <v>35489.894</v>
      </c>
      <c r="F18">
        <f>'%непродовольственные товары рт'!K17*'Оборот на душу'!F18/100</f>
        <v>37127.040000000001</v>
      </c>
      <c r="G18">
        <f>'%непродовольственные товары рт'!L17*'Оборот на душу'!G18/100</f>
        <v>40931.975999999995</v>
      </c>
      <c r="H18">
        <f>'%непродовольственные товары рт'!M17*'Оборот на душу'!H18/100</f>
        <v>50447.557999999997</v>
      </c>
      <c r="I18">
        <f>'%непродовольственные товары рт'!N17*'Оборот на душу'!I18/100</f>
        <v>59543.095000000001</v>
      </c>
      <c r="J18">
        <f>'%непродовольственные товары рт'!O17*'Оборот на душу'!J18/100</f>
        <v>64919.4</v>
      </c>
      <c r="K18">
        <f>'%непродовольственные товары рт'!P17*'Оборот на душу'!K18/100</f>
        <v>73513.649999999994</v>
      </c>
    </row>
    <row r="19" spans="1:11">
      <c r="A19" s="53" t="s">
        <v>143</v>
      </c>
      <c r="B19">
        <f>'%непродовольственные товары рт'!G18*'Оборот на душу'!B19/100</f>
        <v>19272.504000000001</v>
      </c>
      <c r="C19">
        <f>'%непродовольственные товары рт'!H18*'Оборот на душу'!C19/100</f>
        <v>23677.175999999999</v>
      </c>
      <c r="D19">
        <f>'%непродовольственные товары рт'!I18*'Оборот на душу'!D19/100</f>
        <v>30431.782999999999</v>
      </c>
      <c r="E19">
        <f>'%непродовольственные товары рт'!J18*'Оборот на душу'!E19/100</f>
        <v>37685.410000000003</v>
      </c>
      <c r="F19">
        <f>'%непродовольственные товары рт'!K18*'Оборот на душу'!F19/100</f>
        <v>41593.338000000003</v>
      </c>
      <c r="G19">
        <f>'%непродовольственные товары рт'!L18*'Оборот на душу'!G19/100</f>
        <v>50303.526000000005</v>
      </c>
      <c r="H19">
        <f>'%непродовольственные товары рт'!M18*'Оборот на душу'!H19/100</f>
        <v>53922.602999999996</v>
      </c>
      <c r="I19">
        <f>'%непродовольственные товары рт'!N18*'Оборот на душу'!I19/100</f>
        <v>61274.633000000009</v>
      </c>
      <c r="J19">
        <f>'%непродовольственные товары рт'!O18*'Оборот на душу'!J19/100</f>
        <v>67309.61099999999</v>
      </c>
      <c r="K19">
        <f>'%непродовольственные товары рт'!P18*'Оборот на душу'!K19/100</f>
        <v>75454.02399999999</v>
      </c>
    </row>
    <row r="20" spans="1:11">
      <c r="A20" s="53" t="s">
        <v>221</v>
      </c>
      <c r="B20">
        <f>'%непродовольственные товары рт'!G19*'Оборот на душу'!B20/100</f>
        <v>19234.907999999999</v>
      </c>
      <c r="C20">
        <f>'%непродовольственные товары рт'!H19*'Оборот на душу'!C20/100</f>
        <v>25183.101000000002</v>
      </c>
      <c r="D20">
        <f>'%непродовольственные товары рт'!I19*'Оборот на душу'!D20/100</f>
        <v>33657.047999999995</v>
      </c>
      <c r="E20">
        <f>'%непродовольственные товары рт'!J19*'Оборот на душу'!E20/100</f>
        <v>43020.538</v>
      </c>
      <c r="F20">
        <f>'%непродовольственные товары рт'!K19*'Оборот на душу'!F20/100</f>
        <v>41276.898000000001</v>
      </c>
      <c r="G20">
        <f>'%непродовольственные товары рт'!L19*'Оборот на душу'!G20/100</f>
        <v>44904</v>
      </c>
      <c r="H20">
        <f>'%непродовольственные товары рт'!M19*'Оборот на душу'!H20/100</f>
        <v>55180.672999999995</v>
      </c>
      <c r="I20">
        <f>'%непродовольственные товары рт'!N19*'Оборот на душу'!I20/100</f>
        <v>64720.127999999997</v>
      </c>
      <c r="J20">
        <f>'%непродовольственные товары рт'!O19*'Оборот на душу'!J20/100</f>
        <v>73034.063999999998</v>
      </c>
      <c r="K20">
        <f>'%непродовольственные товары рт'!P19*'Оборот на душу'!K20/100</f>
        <v>81929.119999999995</v>
      </c>
    </row>
    <row r="21" spans="1:11">
      <c r="A21" s="53" t="s">
        <v>145</v>
      </c>
      <c r="B21">
        <f>'%непродовольственные товары рт'!G20*'Оборот на душу'!B21/100</f>
        <v>22842.703999999998</v>
      </c>
      <c r="C21">
        <f>'%непродовольственные товары рт'!H20*'Оборот на душу'!C21/100</f>
        <v>24402.566999999995</v>
      </c>
      <c r="D21">
        <f>'%непродовольственные товары рт'!I20*'Оборот на душу'!D21/100</f>
        <v>29966.878000000004</v>
      </c>
      <c r="E21">
        <f>'%непродовольственные товары рт'!J20*'Оборот на душу'!E21/100</f>
        <v>37601.5</v>
      </c>
      <c r="F21">
        <f>'%непродовольственные товары рт'!K20*'Оборот на душу'!F21/100</f>
        <v>40634</v>
      </c>
      <c r="G21">
        <f>'%непродовольственные товары рт'!L20*'Оборот на душу'!G21/100</f>
        <v>46685.5</v>
      </c>
      <c r="H21">
        <f>'%непродовольственные товары рт'!M20*'Оборот на душу'!H21/100</f>
        <v>53278.343999999997</v>
      </c>
      <c r="I21">
        <f>'%непродовольственные товары рт'!N20*'Оборот на душу'!I21/100</f>
        <v>61509.595999999998</v>
      </c>
      <c r="J21">
        <f>'%непродовольственные товары рт'!O20*'Оборот на душу'!J21/100</f>
        <v>67787.092999999993</v>
      </c>
      <c r="K21">
        <f>'%непродовольственные товары рт'!P20*'Оборот на душу'!K21/100</f>
        <v>79323.929999999993</v>
      </c>
    </row>
    <row r="22" spans="1:11">
      <c r="A22" s="53" t="s">
        <v>146</v>
      </c>
      <c r="B22">
        <f>'%непродовольственные товары рт'!G21*'Оборот на душу'!B22/100</f>
        <v>14635.32</v>
      </c>
      <c r="C22">
        <f>'%непродовольственные товары рт'!H21*'Оборот на душу'!C22/100</f>
        <v>20880.116999999998</v>
      </c>
      <c r="D22">
        <f>'%непродовольственные товары рт'!I21*'Оборот на душу'!D22/100</f>
        <v>27583.524000000005</v>
      </c>
      <c r="E22">
        <f>'%непродовольственные товары рт'!J21*'Оборот на душу'!E22/100</f>
        <v>39116.076000000001</v>
      </c>
      <c r="F22">
        <f>'%непродовольственные товары рт'!K21*'Оборот на душу'!F22/100</f>
        <v>40783.24</v>
      </c>
      <c r="G22">
        <f>'%непродовольственные товары рт'!L21*'Оборот на душу'!G22/100</f>
        <v>49650.292999999998</v>
      </c>
      <c r="H22">
        <f>'%непродовольственные товары рт'!M21*'Оборот на душу'!H22/100</f>
        <v>56724.991999999998</v>
      </c>
      <c r="I22">
        <f>'%непродовольственные товары рт'!N21*'Оборот на душу'!I22/100</f>
        <v>66151.98</v>
      </c>
      <c r="J22">
        <f>'%непродовольственные товары рт'!O21*'Оборот на душу'!J22/100</f>
        <v>71329.589000000007</v>
      </c>
      <c r="K22">
        <f>'%непродовольственные товары рт'!P21*'Оборот на душу'!K22/100</f>
        <v>79489.279999999999</v>
      </c>
    </row>
    <row r="23" spans="1:11">
      <c r="A23" s="53" t="s">
        <v>147</v>
      </c>
      <c r="B23">
        <f>'%непродовольственные товары рт'!G22*'Оборот на душу'!B23/100</f>
        <v>15499.558999999999</v>
      </c>
      <c r="C23">
        <f>'%непродовольственные товары рт'!H22*'Оборот на душу'!C23/100</f>
        <v>20763.77</v>
      </c>
      <c r="D23">
        <f>'%непродовольственные товары рт'!I22*'Оборот на душу'!D23/100</f>
        <v>27405.040000000001</v>
      </c>
      <c r="E23">
        <f>'%непродовольственные товары рт'!J22*'Оборот на душу'!E23/100</f>
        <v>35003.339999999997</v>
      </c>
      <c r="F23">
        <f>'%непродовольственные товары рт'!K22*'Оборот на душу'!F23/100</f>
        <v>32470.974000000002</v>
      </c>
      <c r="G23">
        <f>'%непродовольственные товары рт'!L22*'Оборот на душу'!G23/100</f>
        <v>38179.680000000008</v>
      </c>
      <c r="H23">
        <f>'%непродовольственные товары рт'!M22*'Оборот на душу'!H23/100</f>
        <v>51590.144</v>
      </c>
      <c r="I23">
        <f>'%непродовольственные товары рт'!N22*'Оборот на душу'!I23/100</f>
        <v>59685.282999999996</v>
      </c>
      <c r="J23">
        <f>'%непродовольственные товары рт'!O22*'Оборот на душу'!J23/100</f>
        <v>68458.879000000001</v>
      </c>
      <c r="K23">
        <f>'%непродовольственные товары рт'!P22*'Оборот на душу'!K23/100</f>
        <v>77055.845000000001</v>
      </c>
    </row>
    <row r="24" spans="1:11" ht="16">
      <c r="A24" s="92" t="s">
        <v>20</v>
      </c>
      <c r="B24">
        <f>'%непродовольственные товары рт'!G23*'Оборот на душу'!B24/100</f>
        <v>84687.981999999989</v>
      </c>
      <c r="C24">
        <f>'%непродовольственные товары рт'!H23*'Оборот на душу'!C24/100</f>
        <v>94293.79800000001</v>
      </c>
      <c r="D24">
        <f>'%непродовольственные товары рт'!I23*'Оборот на душу'!D24/100</f>
        <v>100006.99800000001</v>
      </c>
      <c r="E24">
        <f>'%непродовольственные товары рт'!J23*'Оборот на душу'!E24/100</f>
        <v>109706.44900000001</v>
      </c>
      <c r="F24">
        <f>'%непродовольственные товары рт'!K23*'Оборот на душу'!F24/100</f>
        <v>112416.696</v>
      </c>
      <c r="G24">
        <f>'%непродовольственные товары рт'!L23*'Оборот на душу'!G24/100</f>
        <v>124736.064</v>
      </c>
      <c r="H24">
        <f>'%непродовольственные товары рт'!M23*'Оборот на душу'!H24/100</f>
        <v>141754.288</v>
      </c>
      <c r="I24">
        <f>'%непродовольственные товары рт'!N23*'Оборот на душу'!I24/100</f>
        <v>151781.315</v>
      </c>
      <c r="J24">
        <f>'%непродовольственные товары рт'!O23*'Оборот на душу'!J24/100</f>
        <v>162762.152</v>
      </c>
      <c r="K24">
        <f>'%непродовольственные товары рт'!P23*'Оборот на душу'!K24/100</f>
        <v>176703.07599999997</v>
      </c>
    </row>
    <row r="25" spans="1:11" s="118" customFormat="1"/>
    <row r="26" spans="1:11" ht="27">
      <c r="A26" s="117" t="s">
        <v>223</v>
      </c>
      <c r="B26" s="118">
        <f>'%непродовольственные товары рт'!G24*'Оборот на душу'!B25/100</f>
        <v>26667.967999999997</v>
      </c>
      <c r="C26" s="118">
        <f>'%непродовольственные товары рт'!H24*'Оборот на душу'!C25/100</f>
        <v>32933.961000000003</v>
      </c>
      <c r="D26" s="118">
        <f>'%непродовольственные товары рт'!I24*'Оборот на душу'!D25/100</f>
        <v>41866.308000000005</v>
      </c>
      <c r="E26" s="118">
        <f>'%непродовольственные товары рт'!J24*'Оборот на душу'!E25/100</f>
        <v>51458.623999999996</v>
      </c>
      <c r="F26" s="118">
        <f>'%непродовольственные товары рт'!K24*'Оборот на душу'!F25/100</f>
        <v>51765.636000000006</v>
      </c>
      <c r="G26" s="118">
        <f>'%непродовольственные товары рт'!L24*'Оборот на душу'!G25/100</f>
        <v>59564.4</v>
      </c>
      <c r="H26" s="118">
        <f>'%непродовольственные товары рт'!M24*'Оборот на душу'!H25/100</f>
        <v>69261.638000000006</v>
      </c>
      <c r="I26" s="118">
        <f>'%непродовольственные товары рт'!N24*'Оборот на душу'!I25/100</f>
        <v>80921.115999999995</v>
      </c>
      <c r="J26" s="118">
        <f>'%непродовольственные товары рт'!O24*'Оборот на душу'!J25/100</f>
        <v>88483.752000000008</v>
      </c>
      <c r="K26" s="118">
        <f>'%непродовольственные товары рт'!P24*'Оборот на душу'!K25/100</f>
        <v>97255.031999999992</v>
      </c>
    </row>
    <row r="27" spans="1:11">
      <c r="A27" s="53" t="s">
        <v>149</v>
      </c>
      <c r="B27">
        <f>'%непродовольственные товары рт'!G25*'Оборот на душу'!B26/100</f>
        <v>20225.775000000001</v>
      </c>
      <c r="C27">
        <f>'%непродовольственные товары рт'!H25*'Оборот на душу'!C26/100</f>
        <v>24930.720000000001</v>
      </c>
      <c r="D27">
        <f>'%непродовольственные товары рт'!I25*'Оборот на душу'!D26/100</f>
        <v>30154.172999999999</v>
      </c>
      <c r="E27">
        <f>'%непродовольственные товары рт'!J25*'Оборот на душу'!E26/100</f>
        <v>35185.605000000003</v>
      </c>
      <c r="F27">
        <f>'%непродовольственные товары рт'!K25*'Оборот на душу'!F26/100</f>
        <v>37008.608999999997</v>
      </c>
      <c r="G27">
        <f>'%непродовольственные товары рт'!L25*'Оборот на душу'!G26/100</f>
        <v>41655.487999999998</v>
      </c>
      <c r="H27">
        <f>'%непродовольственные товары рт'!M25*'Оборот на душу'!H26/100</f>
        <v>48966.593000000001</v>
      </c>
      <c r="I27">
        <f>'%непродовольственные товары рт'!N25*'Оборот на душу'!I26/100</f>
        <v>56773.332000000002</v>
      </c>
      <c r="J27">
        <f>'%непродовольственные товары рт'!O25*'Оборот на душу'!J26/100</f>
        <v>62417.517</v>
      </c>
      <c r="K27">
        <f>'%непродовольственные товары рт'!P25*'Оборот на душу'!K26/100</f>
        <v>69142.95</v>
      </c>
    </row>
    <row r="28" spans="1:11">
      <c r="A28" s="53" t="s">
        <v>150</v>
      </c>
      <c r="B28">
        <f>'%непродовольственные товары рт'!G26*'Оборот на душу'!B27/100</f>
        <v>34384.769999999997</v>
      </c>
      <c r="C28">
        <f>'%непродовольственные товары рт'!H26*'Оборот на душу'!C27/100</f>
        <v>45813.18</v>
      </c>
      <c r="D28">
        <f>'%непродовольственные товары рт'!I26*'Оборот на душу'!D27/100</f>
        <v>55786.445999999996</v>
      </c>
      <c r="E28">
        <f>'%непродовольственные товары рт'!J26*'Оборот на душу'!E27/100</f>
        <v>61565.622000000003</v>
      </c>
      <c r="F28">
        <f>'%непродовольственные товары рт'!K26*'Оборот на душу'!F27/100</f>
        <v>53451.364999999998</v>
      </c>
      <c r="G28">
        <f>'%непродовольственные товары рт'!L26*'Оборот на душу'!G27/100</f>
        <v>59907.892</v>
      </c>
      <c r="H28">
        <f>'%непродовольственные товары рт'!M26*'Оборот на душу'!H27/100</f>
        <v>70483.433999999994</v>
      </c>
      <c r="I28">
        <f>'%непродовольственные товары рт'!N26*'Оборот на душу'!I27/100</f>
        <v>79289.983999999997</v>
      </c>
      <c r="J28">
        <f>'%непродовольственные товары рт'!O26*'Оборот на душу'!J27/100</f>
        <v>84854.682000000015</v>
      </c>
      <c r="K28">
        <f>'%непродовольственные товары рт'!P26*'Оборот на душу'!K27/100</f>
        <v>90422.688999999998</v>
      </c>
    </row>
    <row r="29" spans="1:11">
      <c r="A29" s="53" t="s">
        <v>151</v>
      </c>
      <c r="B29">
        <f>'%непродовольственные товары рт'!G27*'Оборот на душу'!B28/100</f>
        <v>20561.550999999999</v>
      </c>
      <c r="C29">
        <f>'%непродовольственные товары рт'!H27*'Оборот на душу'!C28/100</f>
        <v>24781.127999999997</v>
      </c>
      <c r="D29">
        <f>'%непродовольственные товары рт'!I27*'Оборот на душу'!D28/100</f>
        <v>30035.846999999998</v>
      </c>
      <c r="E29">
        <f>'%непродовольственные товары рт'!J27*'Оборот на душу'!E28/100</f>
        <v>37835.269999999997</v>
      </c>
      <c r="F29">
        <f>'%непродовольственные товары рт'!K27*'Оборот на душу'!F28/100</f>
        <v>41777.567999999999</v>
      </c>
      <c r="G29">
        <f>'%непродовольственные товары рт'!L27*'Оборот на душу'!G28/100</f>
        <v>47951.040000000001</v>
      </c>
      <c r="H29">
        <f>'%непродовольственные товары рт'!M27*'Оборот на душу'!H28/100</f>
        <v>56030.648000000008</v>
      </c>
      <c r="I29">
        <f>'%непродовольственные товары рт'!N27*'Оборот на душу'!I28/100</f>
        <v>63743.75</v>
      </c>
      <c r="J29">
        <f>'%непродовольственные товары рт'!O27*'Оборот на душу'!J28/100</f>
        <v>72839.039999999994</v>
      </c>
      <c r="K29">
        <f>'%непродовольственные товары рт'!P27*'Оборот на душу'!K28/100</f>
        <v>80832.877999999997</v>
      </c>
    </row>
    <row r="30" spans="1:11">
      <c r="A30" s="55" t="s">
        <v>224</v>
      </c>
      <c r="B30">
        <f>'%непродовольственные товары рт'!G28*'Оборот на душу'!B29/100</f>
        <v>17921.007000000001</v>
      </c>
      <c r="C30">
        <f>'%непродовольственные товары рт'!H28*'Оборот на душу'!C29/100</f>
        <v>23413.599999999999</v>
      </c>
      <c r="D30">
        <f>'%непродовольственные товары рт'!I28*'Оборот на душу'!D29/100</f>
        <v>27772.721999999998</v>
      </c>
      <c r="E30">
        <f>'%непродовольственные товары рт'!J28*'Оборот на душу'!E29/100</f>
        <v>31941.597000000005</v>
      </c>
      <c r="F30">
        <f>'%непродовольственные товары рт'!K28*'Оборот на душу'!F29/100</f>
        <v>36274.572</v>
      </c>
      <c r="G30">
        <f>'%непродовольственные товары рт'!L28*'Оборот на душу'!G29/100</f>
        <v>41791.848000000005</v>
      </c>
      <c r="H30">
        <f>'%непродовольственные товары рт'!M28*'Оборот на душу'!H29/100</f>
        <v>44465.754000000001</v>
      </c>
      <c r="I30">
        <f>'%непродовольственные товары рт'!N28*'Оборот на душу'!I29/100</f>
        <v>48724.41</v>
      </c>
      <c r="J30">
        <f>'%непродовольственные товары рт'!O28*'Оборот на душу'!J29/100</f>
        <v>52825.774000000012</v>
      </c>
      <c r="K30">
        <f>'%непродовольственные товары рт'!P28*'Оборот на душу'!K29/100</f>
        <v>59398.541999999994</v>
      </c>
    </row>
    <row r="31" spans="1:11" ht="31">
      <c r="A31" s="56" t="s">
        <v>225</v>
      </c>
      <c r="J31">
        <f>'%непродовольственные товары рт'!O29*'Оборот на душу'!J30/100</f>
        <v>73696.606</v>
      </c>
      <c r="K31">
        <f>'%непродовольственные товары рт'!P29*'Оборот на душу'!K30/100</f>
        <v>81682.459999999992</v>
      </c>
    </row>
    <row r="32" spans="1:11">
      <c r="A32" s="53" t="s">
        <v>152</v>
      </c>
      <c r="B32">
        <f>'%непродовольственные товары рт'!G30*'Оборот на душу'!B31/100</f>
        <v>12411.965999999999</v>
      </c>
      <c r="C32">
        <f>'%непродовольственные товары рт'!H30*'Оборот на душу'!C31/100</f>
        <v>16954.365000000002</v>
      </c>
      <c r="D32">
        <f>'%непродовольственные товары рт'!I30*'Оборот на душу'!D31/100</f>
        <v>21669.263999999999</v>
      </c>
      <c r="E32">
        <f>'%непродовольственные товары рт'!J30*'Оборот на душу'!E31/100</f>
        <v>25614.6</v>
      </c>
      <c r="F32">
        <f>'%непродовольственные товары рт'!K30*'Оборот на душу'!F31/100</f>
        <v>25118.323000000004</v>
      </c>
      <c r="G32">
        <f>'%непродовольственные товары рт'!L30*'Оборот на душу'!G31/100</f>
        <v>30500.33</v>
      </c>
      <c r="H32">
        <f>'%непродовольственные товары рт'!M30*'Оборот на душу'!H31/100</f>
        <v>37096.535000000003</v>
      </c>
      <c r="I32">
        <f>'%непродовольственные товары рт'!N30*'Оборот на душу'!I31/100</f>
        <v>49334.02</v>
      </c>
      <c r="J32">
        <f>'%непродовольственные товары рт'!O30*'Оборот на душу'!J31/100</f>
        <v>53003.78</v>
      </c>
      <c r="K32">
        <f>'%непродовольственные товары рт'!P30*'Оборот на душу'!K31/100</f>
        <v>55756.244000000006</v>
      </c>
    </row>
    <row r="33" spans="1:11">
      <c r="A33" s="53" t="s">
        <v>153</v>
      </c>
      <c r="B33">
        <f>'%непродовольственные товары рт'!G31*'Оборот на душу'!B32/100</f>
        <v>21078.38</v>
      </c>
      <c r="C33">
        <f>'%непродовольственные товары рт'!H31*'Оборот на душу'!C32/100</f>
        <v>25719.66</v>
      </c>
      <c r="D33">
        <f>'%непродовольственные товары рт'!I31*'Оборот на душу'!D32/100</f>
        <v>32505.887000000002</v>
      </c>
      <c r="E33">
        <f>'%непродовольственные товары рт'!J31*'Оборот на душу'!E32/100</f>
        <v>42308.88</v>
      </c>
      <c r="F33">
        <f>'%непродовольственные товары рт'!K31*'Оборот на душу'!F32/100</f>
        <v>47392.873</v>
      </c>
      <c r="G33">
        <f>'%непродовольственные товары рт'!L31*'Оборот на душу'!G32/100</f>
        <v>49514.133999999991</v>
      </c>
      <c r="H33">
        <f>'%непродовольственные товары рт'!M31*'Оборот на душу'!H32/100</f>
        <v>54384.105000000003</v>
      </c>
      <c r="I33">
        <f>'%непродовольственные товары рт'!N31*'Оборот на душу'!I32/100</f>
        <v>60364.5</v>
      </c>
      <c r="J33">
        <f>'%непродовольственные товары рт'!O31*'Оборот на душу'!J32/100</f>
        <v>66357.907000000007</v>
      </c>
      <c r="K33">
        <f>'%непродовольственные товары рт'!P31*'Оборот на душу'!K32/100</f>
        <v>72412.31</v>
      </c>
    </row>
    <row r="34" spans="1:11">
      <c r="A34" s="53" t="s">
        <v>154</v>
      </c>
      <c r="B34">
        <f>'%непродовольственные товары рт'!G32*'Оборот на душу'!B33/100</f>
        <v>16487.574000000001</v>
      </c>
      <c r="C34">
        <f>'%непродовольственные товары рт'!H32*'Оборот на душу'!C33/100</f>
        <v>22742.62</v>
      </c>
      <c r="D34">
        <f>'%непродовольственные товары рт'!I32*'Оборот на душу'!D33/100</f>
        <v>31513.552000000003</v>
      </c>
      <c r="E34">
        <f>'%непродовольственные товары рт'!J32*'Оборот на душу'!E33/100</f>
        <v>42826.574999999997</v>
      </c>
      <c r="F34">
        <f>'%непродовольственные товары рт'!K32*'Оборот на душу'!F33/100</f>
        <v>44339.087999999996</v>
      </c>
      <c r="G34">
        <f>'%непродовольственные товары рт'!L32*'Оборот на душу'!G33/100</f>
        <v>52706.836000000003</v>
      </c>
      <c r="H34">
        <f>'%непродовольственные товары рт'!M32*'Оборот на душу'!H33/100</f>
        <v>65471.790999999997</v>
      </c>
      <c r="I34">
        <f>'%непродовольственные товары рт'!N32*'Оборот на душу'!I33/100</f>
        <v>72101.865000000005</v>
      </c>
      <c r="J34">
        <f>'%непродовольственные товары рт'!O32*'Оборот на душу'!J33/100</f>
        <v>76194</v>
      </c>
      <c r="K34">
        <f>'%непродовольственные товары рт'!P32*'Оборот на душу'!K33/100</f>
        <v>83877.3</v>
      </c>
    </row>
    <row r="35" spans="1:11">
      <c r="A35" s="53" t="s">
        <v>155</v>
      </c>
      <c r="B35">
        <f>'%непродовольственные товары рт'!G33*'Оборот на душу'!B34/100</f>
        <v>24861.606</v>
      </c>
      <c r="C35">
        <f>'%непродовольственные товары рт'!H33*'Оборот на душу'!C34/100</f>
        <v>29887.883999999998</v>
      </c>
      <c r="D35">
        <f>'%непродовольственные товары рт'!I33*'Оборот на душу'!D34/100</f>
        <v>37450.152000000002</v>
      </c>
      <c r="E35">
        <f>'%непродовольственные товары рт'!J33*'Оборот на душу'!E34/100</f>
        <v>48250.432000000001</v>
      </c>
      <c r="F35">
        <f>'%непродовольственные товары рт'!K33*'Оборот на душу'!F34/100</f>
        <v>52758.32</v>
      </c>
      <c r="G35">
        <f>'%непродовольственные товары рт'!L33*'Оборот на душу'!G34/100</f>
        <v>59246.802000000003</v>
      </c>
      <c r="H35">
        <f>'%непродовольственные товары рт'!M33*'Оборот на душу'!H34/100</f>
        <v>63857.471999999994</v>
      </c>
      <c r="I35">
        <f>'%непродовольственные товары рт'!N33*'Оборот на душу'!I34/100</f>
        <v>72125.84</v>
      </c>
      <c r="J35">
        <f>'%непродовольственные товары рт'!O33*'Оборот на душу'!J34/100</f>
        <v>81380.7</v>
      </c>
      <c r="K35">
        <f>'%непродовольственные товары рт'!P33*'Оборот на душу'!K34/100</f>
        <v>88822.645999999993</v>
      </c>
    </row>
    <row r="36" spans="1:11">
      <c r="A36" s="53" t="s">
        <v>156</v>
      </c>
      <c r="B36">
        <f>'%непродовольственные товары рт'!G34*'Оборот на душу'!B35/100</f>
        <v>18451.523999999998</v>
      </c>
      <c r="C36">
        <f>'%непродовольственные товары рт'!H34*'Оборот на душу'!C35/100</f>
        <v>22190.936000000002</v>
      </c>
      <c r="D36">
        <f>'%непродовольственные товары рт'!I34*'Оборот на душу'!D35/100</f>
        <v>28157.152000000002</v>
      </c>
      <c r="E36">
        <f>'%непродовольственные товары рт'!J34*'Оборот на душу'!E35/100</f>
        <v>37462.92</v>
      </c>
      <c r="F36">
        <f>'%непродовольственные товары рт'!K34*'Оборот на душу'!F35/100</f>
        <v>41313.165000000001</v>
      </c>
      <c r="G36">
        <f>'%непродовольственные товары рт'!L34*'Оборот на душу'!G35/100</f>
        <v>45668.934000000001</v>
      </c>
      <c r="H36">
        <f>'%непродовольственные товары рт'!M34*'Оборот на душу'!H35/100</f>
        <v>52799.472000000002</v>
      </c>
      <c r="I36">
        <f>'%непродовольственные товары рт'!N34*'Оборот на душу'!I35/100</f>
        <v>62785.536000000007</v>
      </c>
      <c r="J36">
        <f>'%непродовольственные товары рт'!O34*'Оборот на душу'!J35/100</f>
        <v>70164.035999999993</v>
      </c>
      <c r="K36">
        <f>'%непродовольственные товары рт'!P34*'Оборот на душу'!K35/100</f>
        <v>78904.59199999999</v>
      </c>
    </row>
    <row r="37" spans="1:11">
      <c r="A37" s="53" t="s">
        <v>157</v>
      </c>
      <c r="B37">
        <f>'%непродовольственные товары рт'!G35*'Оборот на душу'!B36/100</f>
        <v>16654.208999999999</v>
      </c>
      <c r="C37">
        <f>'%непродовольственные товары рт'!H35*'Оборот на душу'!C36/100</f>
        <v>19168.155999999999</v>
      </c>
      <c r="D37">
        <f>'%непродовольственные товары рт'!I35*'Оборот на душу'!D36/100</f>
        <v>22883.504000000001</v>
      </c>
      <c r="E37">
        <f>'%непродовольственные товары рт'!J35*'Оборот на душу'!E36/100</f>
        <v>30705.576999999997</v>
      </c>
      <c r="F37">
        <f>'%непродовольственные товары рт'!K35*'Оборот на душу'!F36/100</f>
        <v>33283.410999999993</v>
      </c>
      <c r="G37">
        <f>'%непродовольственные товары рт'!L35*'Оборот на душу'!G36/100</f>
        <v>39512.550000000003</v>
      </c>
      <c r="H37">
        <f>'%непродовольственные товары рт'!M35*'Оборот на душу'!H36/100</f>
        <v>48441.49</v>
      </c>
      <c r="I37">
        <f>'%непродовольственные товары рт'!N35*'Оборот на душу'!I36/100</f>
        <v>55938.445</v>
      </c>
      <c r="J37">
        <f>'%непродовольственные товары рт'!O35*'Оборот на душу'!J36/100</f>
        <v>62542.122000000003</v>
      </c>
      <c r="K37">
        <f>'%непродовольственные товары рт'!P35*'Оборот на душу'!K36/100</f>
        <v>72544.298999999999</v>
      </c>
    </row>
    <row r="38" spans="1:11" s="118" customFormat="1">
      <c r="A38" s="53" t="s">
        <v>21</v>
      </c>
      <c r="B38">
        <f>'%непродовольственные товары рт'!G36*'Оборот на душу'!B37/100</f>
        <v>39335.048000000003</v>
      </c>
      <c r="C38">
        <f>'%непродовольственные товары рт'!H36*'Оборот на душу'!C37/100</f>
        <v>46992.722000000002</v>
      </c>
      <c r="D38">
        <f>'%непродовольственные товары рт'!I36*'Оборот на душу'!D37/100</f>
        <v>59991.386000000006</v>
      </c>
      <c r="E38">
        <f>'%непродовольственные товары рт'!J36*'Оборот на душу'!E37/100</f>
        <v>72163.327000000005</v>
      </c>
      <c r="F38">
        <f>'%непродовольственные товары рт'!K36*'Оборот на душу'!F37/100</f>
        <v>70055.561000000002</v>
      </c>
      <c r="G38">
        <f>'%непродовольственные товары рт'!L36*'Оборот на душу'!G37/100</f>
        <v>80949.649999999994</v>
      </c>
      <c r="H38">
        <f>'%непродовольственные товары рт'!M36*'Оборот на душу'!H37/100</f>
        <v>92644.83</v>
      </c>
      <c r="I38">
        <f>'%непродовольственные товары рт'!N36*'Оборот на душу'!I37/100</f>
        <v>109856.23000000003</v>
      </c>
      <c r="J38">
        <f>'%непродовольственные товары рт'!O36*'Оборот на душу'!J37/100</f>
        <v>119440.45500000002</v>
      </c>
      <c r="K38">
        <f>'%непродовольственные товары рт'!P36*'Оборот на душу'!K37/100</f>
        <v>130903.61600000001</v>
      </c>
    </row>
    <row r="40" spans="1:11">
      <c r="A40" s="117" t="s">
        <v>226</v>
      </c>
      <c r="B40" s="118">
        <f>'%непродовольственные товары рт'!G37*'Оборот на душу'!B38/100</f>
        <v>21839.088000000003</v>
      </c>
      <c r="C40" s="118">
        <f>'%непродовольственные товары рт'!H37*'Оборот на душу'!C38/100</f>
        <v>27685.391999999996</v>
      </c>
      <c r="D40" s="118">
        <f>'%непродовольственные товары рт'!I37*'Оборот на душу'!D38/100</f>
        <v>38033.097999999998</v>
      </c>
      <c r="E40" s="118">
        <f>'%непродовольственные товары рт'!J37*'Оборот на душу'!E38/100</f>
        <v>48621.342000000004</v>
      </c>
      <c r="F40" s="118">
        <f>'%непродовольственные товары рт'!K37*'Оборот на душу'!F38/100</f>
        <v>50156.894999999997</v>
      </c>
      <c r="G40" s="118">
        <f>'%непродовольственные товары рт'!L37*'Оборот на душу'!G38/100</f>
        <v>57368.08</v>
      </c>
      <c r="H40" s="118">
        <f>'%непродовольственные товары рт'!M37*'Оборот на душу'!H38/100</f>
        <v>66045.955999999991</v>
      </c>
      <c r="I40" s="118">
        <f>'%непродовольственные товары рт'!N37*'Оборот на душу'!I38/100</f>
        <v>76662.705000000002</v>
      </c>
      <c r="J40" s="118">
        <f>'%непродовольственные товары рт'!O37*'Оборот на душу'!J38/100</f>
        <v>84544.320000000007</v>
      </c>
      <c r="K40" s="118">
        <f>'%непродовольственные товары рт'!P37*'Оборот на душу'!K38/100</f>
        <v>95286.337999999989</v>
      </c>
    </row>
    <row r="41" spans="1:11">
      <c r="A41" s="55" t="s">
        <v>159</v>
      </c>
      <c r="B41">
        <f>'%непродовольственные товары рт'!G38*'Оборот на душу'!B39/100</f>
        <v>14675.335999999999</v>
      </c>
      <c r="C41">
        <f>'%непродовольственные товары рт'!H38*'Оборот на душу'!C39/100</f>
        <v>18779.822</v>
      </c>
      <c r="D41">
        <f>'%непродовольственные товары рт'!I38*'Оборот на душу'!D39/100</f>
        <v>23272.165000000001</v>
      </c>
      <c r="E41">
        <f>'%непродовольственные товары рт'!J38*'Оборот на душу'!E39/100</f>
        <v>36306.764999999999</v>
      </c>
      <c r="F41">
        <f>'%непродовольственные товары рт'!K38*'Оборот на душу'!F39/100</f>
        <v>46283.792000000001</v>
      </c>
      <c r="G41">
        <f>'%непродовольственные товары рт'!L38*'Оборот на душу'!G39/100</f>
        <v>52702.313999999991</v>
      </c>
      <c r="H41">
        <f>'%непродовольственные товары рт'!M38*'Оборот на душу'!H39/100</f>
        <v>67181.096000000005</v>
      </c>
      <c r="I41">
        <f>'%непродовольственные товары рт'!N38*'Оборот на душу'!I39/100</f>
        <v>94960.516000000018</v>
      </c>
      <c r="J41">
        <f>'%непродовольственные товары рт'!O38*'Оборот на душу'!J39/100</f>
        <v>113729.47200000001</v>
      </c>
      <c r="K41">
        <f>'%непродовольственные товары рт'!P38*'Оборот на душу'!K39/100</f>
        <v>124556.125</v>
      </c>
    </row>
    <row r="42" spans="1:11">
      <c r="A42" s="53" t="s">
        <v>160</v>
      </c>
      <c r="B42">
        <f>'%непродовольственные товары рт'!G39*'Оборот на душу'!B40/100</f>
        <v>6530.68</v>
      </c>
      <c r="C42">
        <f>'%непродовольственные товары рт'!H39*'Оборот на душу'!C40/100</f>
        <v>8417.1419999999998</v>
      </c>
      <c r="D42">
        <f>'%непродовольственные товары рт'!I39*'Оборот на душу'!D40/100</f>
        <v>9072.6489999999994</v>
      </c>
      <c r="E42">
        <f>'%непродовольственные товары рт'!J39*'Оборот на душу'!E40/100</f>
        <v>10585.013999999999</v>
      </c>
      <c r="F42">
        <f>'%непродовольственные товары рт'!K39*'Оборот на душу'!F40/100</f>
        <v>11679.128999999999</v>
      </c>
      <c r="G42">
        <f>'%непродовольственные товары рт'!L39*'Оборот на душу'!G40/100</f>
        <v>14863.967999999999</v>
      </c>
      <c r="H42">
        <f>'%непродовольственные товары рт'!M39*'Оборот на душу'!H40/100</f>
        <v>17954.353999999999</v>
      </c>
      <c r="I42">
        <f>'%непродовольственные товары рт'!N39*'Оборот на душу'!I40/100</f>
        <v>21728.125</v>
      </c>
      <c r="J42">
        <f>'%непродовольственные товары рт'!O39*'Оборот на душу'!J40/100</f>
        <v>24977.225999999995</v>
      </c>
      <c r="K42">
        <f>'%непродовольственные товары рт'!P39*'Оборот на душу'!K40/100</f>
        <v>27811.096999999998</v>
      </c>
    </row>
    <row r="43" spans="1:11">
      <c r="A43" s="53" t="s">
        <v>161</v>
      </c>
      <c r="B43">
        <f>'%непродовольственные товары рт'!G40*'Оборот на душу'!B41/100</f>
        <v>23238.02</v>
      </c>
      <c r="C43">
        <f>'%непродовольственные товары рт'!H40*'Оборот на душу'!C41/100</f>
        <v>30063.066000000003</v>
      </c>
      <c r="D43">
        <f>'%непродовольственные товары рт'!I40*'Оборот на душу'!D41/100</f>
        <v>43579.998</v>
      </c>
      <c r="E43">
        <f>'%непродовольственные товары рт'!J40*'Оборот на душу'!E41/100</f>
        <v>55261.491999999998</v>
      </c>
      <c r="F43">
        <f>'%непродовольственные товары рт'!K40*'Оборот на душу'!F41/100</f>
        <v>60496.38</v>
      </c>
      <c r="G43">
        <f>'%непродовольственные товары рт'!L40*'Оборот на душу'!G41/100</f>
        <v>66582.34199999999</v>
      </c>
      <c r="H43">
        <f>'%непродовольственные товары рт'!M40*'Оборот на душу'!H41/100</f>
        <v>74292.216</v>
      </c>
      <c r="I43">
        <f>'%непродовольственные товары рт'!N40*'Оборот на душу'!I41/100</f>
        <v>84131.882000000012</v>
      </c>
      <c r="J43">
        <f>'%непродовольственные товары рт'!O40*'Оборот на душу'!J41/100</f>
        <v>91363.02</v>
      </c>
      <c r="K43">
        <f>'%непродовольственные товары рт'!P40*'Оборот на душу'!K41/100</f>
        <v>108093.70799999998</v>
      </c>
    </row>
    <row r="44" spans="1:11">
      <c r="A44" s="53" t="s">
        <v>162</v>
      </c>
      <c r="B44">
        <f>'%непродовольственные товары рт'!G41*'Оборот на душу'!B42/100</f>
        <v>18746.841</v>
      </c>
      <c r="C44">
        <f>'%непродовольственные товары рт'!H41*'Оборот на душу'!C42/100</f>
        <v>24826.137000000002</v>
      </c>
      <c r="D44">
        <f>'%непродовольственные товары рт'!I41*'Оборот на душу'!D42/100</f>
        <v>34400.834999999999</v>
      </c>
      <c r="E44">
        <f>'%непродовольственные товары рт'!J41*'Оборот на душу'!E42/100</f>
        <v>47620.608</v>
      </c>
      <c r="F44">
        <f>'%непродовольственные товары рт'!K41*'Оборот на душу'!F42/100</f>
        <v>50898.615999999995</v>
      </c>
      <c r="G44">
        <f>'%непродовольственные товары рт'!L41*'Оборот на душу'!G42/100</f>
        <v>60650.915000000001</v>
      </c>
      <c r="H44">
        <f>'%непродовольственные товары рт'!M41*'Оборот на душу'!H42/100</f>
        <v>73251.695000000007</v>
      </c>
      <c r="I44">
        <f>'%непродовольственные товары рт'!N41*'Оборот на душу'!I42/100</f>
        <v>82331.428</v>
      </c>
      <c r="J44">
        <f>'%непродовольственные товары рт'!O41*'Оборот на душу'!J42/100</f>
        <v>93950.79</v>
      </c>
      <c r="K44">
        <f>'%непродовольственные товары рт'!P41*'Оборот на душу'!K42/100</f>
        <v>101495.625</v>
      </c>
    </row>
    <row r="45" spans="1:11" s="118" customFormat="1">
      <c r="A45" s="53" t="s">
        <v>163</v>
      </c>
      <c r="B45">
        <f>'%непродовольственные товары рт'!G42*'Оборот на душу'!B43/100</f>
        <v>19745.099999999999</v>
      </c>
      <c r="C45">
        <f>'%непродовольственные товары рт'!H42*'Оборот на душу'!C43/100</f>
        <v>24287.846999999998</v>
      </c>
      <c r="D45">
        <f>'%непродовольственные товары рт'!I42*'Оборот на душу'!D43/100</f>
        <v>29974.320999999996</v>
      </c>
      <c r="E45">
        <f>'%непродовольственные товары рт'!J42*'Оборот на душу'!E43/100</f>
        <v>37210.288</v>
      </c>
      <c r="F45">
        <f>'%непродовольственные товары рт'!K42*'Оборот на душу'!F43/100</f>
        <v>39161.72</v>
      </c>
      <c r="G45">
        <f>'%непродовольственные товары рт'!L42*'Оборот на душу'!G43/100</f>
        <v>44826.03</v>
      </c>
      <c r="H45">
        <f>'%непродовольственные товары рт'!M42*'Оборот на душу'!H43/100</f>
        <v>48411</v>
      </c>
      <c r="I45">
        <f>'%непродовольственные товары рт'!N42*'Оборот на душу'!I43/100</f>
        <v>54899.722000000002</v>
      </c>
      <c r="J45">
        <f>'%непродовольственные товары рт'!O42*'Оборот на душу'!J43/100</f>
        <v>61697.471000000005</v>
      </c>
      <c r="K45">
        <f>'%непродовольственные товары рт'!P42*'Оборот на душу'!K43/100</f>
        <v>65330.84</v>
      </c>
    </row>
    <row r="46" spans="1:11">
      <c r="A46" s="53" t="s">
        <v>164</v>
      </c>
      <c r="B46">
        <f>'%непродовольственные товары рт'!G43*'Оборот на душу'!B44/100</f>
        <v>23981.495999999999</v>
      </c>
      <c r="C46">
        <f>'%непродовольственные товары рт'!H43*'Оборот на душу'!C44/100</f>
        <v>29735.300999999999</v>
      </c>
      <c r="D46">
        <f>'%непродовольственные товары рт'!I43*'Оборот на душу'!D44/100</f>
        <v>40511.562000000005</v>
      </c>
      <c r="E46">
        <f>'%непродовольственные товары рт'!J43*'Оборот на душу'!E44/100</f>
        <v>51559.955000000002</v>
      </c>
      <c r="F46">
        <f>'%непродовольственные товары рт'!K43*'Оборот на душу'!F44/100</f>
        <v>47172.45</v>
      </c>
      <c r="G46">
        <f>'%непродовольственные товары рт'!L43*'Оборот на душу'!G44/100</f>
        <v>56279.322</v>
      </c>
      <c r="H46">
        <f>'%непродовольственные товары рт'!M43*'Оборот на душу'!H44/100</f>
        <v>68131.495999999999</v>
      </c>
      <c r="I46">
        <f>'%непродовольственные товары рт'!N43*'Оборот на душу'!I44/100</f>
        <v>80852.964000000007</v>
      </c>
      <c r="J46">
        <f>'%непродовольственные товары рт'!O43*'Оборот на душу'!J44/100</f>
        <v>88536.333000000013</v>
      </c>
      <c r="K46">
        <f>'%непродовольственные товары рт'!P43*'Оборот на душу'!K44/100</f>
        <v>96847.59</v>
      </c>
    </row>
    <row r="48" spans="1:11" ht="27">
      <c r="A48" s="117" t="s">
        <v>227</v>
      </c>
      <c r="B48" s="118">
        <f>'%непродовольственные товары рт'!G44*'Оборот на душу'!B45/100</f>
        <v>14848.652000000002</v>
      </c>
      <c r="C48" s="118">
        <f>'%непродовольственные товары рт'!H44*'Оборот на душу'!C45/100</f>
        <v>17691.900000000001</v>
      </c>
      <c r="D48" s="118">
        <f>'%непродовольственные товары рт'!I44*'Оборот на душу'!D45/100</f>
        <v>23875.673999999999</v>
      </c>
      <c r="E48" s="118">
        <f>'%непродовольственные товары рт'!J44*'Оборот на душу'!E45/100</f>
        <v>33737</v>
      </c>
      <c r="F48" s="118">
        <f>'%непродовольственные товары рт'!K44*'Оборот на душу'!F45/100</f>
        <v>38970.828000000001</v>
      </c>
      <c r="G48" s="118">
        <f>'%непродовольственные товары рт'!L44*'Оборот на душу'!G45/100</f>
        <v>45652.192000000003</v>
      </c>
      <c r="H48" s="118">
        <f>'%непродовольственные товары рт'!M44*'Оборот на душу'!H45/100</f>
        <v>52602.375</v>
      </c>
      <c r="I48" s="118">
        <f>'%непродовольственные товары рт'!N44*'Оборот на душу'!I45/100</f>
        <v>60226.95</v>
      </c>
      <c r="J48" s="118">
        <f>'%непродовольственные товары рт'!O44*'Оборот на душу'!J45/100</f>
        <v>67008.429999999993</v>
      </c>
      <c r="K48" s="118">
        <f>'%непродовольственные товары рт'!P44*'Оборот на душу'!K45/100</f>
        <v>71998.971000000005</v>
      </c>
    </row>
    <row r="49" spans="1:11">
      <c r="A49" s="92" t="s">
        <v>166</v>
      </c>
      <c r="B49">
        <f>'%непродовольственные товары рт'!G45*'Оборот на душу'!B46/100</f>
        <v>14937.696000000002</v>
      </c>
      <c r="C49">
        <f>'%непродовольственные товары рт'!H45*'Оборот на душу'!C46/100</f>
        <v>17412.18</v>
      </c>
      <c r="D49">
        <f>'%непродовольственные товары рт'!I45*'Оборот на душу'!D46/100</f>
        <v>26226.953999999998</v>
      </c>
      <c r="E49">
        <f>'%непродовольственные товары рт'!J45*'Оборот на душу'!E46/100</f>
        <v>42113.215999999993</v>
      </c>
      <c r="F49">
        <f>'%непродовольственные товары рт'!K45*'Оборот на душу'!F46/100</f>
        <v>50723.925000000003</v>
      </c>
      <c r="G49">
        <f>'%непродовольственные товары рт'!L45*'Оборот на душу'!G46/100</f>
        <v>59020.751999999993</v>
      </c>
      <c r="H49">
        <f>'%непродовольственные товары рт'!M45*'Оборот на душу'!H46/100</f>
        <v>62024.974000000002</v>
      </c>
      <c r="I49">
        <f>'%непродовольственные товары рт'!N45*'Оборот на душу'!I46/100</f>
        <v>70511.34</v>
      </c>
      <c r="J49">
        <f>'%непродовольственные товары рт'!O45*'Оборот на душу'!J46/100</f>
        <v>81005.73</v>
      </c>
      <c r="K49">
        <f>'%непродовольственные товары рт'!P45*'Оборот на душу'!K46/100</f>
        <v>88777.025999999998</v>
      </c>
    </row>
    <row r="50" spans="1:11">
      <c r="A50" s="53" t="s">
        <v>229</v>
      </c>
      <c r="B50">
        <f>'%непродовольственные товары рт'!G46*'Оборот на душу'!B47/100</f>
        <v>3898.1539999999995</v>
      </c>
      <c r="C50">
        <f>'%непродовольственные товары рт'!H46*'Оборот на душу'!C47/100</f>
        <v>4923.8500000000004</v>
      </c>
      <c r="D50">
        <f>'%непродовольственные товары рт'!I46*'Оборот на душу'!D47/100</f>
        <v>5860.7639999999992</v>
      </c>
      <c r="E50">
        <f>'%непродовольственные товары рт'!J46*'Оборот на душу'!E47/100</f>
        <v>9749.39</v>
      </c>
      <c r="F50">
        <f>'%непродовольственные товары рт'!K46*'Оборот на душу'!F47/100</f>
        <v>12348</v>
      </c>
      <c r="G50">
        <f>'%непродовольственные товары рт'!L46*'Оборот на душу'!G47/100</f>
        <v>14091.7</v>
      </c>
      <c r="H50">
        <f>'%непродовольственные товары рт'!M46*'Оборот на душу'!H47/100</f>
        <v>23467.752</v>
      </c>
      <c r="I50">
        <f>'%непродовольственные товары рт'!N46*'Оборот на душу'!I47/100</f>
        <v>22883.553</v>
      </c>
      <c r="J50">
        <f>'%непродовольственные товары рт'!O46*'Оборот на душу'!J47/100</f>
        <v>27088.014999999999</v>
      </c>
      <c r="K50">
        <f>'%непродовольственные товары рт'!P46*'Оборот на душу'!K47/100</f>
        <v>29179.89</v>
      </c>
    </row>
    <row r="51" spans="1:11">
      <c r="A51" s="55" t="s">
        <v>168</v>
      </c>
      <c r="B51">
        <f>'%непродовольственные товары рт'!G47*'Оборот на душу'!B48/100</f>
        <v>12823.668</v>
      </c>
      <c r="C51">
        <f>'%непродовольственные товары рт'!H47*'Оборот на душу'!C48/100</f>
        <v>15644.6</v>
      </c>
      <c r="D51">
        <f>'%непродовольственные товары рт'!I47*'Оборот на душу'!D48/100</f>
        <v>20802.378000000001</v>
      </c>
      <c r="E51">
        <f>'%непродовольственные товары рт'!J47*'Оборот на душу'!E48/100</f>
        <v>28242.63</v>
      </c>
      <c r="F51">
        <f>'%непродовольственные товары рт'!K47*'Оборот на душу'!F48/100</f>
        <v>32729.088000000003</v>
      </c>
      <c r="G51">
        <f>'%непродовольственные товары рт'!L47*'Оборот на душу'!G48/100</f>
        <v>38242.282999999996</v>
      </c>
      <c r="H51">
        <f>'%непродовольственные товары рт'!M47*'Оборот на душу'!H48/100</f>
        <v>44320.949000000001</v>
      </c>
      <c r="I51">
        <f>'%непродовольственные товары рт'!N47*'Оборот на душу'!I48/100</f>
        <v>49042.233</v>
      </c>
      <c r="J51">
        <f>'%непродовольственные товары рт'!O47*'Оборот на душу'!J48/100</f>
        <v>54938.625</v>
      </c>
      <c r="K51">
        <f>'%непродовольственные товары рт'!P47*'Оборот на душу'!K48/100</f>
        <v>61266.902000000002</v>
      </c>
    </row>
    <row r="52" spans="1:11">
      <c r="A52" s="55" t="s">
        <v>169</v>
      </c>
      <c r="B52">
        <f>'%непродовольственные товары рт'!G48*'Оборот на душу'!B49/100</f>
        <v>16289.383999999998</v>
      </c>
      <c r="C52">
        <f>'%непродовольственные товары рт'!H48*'Оборот на душу'!C49/100</f>
        <v>20442.8</v>
      </c>
      <c r="D52">
        <f>'%непродовольственные товары рт'!I48*'Оборот на душу'!D49/100</f>
        <v>22555.62</v>
      </c>
      <c r="E52">
        <f>'%непродовольственные товары рт'!J48*'Оборот на душу'!E49/100</f>
        <v>27386.12</v>
      </c>
      <c r="F52">
        <f>'%непродовольственные товары рт'!K48*'Оборот на душу'!F49/100</f>
        <v>30082.503000000004</v>
      </c>
      <c r="G52">
        <f>'%непродовольственные товары рт'!L48*'Оборот на душу'!G49/100</f>
        <v>32376.739000000005</v>
      </c>
      <c r="H52">
        <f>'%непродовольственные товары рт'!M48*'Оборот на душу'!H49/100</f>
        <v>35531.82</v>
      </c>
      <c r="I52">
        <f>'%непродовольственные товары рт'!N48*'Оборот на душу'!I49/100</f>
        <v>40100.31</v>
      </c>
      <c r="J52">
        <f>'%непродовольственные товары рт'!O48*'Оборот на душу'!J49/100</f>
        <v>40336.874000000003</v>
      </c>
      <c r="K52">
        <f>'%непродовольственные товары рт'!P48*'Оборот на душу'!K49/100</f>
        <v>41014.705999999998</v>
      </c>
    </row>
    <row r="53" spans="1:11" s="118" customFormat="1">
      <c r="A53" s="92" t="s">
        <v>170</v>
      </c>
      <c r="B53">
        <f>'%непродовольственные товары рт'!G49*'Оборот на душу'!B50/100</f>
        <v>12587.12</v>
      </c>
      <c r="C53">
        <f>'%непродовольственные товары рт'!H49*'Оборот на душу'!C50/100</f>
        <v>16475.625</v>
      </c>
      <c r="D53">
        <f>'%непродовольственные товары рт'!I49*'Оборот на душу'!D50/100</f>
        <v>20383.71</v>
      </c>
      <c r="E53">
        <f>'%непродовольственные товары рт'!J49*'Оборот на душу'!E50/100</f>
        <v>27727.370999999999</v>
      </c>
      <c r="F53">
        <f>'%непродовольственные товары рт'!K49*'Оборот на душу'!F50/100</f>
        <v>31585.884999999998</v>
      </c>
      <c r="G53">
        <f>'%непродовольственные товары рт'!L49*'Оборот на душу'!G50/100</f>
        <v>39627.206999999995</v>
      </c>
      <c r="H53">
        <f>'%непродовольственные товары рт'!M49*'Оборот на душу'!H50/100</f>
        <v>47104.169000000002</v>
      </c>
      <c r="I53">
        <f>'%непродовольственные товары рт'!N49*'Оборот на душу'!I50/100</f>
        <v>54158.601000000002</v>
      </c>
      <c r="J53">
        <f>'%непродовольственные товары рт'!O49*'Оборот на душу'!J50/100</f>
        <v>59845.953000000001</v>
      </c>
      <c r="K53">
        <f>'%непродовольственные товары рт'!P49*'Оборот на душу'!K50/100</f>
        <v>68424.960000000006</v>
      </c>
    </row>
    <row r="54" spans="1:11">
      <c r="A54" s="53" t="s">
        <v>171</v>
      </c>
      <c r="B54">
        <f>'%непродовольственные товары рт'!G50*'Оборот на душу'!B51/100</f>
        <v>7251.3359999999993</v>
      </c>
      <c r="C54">
        <f>'%непродовольственные товары рт'!H50*'Оборот на душу'!C51/100</f>
        <v>5958.7019999999993</v>
      </c>
      <c r="D54">
        <f>'%непродовольственные товары рт'!I50*'Оборот на душу'!D51/100</f>
        <v>8610.9320000000007</v>
      </c>
      <c r="E54">
        <f>'%непродовольственные товары рт'!J50*'Оборот на душу'!E51/100</f>
        <v>15316.52</v>
      </c>
      <c r="F54">
        <f>'%непродовольственные товары рт'!K50*'Оборот на душу'!F51/100</f>
        <v>20472.62</v>
      </c>
      <c r="G54">
        <f>'%непродовольственные товары рт'!L50*'Оборот на душу'!G51/100</f>
        <v>25113.722000000002</v>
      </c>
      <c r="H54">
        <f>'%непродовольственные товары рт'!M50*'Оборот на душу'!H51/100</f>
        <v>35785.903000000006</v>
      </c>
      <c r="I54">
        <f>'%непродовольственные товары рт'!N50*'Оборот на душу'!I51/100</f>
        <v>37935.300000000003</v>
      </c>
      <c r="J54">
        <f>'%непродовольственные товары рт'!O50*'Оборот на душу'!J51/100</f>
        <v>42860.928</v>
      </c>
      <c r="K54">
        <f>'%непродовольственные товары рт'!P50*'Оборот на душу'!K51/100</f>
        <v>40975.839999999997</v>
      </c>
    </row>
    <row r="55" spans="1:11">
      <c r="A55" s="53" t="s">
        <v>172</v>
      </c>
      <c r="B55">
        <f>'%непродовольственные товары рт'!G51*'Оборот на душу'!B52/100</f>
        <v>20615.310000000001</v>
      </c>
      <c r="C55">
        <f>'%непродовольственные товары рт'!H51*'Оборот на душу'!C52/100</f>
        <v>25347.886000000002</v>
      </c>
      <c r="D55">
        <f>'%непродовольственные товары рт'!I51*'Оборот на душу'!D52/100</f>
        <v>32798.866999999998</v>
      </c>
      <c r="E55">
        <f>'%непродовольственные товары рт'!J51*'Оборот на душу'!E52/100</f>
        <v>41099.49</v>
      </c>
      <c r="F55">
        <f>'%непродовольственные товары рт'!K51*'Оборот на душу'!F52/100</f>
        <v>44509.542000000001</v>
      </c>
      <c r="G55">
        <f>'%непродовольственные товары рт'!L51*'Оборот на душу'!G52/100</f>
        <v>51980.118000000009</v>
      </c>
      <c r="H55">
        <f>'%непродовольственные товары рт'!M51*'Оборот на душу'!H52/100</f>
        <v>61790.148000000001</v>
      </c>
      <c r="I55">
        <f>'%непродовольственные товары рт'!N51*'Оборот на душу'!I52/100</f>
        <v>74231.009999999995</v>
      </c>
      <c r="J55">
        <f>'%непродовольственные товары рт'!O51*'Оборот на душу'!J52/100</f>
        <v>80268.983999999997</v>
      </c>
      <c r="K55">
        <f>'%непродовольственные товары рт'!P51*'Оборот на душу'!K52/100</f>
        <v>85588.104000000007</v>
      </c>
    </row>
    <row r="56" spans="1:11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</row>
    <row r="57" spans="1:11">
      <c r="A57" s="117" t="s">
        <v>231</v>
      </c>
      <c r="B57" s="118">
        <f>'%непродовольственные товары рт'!G52*'Оборот на душу'!B53/100</f>
        <v>20804.106</v>
      </c>
      <c r="C57" s="118">
        <f>'%непродовольственные товары рт'!H52*'Оборот на душу'!C53/100</f>
        <v>26827.983000000004</v>
      </c>
      <c r="D57" s="118">
        <f>'%непродовольственные товары рт'!I52*'Оборот на душу'!D53/100</f>
        <v>35041.962</v>
      </c>
      <c r="E57" s="118">
        <f>'%непродовольственные товары рт'!J52*'Оборот на душу'!E53/100</f>
        <v>45438.62</v>
      </c>
      <c r="F57" s="118">
        <f>'%непродовольственные товары рт'!K52*'Оборот на душу'!F53/100</f>
        <v>45386.509000000005</v>
      </c>
      <c r="G57" s="118">
        <f>'%непродовольственные товары рт'!L52*'Оборот на душу'!G53/100</f>
        <v>51352.064000000006</v>
      </c>
      <c r="H57" s="118">
        <f>'%непродовольственные товары рт'!M52*'Оборот на душу'!H53/100</f>
        <v>59629.580999999998</v>
      </c>
      <c r="I57" s="118">
        <f>'%непродовольственные товары рт'!N52*'Оборот на душу'!I53/100</f>
        <v>69099.042000000001</v>
      </c>
      <c r="J57" s="118">
        <f>'%непродовольственные товары рт'!O52*'Оборот на душу'!J53/100</f>
        <v>77685.168000000005</v>
      </c>
      <c r="K57" s="118">
        <f>'%непродовольственные товары рт'!P52*'Оборот на душу'!K53/100</f>
        <v>86818.675999999992</v>
      </c>
    </row>
    <row r="58" spans="1:11">
      <c r="A58" s="53" t="s">
        <v>174</v>
      </c>
      <c r="B58">
        <f>'%непродовольственные товары рт'!G53*'Оборот на душу'!B54/100</f>
        <v>22684.861000000001</v>
      </c>
      <c r="C58">
        <f>'%непродовольственные товары рт'!H53*'Оборот на душу'!C54/100</f>
        <v>30804.7</v>
      </c>
      <c r="D58">
        <f>'%непродовольственные товары рт'!I53*'Оборот на душу'!D54/100</f>
        <v>41403.743999999999</v>
      </c>
      <c r="E58">
        <f>'%непродовольственные товары рт'!J53*'Оборот на душу'!E54/100</f>
        <v>54126.592000000004</v>
      </c>
      <c r="F58">
        <f>'%непродовольственные товары рт'!K53*'Оборот на душу'!F54/100</f>
        <v>56578.932000000001</v>
      </c>
      <c r="G58">
        <f>'%непродовольственные товары рт'!L53*'Оборот на душу'!G54/100</f>
        <v>63035.82</v>
      </c>
      <c r="H58">
        <f>'%непродовольственные товары рт'!M53*'Оборот на душу'!H54/100</f>
        <v>71180.076000000001</v>
      </c>
      <c r="I58">
        <f>'%непродовольственные товары рт'!N53*'Оборот на душу'!I54/100</f>
        <v>78022</v>
      </c>
      <c r="J58">
        <f>'%непродовольственные товары рт'!O53*'Оборот на душу'!J54/100</f>
        <v>89132.61</v>
      </c>
      <c r="K58">
        <f>'%непродовольственные товары рт'!P53*'Оборот на душу'!K54/100</f>
        <v>96351.37</v>
      </c>
    </row>
    <row r="59" spans="1:11">
      <c r="A59" s="92" t="s">
        <v>175</v>
      </c>
      <c r="B59">
        <f>'%непродовольственные товары рт'!G54*'Оборот на душу'!B55/100</f>
        <v>9589.5720000000001</v>
      </c>
      <c r="C59">
        <f>'%непродовольственные товары рт'!H54*'Оборот на душу'!C55/100</f>
        <v>14307.558000000001</v>
      </c>
      <c r="D59">
        <f>'%непродовольственные товары рт'!I54*'Оборот на душу'!D55/100</f>
        <v>18887.778000000002</v>
      </c>
      <c r="E59">
        <f>'%непродовольственные товары рт'!J54*'Оборот на душу'!E55/100</f>
        <v>26089.206000000002</v>
      </c>
      <c r="F59">
        <f>'%непродовольственные товары рт'!K54*'Оборот на душу'!F55/100</f>
        <v>27870.555</v>
      </c>
      <c r="G59">
        <f>'%непродовольственные товары рт'!L54*'Оборот на душу'!G55/100</f>
        <v>31276</v>
      </c>
      <c r="H59">
        <f>'%непродовольственные товары рт'!M54*'Оборот на душу'!H55/100</f>
        <v>36156.541999999994</v>
      </c>
      <c r="I59">
        <f>'%непродовольственные товары рт'!N54*'Оборот на душу'!I55/100</f>
        <v>40060.93</v>
      </c>
      <c r="J59">
        <f>'%непродовольственные товары рт'!O54*'Оборот на душу'!J55/100</f>
        <v>43382.5</v>
      </c>
      <c r="K59">
        <f>'%непродовольственные товары рт'!P54*'Оборот на душу'!K55/100</f>
        <v>48568.589000000007</v>
      </c>
    </row>
    <row r="60" spans="1:11">
      <c r="A60" s="92" t="s">
        <v>176</v>
      </c>
      <c r="B60">
        <f>'%непродовольственные товары рт'!G55*'Оборот на душу'!B56/100</f>
        <v>10227.834000000001</v>
      </c>
      <c r="C60">
        <f>'%непродовольственные товары рт'!H55*'Оборот на душу'!C56/100</f>
        <v>12650.74</v>
      </c>
      <c r="D60">
        <f>'%непродовольственные товары рт'!I55*'Оборот на душу'!D56/100</f>
        <v>17921.400000000001</v>
      </c>
      <c r="E60">
        <f>'%непродовольственные товары рт'!J55*'Оборот на душу'!E56/100</f>
        <v>23293</v>
      </c>
      <c r="F60">
        <f>'%непродовольственные товары рт'!K55*'Оборот на душу'!F56/100</f>
        <v>25301.955000000002</v>
      </c>
      <c r="G60">
        <f>'%непродовольственные товары рт'!L55*'Оборот на душу'!G56/100</f>
        <v>27729.789000000001</v>
      </c>
      <c r="H60">
        <f>'%непродовольственные товары рт'!M55*'Оборот на душу'!H56/100</f>
        <v>30415.923999999999</v>
      </c>
      <c r="I60">
        <f>'%непродовольственные товары рт'!N55*'Оборот на душу'!I56/100</f>
        <v>33688.800000000003</v>
      </c>
      <c r="J60">
        <f>'%непродовольственные товары рт'!O55*'Оборот на душу'!J56/100</f>
        <v>36709.9</v>
      </c>
      <c r="K60">
        <f>'%непродовольственные товары рт'!P55*'Оборот на душу'!K56/100</f>
        <v>42658.8</v>
      </c>
    </row>
    <row r="61" spans="1:11">
      <c r="A61" s="53" t="s">
        <v>177</v>
      </c>
      <c r="B61">
        <f>'%непродовольственные товары рт'!G56*'Оборот на душу'!B57/100</f>
        <v>21783.547999999999</v>
      </c>
      <c r="C61">
        <f>'%непродовольственные товары рт'!H56*'Оборот на душу'!C57/100</f>
        <v>30252.18</v>
      </c>
      <c r="D61">
        <f>'%непродовольственные товары рт'!I56*'Оборот на душу'!D57/100</f>
        <v>39138.19</v>
      </c>
      <c r="E61">
        <f>'%непродовольственные товары рт'!J56*'Оборот на душу'!E57/100</f>
        <v>52600.761000000006</v>
      </c>
      <c r="F61">
        <f>'%непродовольственные товары рт'!K56*'Оборот на душу'!F57/100</f>
        <v>52742.91</v>
      </c>
      <c r="G61">
        <f>'%непродовольственные товары рт'!L56*'Оборот на душу'!G57/100</f>
        <v>63610.6</v>
      </c>
      <c r="H61">
        <f>'%непродовольственные товары рт'!M56*'Оборот на душу'!H57/100</f>
        <v>75397.55</v>
      </c>
      <c r="I61">
        <f>'%непродовольственные товары рт'!N56*'Оборот на душу'!I57/100</f>
        <v>99500.61</v>
      </c>
      <c r="J61">
        <f>'%непродовольственные товары рт'!O56*'Оборот на душу'!J57/100</f>
        <v>106662.231</v>
      </c>
      <c r="K61">
        <f>'%непродовольственные товары рт'!P56*'Оборот на душу'!K57/100</f>
        <v>114716.47</v>
      </c>
    </row>
    <row r="62" spans="1:11">
      <c r="A62" s="53" t="s">
        <v>234</v>
      </c>
      <c r="B62">
        <f>'%непродовольственные товары рт'!G57*'Оборот на душу'!B58/100</f>
        <v>14374.26</v>
      </c>
      <c r="C62">
        <f>'%непродовольственные товары рт'!H57*'Оборот на душу'!C58/100</f>
        <v>17593.740000000002</v>
      </c>
      <c r="D62">
        <f>'%непродовольственные товары рт'!I57*'Оборот на душу'!D58/100</f>
        <v>23557.59</v>
      </c>
      <c r="E62">
        <f>'%непродовольственные товары рт'!J57*'Оборот на душу'!E58/100</f>
        <v>34863.494000000006</v>
      </c>
      <c r="F62">
        <f>'%непродовольственные товары рт'!K57*'Оборот на душу'!F58/100</f>
        <v>38426.284</v>
      </c>
      <c r="G62">
        <f>'%непродовольственные товары рт'!L57*'Оборот на душу'!G58/100</f>
        <v>44424.353999999992</v>
      </c>
      <c r="H62">
        <f>'%непродовольственные товары рт'!M57*'Оборот на душу'!H58/100</f>
        <v>50135.583999999995</v>
      </c>
      <c r="I62">
        <f>'%непродовольственные товары рт'!N57*'Оборот на душу'!I58/100</f>
        <v>54485.476000000002</v>
      </c>
      <c r="J62">
        <f>'%непродовольственные товары рт'!O57*'Оборот на душу'!J58/100</f>
        <v>58250.561999999991</v>
      </c>
      <c r="K62">
        <f>'%непродовольственные товары рт'!P57*'Оборот на душу'!K58/100</f>
        <v>65089.32</v>
      </c>
    </row>
    <row r="63" spans="1:11">
      <c r="A63" s="92" t="s">
        <v>179</v>
      </c>
      <c r="B63">
        <f>'%непродовольственные товары рт'!G58*'Оборот на душу'!B59/100</f>
        <v>12201.096000000001</v>
      </c>
      <c r="C63">
        <f>'%непродовольственные товары рт'!H58*'Оборот на душу'!C59/100</f>
        <v>15308.66</v>
      </c>
      <c r="D63">
        <f>'%непродовольственные товары рт'!I58*'Оборот на душу'!D59/100</f>
        <v>19672.485000000001</v>
      </c>
      <c r="E63">
        <f>'%непродовольственные товары рт'!J58*'Оборот на душу'!E59/100</f>
        <v>27184.85</v>
      </c>
      <c r="F63">
        <f>'%непродовольственные товары рт'!K58*'Оборот на душу'!F59/100</f>
        <v>29164.76</v>
      </c>
      <c r="G63">
        <f>'%непродовольственные товары рт'!L58*'Оборот на душу'!G59/100</f>
        <v>32221.383999999998</v>
      </c>
      <c r="H63">
        <f>'%непродовольственные товары рт'!M58*'Оборот на душу'!H59/100</f>
        <v>39944.481999999996</v>
      </c>
      <c r="I63">
        <f>'%непродовольственные товары рт'!N58*'Оборот на душу'!I59/100</f>
        <v>45936.106000000007</v>
      </c>
      <c r="J63">
        <f>'%непродовольственные товары рт'!O58*'Оборот на душу'!J59/100</f>
        <v>51163.55</v>
      </c>
      <c r="K63">
        <f>'%непродовольственные товары рт'!P58*'Оборот на душу'!K59/100</f>
        <v>54605.77199999999</v>
      </c>
    </row>
    <row r="64" spans="1:11">
      <c r="A64" s="57" t="s">
        <v>180</v>
      </c>
      <c r="B64">
        <f>'%непродовольственные товары рт'!G59*'Оборот на душу'!B60/100</f>
        <v>26426.880000000001</v>
      </c>
      <c r="C64">
        <f>'%непродовольственные товары рт'!H59*'Оборот на душу'!C60/100</f>
        <v>35603.751000000004</v>
      </c>
      <c r="D64">
        <f>'%непродовольственные товары рт'!I59*'Оборот на душу'!D60/100</f>
        <v>47075.387999999999</v>
      </c>
      <c r="E64">
        <f>'%непродовольственные товары рт'!J59*'Оборот на душу'!E60/100</f>
        <v>58423.68</v>
      </c>
      <c r="F64">
        <f>'%непродовольственные товары рт'!K59*'Оборот на душу'!F60/100</f>
        <v>57394.05</v>
      </c>
      <c r="G64">
        <f>'%непродовольственные товары рт'!L59*'Оборот на душу'!G60/100</f>
        <v>62365.784000000007</v>
      </c>
      <c r="H64">
        <f>'%непродовольственные товары рт'!M59*'Оборот на душу'!H60/100</f>
        <v>71859.898000000001</v>
      </c>
      <c r="I64">
        <f>'%непродовольственные товары рт'!N59*'Оборот на душу'!I60/100</f>
        <v>79192.652999999991</v>
      </c>
      <c r="J64">
        <f>'%непродовольственные товары рт'!O59*'Оборот на душу'!J60/100</f>
        <v>89444.160000000003</v>
      </c>
      <c r="K64">
        <f>'%непродовольственные товары рт'!P59*'Оборот на душу'!K60/100</f>
        <v>96860.875999999989</v>
      </c>
    </row>
    <row r="65" spans="1:11">
      <c r="A65" s="53" t="s">
        <v>181</v>
      </c>
      <c r="B65">
        <f>'%непродовольственные товары рт'!G60*'Оборот на душу'!B61/100</f>
        <v>12686.5</v>
      </c>
      <c r="C65">
        <f>'%непродовольственные товары рт'!H60*'Оборот на душу'!C61/100</f>
        <v>15763.575000000001</v>
      </c>
      <c r="D65">
        <f>'%непродовольственные товары рт'!I60*'Оборот на душу'!D61/100</f>
        <v>21386.404999999999</v>
      </c>
      <c r="E65">
        <f>'%непродовольственные товары рт'!J60*'Оборот на душу'!E61/100</f>
        <v>29781.711999999996</v>
      </c>
      <c r="F65">
        <f>'%непродовольственные товары рт'!K60*'Оборот на душу'!F61/100</f>
        <v>30327.245999999999</v>
      </c>
      <c r="G65">
        <f>'%непродовольственные товары рт'!L60*'Оборот на душу'!G61/100</f>
        <v>35954.336000000003</v>
      </c>
      <c r="H65">
        <f>'%непродовольственные товары рт'!M60*'Оборот на душу'!H61/100</f>
        <v>43906.426000000007</v>
      </c>
      <c r="I65">
        <f>'%непродовольственные товары рт'!N60*'Оборот на душу'!I61/100</f>
        <v>50289.33</v>
      </c>
      <c r="J65">
        <f>'%непродовольственные товары рт'!O60*'Оборот на душу'!J61/100</f>
        <v>58897.157999999996</v>
      </c>
      <c r="K65">
        <f>'%непродовольственные товары рт'!P60*'Оборот на душу'!K61/100</f>
        <v>66649.967999999993</v>
      </c>
    </row>
    <row r="66" spans="1:11">
      <c r="A66" s="53" t="s">
        <v>182</v>
      </c>
      <c r="B66">
        <f>'%непродовольственные товары рт'!G61*'Оборот на душу'!B62/100</f>
        <v>21007.365000000002</v>
      </c>
      <c r="C66">
        <f>'%непродовольственные товары рт'!H61*'Оборот на душу'!C62/100</f>
        <v>27120.863999999998</v>
      </c>
      <c r="D66">
        <f>'%непродовольственные товары рт'!I61*'Оборот на душу'!D62/100</f>
        <v>34636.58</v>
      </c>
      <c r="E66">
        <f>'%непродовольственные товары рт'!J61*'Оборот на душу'!E62/100</f>
        <v>47764.56</v>
      </c>
      <c r="F66">
        <f>'%непродовольственные товары рт'!K61*'Оборот на душу'!F62/100</f>
        <v>46326.947999999997</v>
      </c>
      <c r="G66">
        <f>'%непродовольственные товары рт'!L61*'Оборот на душу'!G62/100</f>
        <v>53713.38</v>
      </c>
      <c r="H66">
        <f>'%непродовольственные товары рт'!M61*'Оборот на душу'!H62/100</f>
        <v>66116.483999999997</v>
      </c>
      <c r="I66">
        <f>'%непродовольственные товары рт'!N61*'Оборот на душу'!I62/100</f>
        <v>76064.120999999999</v>
      </c>
      <c r="J66">
        <f>'%непродовольственные товары рт'!O61*'Оборот на душу'!J62/100</f>
        <v>86587.680999999997</v>
      </c>
      <c r="K66">
        <f>'%непродовольственные товары рт'!P61*'Оборот на душу'!K62/100</f>
        <v>104803.50599999999</v>
      </c>
    </row>
    <row r="67" spans="1:11">
      <c r="A67" s="53" t="s">
        <v>236</v>
      </c>
      <c r="B67">
        <f>'%непродовольственные товары рт'!G62*'Оборот на душу'!B63/100</f>
        <v>14325.105</v>
      </c>
      <c r="C67">
        <f>'%непродовольственные товары рт'!H62*'Оборот на душу'!C63/100</f>
        <v>18968.928</v>
      </c>
      <c r="D67">
        <f>'%непродовольственные товары рт'!I62*'Оборот на душу'!D63/100</f>
        <v>24473.02</v>
      </c>
      <c r="E67">
        <f>'%непродовольственные товары рт'!J62*'Оборот на душу'!E63/100</f>
        <v>35391.743999999999</v>
      </c>
      <c r="F67">
        <f>'%непродовольственные товары рт'!K62*'Оборот на душу'!F63/100</f>
        <v>36337.023999999998</v>
      </c>
      <c r="G67">
        <f>'%непродовольственные товары рт'!L62*'Оборот на душу'!G63/100</f>
        <v>42037.973999999995</v>
      </c>
      <c r="H67">
        <f>'%непродовольственные товары рт'!M62*'Оборот на душу'!H63/100</f>
        <v>50567.795999999995</v>
      </c>
      <c r="I67">
        <f>'%непродовольственные товары рт'!N62*'Оборот на душу'!I63/100</f>
        <v>59249.527999999998</v>
      </c>
      <c r="J67">
        <f>'%непродовольственные товары рт'!O62*'Оборот на душу'!J63/100</f>
        <v>64251.513000000006</v>
      </c>
      <c r="K67">
        <f>'%непродовольственные товары рт'!P62*'Оборот на душу'!K63/100</f>
        <v>72082.351999999999</v>
      </c>
    </row>
    <row r="68" spans="1:11" s="118" customFormat="1">
      <c r="A68" s="53" t="s">
        <v>183</v>
      </c>
      <c r="B68">
        <f>'%непродовольственные товары рт'!G63*'Оборот на душу'!B64/100</f>
        <v>15897.430999999999</v>
      </c>
      <c r="C68">
        <f>'%непродовольственные товары рт'!H63*'Оборот на душу'!C64/100</f>
        <v>18926.712</v>
      </c>
      <c r="D68">
        <f>'%непродовольственные товары рт'!I63*'Оборот на душу'!D64/100</f>
        <v>29231.945999999996</v>
      </c>
      <c r="E68">
        <f>'%непродовольственные товары рт'!J63*'Оборот на душу'!E64/100</f>
        <v>37248.824999999997</v>
      </c>
      <c r="F68">
        <f>'%непродовольственные товары рт'!K63*'Оборот на душу'!F64/100</f>
        <v>41810.58</v>
      </c>
      <c r="G68">
        <f>'%непродовольственные товары рт'!L63*'Оборот на душу'!G64/100</f>
        <v>43994.412000000004</v>
      </c>
      <c r="H68">
        <f>'%непродовольственные товары рт'!M63*'Оборот на душу'!H64/100</f>
        <v>54769.417000000001</v>
      </c>
      <c r="I68">
        <f>'%непродовольственные товары рт'!N63*'Оборот на душу'!I64/100</f>
        <v>58286.466000000008</v>
      </c>
      <c r="J68">
        <f>'%непродовольственные товары рт'!O63*'Оборот на душу'!J64/100</f>
        <v>63805.723999999995</v>
      </c>
      <c r="K68">
        <f>'%непродовольственные товары рт'!P63*'Оборот на душу'!K64/100</f>
        <v>72492.895999999993</v>
      </c>
    </row>
    <row r="69" spans="1:11">
      <c r="A69" s="53" t="s">
        <v>184</v>
      </c>
      <c r="B69">
        <f>'%непродовольственные товары рт'!G64*'Оборот на душу'!B65/100</f>
        <v>38022.489000000001</v>
      </c>
      <c r="C69">
        <f>'%непродовольственные товары рт'!H64*'Оборот на душу'!C65/100</f>
        <v>45655.68</v>
      </c>
      <c r="D69">
        <f>'%непродовольственные товары рт'!I64*'Оборот на душу'!D65/100</f>
        <v>56486.287000000004</v>
      </c>
      <c r="E69">
        <f>'%непродовольственные товары рт'!J64*'Оборот на душу'!E65/100</f>
        <v>66955.856</v>
      </c>
      <c r="F69">
        <f>'%непродовольственные товары рт'!K64*'Оборот на душу'!F65/100</f>
        <v>59697.99</v>
      </c>
      <c r="G69">
        <f>'%непродовольственные товары рт'!L64*'Оборот на душу'!G65/100</f>
        <v>62251.056999999993</v>
      </c>
      <c r="H69">
        <f>'%непродовольственные товары рт'!M64*'Оборот на душу'!H65/100</f>
        <v>66385.36</v>
      </c>
      <c r="I69">
        <f>'%непродовольственные товары рт'!N64*'Оборот на душу'!I65/100</f>
        <v>75766.7</v>
      </c>
      <c r="J69">
        <f>'%непродовольственные товары рт'!O64*'Оборот на душу'!J65/100</f>
        <v>91461.406000000003</v>
      </c>
      <c r="K69">
        <f>'%непродовольственные товары рт'!P64*'Оборот на душу'!K65/100</f>
        <v>105832.46</v>
      </c>
    </row>
    <row r="70" spans="1:11">
      <c r="A70" s="53" t="s">
        <v>185</v>
      </c>
      <c r="B70">
        <f>'%непродовольственные товары рт'!G65*'Оборот на душу'!B66/100</f>
        <v>17408.275000000001</v>
      </c>
      <c r="C70">
        <f>'%непродовольственные товары рт'!H65*'Оборот на душу'!C66/100</f>
        <v>21436.476000000002</v>
      </c>
      <c r="D70">
        <f>'%непродовольственные товары рт'!I65*'Оборот на душу'!D66/100</f>
        <v>26023.971999999998</v>
      </c>
      <c r="E70">
        <f>'%непродовольственные товары рт'!J65*'Оборот на душу'!E66/100</f>
        <v>32860.031000000003</v>
      </c>
      <c r="F70">
        <f>'%непродовольственные товары рт'!K65*'Оборот на душу'!F66/100</f>
        <v>32379.618999999999</v>
      </c>
      <c r="G70">
        <f>'%непродовольственные товары рт'!L65*'Оборот на душу'!G66/100</f>
        <v>38291.222000000002</v>
      </c>
      <c r="H70">
        <f>'%непродовольственные товары рт'!M65*'Оборот на душу'!H66/100</f>
        <v>44959.424000000006</v>
      </c>
      <c r="I70">
        <f>'%непродовольственные товары рт'!N65*'Оборот на душу'!I66/100</f>
        <v>52563.6</v>
      </c>
      <c r="J70">
        <f>'%непродовольственные товары рт'!O65*'Оборот на душу'!J66/100</f>
        <v>57715.199999999997</v>
      </c>
      <c r="K70">
        <f>'%непродовольственные товары рт'!P65*'Оборот на душу'!K66/100</f>
        <v>65312.224999999999</v>
      </c>
    </row>
    <row r="71" spans="1:11">
      <c r="A71" s="53" t="s">
        <v>186</v>
      </c>
      <c r="B71">
        <f>'%непродовольственные товары рт'!G66*'Оборот на душу'!B67/100</f>
        <v>17911.475999999999</v>
      </c>
      <c r="C71">
        <f>'%непродовольственные товары рт'!H66*'Оборот на душу'!C67/100</f>
        <v>21947.206000000002</v>
      </c>
      <c r="D71">
        <f>'%непродовольственные товары рт'!I66*'Оборот на душу'!D67/100</f>
        <v>30294.61</v>
      </c>
      <c r="E71">
        <f>'%непродовольственные товары рт'!J66*'Оборот на душу'!E67/100</f>
        <v>32900.245000000003</v>
      </c>
      <c r="F71">
        <f>'%непродовольственные товары рт'!K66*'Оборот на душу'!F67/100</f>
        <v>33296.67</v>
      </c>
      <c r="G71">
        <f>'%непродовольственные товары рт'!L66*'Оборот на душу'!G67/100</f>
        <v>40878.978000000003</v>
      </c>
      <c r="H71">
        <f>'%непродовольственные товары рт'!M66*'Оборот на душу'!H67/100</f>
        <v>44425.754999999997</v>
      </c>
      <c r="I71">
        <f>'%непродовольственные товары рт'!N66*'Оборот на душу'!I67/100</f>
        <v>52234.538</v>
      </c>
      <c r="J71">
        <f>'%непродовольственные товары рт'!O66*'Оборот на душу'!J67/100</f>
        <v>60090.714999999997</v>
      </c>
      <c r="K71">
        <f>'%непродовольственные товары рт'!P66*'Оборот на душу'!K67/100</f>
        <v>65604.644</v>
      </c>
    </row>
    <row r="72" spans="1:1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</row>
    <row r="73" spans="1:11">
      <c r="A73" s="117" t="s">
        <v>237</v>
      </c>
      <c r="B73" s="118">
        <f>'%непродовольственные товары рт'!G67*'Оборот на душу'!B68/100</f>
        <v>28227.879000000001</v>
      </c>
      <c r="C73" s="118">
        <f>'%непродовольственные товары рт'!H67*'Оборот на душу'!C68/100</f>
        <v>38089.072</v>
      </c>
      <c r="D73" s="118">
        <f>'%непродовольственные товары рт'!I67*'Оборот на душу'!D68/100</f>
        <v>50846.047999999995</v>
      </c>
      <c r="E73" s="118">
        <f>'%непродовольственные товары рт'!J67*'Оборот на душу'!E68/100</f>
        <v>65110.91</v>
      </c>
      <c r="F73" s="118">
        <f>'%непродовольственные товары рт'!K67*'Оборот на душу'!F68/100</f>
        <v>60042.64</v>
      </c>
      <c r="G73" s="118">
        <f>'%непродовольственные товары рт'!L67*'Оборот на душу'!G68/100</f>
        <v>66384.894</v>
      </c>
      <c r="H73" s="118">
        <f>'%непродовольственные товары рт'!M67*'Оборот на душу'!H68/100</f>
        <v>79597.695999999996</v>
      </c>
      <c r="I73" s="118">
        <f>'%непродовольственные товары рт'!N67*'Оборот на душу'!I68/100</f>
        <v>92473.42</v>
      </c>
      <c r="J73" s="118">
        <f>'%непродовольственные товары рт'!O67*'Оборот на душу'!J68/100</f>
        <v>100280.40400000001</v>
      </c>
      <c r="K73" s="118">
        <f>'%непродовольственные товары рт'!P67*'Оборот на душу'!K68/100</f>
        <v>107312.58</v>
      </c>
    </row>
    <row r="74" spans="1:11">
      <c r="A74" s="53" t="s">
        <v>188</v>
      </c>
      <c r="B74">
        <f>'%непродовольственные товары рт'!G68*'Оборот на душу'!B69/100</f>
        <v>16572.599999999999</v>
      </c>
      <c r="C74">
        <f>'%непродовольственные товары рт'!H68*'Оборот на душу'!C69/100</f>
        <v>23327.19</v>
      </c>
      <c r="D74">
        <f>'%непродовольственные товары рт'!I68*'Оборот на душу'!D69/100</f>
        <v>34794.112999999998</v>
      </c>
      <c r="E74">
        <f>'%непродовольственные товары рт'!J68*'Оборот на душу'!E69/100</f>
        <v>46116.135000000002</v>
      </c>
      <c r="F74">
        <f>'%непродовольственные товары рт'!K68*'Оборот на душу'!F69/100</f>
        <v>38308.665999999997</v>
      </c>
      <c r="G74">
        <f>'%непродовольственные товары рт'!L68*'Оборот на душу'!G69/100</f>
        <v>41495.865999999995</v>
      </c>
      <c r="H74">
        <f>'%непродовольственные товары рт'!M68*'Оборот на душу'!H69/100</f>
        <v>46979.73</v>
      </c>
      <c r="I74">
        <f>'%непродовольственные товары рт'!N68*'Оборот на душу'!I69/100</f>
        <v>52663.59</v>
      </c>
      <c r="J74">
        <f>'%непродовольственные товары рт'!O68*'Оборот на душу'!J69/100</f>
        <v>59321.211000000003</v>
      </c>
      <c r="K74">
        <f>'%непродовольственные товары рт'!P68*'Оборот на душу'!K69/100</f>
        <v>63816.775000000001</v>
      </c>
    </row>
    <row r="75" spans="1:11">
      <c r="A75" s="53" t="s">
        <v>189</v>
      </c>
      <c r="B75">
        <f>'%непродовольственные товары рт'!G69*'Оборот на душу'!B70/100</f>
        <v>29124.63</v>
      </c>
      <c r="C75">
        <f>'%непродовольственные товары рт'!H69*'Оборот на душу'!C70/100</f>
        <v>38345.453999999998</v>
      </c>
      <c r="D75">
        <f>'%непродовольственные товары рт'!I69*'Оборот на душу'!D70/100</f>
        <v>50006.803</v>
      </c>
      <c r="E75">
        <f>'%непродовольственные товары рт'!J69*'Оборот на душу'!E70/100</f>
        <v>63745.596000000005</v>
      </c>
      <c r="F75">
        <f>'%непродовольственные товары рт'!K69*'Оборот на душу'!F70/100</f>
        <v>64795.54</v>
      </c>
      <c r="G75">
        <f>'%непродовольственные товары рт'!L69*'Оборот на душу'!G70/100</f>
        <v>77020.281000000003</v>
      </c>
      <c r="H75">
        <f>'%непродовольственные товары рт'!M69*'Оборот на душу'!H70/100</f>
        <v>92939.714999999997</v>
      </c>
      <c r="I75">
        <f>'%непродовольственные товары рт'!N69*'Оборот на душу'!I70/100</f>
        <v>107158.302</v>
      </c>
      <c r="J75">
        <f>'%непродовольственные товары рт'!O69*'Оборот на душу'!J70/100</f>
        <v>117969.144</v>
      </c>
      <c r="K75">
        <f>'%непродовольственные товары рт'!P69*'Оборот на душу'!K70/100</f>
        <v>123095.817</v>
      </c>
    </row>
    <row r="76" spans="1:11" s="118" customFormat="1">
      <c r="A76" s="53" t="s">
        <v>190</v>
      </c>
      <c r="B76">
        <f>'%непродовольственные товары рт'!G70*'Оборот на душу'!B71/100</f>
        <v>37529.154000000002</v>
      </c>
      <c r="C76">
        <f>'%непродовольственные товары рт'!H70*'Оборот на душу'!C71/100</f>
        <v>49192</v>
      </c>
      <c r="D76">
        <f>'%непродовольственные товары рт'!I70*'Оборот на душу'!D71/100</f>
        <v>65875.112999999998</v>
      </c>
      <c r="E76">
        <f>'%непродовольственные товары рт'!J70*'Оборот на душу'!E71/100</f>
        <v>85277.304999999993</v>
      </c>
      <c r="F76">
        <f>'%непродовольственные товары рт'!K70*'Оборот на душу'!F71/100</f>
        <v>71928.077999999994</v>
      </c>
      <c r="G76">
        <f>'%непродовольственные товары рт'!L70*'Оборот на душу'!G71/100</f>
        <v>72113.868000000002</v>
      </c>
      <c r="H76">
        <f>'%непродовольственные товары рт'!M70*'Оборот на душу'!H71/100</f>
        <v>83679.5</v>
      </c>
      <c r="I76">
        <f>'%непродовольственные товары рт'!N70*'Оборот на душу'!I71/100</f>
        <v>96144.407999999996</v>
      </c>
      <c r="J76">
        <f>'%непродовольственные товары рт'!O70*'Оборот на душу'!J71/100</f>
        <v>110777.67599999999</v>
      </c>
      <c r="K76">
        <f>'%непродовольственные товары рт'!P70*'Оборот на душу'!K71/100</f>
        <v>116990.86</v>
      </c>
    </row>
    <row r="77" spans="1:11">
      <c r="A77" s="92" t="s">
        <v>273</v>
      </c>
      <c r="B77">
        <f>'%непродовольственные товары рт'!G71*'Оборот на душу'!B72/100</f>
        <v>46557.818999999996</v>
      </c>
      <c r="C77">
        <f>'%непродовольственные товары рт'!H71*'Оборот на душу'!C72/100</f>
        <v>60698.721999999994</v>
      </c>
      <c r="D77">
        <f>'%непродовольственные товары рт'!I71*'Оборот на душу'!D72/100</f>
        <v>81244.993999999992</v>
      </c>
      <c r="E77">
        <f>'%непродовольственные товары рт'!J71*'Оборот на душу'!E72/100</f>
        <v>105331.414</v>
      </c>
      <c r="F77">
        <f>'%непродовольственные товары рт'!K71*'Оборот на душу'!F72/100</f>
        <v>83353.374000000011</v>
      </c>
      <c r="G77">
        <f>'%непродовольственные товары рт'!L71*'Оборот на душу'!G72/100</f>
        <v>79030.756000000008</v>
      </c>
      <c r="H77">
        <f>'%непродовольственные товары рт'!M71*'Оборот на душу'!H72/100</f>
        <v>89169.747999999992</v>
      </c>
      <c r="I77">
        <f>'%непродовольственные товары рт'!N71*'Оборот на душу'!I72/100</f>
        <v>99267.794999999998</v>
      </c>
      <c r="J77">
        <f>'%непродовольственные товары рт'!O71*'Оборот на душу'!J72/100</f>
        <v>111807.64200000001</v>
      </c>
      <c r="K77">
        <f>'%непродовольственные товары рт'!P71*'Оборот на душу'!K72/100</f>
        <v>116499.76</v>
      </c>
    </row>
    <row r="78" spans="1:11">
      <c r="A78" s="58" t="s">
        <v>239</v>
      </c>
      <c r="B78">
        <f>'%непродовольственные товары рт'!G72*'Оборот на душу'!B73/100</f>
        <v>37879.943999999996</v>
      </c>
      <c r="C78">
        <f>'%непродовольственные товары рт'!H72*'Оборот на душу'!C73/100</f>
        <v>48432.957999999999</v>
      </c>
      <c r="D78">
        <f>'%непродовольственные товары рт'!I72*'Оборот на душу'!D73/100</f>
        <v>61171.267</v>
      </c>
      <c r="E78">
        <f>'%непродовольственные товары рт'!J72*'Оборот на душу'!E73/100</f>
        <v>75874.392000000007</v>
      </c>
      <c r="F78">
        <f>'%непродовольственные товары рт'!K72*'Оборот на душу'!F73/100</f>
        <v>73384.191999999995</v>
      </c>
      <c r="G78">
        <f>'%непродовольственные товары рт'!L72*'Оборот на душу'!G73/100</f>
        <v>76597.460999999996</v>
      </c>
      <c r="H78">
        <f>'%непродовольственные товары рт'!M72*'Оборот на душу'!H73/100</f>
        <v>86570.91</v>
      </c>
      <c r="I78">
        <f>'%непродовольственные товары рт'!N72*'Оборот на душу'!I73/100</f>
        <v>92230.207999999984</v>
      </c>
      <c r="J78">
        <f>'%непродовольственные товары рт'!O72*'Оборот на душу'!J73/100</f>
        <v>112398.85800000001</v>
      </c>
      <c r="K78">
        <f>'%непродовольственные товары рт'!P72*'Оборот на душу'!K73/100</f>
        <v>122230.72799999999</v>
      </c>
    </row>
    <row r="79" spans="1:11" ht="31">
      <c r="A79" s="58" t="s">
        <v>240</v>
      </c>
      <c r="J79">
        <f>'%непродовольственные товары рт'!O73*'Оборот на душу'!J74/100</f>
        <v>109164.26299999999</v>
      </c>
      <c r="K79">
        <f>'%непродовольственные товары рт'!P73*'Оборот на душу'!K74/100</f>
        <v>115397.43</v>
      </c>
    </row>
    <row r="80" spans="1:11">
      <c r="A80" s="53" t="s">
        <v>193</v>
      </c>
      <c r="B80">
        <f>'%непродовольственные товары рт'!G74*'Оборот на душу'!B75/100</f>
        <v>21652.28</v>
      </c>
      <c r="C80">
        <f>'%непродовольственные товары рт'!H74*'Оборот на душу'!C75/100</f>
        <v>31274.664000000004</v>
      </c>
      <c r="D80">
        <f>'%непродовольственные товары рт'!I74*'Оборот на душу'!D75/100</f>
        <v>42152.175000000003</v>
      </c>
      <c r="E80">
        <f>'%непродовольственные товары рт'!J74*'Оборот на душу'!E75/100</f>
        <v>52509.471000000005</v>
      </c>
      <c r="F80">
        <f>'%непродовольственные товары рт'!K74*'Оборот на душу'!F75/100</f>
        <v>48296.135999999999</v>
      </c>
      <c r="G80">
        <f>'%непродовольственные товары рт'!L74*'Оборот на душу'!G75/100</f>
        <v>54316.064000000006</v>
      </c>
      <c r="H80">
        <f>'%непродовольственные товары рт'!M74*'Оборот на душу'!H75/100</f>
        <v>67238.804999999993</v>
      </c>
      <c r="I80">
        <f>'%непродовольственные товары рт'!N74*'Оборот на душу'!I75/100</f>
        <v>80631.350999999995</v>
      </c>
      <c r="J80">
        <f>'%непродовольственные товары рт'!O74*'Оборот на душу'!J75/100</f>
        <v>77680.929999999993</v>
      </c>
      <c r="K80">
        <f>'%непродовольственные товары рт'!P74*'Оборот на душу'!K75/100</f>
        <v>88525.724000000002</v>
      </c>
    </row>
    <row r="81" spans="1:1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</row>
    <row r="82" spans="1:11">
      <c r="A82" s="117" t="s">
        <v>241</v>
      </c>
      <c r="B82" s="118">
        <f>'%непродовольственные товары рт'!G75*'Оборот на душу'!B76/100</f>
        <v>21993.3</v>
      </c>
      <c r="C82" s="118">
        <f>'%непродовольственные товары рт'!H75*'Оборот на душу'!C76/100</f>
        <v>28773.791999999998</v>
      </c>
      <c r="D82" s="118">
        <f>'%непродовольственные товары рт'!I75*'Оборот на душу'!D76/100</f>
        <v>36693.775999999998</v>
      </c>
      <c r="E82" s="118">
        <f>'%непродовольственные товары рт'!J75*'Оборот на душу'!E76/100</f>
        <v>45322.816000000006</v>
      </c>
      <c r="F82" s="118">
        <f>'%непродовольственные товары рт'!K75*'Оборот на душу'!F76/100</f>
        <v>43588.042000000001</v>
      </c>
      <c r="G82" s="118">
        <f>'%непродовольственные товары рт'!L75*'Оборот на душу'!G76/100</f>
        <v>50030.455000000002</v>
      </c>
      <c r="H82" s="118">
        <f>'%непродовольственные товары рт'!M75*'Оборот на душу'!H76/100</f>
        <v>58955.6</v>
      </c>
      <c r="I82" s="118">
        <f>'%непродовольственные товары рт'!N75*'Оборот на душу'!I76/100</f>
        <v>67497.353999999992</v>
      </c>
      <c r="J82" s="118">
        <f>'%непродовольственные товары рт'!O75*'Оборот на душу'!J76/100</f>
        <v>73131.168000000005</v>
      </c>
      <c r="K82" s="118">
        <f>'%непродовольственные товары рт'!P75*'Оборот на душу'!K76/100</f>
        <v>76287.12</v>
      </c>
    </row>
    <row r="83" spans="1:11">
      <c r="A83" s="53" t="s">
        <v>195</v>
      </c>
      <c r="B83">
        <f>'%непродовольственные товары рт'!G76*'Оборот на душу'!B77/100</f>
        <v>9902.0400000000009</v>
      </c>
      <c r="C83">
        <f>'%непродовольственные товары рт'!H76*'Оборот на душу'!C77/100</f>
        <v>12957.142</v>
      </c>
      <c r="D83">
        <f>'%непродовольственные товары рт'!I76*'Оборот на душу'!D77/100</f>
        <v>18361.665999999997</v>
      </c>
      <c r="E83">
        <f>'%непродовольственные товары рт'!J76*'Оборот на душу'!E77/100</f>
        <v>25937.271000000001</v>
      </c>
      <c r="F83">
        <f>'%непродовольственные товары рт'!K76*'Оборот на душу'!F77/100</f>
        <v>25667.585999999996</v>
      </c>
      <c r="G83">
        <f>'%непродовольственные товары рт'!L76*'Оборот на душу'!G77/100</f>
        <v>27900.55</v>
      </c>
      <c r="H83">
        <f>'%непродовольственные товары рт'!M76*'Оборот на душу'!H77/100</f>
        <v>33041.898999999998</v>
      </c>
      <c r="I83">
        <f>'%непродовольственные товары рт'!N76*'Оборот на душу'!I77/100</f>
        <v>36657.754999999997</v>
      </c>
      <c r="J83">
        <f>'%непродовольственные товары рт'!O76*'Оборот на душу'!J77/100</f>
        <v>40902.156000000003</v>
      </c>
      <c r="K83">
        <f>'%непродовольственные товары рт'!P76*'Оборот на душу'!K77/100</f>
        <v>46202.675999999999</v>
      </c>
    </row>
    <row r="84" spans="1:11">
      <c r="A84" s="53" t="s">
        <v>196</v>
      </c>
      <c r="B84">
        <f>'%непродовольственные товары рт'!G77*'Оборот на душу'!B78/100</f>
        <v>16047.68</v>
      </c>
      <c r="C84">
        <f>'%непродовольственные товары рт'!H77*'Оборот на душу'!C78/100</f>
        <v>20002.433000000001</v>
      </c>
      <c r="D84">
        <f>'%непродовольственные товары рт'!I77*'Оборот на душу'!D78/100</f>
        <v>25678.834999999999</v>
      </c>
      <c r="E84">
        <f>'%непродовольственные товары рт'!J77*'Оборот на душу'!E78/100</f>
        <v>29891.294999999998</v>
      </c>
      <c r="F84">
        <f>'%непродовольственные товары рт'!K77*'Оборот на душу'!F78/100</f>
        <v>32383.103999999999</v>
      </c>
      <c r="G84">
        <f>'%непродовольственные товары рт'!L77*'Оборот на душу'!G78/100</f>
        <v>38553.197999999997</v>
      </c>
      <c r="H84">
        <f>'%непродовольственные товары рт'!M77*'Оборот на душу'!H78/100</f>
        <v>47068.058999999994</v>
      </c>
      <c r="I84">
        <f>'%непродовольственные товары рт'!N77*'Оборот на душу'!I78/100</f>
        <v>55524.175000000003</v>
      </c>
      <c r="J84">
        <f>'%непродовольственные товары рт'!O77*'Оборот на душу'!J78/100</f>
        <v>63678.5</v>
      </c>
      <c r="K84">
        <f>'%непродовольственные товары рт'!P77*'Оборот на душу'!K78/100</f>
        <v>68484.063999999998</v>
      </c>
    </row>
    <row r="85" spans="1:11">
      <c r="A85" s="53" t="s">
        <v>197</v>
      </c>
      <c r="B85">
        <f>'%непродовольственные товары рт'!G78*'Оборот на душу'!B79/100</f>
        <v>9020.5829999999987</v>
      </c>
      <c r="C85">
        <f>'%непродовольственные товары рт'!H78*'Оборот на душу'!C79/100</f>
        <v>11451.405999999999</v>
      </c>
      <c r="D85">
        <f>'%непродовольственные товары рт'!I78*'Оборот на душу'!D79/100</f>
        <v>13426.688</v>
      </c>
      <c r="E85">
        <f>'%непродовольственные товары рт'!J78*'Оборот на душу'!E79/100</f>
        <v>15746.535</v>
      </c>
      <c r="F85">
        <f>'%непродовольственные товары рт'!K78*'Оборот на душу'!F79/100</f>
        <v>17022.487000000001</v>
      </c>
      <c r="G85">
        <f>'%непродовольственные товары рт'!L78*'Оборот на душу'!G79/100</f>
        <v>19872.191999999999</v>
      </c>
      <c r="H85">
        <f>'%непродовольственные товары рт'!M78*'Оборот на душу'!H79/100</f>
        <v>22699.59</v>
      </c>
      <c r="I85">
        <f>'%непродовольственные товары рт'!N78*'Оборот на душу'!I79/100</f>
        <v>25845.071999999996</v>
      </c>
      <c r="J85">
        <f>'%непродовольственные товары рт'!O78*'Оборот на душу'!J79/100</f>
        <v>28508.592000000001</v>
      </c>
      <c r="K85">
        <f>'%непродовольственные товары рт'!P78*'Оборот на душу'!K79/100</f>
        <v>31412.949000000001</v>
      </c>
    </row>
    <row r="86" spans="1:11">
      <c r="A86" s="53" t="s">
        <v>198</v>
      </c>
      <c r="B86">
        <f>'%непродовольственные товары рт'!G79*'Оборот на душу'!B80/100</f>
        <v>10278.450000000001</v>
      </c>
      <c r="C86">
        <f>'%непродовольственные товары рт'!H79*'Оборот на душу'!C80/100</f>
        <v>12642.656000000001</v>
      </c>
      <c r="D86">
        <f>'%непродовольственные товары рт'!I79*'Оборот на душу'!D80/100</f>
        <v>19177.838</v>
      </c>
      <c r="E86">
        <f>'%непродовольственные товары рт'!J79*'Оборот на душу'!E80/100</f>
        <v>22782.343999999997</v>
      </c>
      <c r="F86">
        <f>'%непродовольственные товары рт'!K79*'Оборот на душу'!F80/100</f>
        <v>26119.691999999995</v>
      </c>
      <c r="G86">
        <f>'%непродовольственные товары рт'!L79*'Оборот на душу'!G80/100</f>
        <v>36361.5</v>
      </c>
      <c r="H86">
        <f>'%непродовольственные товары рт'!M79*'Оборот на душу'!H80/100</f>
        <v>45323.903999999995</v>
      </c>
      <c r="I86">
        <f>'%непродовольственные товары рт'!N79*'Оборот на душу'!I80/100</f>
        <v>53931.311999999991</v>
      </c>
      <c r="J86">
        <f>'%непродовольственные товары рт'!O79*'Оборот на душу'!J80/100</f>
        <v>57879.995999999999</v>
      </c>
      <c r="K86">
        <f>'%непродовольственные товары рт'!P79*'Оборот на душу'!K80/100</f>
        <v>64174.696000000004</v>
      </c>
    </row>
    <row r="87" spans="1:11">
      <c r="A87" s="53" t="s">
        <v>199</v>
      </c>
      <c r="B87">
        <f>'%непродовольственные товары рт'!G80*'Оборот на душу'!B81/100</f>
        <v>16857.273999999998</v>
      </c>
      <c r="C87">
        <f>'%непродовольственные товары рт'!H80*'Оборот на душу'!C81/100</f>
        <v>24787.296000000002</v>
      </c>
      <c r="D87">
        <f>'%непродовольственные товары рт'!I80*'Оборот на душу'!D81/100</f>
        <v>32793.695999999996</v>
      </c>
      <c r="E87">
        <f>'%непродовольственные товары рт'!J80*'Оборот на душу'!E81/100</f>
        <v>40708.331999999995</v>
      </c>
      <c r="F87">
        <f>'%непродовольственные товары рт'!K80*'Оборот на душу'!F81/100</f>
        <v>33435.135999999999</v>
      </c>
      <c r="G87">
        <f>'%непродовольственные товары рт'!L80*'Оборот на душу'!G81/100</f>
        <v>38396.076000000001</v>
      </c>
      <c r="H87">
        <f>'%непродовольственные товары рт'!M80*'Оборот на душу'!H81/100</f>
        <v>46647.432000000001</v>
      </c>
      <c r="I87">
        <f>'%непродовольственные товары рт'!N80*'Оборот на душу'!I81/100</f>
        <v>56789.898000000008</v>
      </c>
      <c r="J87">
        <f>'%непродовольственные товары рт'!O80*'Оборот на душу'!J81/100</f>
        <v>63299.456000000006</v>
      </c>
      <c r="K87">
        <f>'%непродовольственные товары рт'!P80*'Оборот на душу'!K81/100</f>
        <v>65728.512000000002</v>
      </c>
    </row>
    <row r="88" spans="1:11">
      <c r="A88" s="53" t="s">
        <v>200</v>
      </c>
      <c r="B88">
        <f>'%непродовольственные товары рт'!G81*'Оборот на душу'!B82/100</f>
        <v>19496.114000000001</v>
      </c>
      <c r="C88">
        <f>'%непродовольственные товары рт'!H81*'Оборот на душу'!C82/100</f>
        <v>23816.026000000002</v>
      </c>
      <c r="D88">
        <f>'%непродовольственные товары рт'!I81*'Оборот на душу'!D82/100</f>
        <v>28104.956999999999</v>
      </c>
      <c r="E88">
        <f>'%непродовольственные товары рт'!J81*'Оборот на душу'!E82/100</f>
        <v>36587.858999999997</v>
      </c>
      <c r="F88">
        <f>'%непродовольственные товары рт'!K81*'Оборот на душу'!F82/100</f>
        <v>40370.82</v>
      </c>
      <c r="G88">
        <f>'%непродовольственные товары рт'!L81*'Оборот на душу'!G82/100</f>
        <v>45590.762999999999</v>
      </c>
      <c r="H88">
        <f>'%непродовольственные товары рт'!M81*'Оборот на душу'!H82/100</f>
        <v>52277.526000000005</v>
      </c>
      <c r="I88">
        <f>'%непродовольственные товары рт'!N81*'Оборот на душу'!I82/100</f>
        <v>57376.12</v>
      </c>
      <c r="J88">
        <f>'%непродовольственные товары рт'!O81*'Оборот на душу'!J82/100</f>
        <v>61786.48</v>
      </c>
      <c r="K88">
        <f>'%непродовольственные товары рт'!P81*'Оборот на душу'!K82/100</f>
        <v>65462.272000000004</v>
      </c>
    </row>
    <row r="89" spans="1:11" s="118" customFormat="1">
      <c r="A89" s="53" t="s">
        <v>242</v>
      </c>
      <c r="B89">
        <f>'%непродовольственные товары рт'!G82*'Оборот на душу'!B83/100</f>
        <v>22423.191000000003</v>
      </c>
      <c r="C89">
        <f>'%непродовольственные товары рт'!H82*'Оборот на душу'!C83/100</f>
        <v>31685.502</v>
      </c>
      <c r="D89">
        <f>'%непродовольственные товары рт'!I82*'Оборот на душу'!D83/100</f>
        <v>44068.372000000003</v>
      </c>
      <c r="E89">
        <f>'%непродовольственные товары рт'!J82*'Оборот на душу'!E83/100</f>
        <v>54329.67</v>
      </c>
      <c r="F89">
        <f>'%непродовольственные товары рт'!K82*'Оборот на душу'!F83/100</f>
        <v>51741.375</v>
      </c>
      <c r="G89">
        <f>'%непродовольственные товары рт'!L82*'Оборот на душу'!G83/100</f>
        <v>60230.351999999999</v>
      </c>
      <c r="H89">
        <f>'%непродовольственные товары рт'!M82*'Оборот на душу'!H83/100</f>
        <v>71842.740999999995</v>
      </c>
      <c r="I89">
        <f>'%непродовольственные товары рт'!N82*'Оборот на душу'!I83/100</f>
        <v>86634.072000000015</v>
      </c>
      <c r="J89">
        <f>'%непродовольственные товары рт'!O82*'Оборот на душу'!J83/100</f>
        <v>94370.135999999999</v>
      </c>
      <c r="K89">
        <f>'%непродовольственные товары рт'!P82*'Оборот на душу'!K83/100</f>
        <v>97751.923999999999</v>
      </c>
    </row>
    <row r="90" spans="1:11">
      <c r="A90" s="53" t="s">
        <v>202</v>
      </c>
      <c r="B90">
        <f>'%непродовольственные товары рт'!G83*'Оборот на душу'!B84/100</f>
        <v>23455.067999999999</v>
      </c>
      <c r="C90">
        <f>'%непродовольственные товары рт'!H83*'Оборот на душу'!C84/100</f>
        <v>28755.125</v>
      </c>
      <c r="D90">
        <f>'%непродовольственные товары рт'!I83*'Оборот на душу'!D84/100</f>
        <v>35403.839999999997</v>
      </c>
      <c r="E90">
        <f>'%непродовольственные товары рт'!J83*'Оборот на душу'!E84/100</f>
        <v>43160.932000000001</v>
      </c>
      <c r="F90">
        <f>'%непродовольственные товары рт'!K83*'Оборот на душу'!F84/100</f>
        <v>43684.145999999993</v>
      </c>
      <c r="G90">
        <f>'%непродовольственные товары рт'!L83*'Оборот на душу'!G84/100</f>
        <v>46437.638999999996</v>
      </c>
      <c r="H90">
        <f>'%непродовольственные товары рт'!M83*'Оборот на душу'!H84/100</f>
        <v>54270.303999999996</v>
      </c>
      <c r="I90">
        <f>'%непродовольственные товары рт'!N83*'Оборот на душу'!I84/100</f>
        <v>61899</v>
      </c>
      <c r="J90">
        <f>'%непродовольственные товары рт'!O83*'Оборот на душу'!J84/100</f>
        <v>63322.45</v>
      </c>
      <c r="K90">
        <f>'%непродовольственные товары рт'!P83*'Оборот на душу'!K84/100</f>
        <v>67305.303</v>
      </c>
    </row>
    <row r="91" spans="1:11">
      <c r="A91" s="53" t="s">
        <v>203</v>
      </c>
      <c r="B91">
        <f>'%непродовольственные товары рт'!G84*'Оборот на душу'!B85/100</f>
        <v>25587.712000000003</v>
      </c>
      <c r="C91">
        <f>'%непродовольственные товары рт'!H84*'Оборот на душу'!C85/100</f>
        <v>33158.733999999997</v>
      </c>
      <c r="D91">
        <f>'%непродовольственные товары рт'!I84*'Оборот на душу'!D85/100</f>
        <v>42441.167999999998</v>
      </c>
      <c r="E91">
        <f>'%непродовольственные товары рт'!J84*'Оборот на душу'!E85/100</f>
        <v>53026.356</v>
      </c>
      <c r="F91">
        <f>'%непродовольственные товары рт'!K84*'Оборот на душу'!F85/100</f>
        <v>42378.84</v>
      </c>
      <c r="G91">
        <f>'%непродовольственные товары рт'!L84*'Оборот на душу'!G85/100</f>
        <v>50164.776000000005</v>
      </c>
      <c r="H91">
        <f>'%непродовольственные товары рт'!M84*'Оборот на душу'!H85/100</f>
        <v>54828.136000000006</v>
      </c>
      <c r="I91">
        <f>'%непродовольственные товары рт'!N84*'Оборот на душу'!I85/100</f>
        <v>61660.637999999999</v>
      </c>
      <c r="J91">
        <f>'%непродовольственные товары рт'!O84*'Оборот на душу'!J85/100</f>
        <v>67123.354999999996</v>
      </c>
      <c r="K91">
        <f>'%непродовольственные товары рт'!P84*'Оборот на душу'!K85/100</f>
        <v>62978.445</v>
      </c>
    </row>
    <row r="92" spans="1:11">
      <c r="A92" s="53" t="s">
        <v>204</v>
      </c>
      <c r="B92">
        <f>'%непродовольственные товары рт'!G85*'Оборот на душу'!B86/100</f>
        <v>28178.592000000001</v>
      </c>
      <c r="C92">
        <f>'%непродовольственные товары рт'!H85*'Оборот на душу'!C86/100</f>
        <v>37429.199999999997</v>
      </c>
      <c r="D92">
        <f>'%непродовольственные товары рт'!I85*'Оборот на душу'!D86/100</f>
        <v>45779.012999999999</v>
      </c>
      <c r="E92">
        <f>'%непродовольственные товары рт'!J85*'Оборот на душу'!E86/100</f>
        <v>56547.476999999999</v>
      </c>
      <c r="F92">
        <f>'%непродовольственные товары рт'!K85*'Оборот на душу'!F86/100</f>
        <v>58512.995999999999</v>
      </c>
      <c r="G92">
        <f>'%непродовольственные товары рт'!L85*'Оборот на душу'!G86/100</f>
        <v>67455.936000000002</v>
      </c>
      <c r="H92">
        <f>'%непродовольственные товары рт'!M85*'Оборот на душу'!H86/100</f>
        <v>79391.738000000012</v>
      </c>
      <c r="I92">
        <f>'%непродовольственные товары рт'!N85*'Оборот на душу'!I86/100</f>
        <v>85289.832000000009</v>
      </c>
      <c r="J92">
        <f>'%непродовольственные товары рт'!O85*'Оборот на душу'!J86/100</f>
        <v>90202.288</v>
      </c>
      <c r="K92">
        <f>'%непродовольственные товары рт'!P85*'Оборот на душу'!K86/100</f>
        <v>93731.035999999993</v>
      </c>
    </row>
    <row r="93" spans="1:11">
      <c r="A93" s="53" t="s">
        <v>205</v>
      </c>
      <c r="B93">
        <f>'%непродовольственные товары рт'!G86*'Оборот на душу'!B87/100</f>
        <v>21819.57</v>
      </c>
      <c r="C93">
        <f>'%непродовольственные товары рт'!H86*'Оборот на душу'!C87/100</f>
        <v>26113.67</v>
      </c>
      <c r="D93">
        <f>'%непродовольственные товары рт'!I86*'Оборот на душу'!D87/100</f>
        <v>33530.148000000001</v>
      </c>
      <c r="E93">
        <f>'%непродовольственные товары рт'!J86*'Оборот на душу'!E87/100</f>
        <v>42603.54</v>
      </c>
      <c r="F93">
        <f>'%непродовольственные товары рт'!K86*'Оборот на душу'!F87/100</f>
        <v>45872.639999999999</v>
      </c>
      <c r="G93">
        <f>'%непродовольственные товары рт'!L86*'Оборот на душу'!G87/100</f>
        <v>51819.498</v>
      </c>
      <c r="H93">
        <f>'%непродовольственные товары рт'!M86*'Оборот на душу'!H87/100</f>
        <v>65719.871999999988</v>
      </c>
      <c r="I93">
        <f>'%непродовольственные товары рт'!N86*'Оборот на душу'!I87/100</f>
        <v>73784.736000000004</v>
      </c>
      <c r="J93">
        <f>'%непродовольственные товары рт'!O86*'Оборот на душу'!J87/100</f>
        <v>82076.5</v>
      </c>
      <c r="K93">
        <f>'%непродовольственные товары рт'!P86*'Оборот на душу'!K87/100</f>
        <v>91896.22</v>
      </c>
    </row>
    <row r="94" spans="1:11">
      <c r="A94" s="53" t="s">
        <v>206</v>
      </c>
      <c r="B94">
        <f>'%непродовольственные товары рт'!G87*'Оборот на душу'!B88/100</f>
        <v>24795.865000000002</v>
      </c>
      <c r="C94">
        <f>'%непродовольственные товары рт'!H87*'Оборот на душу'!C88/100</f>
        <v>31821.075000000001</v>
      </c>
      <c r="D94">
        <f>'%непродовольственные товары рт'!I87*'Оборот на душу'!D88/100</f>
        <v>35308.774000000005</v>
      </c>
      <c r="E94">
        <f>'%непродовольственные товары рт'!J87*'Оборот на душу'!E88/100</f>
        <v>40435.104000000007</v>
      </c>
      <c r="F94">
        <f>'%непродовольственные товары рт'!K87*'Оборот на душу'!F88/100</f>
        <v>39949.598000000005</v>
      </c>
      <c r="G94">
        <f>'%непродовольственные товары рт'!L87*'Оборот на душу'!G88/100</f>
        <v>45412.925000000003</v>
      </c>
      <c r="H94">
        <f>'%непродовольственные товары рт'!M87*'Оборот на душу'!H88/100</f>
        <v>50362.35</v>
      </c>
      <c r="I94">
        <f>'%непродовольственные товары рт'!N87*'Оборот на душу'!I88/100</f>
        <v>58690.288000000008</v>
      </c>
      <c r="J94">
        <f>'%непродовольственные товары рт'!O87*'Оборот на душу'!J88/100</f>
        <v>64580.472000000002</v>
      </c>
      <c r="K94">
        <f>'%непродовольственные товары рт'!P87*'Оборот на душу'!K88/100</f>
        <v>67305.42</v>
      </c>
    </row>
    <row r="95" spans="1:1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</row>
    <row r="96" spans="1:11" ht="27">
      <c r="A96" s="117" t="s">
        <v>243</v>
      </c>
      <c r="B96" s="118">
        <f>'%непродовольственные товары рт'!G88*'Оборот на душу'!B89/100</f>
        <v>21773.46</v>
      </c>
      <c r="C96" s="118">
        <f>'%непродовольственные товары рт'!H88*'Оборот на душу'!C89/100</f>
        <v>27554.499</v>
      </c>
      <c r="D96" s="118">
        <f>'%непродовольственные товары рт'!I88*'Оборот на душу'!D89/100</f>
        <v>33778.122000000003</v>
      </c>
      <c r="E96" s="118">
        <f>'%непродовольственные товары рт'!J88*'Оборот на душу'!E89/100</f>
        <v>41286.5</v>
      </c>
      <c r="F96" s="118">
        <f>'%непродовольственные товары рт'!K88*'Оборот на душу'!F89/100</f>
        <v>46848.115999999995</v>
      </c>
      <c r="G96" s="118">
        <f>'%непродовольственные товары рт'!L88*'Оборот на душу'!G89/100</f>
        <v>51293.46</v>
      </c>
      <c r="H96" s="118">
        <f>'%непродовольственные товары рт'!M88*'Оборот на душу'!H89/100</f>
        <v>57583.366999999998</v>
      </c>
      <c r="I96" s="118">
        <f>'%непродовольственные товары рт'!N88*'Оборот на душу'!I89/100</f>
        <v>64467.144999999997</v>
      </c>
      <c r="J96" s="118">
        <f>'%непродовольственные товары рт'!O88*'Оборот на душу'!J89/100</f>
        <v>73501.827000000005</v>
      </c>
      <c r="K96" s="118">
        <f>'%непродовольственные товары рт'!P88*'Оборот на душу'!K89/100</f>
        <v>84380.764999999999</v>
      </c>
    </row>
    <row r="97" spans="1:11">
      <c r="A97" s="53" t="s">
        <v>208</v>
      </c>
      <c r="B97">
        <f>'%непродовольственные товары рт'!G89*'Оборот на душу'!B90/100</f>
        <v>24242.816000000003</v>
      </c>
      <c r="C97">
        <f>'%непродовольственные товары рт'!H89*'Оборот на душу'!C90/100</f>
        <v>31578.827999999998</v>
      </c>
      <c r="D97">
        <f>'%непродовольственные товары рт'!I89*'Оборот на душу'!D90/100</f>
        <v>39993.052000000003</v>
      </c>
      <c r="E97">
        <f>'%непродовольственные товары рт'!J89*'Оборот на душу'!E90/100</f>
        <v>48023.027999999998</v>
      </c>
      <c r="F97">
        <f>'%непродовольственные товары рт'!K89*'Оборот на душу'!F90/100</f>
        <v>54816.687999999995</v>
      </c>
      <c r="G97">
        <f>'%непродовольственные товары рт'!L89*'Оборот на душу'!G90/100</f>
        <v>59210.32</v>
      </c>
      <c r="H97">
        <f>'%непродовольственные товары рт'!M89*'Оборот на душу'!H90/100</f>
        <v>65092.697999999997</v>
      </c>
      <c r="I97">
        <f>'%непродовольственные товары рт'!N89*'Оборот на душу'!I90/100</f>
        <v>71606.179999999993</v>
      </c>
      <c r="J97">
        <f>'%непродовольственные товары рт'!O89*'Оборот на душу'!J90/100</f>
        <v>79414.236000000004</v>
      </c>
      <c r="K97">
        <f>'%непродовольственные товары рт'!P89*'Оборот на душу'!K90/100</f>
        <v>93157.149000000005</v>
      </c>
    </row>
    <row r="98" spans="1:11">
      <c r="A98" s="53" t="s">
        <v>209</v>
      </c>
      <c r="B98">
        <f>'%непродовольственные товары рт'!G90*'Оборот на душу'!B91/100</f>
        <v>18184.023000000001</v>
      </c>
      <c r="C98">
        <f>'%непродовольственные товары рт'!H90*'Оборот на душу'!C91/100</f>
        <v>23603.388000000003</v>
      </c>
      <c r="D98">
        <f>'%непродовольственные товары рт'!I90*'Оборот на душу'!D91/100</f>
        <v>31172.825000000001</v>
      </c>
      <c r="E98">
        <f>'%непродовольственные товары рт'!J90*'Оборот на душу'!E91/100</f>
        <v>35269.581999999995</v>
      </c>
      <c r="F98">
        <f>'%непродовольственные товары рт'!K90*'Оборот на душу'!F91/100</f>
        <v>40310.080999999998</v>
      </c>
      <c r="G98">
        <f>'%непродовольственные товары рт'!L90*'Оборот на душу'!G91/100</f>
        <v>43092.006999999991</v>
      </c>
      <c r="H98">
        <f>'%непродовольственные товары рт'!M90*'Оборот на душу'!H91/100</f>
        <v>49536.04800000001</v>
      </c>
      <c r="I98">
        <f>'%непродовольственные товары рт'!N90*'Оборот на душу'!I91/100</f>
        <v>52753.26</v>
      </c>
      <c r="J98">
        <f>'%непродовольственные товары рт'!O90*'Оборот на душу'!J91/100</f>
        <v>54910.31</v>
      </c>
      <c r="K98">
        <f>'%непродовольственные товары рт'!P90*'Оборот на душу'!K91/100</f>
        <v>58547.357000000004</v>
      </c>
    </row>
    <row r="99" spans="1:11">
      <c r="A99" s="53" t="s">
        <v>210</v>
      </c>
      <c r="B99">
        <f>'%непродовольственные товары рт'!G91*'Оборот на душу'!B92/100</f>
        <v>23087.95</v>
      </c>
      <c r="C99">
        <f>'%непродовольственные товары рт'!H91*'Оборот на душу'!C92/100</f>
        <v>27154.433999999997</v>
      </c>
      <c r="D99">
        <f>'%непродовольственные товары рт'!I91*'Оборот на душу'!D92/100</f>
        <v>32784.106</v>
      </c>
      <c r="E99">
        <f>'%непродовольственные товары рт'!J91*'Оборот на душу'!E92/100</f>
        <v>40818.444000000003</v>
      </c>
      <c r="F99">
        <f>'%непродовольственные товары рт'!K91*'Оборот на душу'!F92/100</f>
        <v>44922.735000000001</v>
      </c>
      <c r="G99">
        <f>'%непродовольственные товары рт'!L91*'Оборот на душу'!G92/100</f>
        <v>48195.476000000002</v>
      </c>
      <c r="H99">
        <f>'%непродовольственные товары рт'!M91*'Оборот на душу'!H92/100</f>
        <v>53061.873999999996</v>
      </c>
      <c r="I99">
        <f>'%непродовольственные товары рт'!N91*'Оборот на душу'!I92/100</f>
        <v>59343.9</v>
      </c>
      <c r="J99">
        <f>'%непродовольственные товары рт'!O91*'Оборот на душу'!J92/100</f>
        <v>70436.3</v>
      </c>
      <c r="K99">
        <f>'%непродовольственные товары рт'!P91*'Оборот на душу'!K92/100</f>
        <v>85508.456999999995</v>
      </c>
    </row>
    <row r="100" spans="1:11">
      <c r="A100" s="53" t="s">
        <v>211</v>
      </c>
      <c r="B100">
        <f>'%непродовольственные товары рт'!G92*'Оборот на душу'!B93/100</f>
        <v>20152.440000000002</v>
      </c>
      <c r="C100">
        <f>'%непродовольственные товары рт'!H92*'Оборот на душу'!C93/100</f>
        <v>25366.039000000004</v>
      </c>
      <c r="D100">
        <f>'%непродовольственные товары рт'!I92*'Оборот на душу'!D93/100</f>
        <v>31447.313000000002</v>
      </c>
      <c r="E100">
        <f>'%непродовольственные товары рт'!J92*'Оборот на душу'!E93/100</f>
        <v>36746.752</v>
      </c>
      <c r="F100">
        <f>'%непродовольственные товары рт'!K92*'Оборот на душу'!F93/100</f>
        <v>42362.665000000001</v>
      </c>
      <c r="G100">
        <f>'%непродовольственные товары рт'!L92*'Оборот на душу'!G93/100</f>
        <v>46958.508000000002</v>
      </c>
      <c r="H100">
        <f>'%непродовольственные товары рт'!M92*'Оборот на душу'!H93/100</f>
        <v>52653.770999999993</v>
      </c>
      <c r="I100">
        <f>'%непродовольственные товары рт'!N92*'Оборот на душу'!I93/100</f>
        <v>58478.3</v>
      </c>
      <c r="J100">
        <f>'%непродовольственные товары рт'!O92*'Оборот на душу'!J93/100</f>
        <v>66058.267999999996</v>
      </c>
      <c r="K100">
        <f>'%непродовольственные товары рт'!P92*'Оборот на душу'!K93/100</f>
        <v>74506.641000000003</v>
      </c>
    </row>
    <row r="101" spans="1:11">
      <c r="A101" s="53" t="s">
        <v>212</v>
      </c>
      <c r="B101">
        <f>'%непродовольственные товары рт'!G93*'Оборот на душу'!B94/100</f>
        <v>16316.013000000001</v>
      </c>
      <c r="C101">
        <f>'%непродовольственные товары рт'!H93*'Оборот на душу'!C94/100</f>
        <v>20801.583999999999</v>
      </c>
      <c r="D101">
        <f>'%непродовольственные товары рт'!I93*'Оборот на душу'!D94/100</f>
        <v>25892.411999999997</v>
      </c>
      <c r="E101">
        <f>'%непродовольственные товары рт'!J93*'Оборот на душу'!E94/100</f>
        <v>32360.904999999999</v>
      </c>
      <c r="F101">
        <f>'%непродовольственные товары рт'!K93*'Оборот на душу'!F94/100</f>
        <v>35756.258000000002</v>
      </c>
      <c r="G101">
        <f>'%непродовольственные товары рт'!L93*'Оборот на душу'!G94/100</f>
        <v>41120.681000000004</v>
      </c>
      <c r="H101">
        <f>'%непродовольственные товары рт'!M93*'Оборот на душу'!H94/100</f>
        <v>54096.927000000003</v>
      </c>
      <c r="I101">
        <f>'%непродовольственные товары рт'!N93*'Оборот на душу'!I94/100</f>
        <v>66398.399999999994</v>
      </c>
      <c r="J101">
        <f>'%непродовольственные товары рт'!O93*'Оборот на душу'!J94/100</f>
        <v>76137.723999999987</v>
      </c>
      <c r="K101">
        <f>'%непродовольственные товары рт'!P93*'Оборот на душу'!K94/100</f>
        <v>84019.652999999991</v>
      </c>
    </row>
    <row r="102" spans="1:11">
      <c r="A102" s="53" t="s">
        <v>213</v>
      </c>
      <c r="B102">
        <f>'%непродовольственные товары рт'!G94*'Оборот на душу'!B95/100</f>
        <v>17724.855</v>
      </c>
      <c r="C102">
        <f>'%непродовольственные товары рт'!H94*'Оборот на душу'!C95/100</f>
        <v>22000.799999999999</v>
      </c>
      <c r="D102">
        <f>'%непродовольственные товары рт'!I94*'Оборот на душу'!D95/100</f>
        <v>26923.798000000003</v>
      </c>
      <c r="E102">
        <f>'%непродовольственные товары рт'!J94*'Оборот на душу'!E95/100</f>
        <v>30987.736000000001</v>
      </c>
      <c r="F102">
        <f>'%непродовольственные товары рт'!K94*'Оборот на душу'!F95/100</f>
        <v>37042.5</v>
      </c>
      <c r="G102">
        <f>'%непродовольственные товары рт'!L94*'Оборот на душу'!G95/100</f>
        <v>43265.498</v>
      </c>
      <c r="H102">
        <f>'%непродовольственные товары рт'!M94*'Оборот на душу'!H95/100</f>
        <v>49418.516000000003</v>
      </c>
      <c r="I102">
        <f>'%непродовольственные товары рт'!N94*'Оборот на душу'!I95/100</f>
        <v>57601.919999999998</v>
      </c>
      <c r="J102">
        <f>'%непродовольственные товары рт'!O94*'Оборот на душу'!J95/100</f>
        <v>75318.418000000005</v>
      </c>
      <c r="K102">
        <f>'%непродовольственные товары рт'!P94*'Оборот на душу'!K95/100</f>
        <v>89967.41</v>
      </c>
    </row>
    <row r="103" spans="1:11">
      <c r="A103" s="53" t="s">
        <v>214</v>
      </c>
      <c r="B103">
        <f>'%непродовольственные товары рт'!G95*'Оборот на душу'!B96/100</f>
        <v>31713.08</v>
      </c>
      <c r="C103">
        <f>'%непродовольственные товары рт'!H95*'Оборот на душу'!C96/100</f>
        <v>46507.974999999999</v>
      </c>
      <c r="D103">
        <f>'%непродовольственные товары рт'!I95*'Оборот на душу'!D96/100</f>
        <v>54447.273999999998</v>
      </c>
      <c r="E103">
        <f>'%непродовольственные товары рт'!J95*'Оборот на душу'!E96/100</f>
        <v>70380.11</v>
      </c>
      <c r="F103">
        <f>'%непродовольственные товары рт'!K95*'Оборот на душу'!F96/100</f>
        <v>83550.195000000007</v>
      </c>
      <c r="G103">
        <f>'%непродовольственные товары рт'!L95*'Оборот на душу'!G96/100</f>
        <v>91817.983999999997</v>
      </c>
      <c r="H103">
        <f>'%непродовольственные товары рт'!M95*'Оборот на душу'!H96/100</f>
        <v>95607.84</v>
      </c>
      <c r="I103">
        <f>'%непродовольственные товары рт'!N95*'Оборот на душу'!I96/100</f>
        <v>104365.351</v>
      </c>
      <c r="J103">
        <f>'%непродовольственные товары рт'!O95*'Оборот на душу'!J96/100</f>
        <v>114231.08</v>
      </c>
      <c r="K103">
        <f>'%непродовольственные товары рт'!P95*'Оборот на душу'!K96/100</f>
        <v>121372.705</v>
      </c>
    </row>
    <row r="104" spans="1:11">
      <c r="A104" s="53" t="s">
        <v>244</v>
      </c>
      <c r="B104">
        <f>'%непродовольственные товары рт'!G96*'Оборот на душу'!B97/100</f>
        <v>18488.712000000003</v>
      </c>
      <c r="C104">
        <f>'%непродовольственные товары рт'!H96*'Оборот на душу'!C97/100</f>
        <v>21515.736000000001</v>
      </c>
      <c r="D104">
        <f>'%непродовольственные товары рт'!I96*'Оборот на душу'!D97/100</f>
        <v>24303.876</v>
      </c>
      <c r="E104">
        <f>'%непродовольственные товары рт'!J96*'Оборот на душу'!E97/100</f>
        <v>29576.79</v>
      </c>
      <c r="F104">
        <f>'%непродовольственные товары рт'!K96*'Оборот на душу'!F97/100</f>
        <v>35628.92</v>
      </c>
      <c r="G104">
        <f>'%непродовольственные товары рт'!L96*'Оборот на душу'!G97/100</f>
        <v>39832.275999999998</v>
      </c>
      <c r="H104">
        <f>'%непродовольственные товары рт'!M96*'Оборот на душу'!H97/100</f>
        <v>41955.116000000009</v>
      </c>
      <c r="I104">
        <f>'%непродовольственные товары рт'!N96*'Оборот на душу'!I97/100</f>
        <v>46567.182000000001</v>
      </c>
      <c r="J104">
        <f>'%непродовольственные товары рт'!O96*'Оборот на душу'!J97/100</f>
        <v>51168.576000000008</v>
      </c>
      <c r="K104">
        <f>'%непродовольственные товары рт'!P96*'Оборот на душу'!K97/100</f>
        <v>55588.823999999993</v>
      </c>
    </row>
    <row r="105" spans="1:11">
      <c r="A105" s="53" t="s">
        <v>245</v>
      </c>
      <c r="B105">
        <f>'%непродовольственные товары рт'!G97*'Оборот на душу'!B98/100</f>
        <v>9978.6050000000014</v>
      </c>
      <c r="C105">
        <f>'%непродовольственные товары рт'!H97*'Оборот на душу'!C98/100</f>
        <v>10831.68</v>
      </c>
      <c r="D105">
        <f>'%непродовольственные товары рт'!I97*'Оборот на душу'!D98/100</f>
        <v>12487.2</v>
      </c>
      <c r="E105">
        <f>'%непродовольственные товары рт'!J97*'Оборот на душу'!E98/100</f>
        <v>20452</v>
      </c>
      <c r="F105">
        <f>'%непродовольственные товары рт'!K97*'Оборот на душу'!F98/100</f>
        <v>24180.5</v>
      </c>
      <c r="G105">
        <f>'%непродовольственные товары рт'!L97*'Оборот на душу'!G98/100</f>
        <v>28333.5</v>
      </c>
      <c r="H105">
        <f>'%непродовольственные товары рт'!M97*'Оборот на душу'!H98/100</f>
        <v>29518.75</v>
      </c>
      <c r="I105">
        <f>'%непродовольственные товары рт'!N97*'Оборот на душу'!I98/100</f>
        <v>28883.084999999999</v>
      </c>
      <c r="J105">
        <f>'%непродовольственные товары рт'!O97*'Оборот на душу'!J98/100</f>
        <v>28894.206000000002</v>
      </c>
      <c r="K105">
        <f>'%непродовольственные товары рт'!P97*'Оборот на душу'!K98/100</f>
        <v>25390.365000000002</v>
      </c>
    </row>
    <row r="107" spans="1:11">
      <c r="A107" s="52" t="s">
        <v>284</v>
      </c>
      <c r="K107">
        <f>'%непродовольственные товары рт'!P98*'Оборот на душу'!K99/100</f>
        <v>46065.101999999999</v>
      </c>
    </row>
    <row r="108" spans="1:11">
      <c r="A108" s="92" t="s">
        <v>274</v>
      </c>
      <c r="K108">
        <f>'%непродовольственные товары рт'!P99*'Оборот на душу'!K100/100</f>
        <v>44956.69</v>
      </c>
    </row>
    <row r="109" spans="1:11">
      <c r="A109" s="92" t="s">
        <v>66</v>
      </c>
      <c r="K109">
        <f>'%непродовольственные товары рт'!P100*'Оборот на душу'!K101/100</f>
        <v>51652.089000000007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80" workbookViewId="0">
      <selection activeCell="I111" sqref="I111"/>
    </sheetView>
  </sheetViews>
  <sheetFormatPr baseColWidth="10" defaultRowHeight="15" x14ac:dyDescent="0"/>
  <cols>
    <col min="1" max="1" width="30.6640625" customWidth="1"/>
  </cols>
  <sheetData>
    <row r="1" spans="1:13">
      <c r="A1" t="s">
        <v>246</v>
      </c>
      <c r="M1" t="s">
        <v>255</v>
      </c>
    </row>
    <row r="2" spans="1:13">
      <c r="B2" s="35">
        <v>2005</v>
      </c>
      <c r="C2" s="36">
        <v>2006</v>
      </c>
      <c r="D2" s="37">
        <v>2007</v>
      </c>
      <c r="E2" s="36">
        <v>2008</v>
      </c>
      <c r="F2" s="37">
        <v>2009</v>
      </c>
      <c r="G2" s="36">
        <v>2010</v>
      </c>
      <c r="H2" s="37">
        <v>2011</v>
      </c>
      <c r="I2" s="36">
        <v>2012</v>
      </c>
      <c r="J2" s="38">
        <v>2013</v>
      </c>
      <c r="K2" s="38">
        <v>2014</v>
      </c>
    </row>
    <row r="3" spans="1:13">
      <c r="A3" s="50"/>
      <c r="B3" s="40"/>
      <c r="C3" s="41"/>
      <c r="D3" s="41"/>
      <c r="E3" s="41"/>
      <c r="F3" s="43"/>
      <c r="G3" s="41"/>
      <c r="H3" s="41"/>
      <c r="I3" s="44"/>
      <c r="J3" s="44"/>
      <c r="K3" s="44"/>
    </row>
    <row r="4" spans="1:13">
      <c r="A4" s="51" t="s">
        <v>129</v>
      </c>
      <c r="B4" s="45">
        <v>49063</v>
      </c>
      <c r="C4" s="45">
        <v>60901</v>
      </c>
      <c r="D4" s="45">
        <v>76111</v>
      </c>
      <c r="E4" s="45">
        <v>97688</v>
      </c>
      <c r="F4" s="45">
        <v>102245</v>
      </c>
      <c r="G4" s="39">
        <v>115591</v>
      </c>
      <c r="H4" s="45">
        <v>133633</v>
      </c>
      <c r="I4" s="45">
        <v>149401</v>
      </c>
      <c r="J4" s="45">
        <v>165051</v>
      </c>
      <c r="K4" s="45">
        <v>180410</v>
      </c>
    </row>
    <row r="5" spans="1:13">
      <c r="A5" s="51"/>
      <c r="B5" s="45"/>
      <c r="C5" s="45"/>
      <c r="D5" s="45"/>
      <c r="E5" s="45"/>
      <c r="F5" s="45"/>
      <c r="G5" s="39"/>
      <c r="H5" s="45"/>
      <c r="I5" s="45"/>
      <c r="J5" s="45"/>
      <c r="K5" s="45"/>
    </row>
    <row r="6" spans="1:13">
      <c r="A6" s="52" t="s">
        <v>218</v>
      </c>
      <c r="B6" s="46">
        <v>68302</v>
      </c>
      <c r="C6" s="46">
        <v>81774</v>
      </c>
      <c r="D6" s="46">
        <v>97965</v>
      </c>
      <c r="E6" s="46">
        <v>121934</v>
      </c>
      <c r="F6" s="46">
        <v>128968</v>
      </c>
      <c r="G6" s="47">
        <v>147032</v>
      </c>
      <c r="H6" s="46">
        <v>171320</v>
      </c>
      <c r="I6" s="46">
        <v>188757</v>
      </c>
      <c r="J6" s="46">
        <v>207394</v>
      </c>
      <c r="K6" s="46">
        <v>231873</v>
      </c>
    </row>
    <row r="7" spans="1:13">
      <c r="A7" s="53" t="s">
        <v>131</v>
      </c>
      <c r="B7" s="48">
        <v>30174</v>
      </c>
      <c r="C7" s="48">
        <v>41387</v>
      </c>
      <c r="D7" s="48">
        <v>55460</v>
      </c>
      <c r="E7" s="48">
        <v>74599</v>
      </c>
      <c r="F7" s="48">
        <v>82140</v>
      </c>
      <c r="G7" s="42">
        <v>93535</v>
      </c>
      <c r="H7" s="48">
        <v>108563</v>
      </c>
      <c r="I7" s="48">
        <v>129904</v>
      </c>
      <c r="J7" s="48">
        <v>144992</v>
      </c>
      <c r="K7" s="48">
        <v>164079</v>
      </c>
    </row>
    <row r="8" spans="1:13">
      <c r="A8" s="53" t="s">
        <v>219</v>
      </c>
      <c r="B8" s="48">
        <v>28892</v>
      </c>
      <c r="C8" s="48">
        <v>36931</v>
      </c>
      <c r="D8" s="48">
        <v>48448</v>
      </c>
      <c r="E8" s="48">
        <v>64977</v>
      </c>
      <c r="F8" s="48">
        <v>72683</v>
      </c>
      <c r="G8" s="42">
        <v>86538</v>
      </c>
      <c r="H8" s="48">
        <v>106940</v>
      </c>
      <c r="I8" s="48">
        <v>121136</v>
      </c>
      <c r="J8" s="48">
        <v>138669</v>
      </c>
      <c r="K8" s="48">
        <v>158501</v>
      </c>
    </row>
    <row r="9" spans="1:13">
      <c r="A9" s="53" t="s">
        <v>133</v>
      </c>
      <c r="B9" s="48">
        <v>21140</v>
      </c>
      <c r="C9" s="48">
        <v>29719</v>
      </c>
      <c r="D9" s="48">
        <v>42497</v>
      </c>
      <c r="E9" s="48">
        <v>56943</v>
      </c>
      <c r="F9" s="48">
        <v>60661</v>
      </c>
      <c r="G9" s="42">
        <v>70284</v>
      </c>
      <c r="H9" s="48">
        <v>85265</v>
      </c>
      <c r="I9" s="48">
        <v>103848</v>
      </c>
      <c r="J9" s="48">
        <v>116202</v>
      </c>
      <c r="K9" s="48">
        <v>129564</v>
      </c>
    </row>
    <row r="10" spans="1:13">
      <c r="A10" s="53" t="s">
        <v>134</v>
      </c>
      <c r="B10" s="48">
        <v>35245</v>
      </c>
      <c r="C10" s="48">
        <v>39692</v>
      </c>
      <c r="D10" s="48">
        <v>49708</v>
      </c>
      <c r="E10" s="48">
        <v>71127</v>
      </c>
      <c r="F10" s="48">
        <v>79140</v>
      </c>
      <c r="G10" s="42">
        <v>92305</v>
      </c>
      <c r="H10" s="48">
        <v>113305</v>
      </c>
      <c r="I10" s="48">
        <v>139133</v>
      </c>
      <c r="J10" s="48">
        <v>158218</v>
      </c>
      <c r="K10" s="48">
        <v>181499</v>
      </c>
    </row>
    <row r="11" spans="1:13">
      <c r="A11" s="53" t="s">
        <v>135</v>
      </c>
      <c r="B11" s="48">
        <v>19064</v>
      </c>
      <c r="C11" s="48">
        <v>26811</v>
      </c>
      <c r="D11" s="48">
        <v>34985</v>
      </c>
      <c r="E11" s="48">
        <v>53683</v>
      </c>
      <c r="F11" s="48">
        <v>55235</v>
      </c>
      <c r="G11" s="42">
        <v>66734</v>
      </c>
      <c r="H11" s="48">
        <v>86035</v>
      </c>
      <c r="I11" s="48">
        <v>109822</v>
      </c>
      <c r="J11" s="48">
        <v>121813</v>
      </c>
      <c r="K11" s="48">
        <v>138185</v>
      </c>
    </row>
    <row r="12" spans="1:13">
      <c r="A12" s="53" t="s">
        <v>136</v>
      </c>
      <c r="B12" s="48">
        <v>38301</v>
      </c>
      <c r="C12" s="48">
        <v>48173</v>
      </c>
      <c r="D12" s="48">
        <v>62354</v>
      </c>
      <c r="E12" s="48">
        <v>79408</v>
      </c>
      <c r="F12" s="48">
        <v>83886</v>
      </c>
      <c r="G12" s="42">
        <v>97675</v>
      </c>
      <c r="H12" s="48">
        <v>118038</v>
      </c>
      <c r="I12" s="48">
        <v>133102</v>
      </c>
      <c r="J12" s="48">
        <v>144553</v>
      </c>
      <c r="K12" s="48">
        <v>161623</v>
      </c>
    </row>
    <row r="13" spans="1:13">
      <c r="A13" s="53" t="s">
        <v>137</v>
      </c>
      <c r="B13" s="48">
        <v>26448</v>
      </c>
      <c r="C13" s="48">
        <v>33681</v>
      </c>
      <c r="D13" s="48">
        <v>42714</v>
      </c>
      <c r="E13" s="48">
        <v>56042</v>
      </c>
      <c r="F13" s="48">
        <v>59735</v>
      </c>
      <c r="G13" s="42">
        <v>73413</v>
      </c>
      <c r="H13" s="48">
        <v>86738</v>
      </c>
      <c r="I13" s="48">
        <v>95792</v>
      </c>
      <c r="J13" s="48">
        <v>104945</v>
      </c>
      <c r="K13" s="48">
        <v>114959</v>
      </c>
    </row>
    <row r="14" spans="1:13">
      <c r="A14" s="53" t="s">
        <v>138</v>
      </c>
      <c r="B14" s="48">
        <v>31238</v>
      </c>
      <c r="C14" s="48">
        <v>41735</v>
      </c>
      <c r="D14" s="48">
        <v>54693</v>
      </c>
      <c r="E14" s="48">
        <v>69533</v>
      </c>
      <c r="F14" s="48">
        <v>76319</v>
      </c>
      <c r="G14" s="42">
        <v>86431</v>
      </c>
      <c r="H14" s="48">
        <v>103221</v>
      </c>
      <c r="I14" s="48">
        <v>117703</v>
      </c>
      <c r="J14" s="48">
        <v>130337</v>
      </c>
      <c r="K14" s="48">
        <v>146850</v>
      </c>
    </row>
    <row r="15" spans="1:13">
      <c r="A15" s="53" t="s">
        <v>139</v>
      </c>
      <c r="B15" s="48">
        <v>35123</v>
      </c>
      <c r="C15" s="48">
        <v>44561</v>
      </c>
      <c r="D15" s="48">
        <v>57819</v>
      </c>
      <c r="E15" s="48">
        <v>78841</v>
      </c>
      <c r="F15" s="48">
        <v>88532</v>
      </c>
      <c r="G15" s="42">
        <v>100252</v>
      </c>
      <c r="H15" s="48">
        <v>118546</v>
      </c>
      <c r="I15" s="48">
        <v>134049</v>
      </c>
      <c r="J15" s="48">
        <v>151358</v>
      </c>
      <c r="K15" s="48">
        <v>171096</v>
      </c>
    </row>
    <row r="16" spans="1:13" ht="16">
      <c r="A16" s="54" t="s">
        <v>220</v>
      </c>
      <c r="B16" s="48">
        <v>54721</v>
      </c>
      <c r="C16" s="48">
        <v>72711</v>
      </c>
      <c r="D16" s="48">
        <v>96164</v>
      </c>
      <c r="E16" s="48">
        <v>128115</v>
      </c>
      <c r="F16" s="48">
        <v>127858</v>
      </c>
      <c r="G16" s="42">
        <v>143914</v>
      </c>
      <c r="H16" s="48">
        <v>168863</v>
      </c>
      <c r="I16" s="48">
        <v>179869</v>
      </c>
      <c r="J16" s="48">
        <v>191797</v>
      </c>
      <c r="K16" s="48">
        <v>220314</v>
      </c>
    </row>
    <row r="17" spans="1:11">
      <c r="A17" s="53" t="s">
        <v>141</v>
      </c>
      <c r="B17" s="48">
        <v>31477</v>
      </c>
      <c r="C17" s="48">
        <v>36015</v>
      </c>
      <c r="D17" s="48">
        <v>47717</v>
      </c>
      <c r="E17" s="48">
        <v>65715</v>
      </c>
      <c r="F17" s="48">
        <v>67382</v>
      </c>
      <c r="G17" s="42">
        <v>79574</v>
      </c>
      <c r="H17" s="48">
        <v>94270</v>
      </c>
      <c r="I17" s="48">
        <v>105501</v>
      </c>
      <c r="J17" s="48">
        <v>116988</v>
      </c>
      <c r="K17" s="48">
        <v>131430</v>
      </c>
    </row>
    <row r="18" spans="1:11">
      <c r="A18" s="53" t="s">
        <v>142</v>
      </c>
      <c r="B18" s="48">
        <v>30404</v>
      </c>
      <c r="C18" s="48">
        <v>37588</v>
      </c>
      <c r="D18" s="48">
        <v>50214</v>
      </c>
      <c r="E18" s="48">
        <v>70697</v>
      </c>
      <c r="F18" s="48">
        <v>76080</v>
      </c>
      <c r="G18" s="42">
        <v>83877</v>
      </c>
      <c r="H18" s="48">
        <v>98147</v>
      </c>
      <c r="I18" s="48">
        <v>112985</v>
      </c>
      <c r="J18" s="48">
        <v>123656</v>
      </c>
      <c r="K18" s="48">
        <v>140026</v>
      </c>
    </row>
    <row r="19" spans="1:11">
      <c r="A19" s="53" t="s">
        <v>143</v>
      </c>
      <c r="B19" s="48">
        <v>37938</v>
      </c>
      <c r="C19" s="48">
        <v>45886</v>
      </c>
      <c r="D19" s="48">
        <v>57527</v>
      </c>
      <c r="E19" s="48">
        <v>76909</v>
      </c>
      <c r="F19" s="48">
        <v>85583</v>
      </c>
      <c r="G19" s="42">
        <v>99218</v>
      </c>
      <c r="H19" s="48">
        <v>111641</v>
      </c>
      <c r="I19" s="48">
        <v>123289</v>
      </c>
      <c r="J19" s="48">
        <v>134889</v>
      </c>
      <c r="K19" s="48">
        <v>150008</v>
      </c>
    </row>
    <row r="20" spans="1:11">
      <c r="A20" s="53" t="s">
        <v>221</v>
      </c>
      <c r="B20" s="48">
        <v>33924</v>
      </c>
      <c r="C20" s="48">
        <v>42611</v>
      </c>
      <c r="D20" s="48">
        <v>55816</v>
      </c>
      <c r="E20" s="48">
        <v>76549</v>
      </c>
      <c r="F20" s="48">
        <v>81414</v>
      </c>
      <c r="G20" s="42">
        <v>89808</v>
      </c>
      <c r="H20" s="48">
        <v>105913</v>
      </c>
      <c r="I20" s="48">
        <v>122576</v>
      </c>
      <c r="J20" s="48">
        <v>139912</v>
      </c>
      <c r="K20" s="48">
        <v>157556</v>
      </c>
    </row>
    <row r="21" spans="1:11">
      <c r="A21" s="53" t="s">
        <v>145</v>
      </c>
      <c r="B21" s="48">
        <v>41084</v>
      </c>
      <c r="C21" s="48">
        <v>49903</v>
      </c>
      <c r="D21" s="48">
        <v>57518</v>
      </c>
      <c r="E21" s="48">
        <v>75203</v>
      </c>
      <c r="F21" s="48">
        <v>81268</v>
      </c>
      <c r="G21" s="42">
        <v>93371</v>
      </c>
      <c r="H21" s="48">
        <v>105711</v>
      </c>
      <c r="I21" s="48">
        <v>120844</v>
      </c>
      <c r="J21" s="48">
        <v>133177</v>
      </c>
      <c r="K21" s="48">
        <v>153135</v>
      </c>
    </row>
    <row r="22" spans="1:11">
      <c r="A22" s="53" t="s">
        <v>146</v>
      </c>
      <c r="B22" s="48">
        <v>29868</v>
      </c>
      <c r="C22" s="48">
        <v>38033</v>
      </c>
      <c r="D22" s="48">
        <v>52842</v>
      </c>
      <c r="E22" s="48">
        <v>74649</v>
      </c>
      <c r="F22" s="48">
        <v>81080</v>
      </c>
      <c r="G22" s="42">
        <v>97163</v>
      </c>
      <c r="H22" s="48">
        <v>110791</v>
      </c>
      <c r="I22" s="48">
        <v>124580</v>
      </c>
      <c r="J22" s="48">
        <v>136909</v>
      </c>
      <c r="K22" s="48">
        <v>152864</v>
      </c>
    </row>
    <row r="23" spans="1:11">
      <c r="A23" s="53" t="s">
        <v>147</v>
      </c>
      <c r="B23" s="48">
        <v>30451</v>
      </c>
      <c r="C23" s="48">
        <v>40318</v>
      </c>
      <c r="D23" s="48">
        <v>52702</v>
      </c>
      <c r="E23" s="48">
        <v>71145</v>
      </c>
      <c r="F23" s="48">
        <v>72642</v>
      </c>
      <c r="G23" s="42">
        <v>82640</v>
      </c>
      <c r="H23" s="48">
        <v>100762</v>
      </c>
      <c r="I23" s="48">
        <v>114121</v>
      </c>
      <c r="J23" s="48">
        <v>131399</v>
      </c>
      <c r="K23" s="48">
        <v>149623</v>
      </c>
    </row>
    <row r="24" spans="1:11" ht="16">
      <c r="A24" s="54" t="s">
        <v>222</v>
      </c>
      <c r="B24" s="48">
        <v>146519</v>
      </c>
      <c r="C24" s="48">
        <v>165138</v>
      </c>
      <c r="D24" s="48">
        <v>183163</v>
      </c>
      <c r="E24" s="48">
        <v>210569</v>
      </c>
      <c r="F24" s="48">
        <v>223049</v>
      </c>
      <c r="G24" s="42">
        <v>251484</v>
      </c>
      <c r="H24" s="48">
        <v>286952</v>
      </c>
      <c r="I24" s="48">
        <v>305395</v>
      </c>
      <c r="J24" s="48">
        <v>333529</v>
      </c>
      <c r="K24" s="48">
        <v>365089</v>
      </c>
    </row>
    <row r="25" spans="1:11" ht="27">
      <c r="A25" s="52" t="s">
        <v>223</v>
      </c>
      <c r="B25" s="46">
        <v>49022</v>
      </c>
      <c r="C25" s="46">
        <v>59989</v>
      </c>
      <c r="D25" s="46">
        <v>74628</v>
      </c>
      <c r="E25" s="46">
        <v>95648</v>
      </c>
      <c r="F25" s="46">
        <v>100321</v>
      </c>
      <c r="G25" s="47">
        <v>113456</v>
      </c>
      <c r="H25" s="46">
        <v>127789</v>
      </c>
      <c r="I25" s="46">
        <v>143732</v>
      </c>
      <c r="J25" s="46">
        <v>156056</v>
      </c>
      <c r="K25" s="46">
        <v>172438</v>
      </c>
    </row>
    <row r="26" spans="1:11">
      <c r="A26" s="53" t="s">
        <v>149</v>
      </c>
      <c r="B26" s="48">
        <v>42225</v>
      </c>
      <c r="C26" s="48">
        <v>51939</v>
      </c>
      <c r="D26" s="48">
        <v>62431</v>
      </c>
      <c r="E26" s="48">
        <v>77331</v>
      </c>
      <c r="F26" s="48">
        <v>82059</v>
      </c>
      <c r="G26" s="42">
        <v>92981</v>
      </c>
      <c r="H26" s="48">
        <v>109057</v>
      </c>
      <c r="I26" s="48">
        <v>122886</v>
      </c>
      <c r="J26" s="48">
        <v>136581</v>
      </c>
      <c r="K26" s="48">
        <v>153651</v>
      </c>
    </row>
    <row r="27" spans="1:11">
      <c r="A27" s="53" t="s">
        <v>150</v>
      </c>
      <c r="B27" s="48">
        <v>70173</v>
      </c>
      <c r="C27" s="48">
        <v>86115</v>
      </c>
      <c r="D27" s="48">
        <v>104469</v>
      </c>
      <c r="E27" s="48">
        <v>123378</v>
      </c>
      <c r="F27" s="48">
        <v>110209</v>
      </c>
      <c r="G27" s="42">
        <v>122012</v>
      </c>
      <c r="H27" s="48">
        <v>141533</v>
      </c>
      <c r="I27" s="48">
        <v>155776</v>
      </c>
      <c r="J27" s="48">
        <v>167697</v>
      </c>
      <c r="K27" s="48">
        <v>181937</v>
      </c>
    </row>
    <row r="28" spans="1:11">
      <c r="A28" s="53" t="s">
        <v>151</v>
      </c>
      <c r="B28" s="48">
        <v>41707</v>
      </c>
      <c r="C28" s="48">
        <v>50781</v>
      </c>
      <c r="D28" s="48">
        <v>61423</v>
      </c>
      <c r="E28" s="48">
        <v>79990</v>
      </c>
      <c r="F28" s="48">
        <v>87768</v>
      </c>
      <c r="G28" s="42">
        <v>99898</v>
      </c>
      <c r="H28" s="48">
        <v>118709</v>
      </c>
      <c r="I28" s="48">
        <v>135625</v>
      </c>
      <c r="J28" s="48">
        <v>154320</v>
      </c>
      <c r="K28" s="48">
        <v>176491</v>
      </c>
    </row>
    <row r="29" spans="1:11">
      <c r="A29" s="55" t="s">
        <v>224</v>
      </c>
      <c r="B29" s="48">
        <v>51057</v>
      </c>
      <c r="C29" s="48">
        <v>63280</v>
      </c>
      <c r="D29" s="48">
        <v>79578</v>
      </c>
      <c r="E29" s="48">
        <v>94223</v>
      </c>
      <c r="F29" s="48">
        <v>106066</v>
      </c>
      <c r="G29" s="42">
        <v>117064</v>
      </c>
      <c r="H29" s="48">
        <v>133131</v>
      </c>
      <c r="I29" s="48">
        <v>145446</v>
      </c>
      <c r="J29" s="48">
        <v>158161</v>
      </c>
      <c r="K29" s="48">
        <v>178374</v>
      </c>
    </row>
    <row r="30" spans="1:11" ht="31">
      <c r="A30" s="56" t="s">
        <v>225</v>
      </c>
      <c r="B30" s="49" t="s">
        <v>217</v>
      </c>
      <c r="C30" s="49" t="s">
        <v>217</v>
      </c>
      <c r="D30" s="49" t="s">
        <v>217</v>
      </c>
      <c r="E30" s="49" t="s">
        <v>217</v>
      </c>
      <c r="F30" s="49" t="s">
        <v>217</v>
      </c>
      <c r="G30" s="49" t="s">
        <v>217</v>
      </c>
      <c r="H30" s="49" t="s">
        <v>217</v>
      </c>
      <c r="I30" s="49" t="s">
        <v>217</v>
      </c>
      <c r="J30" s="48">
        <v>154177</v>
      </c>
      <c r="K30" s="48">
        <v>176420</v>
      </c>
    </row>
    <row r="31" spans="1:11">
      <c r="A31" s="53" t="s">
        <v>152</v>
      </c>
      <c r="B31" s="48">
        <v>28599</v>
      </c>
      <c r="C31" s="48">
        <v>36461</v>
      </c>
      <c r="D31" s="48">
        <v>46701</v>
      </c>
      <c r="E31" s="48">
        <v>58215</v>
      </c>
      <c r="F31" s="48">
        <v>57479</v>
      </c>
      <c r="G31" s="42">
        <v>70931</v>
      </c>
      <c r="H31" s="48">
        <v>83363</v>
      </c>
      <c r="I31" s="48">
        <v>104966</v>
      </c>
      <c r="J31" s="48">
        <v>112774</v>
      </c>
      <c r="K31" s="48">
        <v>125014</v>
      </c>
    </row>
    <row r="32" spans="1:11">
      <c r="A32" s="53" t="s">
        <v>153</v>
      </c>
      <c r="B32" s="48">
        <v>38890</v>
      </c>
      <c r="C32" s="48">
        <v>47629</v>
      </c>
      <c r="D32" s="48">
        <v>61681</v>
      </c>
      <c r="E32" s="48">
        <v>81520</v>
      </c>
      <c r="F32" s="48">
        <v>91669</v>
      </c>
      <c r="G32" s="42">
        <v>96331</v>
      </c>
      <c r="H32" s="48">
        <v>106845</v>
      </c>
      <c r="I32" s="48">
        <v>114980</v>
      </c>
      <c r="J32" s="48">
        <v>123113</v>
      </c>
      <c r="K32" s="48">
        <v>136627</v>
      </c>
    </row>
    <row r="33" spans="1:11">
      <c r="A33" s="53" t="s">
        <v>154</v>
      </c>
      <c r="B33" s="48">
        <v>37218</v>
      </c>
      <c r="C33" s="48">
        <v>46892</v>
      </c>
      <c r="D33" s="48">
        <v>59236</v>
      </c>
      <c r="E33" s="48">
        <v>77165</v>
      </c>
      <c r="F33" s="48">
        <v>83032</v>
      </c>
      <c r="G33" s="42">
        <v>99073</v>
      </c>
      <c r="H33" s="48">
        <v>121469</v>
      </c>
      <c r="I33" s="48">
        <v>132297</v>
      </c>
      <c r="J33" s="48">
        <v>141100</v>
      </c>
      <c r="K33" s="48">
        <v>156780</v>
      </c>
    </row>
    <row r="34" spans="1:11">
      <c r="A34" s="53" t="s">
        <v>155</v>
      </c>
      <c r="B34" s="48">
        <v>53813</v>
      </c>
      <c r="C34" s="48">
        <v>63863</v>
      </c>
      <c r="D34" s="48">
        <v>79512</v>
      </c>
      <c r="E34" s="48">
        <v>103988</v>
      </c>
      <c r="F34" s="48">
        <v>114692</v>
      </c>
      <c r="G34" s="42">
        <v>129078</v>
      </c>
      <c r="H34" s="48">
        <v>142539</v>
      </c>
      <c r="I34" s="48">
        <v>157480</v>
      </c>
      <c r="J34" s="48">
        <v>177300</v>
      </c>
      <c r="K34" s="48">
        <v>196946</v>
      </c>
    </row>
    <row r="35" spans="1:11">
      <c r="A35" s="53" t="s">
        <v>156</v>
      </c>
      <c r="B35" s="48">
        <v>33306</v>
      </c>
      <c r="C35" s="48">
        <v>41401</v>
      </c>
      <c r="D35" s="48">
        <v>52532</v>
      </c>
      <c r="E35" s="48">
        <v>74184</v>
      </c>
      <c r="F35" s="48">
        <v>84485</v>
      </c>
      <c r="G35" s="42">
        <v>93969</v>
      </c>
      <c r="H35" s="48">
        <v>107316</v>
      </c>
      <c r="I35" s="48">
        <v>122628</v>
      </c>
      <c r="J35" s="48">
        <v>136772</v>
      </c>
      <c r="K35" s="48">
        <v>155324</v>
      </c>
    </row>
    <row r="36" spans="1:11">
      <c r="A36" s="53" t="s">
        <v>157</v>
      </c>
      <c r="B36" s="48">
        <v>38821</v>
      </c>
      <c r="C36" s="48">
        <v>46412</v>
      </c>
      <c r="D36" s="48">
        <v>55408</v>
      </c>
      <c r="E36" s="48">
        <v>73283</v>
      </c>
      <c r="F36" s="48">
        <v>76867</v>
      </c>
      <c r="G36" s="42">
        <v>85525</v>
      </c>
      <c r="H36" s="48">
        <v>103067</v>
      </c>
      <c r="I36" s="48">
        <v>115337</v>
      </c>
      <c r="J36" s="48">
        <v>127898</v>
      </c>
      <c r="K36" s="48">
        <v>144799</v>
      </c>
    </row>
    <row r="37" spans="1:11">
      <c r="A37" s="53" t="s">
        <v>21</v>
      </c>
      <c r="B37" s="48">
        <v>62239</v>
      </c>
      <c r="C37" s="48">
        <v>75551</v>
      </c>
      <c r="D37" s="48">
        <v>94178</v>
      </c>
      <c r="E37" s="48">
        <v>120473</v>
      </c>
      <c r="F37" s="48">
        <v>125773</v>
      </c>
      <c r="G37" s="42">
        <v>140782</v>
      </c>
      <c r="H37" s="48">
        <v>150642</v>
      </c>
      <c r="I37" s="48">
        <v>169270</v>
      </c>
      <c r="J37" s="48">
        <v>181245</v>
      </c>
      <c r="K37" s="48">
        <v>197144</v>
      </c>
    </row>
    <row r="38" spans="1:11">
      <c r="A38" s="52" t="s">
        <v>226</v>
      </c>
      <c r="B38" s="46">
        <v>40368</v>
      </c>
      <c r="C38" s="46">
        <v>50064</v>
      </c>
      <c r="D38" s="46">
        <v>66842</v>
      </c>
      <c r="E38" s="46">
        <v>88242</v>
      </c>
      <c r="F38" s="46">
        <v>92031</v>
      </c>
      <c r="G38" s="47">
        <v>107030</v>
      </c>
      <c r="H38" s="46">
        <v>122762</v>
      </c>
      <c r="I38" s="46">
        <v>138131</v>
      </c>
      <c r="J38" s="46">
        <v>153160</v>
      </c>
      <c r="K38" s="46">
        <v>171997</v>
      </c>
    </row>
    <row r="39" spans="1:11">
      <c r="A39" s="55" t="s">
        <v>159</v>
      </c>
      <c r="B39" s="48">
        <v>25129</v>
      </c>
      <c r="C39" s="48">
        <v>29762</v>
      </c>
      <c r="D39" s="48">
        <v>37355</v>
      </c>
      <c r="E39" s="48">
        <v>58465</v>
      </c>
      <c r="F39" s="48">
        <v>71536</v>
      </c>
      <c r="G39" s="42">
        <v>83258</v>
      </c>
      <c r="H39" s="48">
        <v>101944</v>
      </c>
      <c r="I39" s="48">
        <v>129374</v>
      </c>
      <c r="J39" s="48">
        <v>151236</v>
      </c>
      <c r="K39" s="48">
        <v>164975</v>
      </c>
    </row>
    <row r="40" spans="1:11">
      <c r="A40" s="53" t="s">
        <v>160</v>
      </c>
      <c r="B40" s="48">
        <v>13220</v>
      </c>
      <c r="C40" s="48">
        <v>17646</v>
      </c>
      <c r="D40" s="48">
        <v>20953</v>
      </c>
      <c r="E40" s="48">
        <v>25323</v>
      </c>
      <c r="F40" s="48">
        <v>29271</v>
      </c>
      <c r="G40" s="42">
        <v>33936</v>
      </c>
      <c r="H40" s="48">
        <v>42953</v>
      </c>
      <c r="I40" s="48">
        <v>51125</v>
      </c>
      <c r="J40" s="48">
        <v>56382</v>
      </c>
      <c r="K40" s="48">
        <v>62779</v>
      </c>
    </row>
    <row r="41" spans="1:11">
      <c r="A41" s="53" t="s">
        <v>161</v>
      </c>
      <c r="B41" s="48">
        <v>41795</v>
      </c>
      <c r="C41" s="48">
        <v>53493</v>
      </c>
      <c r="D41" s="48">
        <v>73367</v>
      </c>
      <c r="E41" s="48">
        <v>96611</v>
      </c>
      <c r="F41" s="48">
        <v>106134</v>
      </c>
      <c r="G41" s="42">
        <v>123759</v>
      </c>
      <c r="H41" s="48">
        <v>139124</v>
      </c>
      <c r="I41" s="48">
        <v>153806</v>
      </c>
      <c r="J41" s="48">
        <v>170772</v>
      </c>
      <c r="K41" s="48">
        <v>196892</v>
      </c>
    </row>
    <row r="42" spans="1:11">
      <c r="A42" s="53" t="s">
        <v>162</v>
      </c>
      <c r="B42" s="48">
        <v>32717</v>
      </c>
      <c r="C42" s="48">
        <v>42007</v>
      </c>
      <c r="D42" s="48">
        <v>55755</v>
      </c>
      <c r="E42" s="48">
        <v>77056</v>
      </c>
      <c r="F42" s="48">
        <v>83032</v>
      </c>
      <c r="G42" s="42">
        <v>99265</v>
      </c>
      <c r="H42" s="48">
        <v>115357</v>
      </c>
      <c r="I42" s="48">
        <v>131101</v>
      </c>
      <c r="J42" s="48">
        <v>147954</v>
      </c>
      <c r="K42" s="48">
        <v>162393</v>
      </c>
    </row>
    <row r="43" spans="1:11">
      <c r="A43" s="53" t="s">
        <v>163</v>
      </c>
      <c r="B43" s="48">
        <v>38340</v>
      </c>
      <c r="C43" s="48">
        <v>44729</v>
      </c>
      <c r="D43" s="48">
        <v>56237</v>
      </c>
      <c r="E43" s="48">
        <v>71012</v>
      </c>
      <c r="F43" s="48">
        <v>77090</v>
      </c>
      <c r="G43" s="42">
        <v>86370</v>
      </c>
      <c r="H43" s="48">
        <v>97800</v>
      </c>
      <c r="I43" s="48">
        <v>107858</v>
      </c>
      <c r="J43" s="48">
        <v>117073</v>
      </c>
      <c r="K43" s="48">
        <v>126856</v>
      </c>
    </row>
    <row r="44" spans="1:11">
      <c r="A44" s="53" t="s">
        <v>164</v>
      </c>
      <c r="B44" s="48">
        <v>45078</v>
      </c>
      <c r="C44" s="48">
        <v>55373</v>
      </c>
      <c r="D44" s="48">
        <v>74197</v>
      </c>
      <c r="E44" s="48">
        <v>98585</v>
      </c>
      <c r="F44" s="48">
        <v>92495</v>
      </c>
      <c r="G44" s="42">
        <v>108438</v>
      </c>
      <c r="H44" s="48">
        <v>127111</v>
      </c>
      <c r="I44" s="48">
        <v>145419</v>
      </c>
      <c r="J44" s="48">
        <v>160683</v>
      </c>
      <c r="K44" s="48">
        <v>177702</v>
      </c>
    </row>
    <row r="45" spans="1:11" ht="27">
      <c r="A45" s="52" t="s">
        <v>227</v>
      </c>
      <c r="B45" s="46">
        <v>27911</v>
      </c>
      <c r="C45" s="46">
        <v>34690</v>
      </c>
      <c r="D45" s="46">
        <v>44711</v>
      </c>
      <c r="E45" s="46">
        <v>61340</v>
      </c>
      <c r="F45" s="46">
        <v>73116</v>
      </c>
      <c r="G45" s="47">
        <v>85172</v>
      </c>
      <c r="H45" s="46">
        <v>100195</v>
      </c>
      <c r="I45" s="46">
        <v>114718</v>
      </c>
      <c r="J45" s="46">
        <v>126431</v>
      </c>
      <c r="K45" s="46">
        <v>139263</v>
      </c>
    </row>
    <row r="46" spans="1:11">
      <c r="A46" s="53" t="s">
        <v>228</v>
      </c>
      <c r="B46" s="48">
        <v>30736</v>
      </c>
      <c r="C46" s="48">
        <v>40028</v>
      </c>
      <c r="D46" s="48">
        <v>53091</v>
      </c>
      <c r="E46" s="48">
        <v>77414</v>
      </c>
      <c r="F46" s="48">
        <v>96617</v>
      </c>
      <c r="G46" s="42">
        <v>109704</v>
      </c>
      <c r="H46" s="48">
        <v>122579</v>
      </c>
      <c r="I46" s="48">
        <v>135860</v>
      </c>
      <c r="J46" s="48">
        <v>152841</v>
      </c>
      <c r="K46" s="48">
        <v>171054</v>
      </c>
    </row>
    <row r="47" spans="1:11">
      <c r="A47" s="53" t="s">
        <v>229</v>
      </c>
      <c r="B47" s="48">
        <v>7891</v>
      </c>
      <c r="C47" s="48">
        <v>10366</v>
      </c>
      <c r="D47" s="48">
        <v>12523</v>
      </c>
      <c r="E47" s="48">
        <v>16195</v>
      </c>
      <c r="F47" s="48">
        <v>17640</v>
      </c>
      <c r="G47" s="42">
        <v>20131</v>
      </c>
      <c r="H47" s="48">
        <v>31416</v>
      </c>
      <c r="I47" s="48">
        <v>33021</v>
      </c>
      <c r="J47" s="48">
        <v>36955</v>
      </c>
      <c r="K47" s="48">
        <v>41805</v>
      </c>
    </row>
    <row r="48" spans="1:11">
      <c r="A48" s="55" t="s">
        <v>168</v>
      </c>
      <c r="B48" s="48">
        <v>26884</v>
      </c>
      <c r="C48" s="48">
        <v>32936</v>
      </c>
      <c r="D48" s="48">
        <v>41439</v>
      </c>
      <c r="E48" s="48">
        <v>55926</v>
      </c>
      <c r="F48" s="48">
        <v>63924</v>
      </c>
      <c r="G48" s="42">
        <v>73121</v>
      </c>
      <c r="H48" s="48">
        <v>85069</v>
      </c>
      <c r="I48" s="48">
        <v>93771</v>
      </c>
      <c r="J48" s="48">
        <v>104645</v>
      </c>
      <c r="K48" s="48">
        <v>116477</v>
      </c>
    </row>
    <row r="49" spans="1:11">
      <c r="A49" s="55" t="s">
        <v>169</v>
      </c>
      <c r="B49" s="48">
        <v>27656</v>
      </c>
      <c r="C49" s="48">
        <v>34300</v>
      </c>
      <c r="D49" s="48">
        <v>38889</v>
      </c>
      <c r="E49" s="48">
        <v>48215</v>
      </c>
      <c r="F49" s="48">
        <v>53623</v>
      </c>
      <c r="G49" s="42">
        <v>58127</v>
      </c>
      <c r="H49" s="48">
        <v>65196</v>
      </c>
      <c r="I49" s="48">
        <v>70974</v>
      </c>
      <c r="J49" s="48">
        <v>73742</v>
      </c>
      <c r="K49" s="48">
        <v>78422</v>
      </c>
    </row>
    <row r="50" spans="1:11" ht="27">
      <c r="A50" s="55" t="s">
        <v>230</v>
      </c>
      <c r="B50" s="48">
        <v>24206</v>
      </c>
      <c r="C50" s="48">
        <v>32625</v>
      </c>
      <c r="D50" s="48">
        <v>40605</v>
      </c>
      <c r="E50" s="48">
        <v>54261</v>
      </c>
      <c r="F50" s="48">
        <v>62795</v>
      </c>
      <c r="G50" s="42">
        <v>76353</v>
      </c>
      <c r="H50" s="48">
        <v>94777</v>
      </c>
      <c r="I50" s="48">
        <v>108101</v>
      </c>
      <c r="J50" s="48">
        <v>119453</v>
      </c>
      <c r="K50" s="48">
        <v>131840</v>
      </c>
    </row>
    <row r="51" spans="1:11">
      <c r="A51" s="53" t="s">
        <v>171</v>
      </c>
      <c r="B51" s="48">
        <v>10242</v>
      </c>
      <c r="C51" s="48">
        <v>8947</v>
      </c>
      <c r="D51" s="48">
        <v>13268</v>
      </c>
      <c r="E51" s="48">
        <v>24235</v>
      </c>
      <c r="F51" s="48">
        <v>35980</v>
      </c>
      <c r="G51" s="42">
        <v>43982</v>
      </c>
      <c r="H51" s="48">
        <v>56713</v>
      </c>
      <c r="I51" s="48">
        <v>69225</v>
      </c>
      <c r="J51" s="48">
        <v>77088</v>
      </c>
      <c r="K51" s="48">
        <v>88310</v>
      </c>
    </row>
    <row r="52" spans="1:11">
      <c r="A52" s="53" t="s">
        <v>172</v>
      </c>
      <c r="B52" s="48">
        <v>36945</v>
      </c>
      <c r="C52" s="48">
        <v>45103</v>
      </c>
      <c r="D52" s="48">
        <v>57643</v>
      </c>
      <c r="E52" s="48">
        <v>73655</v>
      </c>
      <c r="F52" s="48">
        <v>82578</v>
      </c>
      <c r="G52" s="42">
        <v>98634</v>
      </c>
      <c r="H52" s="48">
        <v>119286</v>
      </c>
      <c r="I52" s="48">
        <v>142205</v>
      </c>
      <c r="J52" s="48">
        <v>153772</v>
      </c>
      <c r="K52" s="48">
        <v>165228</v>
      </c>
    </row>
    <row r="53" spans="1:11">
      <c r="A53" s="52" t="s">
        <v>231</v>
      </c>
      <c r="B53" s="46">
        <v>38959</v>
      </c>
      <c r="C53" s="46">
        <v>49959</v>
      </c>
      <c r="D53" s="46">
        <v>64534</v>
      </c>
      <c r="E53" s="46">
        <v>84932</v>
      </c>
      <c r="F53" s="46">
        <v>88819</v>
      </c>
      <c r="G53" s="47">
        <v>100297</v>
      </c>
      <c r="H53" s="46">
        <v>116237</v>
      </c>
      <c r="I53" s="46">
        <v>131367</v>
      </c>
      <c r="J53" s="46">
        <v>147131</v>
      </c>
      <c r="K53" s="46">
        <v>163193</v>
      </c>
    </row>
    <row r="54" spans="1:11">
      <c r="A54" s="53" t="s">
        <v>174</v>
      </c>
      <c r="B54" s="48">
        <v>43541</v>
      </c>
      <c r="C54" s="48">
        <v>58900</v>
      </c>
      <c r="D54" s="48">
        <v>79776</v>
      </c>
      <c r="E54" s="48">
        <v>105716</v>
      </c>
      <c r="F54" s="48">
        <v>112932</v>
      </c>
      <c r="G54" s="42">
        <v>125820</v>
      </c>
      <c r="H54" s="48">
        <v>142076</v>
      </c>
      <c r="I54" s="48">
        <v>156044</v>
      </c>
      <c r="J54" s="48">
        <v>177555</v>
      </c>
      <c r="K54" s="48">
        <v>191935</v>
      </c>
    </row>
    <row r="55" spans="1:11">
      <c r="A55" s="53" t="s">
        <v>232</v>
      </c>
      <c r="B55" s="48">
        <v>19491</v>
      </c>
      <c r="C55" s="48">
        <v>28558</v>
      </c>
      <c r="D55" s="48">
        <v>37254</v>
      </c>
      <c r="E55" s="48">
        <v>51458</v>
      </c>
      <c r="F55" s="48">
        <v>56995</v>
      </c>
      <c r="G55" s="42">
        <v>62552</v>
      </c>
      <c r="H55" s="48">
        <v>72458</v>
      </c>
      <c r="I55" s="48">
        <v>81095</v>
      </c>
      <c r="J55" s="48">
        <v>92500</v>
      </c>
      <c r="K55" s="48">
        <v>106277</v>
      </c>
    </row>
    <row r="56" spans="1:11">
      <c r="A56" s="53" t="s">
        <v>233</v>
      </c>
      <c r="B56" s="48">
        <v>21442</v>
      </c>
      <c r="C56" s="48">
        <v>26084</v>
      </c>
      <c r="D56" s="48">
        <v>34136</v>
      </c>
      <c r="E56" s="48">
        <v>46586</v>
      </c>
      <c r="F56" s="48">
        <v>52385</v>
      </c>
      <c r="G56" s="42">
        <v>57891</v>
      </c>
      <c r="H56" s="48">
        <v>63899</v>
      </c>
      <c r="I56" s="48">
        <v>70185</v>
      </c>
      <c r="J56" s="48">
        <v>77284</v>
      </c>
      <c r="K56" s="48">
        <v>89808</v>
      </c>
    </row>
    <row r="57" spans="1:11">
      <c r="A57" s="53" t="s">
        <v>177</v>
      </c>
      <c r="B57" s="48">
        <v>42881</v>
      </c>
      <c r="C57" s="48">
        <v>56865</v>
      </c>
      <c r="D57" s="48">
        <v>73430</v>
      </c>
      <c r="E57" s="48">
        <v>97953</v>
      </c>
      <c r="F57" s="48">
        <v>104235</v>
      </c>
      <c r="G57" s="42">
        <v>120020</v>
      </c>
      <c r="H57" s="48">
        <v>140930</v>
      </c>
      <c r="I57" s="48">
        <v>170670</v>
      </c>
      <c r="J57" s="48">
        <v>186147</v>
      </c>
      <c r="K57" s="48">
        <v>203038</v>
      </c>
    </row>
    <row r="58" spans="1:11">
      <c r="A58" s="53" t="s">
        <v>234</v>
      </c>
      <c r="B58" s="48">
        <v>25218</v>
      </c>
      <c r="C58" s="48">
        <v>32581</v>
      </c>
      <c r="D58" s="48">
        <v>42910</v>
      </c>
      <c r="E58" s="48">
        <v>60422</v>
      </c>
      <c r="F58" s="48">
        <v>64258</v>
      </c>
      <c r="G58" s="42">
        <v>76726</v>
      </c>
      <c r="H58" s="48">
        <v>92161</v>
      </c>
      <c r="I58" s="48">
        <v>103388</v>
      </c>
      <c r="J58" s="48">
        <v>116969</v>
      </c>
      <c r="K58" s="48">
        <v>129660</v>
      </c>
    </row>
    <row r="59" spans="1:11">
      <c r="A59" s="53" t="s">
        <v>235</v>
      </c>
      <c r="B59" s="48">
        <v>23196</v>
      </c>
      <c r="C59" s="48">
        <v>29215</v>
      </c>
      <c r="D59" s="48">
        <v>38199</v>
      </c>
      <c r="E59" s="48">
        <v>53725</v>
      </c>
      <c r="F59" s="48">
        <v>57752</v>
      </c>
      <c r="G59" s="42">
        <v>65624</v>
      </c>
      <c r="H59" s="48">
        <v>77713</v>
      </c>
      <c r="I59" s="48">
        <v>87331</v>
      </c>
      <c r="J59" s="48">
        <v>96535</v>
      </c>
      <c r="K59" s="48">
        <v>106444</v>
      </c>
    </row>
    <row r="60" spans="1:11">
      <c r="A60" s="57" t="s">
        <v>180</v>
      </c>
      <c r="B60" s="48">
        <v>47616</v>
      </c>
      <c r="C60" s="48">
        <v>65811</v>
      </c>
      <c r="D60" s="48">
        <v>82156</v>
      </c>
      <c r="E60" s="48">
        <v>104328</v>
      </c>
      <c r="F60" s="48">
        <v>109322</v>
      </c>
      <c r="G60" s="42">
        <v>119704</v>
      </c>
      <c r="H60" s="48">
        <v>138994</v>
      </c>
      <c r="I60" s="48">
        <v>152587</v>
      </c>
      <c r="J60" s="48">
        <v>172008</v>
      </c>
      <c r="K60" s="48">
        <v>184849</v>
      </c>
    </row>
    <row r="61" spans="1:11">
      <c r="A61" s="53" t="s">
        <v>181</v>
      </c>
      <c r="B61" s="48">
        <v>25373</v>
      </c>
      <c r="C61" s="48">
        <v>31215</v>
      </c>
      <c r="D61" s="48">
        <v>41527</v>
      </c>
      <c r="E61" s="48">
        <v>56944</v>
      </c>
      <c r="F61" s="48">
        <v>58434</v>
      </c>
      <c r="G61" s="42">
        <v>71056</v>
      </c>
      <c r="H61" s="48">
        <v>87463</v>
      </c>
      <c r="I61" s="48">
        <v>99190</v>
      </c>
      <c r="J61" s="48">
        <v>113482</v>
      </c>
      <c r="K61" s="48">
        <v>126231</v>
      </c>
    </row>
    <row r="62" spans="1:11">
      <c r="A62" s="53" t="s">
        <v>182</v>
      </c>
      <c r="B62" s="48">
        <v>40791</v>
      </c>
      <c r="C62" s="48">
        <v>52256</v>
      </c>
      <c r="D62" s="48">
        <v>68860</v>
      </c>
      <c r="E62" s="48">
        <v>93656</v>
      </c>
      <c r="F62" s="48">
        <v>93026</v>
      </c>
      <c r="G62" s="42">
        <v>105735</v>
      </c>
      <c r="H62" s="48">
        <v>127638</v>
      </c>
      <c r="I62" s="48">
        <v>146559</v>
      </c>
      <c r="J62" s="48">
        <v>164303</v>
      </c>
      <c r="K62" s="48">
        <v>190206</v>
      </c>
    </row>
    <row r="63" spans="1:11">
      <c r="A63" s="53" t="s">
        <v>236</v>
      </c>
      <c r="B63" s="48">
        <v>25811</v>
      </c>
      <c r="C63" s="48">
        <v>33396</v>
      </c>
      <c r="D63" s="48">
        <v>43780</v>
      </c>
      <c r="E63" s="48">
        <v>61444</v>
      </c>
      <c r="F63" s="48">
        <v>66796</v>
      </c>
      <c r="G63" s="42">
        <v>77418</v>
      </c>
      <c r="H63" s="48">
        <v>92277</v>
      </c>
      <c r="I63" s="48">
        <v>105992</v>
      </c>
      <c r="J63" s="48">
        <v>119649</v>
      </c>
      <c r="K63" s="48">
        <v>134482</v>
      </c>
    </row>
    <row r="64" spans="1:11">
      <c r="A64" s="53" t="s">
        <v>183</v>
      </c>
      <c r="B64" s="48">
        <v>28237</v>
      </c>
      <c r="C64" s="48">
        <v>33558</v>
      </c>
      <c r="D64" s="48">
        <v>52387</v>
      </c>
      <c r="E64" s="48">
        <v>67115</v>
      </c>
      <c r="F64" s="48">
        <v>73740</v>
      </c>
      <c r="G64" s="42">
        <v>81774</v>
      </c>
      <c r="H64" s="48">
        <v>94921</v>
      </c>
      <c r="I64" s="48">
        <v>102798</v>
      </c>
      <c r="J64" s="48">
        <v>118598</v>
      </c>
      <c r="K64" s="48">
        <v>133259</v>
      </c>
    </row>
    <row r="65" spans="1:11">
      <c r="A65" s="53" t="s">
        <v>184</v>
      </c>
      <c r="B65" s="48">
        <v>70023</v>
      </c>
      <c r="C65" s="48">
        <v>81528</v>
      </c>
      <c r="D65" s="48">
        <v>96889</v>
      </c>
      <c r="E65" s="48">
        <v>120208</v>
      </c>
      <c r="F65" s="48">
        <v>120602</v>
      </c>
      <c r="G65" s="42">
        <v>131609</v>
      </c>
      <c r="H65" s="48">
        <v>144316</v>
      </c>
      <c r="I65" s="48">
        <v>156220</v>
      </c>
      <c r="J65" s="48">
        <v>173881</v>
      </c>
      <c r="K65" s="48">
        <v>194188</v>
      </c>
    </row>
    <row r="66" spans="1:11">
      <c r="A66" s="53" t="s">
        <v>185</v>
      </c>
      <c r="B66" s="48">
        <v>31825</v>
      </c>
      <c r="C66" s="48">
        <v>38694</v>
      </c>
      <c r="D66" s="48">
        <v>47489</v>
      </c>
      <c r="E66" s="48">
        <v>62353</v>
      </c>
      <c r="F66" s="48">
        <v>64373</v>
      </c>
      <c r="G66" s="42">
        <v>72797</v>
      </c>
      <c r="H66" s="48">
        <v>85312</v>
      </c>
      <c r="I66" s="48">
        <v>97340</v>
      </c>
      <c r="J66" s="48">
        <v>106880</v>
      </c>
      <c r="K66" s="48">
        <v>120725</v>
      </c>
    </row>
    <row r="67" spans="1:11">
      <c r="A67" s="53" t="s">
        <v>186</v>
      </c>
      <c r="B67" s="48">
        <v>30154</v>
      </c>
      <c r="C67" s="48">
        <v>40493</v>
      </c>
      <c r="D67" s="48">
        <v>53905</v>
      </c>
      <c r="E67" s="48">
        <v>65149</v>
      </c>
      <c r="F67" s="48">
        <v>67266</v>
      </c>
      <c r="G67" s="42">
        <v>79998</v>
      </c>
      <c r="H67" s="48">
        <v>89749</v>
      </c>
      <c r="I67" s="48">
        <v>103846</v>
      </c>
      <c r="J67" s="48">
        <v>116681</v>
      </c>
      <c r="K67" s="48">
        <v>129143</v>
      </c>
    </row>
    <row r="68" spans="1:11">
      <c r="A68" s="52" t="s">
        <v>237</v>
      </c>
      <c r="B68" s="46">
        <v>53973</v>
      </c>
      <c r="C68" s="46">
        <v>71596</v>
      </c>
      <c r="D68" s="46">
        <v>93467</v>
      </c>
      <c r="E68" s="46">
        <v>123785</v>
      </c>
      <c r="F68" s="46">
        <v>122536</v>
      </c>
      <c r="G68" s="47">
        <v>133303</v>
      </c>
      <c r="H68" s="46">
        <v>151904</v>
      </c>
      <c r="I68" s="46">
        <v>169676</v>
      </c>
      <c r="J68" s="46">
        <v>188497</v>
      </c>
      <c r="K68" s="46">
        <v>198727</v>
      </c>
    </row>
    <row r="69" spans="1:11">
      <c r="A69" s="53" t="s">
        <v>188</v>
      </c>
      <c r="B69" s="48">
        <v>30132</v>
      </c>
      <c r="C69" s="48">
        <v>41805</v>
      </c>
      <c r="D69" s="48">
        <v>58087</v>
      </c>
      <c r="E69" s="48">
        <v>78831</v>
      </c>
      <c r="F69" s="48">
        <v>74098</v>
      </c>
      <c r="G69" s="42">
        <v>79342</v>
      </c>
      <c r="H69" s="48">
        <v>88641</v>
      </c>
      <c r="I69" s="48">
        <v>98070</v>
      </c>
      <c r="J69" s="48">
        <v>107661</v>
      </c>
      <c r="K69" s="48">
        <v>117095</v>
      </c>
    </row>
    <row r="70" spans="1:11">
      <c r="A70" s="53" t="s">
        <v>189</v>
      </c>
      <c r="B70" s="48">
        <v>54135</v>
      </c>
      <c r="C70" s="48">
        <v>69846</v>
      </c>
      <c r="D70" s="48">
        <v>92777</v>
      </c>
      <c r="E70" s="48">
        <v>122118</v>
      </c>
      <c r="F70" s="48">
        <v>128308</v>
      </c>
      <c r="G70" s="42">
        <v>150137</v>
      </c>
      <c r="H70" s="48">
        <v>177705</v>
      </c>
      <c r="I70" s="48">
        <v>199179</v>
      </c>
      <c r="J70" s="48">
        <v>220916</v>
      </c>
      <c r="K70" s="48">
        <v>230949</v>
      </c>
    </row>
    <row r="71" spans="1:11">
      <c r="A71" s="53" t="s">
        <v>190</v>
      </c>
      <c r="B71" s="48">
        <v>74022</v>
      </c>
      <c r="C71" s="48">
        <v>98384</v>
      </c>
      <c r="D71" s="48">
        <v>126927</v>
      </c>
      <c r="E71" s="48">
        <v>165587</v>
      </c>
      <c r="F71" s="48">
        <v>151747</v>
      </c>
      <c r="G71" s="42">
        <v>153108</v>
      </c>
      <c r="H71" s="48">
        <v>167359</v>
      </c>
      <c r="I71" s="48">
        <v>187416</v>
      </c>
      <c r="J71" s="48">
        <v>211812</v>
      </c>
      <c r="K71" s="48">
        <v>223265</v>
      </c>
    </row>
    <row r="72" spans="1:11" ht="30">
      <c r="A72" s="58" t="s">
        <v>238</v>
      </c>
      <c r="B72" s="48">
        <v>88011</v>
      </c>
      <c r="C72" s="48">
        <v>117179</v>
      </c>
      <c r="D72" s="48">
        <v>151013</v>
      </c>
      <c r="E72" s="48">
        <v>192562</v>
      </c>
      <c r="F72" s="48">
        <v>171509</v>
      </c>
      <c r="G72" s="42">
        <v>166031</v>
      </c>
      <c r="H72" s="48">
        <v>175531</v>
      </c>
      <c r="I72" s="48">
        <v>192753</v>
      </c>
      <c r="J72" s="48">
        <v>214602</v>
      </c>
      <c r="K72" s="48">
        <v>224038</v>
      </c>
    </row>
    <row r="73" spans="1:11">
      <c r="A73" s="58" t="s">
        <v>239</v>
      </c>
      <c r="B73" s="48">
        <v>92616</v>
      </c>
      <c r="C73" s="48">
        <v>119293</v>
      </c>
      <c r="D73" s="48">
        <v>149563</v>
      </c>
      <c r="E73" s="48">
        <v>191602</v>
      </c>
      <c r="F73" s="48">
        <v>169088</v>
      </c>
      <c r="G73" s="42">
        <v>166879</v>
      </c>
      <c r="H73" s="48">
        <v>186174</v>
      </c>
      <c r="I73" s="48">
        <v>201376</v>
      </c>
      <c r="J73" s="48">
        <v>221694</v>
      </c>
      <c r="K73" s="48">
        <v>235512</v>
      </c>
    </row>
    <row r="74" spans="1:11" ht="31">
      <c r="A74" s="58" t="s">
        <v>240</v>
      </c>
      <c r="B74" s="49" t="s">
        <v>217</v>
      </c>
      <c r="C74" s="49" t="s">
        <v>217</v>
      </c>
      <c r="D74" s="49" t="s">
        <v>217</v>
      </c>
      <c r="E74" s="49" t="s">
        <v>217</v>
      </c>
      <c r="F74" s="49" t="s">
        <v>217</v>
      </c>
      <c r="G74" s="49" t="s">
        <v>217</v>
      </c>
      <c r="H74" s="49" t="s">
        <v>217</v>
      </c>
      <c r="I74" s="49" t="s">
        <v>217</v>
      </c>
      <c r="J74" s="48">
        <v>204811</v>
      </c>
      <c r="K74" s="48">
        <v>217731</v>
      </c>
    </row>
    <row r="75" spans="1:11">
      <c r="A75" s="53" t="s">
        <v>193</v>
      </c>
      <c r="B75" s="48">
        <v>41639</v>
      </c>
      <c r="C75" s="48">
        <v>56657</v>
      </c>
      <c r="D75" s="48">
        <v>72055</v>
      </c>
      <c r="E75" s="48">
        <v>97783</v>
      </c>
      <c r="F75" s="48">
        <v>99992</v>
      </c>
      <c r="G75" s="42">
        <v>107344</v>
      </c>
      <c r="H75" s="48">
        <v>121151</v>
      </c>
      <c r="I75" s="48">
        <v>133717</v>
      </c>
      <c r="J75" s="48">
        <v>145198</v>
      </c>
      <c r="K75" s="48">
        <v>154226</v>
      </c>
    </row>
    <row r="76" spans="1:11">
      <c r="A76" s="52" t="s">
        <v>241</v>
      </c>
      <c r="B76" s="46">
        <v>41892</v>
      </c>
      <c r="C76" s="46">
        <v>52893</v>
      </c>
      <c r="D76" s="46">
        <v>65996</v>
      </c>
      <c r="E76" s="46">
        <v>83776</v>
      </c>
      <c r="F76" s="46">
        <v>82867</v>
      </c>
      <c r="G76" s="47">
        <v>91799</v>
      </c>
      <c r="H76" s="46">
        <v>107192</v>
      </c>
      <c r="I76" s="46">
        <v>120963</v>
      </c>
      <c r="J76" s="46">
        <v>132484</v>
      </c>
      <c r="K76" s="46">
        <v>139720</v>
      </c>
    </row>
    <row r="77" spans="1:11">
      <c r="A77" s="53" t="s">
        <v>195</v>
      </c>
      <c r="B77" s="48">
        <v>19608</v>
      </c>
      <c r="C77" s="48">
        <v>25607</v>
      </c>
      <c r="D77" s="48">
        <v>36074</v>
      </c>
      <c r="E77" s="48">
        <v>51771</v>
      </c>
      <c r="F77" s="48">
        <v>53142</v>
      </c>
      <c r="G77" s="42">
        <v>58738</v>
      </c>
      <c r="H77" s="48">
        <v>68981</v>
      </c>
      <c r="I77" s="48">
        <v>75583</v>
      </c>
      <c r="J77" s="48">
        <v>83988</v>
      </c>
      <c r="K77" s="48">
        <v>97474</v>
      </c>
    </row>
    <row r="78" spans="1:11">
      <c r="A78" s="53" t="s">
        <v>196</v>
      </c>
      <c r="B78" s="48">
        <v>36472</v>
      </c>
      <c r="C78" s="48">
        <v>43769</v>
      </c>
      <c r="D78" s="48">
        <v>56437</v>
      </c>
      <c r="E78" s="48">
        <v>70665</v>
      </c>
      <c r="F78" s="48">
        <v>77844</v>
      </c>
      <c r="G78" s="42">
        <v>88021</v>
      </c>
      <c r="H78" s="48">
        <v>103903</v>
      </c>
      <c r="I78" s="48">
        <v>116893</v>
      </c>
      <c r="J78" s="48">
        <v>134060</v>
      </c>
      <c r="K78" s="48">
        <v>141496</v>
      </c>
    </row>
    <row r="79" spans="1:11">
      <c r="A79" s="53" t="s">
        <v>197</v>
      </c>
      <c r="B79" s="48">
        <v>18447</v>
      </c>
      <c r="C79" s="48">
        <v>22279</v>
      </c>
      <c r="D79" s="48">
        <v>26224</v>
      </c>
      <c r="E79" s="48">
        <v>30695</v>
      </c>
      <c r="F79" s="48">
        <v>33443</v>
      </c>
      <c r="G79" s="42">
        <v>38512</v>
      </c>
      <c r="H79" s="48">
        <v>44509</v>
      </c>
      <c r="I79" s="48">
        <v>48949</v>
      </c>
      <c r="J79" s="48">
        <v>54096</v>
      </c>
      <c r="K79" s="48">
        <v>60063</v>
      </c>
    </row>
    <row r="80" spans="1:11">
      <c r="A80" s="53" t="s">
        <v>198</v>
      </c>
      <c r="B80" s="48">
        <v>22841</v>
      </c>
      <c r="C80" s="48">
        <v>30391</v>
      </c>
      <c r="D80" s="48">
        <v>40121</v>
      </c>
      <c r="E80" s="48">
        <v>51896</v>
      </c>
      <c r="F80" s="48">
        <v>59634</v>
      </c>
      <c r="G80" s="42">
        <v>69260</v>
      </c>
      <c r="H80" s="48">
        <v>86496</v>
      </c>
      <c r="I80" s="48">
        <v>106164</v>
      </c>
      <c r="J80" s="48">
        <v>113937</v>
      </c>
      <c r="K80" s="48">
        <v>123176</v>
      </c>
    </row>
    <row r="81" spans="1:11">
      <c r="A81" s="53" t="s">
        <v>199</v>
      </c>
      <c r="B81" s="48">
        <v>32543</v>
      </c>
      <c r="C81" s="48">
        <v>42444</v>
      </c>
      <c r="D81" s="48">
        <v>53937</v>
      </c>
      <c r="E81" s="48">
        <v>70308</v>
      </c>
      <c r="F81" s="48">
        <v>65303</v>
      </c>
      <c r="G81" s="42">
        <v>74411</v>
      </c>
      <c r="H81" s="48">
        <v>90402</v>
      </c>
      <c r="I81" s="48">
        <v>105754</v>
      </c>
      <c r="J81" s="48">
        <v>118096</v>
      </c>
      <c r="K81" s="48">
        <v>128376</v>
      </c>
    </row>
    <row r="82" spans="1:11">
      <c r="A82" s="53" t="s">
        <v>200</v>
      </c>
      <c r="B82" s="48">
        <v>35002</v>
      </c>
      <c r="C82" s="48">
        <v>42302</v>
      </c>
      <c r="D82" s="48">
        <v>51193</v>
      </c>
      <c r="E82" s="48">
        <v>67881</v>
      </c>
      <c r="F82" s="48">
        <v>75885</v>
      </c>
      <c r="G82" s="42">
        <v>84899</v>
      </c>
      <c r="H82" s="48">
        <v>96453</v>
      </c>
      <c r="I82" s="48">
        <v>105860</v>
      </c>
      <c r="J82" s="48">
        <v>116140</v>
      </c>
      <c r="K82" s="48">
        <v>124928</v>
      </c>
    </row>
    <row r="83" spans="1:11">
      <c r="A83" s="53" t="s">
        <v>242</v>
      </c>
      <c r="B83" s="48">
        <v>43881</v>
      </c>
      <c r="C83" s="48">
        <v>56886</v>
      </c>
      <c r="D83" s="48">
        <v>75202</v>
      </c>
      <c r="E83" s="48">
        <v>97365</v>
      </c>
      <c r="F83" s="48">
        <v>98555</v>
      </c>
      <c r="G83" s="42">
        <v>110312</v>
      </c>
      <c r="H83" s="48">
        <v>127607</v>
      </c>
      <c r="I83" s="48">
        <v>149112</v>
      </c>
      <c r="J83" s="48">
        <v>162148</v>
      </c>
      <c r="K83" s="48">
        <v>171796</v>
      </c>
    </row>
    <row r="84" spans="1:11">
      <c r="A84" s="53" t="s">
        <v>202</v>
      </c>
      <c r="B84" s="48">
        <v>41587</v>
      </c>
      <c r="C84" s="48">
        <v>51625</v>
      </c>
      <c r="D84" s="48">
        <v>61465</v>
      </c>
      <c r="E84" s="48">
        <v>78332</v>
      </c>
      <c r="F84" s="48">
        <v>78287</v>
      </c>
      <c r="G84" s="42">
        <v>81043</v>
      </c>
      <c r="H84" s="48">
        <v>93088</v>
      </c>
      <c r="I84" s="48">
        <v>103165</v>
      </c>
      <c r="J84" s="48">
        <v>110126</v>
      </c>
      <c r="K84" s="48">
        <v>118287</v>
      </c>
    </row>
    <row r="85" spans="1:11">
      <c r="A85" s="53" t="s">
        <v>203</v>
      </c>
      <c r="B85" s="48">
        <v>49976</v>
      </c>
      <c r="C85" s="48">
        <v>64013</v>
      </c>
      <c r="D85" s="48">
        <v>80381</v>
      </c>
      <c r="E85" s="48">
        <v>98562</v>
      </c>
      <c r="F85" s="48">
        <v>84420</v>
      </c>
      <c r="G85" s="42">
        <v>93591</v>
      </c>
      <c r="H85" s="48">
        <v>104236</v>
      </c>
      <c r="I85" s="48">
        <v>115686</v>
      </c>
      <c r="J85" s="48">
        <v>125935</v>
      </c>
      <c r="K85" s="48">
        <v>122765</v>
      </c>
    </row>
    <row r="86" spans="1:11">
      <c r="A86" s="53" t="s">
        <v>204</v>
      </c>
      <c r="B86" s="48">
        <v>52572</v>
      </c>
      <c r="C86" s="48">
        <v>66600</v>
      </c>
      <c r="D86" s="48">
        <v>80739</v>
      </c>
      <c r="E86" s="48">
        <v>102627</v>
      </c>
      <c r="F86" s="48">
        <v>104862</v>
      </c>
      <c r="G86" s="42">
        <v>117111</v>
      </c>
      <c r="H86" s="48">
        <v>137594</v>
      </c>
      <c r="I86" s="48">
        <v>147816</v>
      </c>
      <c r="J86" s="48">
        <v>159368</v>
      </c>
      <c r="K86" s="48">
        <v>168581</v>
      </c>
    </row>
    <row r="87" spans="1:11">
      <c r="A87" s="53" t="s">
        <v>205</v>
      </c>
      <c r="B87" s="48">
        <v>41169</v>
      </c>
      <c r="C87" s="48">
        <v>50510</v>
      </c>
      <c r="D87" s="48">
        <v>64234</v>
      </c>
      <c r="E87" s="48">
        <v>82565</v>
      </c>
      <c r="F87" s="48">
        <v>84480</v>
      </c>
      <c r="G87" s="42">
        <v>93537</v>
      </c>
      <c r="H87" s="48">
        <v>115704</v>
      </c>
      <c r="I87" s="48">
        <v>133668</v>
      </c>
      <c r="J87" s="48">
        <v>149230</v>
      </c>
      <c r="K87" s="48">
        <v>158990</v>
      </c>
    </row>
    <row r="88" spans="1:11">
      <c r="A88" s="53" t="s">
        <v>206</v>
      </c>
      <c r="B88" s="48">
        <v>45497</v>
      </c>
      <c r="C88" s="48">
        <v>55341</v>
      </c>
      <c r="D88" s="48">
        <v>62827</v>
      </c>
      <c r="E88" s="48">
        <v>73252</v>
      </c>
      <c r="F88" s="48">
        <v>73034</v>
      </c>
      <c r="G88" s="42">
        <v>78979</v>
      </c>
      <c r="H88" s="48">
        <v>88355</v>
      </c>
      <c r="I88" s="48">
        <v>99139</v>
      </c>
      <c r="J88" s="48">
        <v>110583</v>
      </c>
      <c r="K88" s="48">
        <v>115052</v>
      </c>
    </row>
    <row r="89" spans="1:11" ht="27">
      <c r="A89" s="52" t="s">
        <v>243</v>
      </c>
      <c r="B89" s="46">
        <v>44255</v>
      </c>
      <c r="C89" s="46">
        <v>54999</v>
      </c>
      <c r="D89" s="46">
        <v>66102</v>
      </c>
      <c r="E89" s="46">
        <v>82573</v>
      </c>
      <c r="F89" s="46">
        <v>93884</v>
      </c>
      <c r="G89" s="47">
        <v>104255</v>
      </c>
      <c r="H89" s="46">
        <v>118241</v>
      </c>
      <c r="I89" s="46">
        <v>130765</v>
      </c>
      <c r="J89" s="46">
        <v>147891</v>
      </c>
      <c r="K89" s="46">
        <v>167755</v>
      </c>
    </row>
    <row r="90" spans="1:11">
      <c r="A90" s="53" t="s">
        <v>208</v>
      </c>
      <c r="B90" s="48">
        <v>54848</v>
      </c>
      <c r="C90" s="48">
        <v>66622</v>
      </c>
      <c r="D90" s="48">
        <v>77356</v>
      </c>
      <c r="E90" s="48">
        <v>91647</v>
      </c>
      <c r="F90" s="48">
        <v>104612</v>
      </c>
      <c r="G90" s="42">
        <v>113866</v>
      </c>
      <c r="H90" s="48">
        <v>124938</v>
      </c>
      <c r="I90" s="48">
        <v>135106</v>
      </c>
      <c r="J90" s="48">
        <v>149556</v>
      </c>
      <c r="K90" s="48">
        <v>173477</v>
      </c>
    </row>
    <row r="91" spans="1:11">
      <c r="A91" s="53" t="s">
        <v>209</v>
      </c>
      <c r="B91" s="48">
        <v>42387</v>
      </c>
      <c r="C91" s="48">
        <v>52804</v>
      </c>
      <c r="D91" s="48">
        <v>65627</v>
      </c>
      <c r="E91" s="48">
        <v>81454</v>
      </c>
      <c r="F91" s="48">
        <v>94403</v>
      </c>
      <c r="G91" s="42">
        <v>104339</v>
      </c>
      <c r="H91" s="48">
        <v>117384</v>
      </c>
      <c r="I91" s="48">
        <v>125603</v>
      </c>
      <c r="J91" s="48">
        <v>132314</v>
      </c>
      <c r="K91" s="48">
        <v>143851</v>
      </c>
    </row>
    <row r="92" spans="1:11">
      <c r="A92" s="53" t="s">
        <v>210</v>
      </c>
      <c r="B92" s="48">
        <v>41675</v>
      </c>
      <c r="C92" s="48">
        <v>50851</v>
      </c>
      <c r="D92" s="48">
        <v>60937</v>
      </c>
      <c r="E92" s="48">
        <v>76012</v>
      </c>
      <c r="F92" s="48">
        <v>83655</v>
      </c>
      <c r="G92" s="42">
        <v>90593</v>
      </c>
      <c r="H92" s="48">
        <v>100306</v>
      </c>
      <c r="I92" s="48">
        <v>110100</v>
      </c>
      <c r="J92" s="48">
        <v>128066</v>
      </c>
      <c r="K92" s="48">
        <v>147683</v>
      </c>
    </row>
    <row r="93" spans="1:11">
      <c r="A93" s="53" t="s">
        <v>211</v>
      </c>
      <c r="B93" s="48">
        <v>43620</v>
      </c>
      <c r="C93" s="48">
        <v>54317</v>
      </c>
      <c r="D93" s="48">
        <v>67339</v>
      </c>
      <c r="E93" s="48">
        <v>82024</v>
      </c>
      <c r="F93" s="48">
        <v>95197</v>
      </c>
      <c r="G93" s="42">
        <v>107703</v>
      </c>
      <c r="H93" s="48">
        <v>124477</v>
      </c>
      <c r="I93" s="48">
        <v>137596</v>
      </c>
      <c r="J93" s="48">
        <v>156908</v>
      </c>
      <c r="K93" s="48">
        <v>178673</v>
      </c>
    </row>
    <row r="94" spans="1:11">
      <c r="A94" s="53" t="s">
        <v>212</v>
      </c>
      <c r="B94" s="48">
        <v>32829</v>
      </c>
      <c r="C94" s="48">
        <v>40948</v>
      </c>
      <c r="D94" s="48">
        <v>49413</v>
      </c>
      <c r="E94" s="48">
        <v>64081</v>
      </c>
      <c r="F94" s="48">
        <v>71086</v>
      </c>
      <c r="G94" s="42">
        <v>80471</v>
      </c>
      <c r="H94" s="48">
        <v>104233</v>
      </c>
      <c r="I94" s="48">
        <v>127200</v>
      </c>
      <c r="J94" s="48">
        <v>145301</v>
      </c>
      <c r="K94" s="48">
        <v>163781</v>
      </c>
    </row>
    <row r="95" spans="1:11">
      <c r="A95" s="53" t="s">
        <v>213</v>
      </c>
      <c r="B95" s="48">
        <v>40935</v>
      </c>
      <c r="C95" s="48">
        <v>49440</v>
      </c>
      <c r="D95" s="48">
        <v>59698</v>
      </c>
      <c r="E95" s="48">
        <v>70108</v>
      </c>
      <c r="F95" s="48">
        <v>82500</v>
      </c>
      <c r="G95" s="42">
        <v>93446</v>
      </c>
      <c r="H95" s="48">
        <v>109333</v>
      </c>
      <c r="I95" s="48">
        <v>126320</v>
      </c>
      <c r="J95" s="48">
        <v>153398</v>
      </c>
      <c r="K95" s="48">
        <v>174694</v>
      </c>
    </row>
    <row r="96" spans="1:11">
      <c r="A96" s="53" t="s">
        <v>214</v>
      </c>
      <c r="B96" s="48">
        <v>59836</v>
      </c>
      <c r="C96" s="48">
        <v>82315</v>
      </c>
      <c r="D96" s="48">
        <v>98458</v>
      </c>
      <c r="E96" s="48">
        <v>134570</v>
      </c>
      <c r="F96" s="48">
        <v>157345</v>
      </c>
      <c r="G96" s="42">
        <v>179332</v>
      </c>
      <c r="H96" s="48">
        <v>196320</v>
      </c>
      <c r="I96" s="48">
        <v>209149</v>
      </c>
      <c r="J96" s="48">
        <v>228920</v>
      </c>
      <c r="K96" s="48">
        <v>250253</v>
      </c>
    </row>
    <row r="97" spans="1:11">
      <c r="A97" s="53" t="s">
        <v>244</v>
      </c>
      <c r="B97" s="48">
        <v>39171</v>
      </c>
      <c r="C97" s="48">
        <v>45012</v>
      </c>
      <c r="D97" s="48">
        <v>51274</v>
      </c>
      <c r="E97" s="48">
        <v>63606</v>
      </c>
      <c r="F97" s="48">
        <v>75485</v>
      </c>
      <c r="G97" s="42">
        <v>84212</v>
      </c>
      <c r="H97" s="48">
        <v>88141</v>
      </c>
      <c r="I97" s="48">
        <v>98243</v>
      </c>
      <c r="J97" s="48">
        <v>108408</v>
      </c>
      <c r="K97" s="48">
        <v>117276</v>
      </c>
    </row>
    <row r="98" spans="1:11">
      <c r="A98" s="53" t="s">
        <v>245</v>
      </c>
      <c r="B98" s="48">
        <v>41405</v>
      </c>
      <c r="C98" s="48">
        <v>45132</v>
      </c>
      <c r="D98" s="48">
        <v>52030</v>
      </c>
      <c r="E98" s="48">
        <v>81808</v>
      </c>
      <c r="F98" s="42">
        <v>96722</v>
      </c>
      <c r="G98" s="42">
        <v>113334</v>
      </c>
      <c r="H98" s="48">
        <v>118075</v>
      </c>
      <c r="I98" s="48">
        <v>113267</v>
      </c>
      <c r="J98" s="48">
        <v>108218</v>
      </c>
      <c r="K98" s="48">
        <v>102795</v>
      </c>
    </row>
    <row r="99" spans="1:11">
      <c r="A99" s="52" t="s">
        <v>284</v>
      </c>
      <c r="B99" s="120"/>
      <c r="C99" s="120"/>
      <c r="D99" s="120"/>
      <c r="E99" s="120"/>
      <c r="F99" s="121"/>
      <c r="G99" s="121"/>
      <c r="H99" s="122"/>
      <c r="I99" s="122"/>
      <c r="J99" s="122"/>
      <c r="K99" s="123">
        <v>80958</v>
      </c>
    </row>
    <row r="100" spans="1:11">
      <c r="A100" s="53" t="s">
        <v>274</v>
      </c>
      <c r="B100" s="124"/>
      <c r="C100" s="124"/>
      <c r="D100" s="124"/>
      <c r="E100" s="124"/>
      <c r="F100" s="42"/>
      <c r="G100" s="42"/>
      <c r="H100" s="48"/>
      <c r="I100" s="48"/>
      <c r="J100" s="48"/>
      <c r="K100" s="119">
        <v>79010</v>
      </c>
    </row>
    <row r="101" spans="1:11">
      <c r="A101" s="53" t="s">
        <v>285</v>
      </c>
      <c r="B101" s="124"/>
      <c r="C101" s="124"/>
      <c r="D101" s="124"/>
      <c r="E101" s="124"/>
      <c r="F101" s="42"/>
      <c r="G101" s="42"/>
      <c r="H101" s="48"/>
      <c r="I101" s="48"/>
      <c r="J101" s="48"/>
      <c r="K101" s="119">
        <v>90459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E12" sqref="E12"/>
    </sheetView>
  </sheetViews>
  <sheetFormatPr baseColWidth="10" defaultRowHeight="15" x14ac:dyDescent="0"/>
  <cols>
    <col min="1" max="1" width="34.33203125" customWidth="1"/>
    <col min="2" max="2" width="22.5" customWidth="1"/>
    <col min="3" max="3" width="10.1640625" customWidth="1"/>
  </cols>
  <sheetData>
    <row r="1" spans="1:7">
      <c r="A1" s="59" t="s">
        <v>247</v>
      </c>
      <c r="G1" t="s">
        <v>255</v>
      </c>
    </row>
    <row r="3" spans="1:7" ht="16">
      <c r="A3" s="60" t="s">
        <v>248</v>
      </c>
      <c r="B3" s="61"/>
      <c r="C3" s="62"/>
    </row>
    <row r="6" spans="1:7">
      <c r="A6" s="63" t="s">
        <v>249</v>
      </c>
      <c r="B6" s="64"/>
      <c r="C6" s="65"/>
    </row>
    <row r="7" spans="1:7">
      <c r="A7" s="66"/>
      <c r="B7" s="67">
        <v>2014</v>
      </c>
      <c r="C7" s="68"/>
    </row>
    <row r="8" spans="1:7">
      <c r="A8" s="50"/>
      <c r="B8" s="69"/>
      <c r="C8" s="70"/>
    </row>
    <row r="9" spans="1:7">
      <c r="A9" s="51" t="s">
        <v>129</v>
      </c>
      <c r="B9" s="71">
        <v>0.7</v>
      </c>
      <c r="C9" s="72"/>
    </row>
    <row r="10" spans="1:7">
      <c r="A10" s="51"/>
      <c r="B10" s="39"/>
      <c r="C10" s="72"/>
    </row>
    <row r="11" spans="1:7">
      <c r="A11" s="52" t="s">
        <v>218</v>
      </c>
      <c r="B11" s="73">
        <v>0.8</v>
      </c>
      <c r="C11" s="74"/>
    </row>
    <row r="12" spans="1:7">
      <c r="A12" s="53" t="s">
        <v>131</v>
      </c>
      <c r="B12" s="75">
        <v>0.1</v>
      </c>
      <c r="C12" s="76"/>
    </row>
    <row r="13" spans="1:7">
      <c r="A13" s="53" t="s">
        <v>219</v>
      </c>
      <c r="B13" s="77">
        <v>0.1</v>
      </c>
      <c r="C13" s="76"/>
    </row>
    <row r="14" spans="1:7">
      <c r="A14" s="53" t="s">
        <v>133</v>
      </c>
      <c r="B14" s="77">
        <v>0.9</v>
      </c>
      <c r="C14" s="76"/>
    </row>
    <row r="15" spans="1:7">
      <c r="A15" s="53" t="s">
        <v>134</v>
      </c>
      <c r="B15" s="77">
        <v>0.3</v>
      </c>
      <c r="C15" s="76"/>
    </row>
    <row r="16" spans="1:7">
      <c r="A16" s="53" t="s">
        <v>135</v>
      </c>
      <c r="B16" s="77">
        <v>0.1</v>
      </c>
      <c r="C16" s="76"/>
    </row>
    <row r="17" spans="1:3">
      <c r="A17" s="53" t="s">
        <v>136</v>
      </c>
      <c r="B17" s="77">
        <v>0</v>
      </c>
      <c r="C17" s="76"/>
    </row>
    <row r="18" spans="1:3">
      <c r="A18" s="53" t="s">
        <v>137</v>
      </c>
      <c r="B18" s="77">
        <v>0.1</v>
      </c>
      <c r="C18" s="76"/>
    </row>
    <row r="19" spans="1:3">
      <c r="A19" s="53" t="s">
        <v>138</v>
      </c>
      <c r="B19" s="77">
        <v>0.1</v>
      </c>
      <c r="C19" s="76"/>
    </row>
    <row r="20" spans="1:3">
      <c r="A20" s="53" t="s">
        <v>139</v>
      </c>
      <c r="B20" s="77">
        <v>0.2</v>
      </c>
      <c r="C20" s="76"/>
    </row>
    <row r="21" spans="1:3">
      <c r="A21" s="54" t="s">
        <v>140</v>
      </c>
      <c r="B21" s="77">
        <v>0.4</v>
      </c>
      <c r="C21" s="76"/>
    </row>
    <row r="22" spans="1:3">
      <c r="A22" s="53" t="s">
        <v>141</v>
      </c>
      <c r="B22" s="77">
        <v>0.2</v>
      </c>
      <c r="C22" s="76"/>
    </row>
    <row r="23" spans="1:3">
      <c r="A23" s="53" t="s">
        <v>142</v>
      </c>
      <c r="B23" s="77">
        <v>0.1</v>
      </c>
      <c r="C23" s="76"/>
    </row>
    <row r="24" spans="1:3">
      <c r="A24" s="53" t="s">
        <v>143</v>
      </c>
      <c r="B24" s="77">
        <v>0.1</v>
      </c>
      <c r="C24" s="76"/>
    </row>
    <row r="25" spans="1:3">
      <c r="A25" s="53" t="s">
        <v>221</v>
      </c>
      <c r="B25" s="77">
        <v>0.4</v>
      </c>
      <c r="C25" s="76"/>
    </row>
    <row r="26" spans="1:3">
      <c r="A26" s="53" t="s">
        <v>145</v>
      </c>
      <c r="B26" s="77">
        <v>4.2</v>
      </c>
      <c r="C26" s="76"/>
    </row>
    <row r="27" spans="1:3">
      <c r="A27" s="53" t="s">
        <v>146</v>
      </c>
      <c r="B27" s="77">
        <v>0.1</v>
      </c>
      <c r="C27" s="76"/>
    </row>
    <row r="28" spans="1:3">
      <c r="A28" s="53" t="s">
        <v>147</v>
      </c>
      <c r="B28" s="77">
        <v>0.1</v>
      </c>
      <c r="C28" s="76"/>
    </row>
    <row r="29" spans="1:3">
      <c r="A29" s="54" t="s">
        <v>250</v>
      </c>
      <c r="B29" s="77">
        <v>1.1000000000000001</v>
      </c>
      <c r="C29" s="76"/>
    </row>
    <row r="30" spans="1:3">
      <c r="A30" s="52" t="s">
        <v>223</v>
      </c>
      <c r="B30" s="78">
        <v>1</v>
      </c>
      <c r="C30" s="74"/>
    </row>
    <row r="31" spans="1:3">
      <c r="A31" s="53" t="s">
        <v>149</v>
      </c>
      <c r="B31" s="77">
        <v>0.9</v>
      </c>
      <c r="C31" s="76"/>
    </row>
    <row r="32" spans="1:3">
      <c r="A32" s="53" t="s">
        <v>150</v>
      </c>
      <c r="B32" s="77">
        <v>0</v>
      </c>
      <c r="C32" s="76"/>
    </row>
    <row r="33" spans="1:3">
      <c r="A33" s="53" t="s">
        <v>151</v>
      </c>
      <c r="B33" s="77">
        <v>0.2</v>
      </c>
      <c r="C33" s="76"/>
    </row>
    <row r="34" spans="1:3">
      <c r="A34" s="79" t="s">
        <v>224</v>
      </c>
      <c r="B34" s="80" t="s">
        <v>251</v>
      </c>
      <c r="C34" s="76"/>
    </row>
    <row r="35" spans="1:3" ht="30">
      <c r="A35" s="58" t="s">
        <v>252</v>
      </c>
      <c r="B35" s="81">
        <v>0.2</v>
      </c>
      <c r="C35" s="81"/>
    </row>
    <row r="36" spans="1:3">
      <c r="A36" s="53" t="s">
        <v>152</v>
      </c>
      <c r="B36" s="77">
        <v>0.2</v>
      </c>
      <c r="C36" s="76"/>
    </row>
    <row r="37" spans="1:3">
      <c r="A37" s="53" t="s">
        <v>153</v>
      </c>
      <c r="B37" s="77">
        <v>0</v>
      </c>
      <c r="C37" s="76"/>
    </row>
    <row r="38" spans="1:3">
      <c r="A38" s="53" t="s">
        <v>154</v>
      </c>
      <c r="B38" s="77">
        <v>0.6</v>
      </c>
      <c r="C38" s="76"/>
    </row>
    <row r="39" spans="1:3">
      <c r="A39" s="53" t="s">
        <v>155</v>
      </c>
      <c r="B39" s="77">
        <v>0.3</v>
      </c>
      <c r="C39" s="76"/>
    </row>
    <row r="40" spans="1:3">
      <c r="A40" s="53" t="s">
        <v>156</v>
      </c>
      <c r="B40" s="77" t="s">
        <v>251</v>
      </c>
      <c r="C40" s="76"/>
    </row>
    <row r="41" spans="1:3">
      <c r="A41" s="53" t="s">
        <v>157</v>
      </c>
      <c r="B41" s="77" t="s">
        <v>251</v>
      </c>
      <c r="C41" s="76"/>
    </row>
    <row r="42" spans="1:3">
      <c r="A42" s="53" t="s">
        <v>21</v>
      </c>
      <c r="B42" s="77">
        <v>2</v>
      </c>
      <c r="C42" s="76"/>
    </row>
    <row r="43" spans="1:3">
      <c r="A43" s="52" t="s">
        <v>226</v>
      </c>
      <c r="B43" s="78">
        <v>0.6</v>
      </c>
      <c r="C43" s="74"/>
    </row>
    <row r="44" spans="1:3">
      <c r="A44" s="55" t="s">
        <v>159</v>
      </c>
      <c r="B44" s="77">
        <v>0.1</v>
      </c>
      <c r="C44" s="76"/>
    </row>
    <row r="45" spans="1:3">
      <c r="A45" s="53" t="s">
        <v>160</v>
      </c>
      <c r="B45" s="77" t="s">
        <v>251</v>
      </c>
      <c r="C45" s="76"/>
    </row>
    <row r="46" spans="1:3">
      <c r="A46" s="53" t="s">
        <v>161</v>
      </c>
      <c r="B46" s="77">
        <v>0.7</v>
      </c>
      <c r="C46" s="76"/>
    </row>
    <row r="47" spans="1:3">
      <c r="A47" s="53" t="s">
        <v>162</v>
      </c>
      <c r="B47" s="77">
        <v>0.1</v>
      </c>
      <c r="C47" s="76"/>
    </row>
    <row r="48" spans="1:3">
      <c r="A48" s="53" t="s">
        <v>163</v>
      </c>
      <c r="B48" s="77">
        <v>0.1</v>
      </c>
      <c r="C48" s="76"/>
    </row>
    <row r="49" spans="1:3">
      <c r="A49" s="53" t="s">
        <v>164</v>
      </c>
      <c r="B49" s="77">
        <v>0.7</v>
      </c>
      <c r="C49" s="76"/>
    </row>
    <row r="50" spans="1:3" ht="27">
      <c r="A50" s="52" t="s">
        <v>227</v>
      </c>
      <c r="B50" s="78">
        <v>0.1</v>
      </c>
      <c r="C50" s="74"/>
    </row>
    <row r="51" spans="1:3">
      <c r="A51" s="53" t="s">
        <v>228</v>
      </c>
      <c r="B51" s="77">
        <v>0</v>
      </c>
      <c r="C51" s="76"/>
    </row>
    <row r="52" spans="1:3">
      <c r="A52" s="53" t="s">
        <v>229</v>
      </c>
      <c r="B52" s="81" t="s">
        <v>251</v>
      </c>
      <c r="C52" s="81"/>
    </row>
    <row r="53" spans="1:3">
      <c r="A53" s="55" t="s">
        <v>168</v>
      </c>
      <c r="B53" s="77">
        <v>0.1</v>
      </c>
      <c r="C53" s="76"/>
    </row>
    <row r="54" spans="1:3">
      <c r="A54" s="55" t="s">
        <v>169</v>
      </c>
      <c r="B54" s="77">
        <v>0.1</v>
      </c>
      <c r="C54" s="76"/>
    </row>
    <row r="55" spans="1:3">
      <c r="A55" s="55" t="s">
        <v>230</v>
      </c>
      <c r="B55" s="77">
        <v>0.1</v>
      </c>
      <c r="C55" s="76"/>
    </row>
    <row r="56" spans="1:3">
      <c r="A56" s="53" t="s">
        <v>171</v>
      </c>
      <c r="B56" s="81" t="s">
        <v>251</v>
      </c>
      <c r="C56" s="81"/>
    </row>
    <row r="57" spans="1:3">
      <c r="A57" s="53" t="s">
        <v>172</v>
      </c>
      <c r="B57" s="77">
        <v>0.1</v>
      </c>
      <c r="C57" s="76"/>
    </row>
    <row r="58" spans="1:3">
      <c r="A58" s="52" t="s">
        <v>231</v>
      </c>
      <c r="B58" s="78">
        <v>0.5</v>
      </c>
      <c r="C58" s="74"/>
    </row>
    <row r="59" spans="1:3">
      <c r="A59" s="53" t="s">
        <v>174</v>
      </c>
      <c r="B59" s="77">
        <v>0.1</v>
      </c>
      <c r="C59" s="76"/>
    </row>
    <row r="60" spans="1:3">
      <c r="A60" s="53" t="s">
        <v>232</v>
      </c>
      <c r="B60" s="77">
        <v>0.1</v>
      </c>
      <c r="C60" s="76"/>
    </row>
    <row r="61" spans="1:3">
      <c r="A61" s="53" t="s">
        <v>233</v>
      </c>
      <c r="B61" s="77">
        <v>0.1</v>
      </c>
      <c r="C61" s="76"/>
    </row>
    <row r="62" spans="1:3">
      <c r="A62" s="53" t="s">
        <v>177</v>
      </c>
      <c r="B62" s="77">
        <v>0.6</v>
      </c>
      <c r="C62" s="76"/>
    </row>
    <row r="63" spans="1:3">
      <c r="A63" s="53" t="s">
        <v>234</v>
      </c>
      <c r="B63" s="77">
        <v>0.2</v>
      </c>
      <c r="C63" s="76"/>
    </row>
    <row r="64" spans="1:3">
      <c r="A64" s="53" t="s">
        <v>235</v>
      </c>
      <c r="B64" s="77">
        <v>0.1</v>
      </c>
      <c r="C64" s="76"/>
    </row>
    <row r="65" spans="1:3">
      <c r="A65" s="57" t="s">
        <v>180</v>
      </c>
      <c r="B65" s="77">
        <v>0.4</v>
      </c>
      <c r="C65" s="76"/>
    </row>
    <row r="66" spans="1:3">
      <c r="A66" s="53" t="s">
        <v>181</v>
      </c>
      <c r="B66" s="77">
        <v>0.1</v>
      </c>
      <c r="C66" s="76"/>
    </row>
    <row r="67" spans="1:3">
      <c r="A67" s="53" t="s">
        <v>182</v>
      </c>
      <c r="B67" s="77">
        <v>1.5</v>
      </c>
      <c r="C67" s="76"/>
    </row>
    <row r="68" spans="1:3">
      <c r="A68" s="53" t="s">
        <v>236</v>
      </c>
      <c r="B68" s="77">
        <v>0</v>
      </c>
      <c r="C68" s="76"/>
    </row>
    <row r="69" spans="1:3">
      <c r="A69" s="53" t="s">
        <v>183</v>
      </c>
      <c r="B69" s="77">
        <v>0.1</v>
      </c>
      <c r="C69" s="76"/>
    </row>
    <row r="70" spans="1:3">
      <c r="A70" s="53" t="s">
        <v>184</v>
      </c>
      <c r="B70" s="77">
        <v>0.7</v>
      </c>
      <c r="C70" s="76"/>
    </row>
    <row r="71" spans="1:3">
      <c r="A71" s="53" t="s">
        <v>185</v>
      </c>
      <c r="B71" s="77">
        <v>0.5</v>
      </c>
      <c r="C71" s="76"/>
    </row>
    <row r="72" spans="1:3">
      <c r="A72" s="53" t="s">
        <v>186</v>
      </c>
      <c r="B72" s="77">
        <v>0.3</v>
      </c>
      <c r="C72" s="76"/>
    </row>
    <row r="73" spans="1:3">
      <c r="A73" s="52" t="s">
        <v>237</v>
      </c>
      <c r="B73" s="78">
        <v>1.1000000000000001</v>
      </c>
      <c r="C73" s="74"/>
    </row>
    <row r="74" spans="1:3">
      <c r="A74" s="53" t="s">
        <v>188</v>
      </c>
      <c r="B74" s="77">
        <v>0.2</v>
      </c>
      <c r="C74" s="76"/>
    </row>
    <row r="75" spans="1:3">
      <c r="A75" s="53" t="s">
        <v>189</v>
      </c>
      <c r="B75" s="77">
        <v>1.4</v>
      </c>
      <c r="C75" s="76"/>
    </row>
    <row r="76" spans="1:3">
      <c r="A76" s="53" t="s">
        <v>190</v>
      </c>
      <c r="B76" s="77">
        <v>0.3</v>
      </c>
      <c r="C76" s="76"/>
    </row>
    <row r="77" spans="1:3" ht="30">
      <c r="A77" s="58" t="s">
        <v>238</v>
      </c>
      <c r="B77" s="77">
        <v>0.3</v>
      </c>
      <c r="C77" s="76"/>
    </row>
    <row r="78" spans="1:3">
      <c r="A78" s="58" t="s">
        <v>239</v>
      </c>
      <c r="B78" s="77">
        <v>0.3</v>
      </c>
      <c r="C78" s="76"/>
    </row>
    <row r="79" spans="1:3">
      <c r="A79" s="58" t="s">
        <v>253</v>
      </c>
      <c r="B79" s="81">
        <v>0.4</v>
      </c>
      <c r="C79" s="81"/>
    </row>
    <row r="80" spans="1:3">
      <c r="A80" s="53" t="s">
        <v>193</v>
      </c>
      <c r="B80" s="77">
        <v>1.9</v>
      </c>
      <c r="C80" s="76"/>
    </row>
    <row r="81" spans="1:3">
      <c r="A81" s="52" t="s">
        <v>241</v>
      </c>
      <c r="B81" s="78">
        <v>0.8</v>
      </c>
      <c r="C81" s="74"/>
    </row>
    <row r="82" spans="1:3">
      <c r="A82" s="53" t="s">
        <v>195</v>
      </c>
      <c r="B82" s="77">
        <v>0.3</v>
      </c>
      <c r="C82" s="76"/>
    </row>
    <row r="83" spans="1:3">
      <c r="A83" s="53" t="s">
        <v>196</v>
      </c>
      <c r="B83" s="77">
        <v>0.1</v>
      </c>
      <c r="C83" s="76"/>
    </row>
    <row r="84" spans="1:3">
      <c r="A84" s="53" t="s">
        <v>197</v>
      </c>
      <c r="B84" s="77">
        <v>0.7</v>
      </c>
      <c r="C84" s="76"/>
    </row>
    <row r="85" spans="1:3">
      <c r="A85" s="53" t="s">
        <v>198</v>
      </c>
      <c r="B85" s="77">
        <v>0.2</v>
      </c>
      <c r="C85" s="76"/>
    </row>
    <row r="86" spans="1:3">
      <c r="A86" s="53" t="s">
        <v>199</v>
      </c>
      <c r="B86" s="77">
        <v>0.1</v>
      </c>
      <c r="C86" s="76"/>
    </row>
    <row r="87" spans="1:3">
      <c r="A87" s="53" t="s">
        <v>200</v>
      </c>
      <c r="B87" s="77">
        <v>0</v>
      </c>
      <c r="C87" s="76"/>
    </row>
    <row r="88" spans="1:3">
      <c r="A88" s="53" t="s">
        <v>242</v>
      </c>
      <c r="B88" s="77">
        <v>2.4</v>
      </c>
      <c r="C88" s="76"/>
    </row>
    <row r="89" spans="1:3">
      <c r="A89" s="53" t="s">
        <v>202</v>
      </c>
      <c r="B89" s="77">
        <v>0.4</v>
      </c>
      <c r="C89" s="76"/>
    </row>
    <row r="90" spans="1:3">
      <c r="A90" s="53" t="s">
        <v>203</v>
      </c>
      <c r="B90" s="77">
        <v>0.2</v>
      </c>
      <c r="C90" s="76"/>
    </row>
    <row r="91" spans="1:3">
      <c r="A91" s="53" t="s">
        <v>204</v>
      </c>
      <c r="B91" s="77">
        <v>1.1000000000000001</v>
      </c>
      <c r="C91" s="76"/>
    </row>
    <row r="92" spans="1:3">
      <c r="A92" s="53" t="s">
        <v>205</v>
      </c>
      <c r="B92" s="77">
        <v>0.2</v>
      </c>
      <c r="C92" s="76"/>
    </row>
    <row r="93" spans="1:3">
      <c r="A93" s="53" t="s">
        <v>206</v>
      </c>
      <c r="B93" s="77">
        <v>2.1</v>
      </c>
      <c r="C93" s="76"/>
    </row>
    <row r="94" spans="1:3">
      <c r="A94" s="52" t="s">
        <v>243</v>
      </c>
      <c r="B94" s="78">
        <v>0.2</v>
      </c>
      <c r="C94" s="74"/>
    </row>
    <row r="95" spans="1:3">
      <c r="A95" s="53" t="s">
        <v>208</v>
      </c>
      <c r="B95" s="77">
        <v>0</v>
      </c>
      <c r="C95" s="76"/>
    </row>
    <row r="96" spans="1:3">
      <c r="A96" s="53" t="s">
        <v>209</v>
      </c>
      <c r="B96" s="77">
        <v>0</v>
      </c>
      <c r="C96" s="76"/>
    </row>
    <row r="97" spans="1:3">
      <c r="A97" s="53" t="s">
        <v>210</v>
      </c>
      <c r="B97" s="77">
        <v>0.2</v>
      </c>
      <c r="C97" s="76"/>
    </row>
    <row r="98" spans="1:3">
      <c r="A98" s="53" t="s">
        <v>211</v>
      </c>
      <c r="B98" s="77">
        <v>0.8</v>
      </c>
      <c r="C98" s="76"/>
    </row>
    <row r="99" spans="1:3">
      <c r="A99" s="53" t="s">
        <v>212</v>
      </c>
      <c r="B99" s="77">
        <v>0</v>
      </c>
      <c r="C99" s="76"/>
    </row>
    <row r="100" spans="1:3">
      <c r="A100" s="53" t="s">
        <v>213</v>
      </c>
      <c r="B100" s="77" t="s">
        <v>251</v>
      </c>
      <c r="C100" s="76"/>
    </row>
    <row r="101" spans="1:3">
      <c r="A101" s="53" t="s">
        <v>214</v>
      </c>
      <c r="B101" s="77">
        <v>0</v>
      </c>
      <c r="C101" s="76"/>
    </row>
    <row r="102" spans="1:3">
      <c r="A102" s="53" t="s">
        <v>244</v>
      </c>
      <c r="B102" s="77" t="s">
        <v>251</v>
      </c>
      <c r="C102" s="76"/>
    </row>
    <row r="103" spans="1:3">
      <c r="A103" s="53" t="s">
        <v>245</v>
      </c>
      <c r="B103" s="82" t="s">
        <v>251</v>
      </c>
      <c r="C103" s="82"/>
    </row>
    <row r="104" spans="1:3">
      <c r="A104" s="83"/>
      <c r="B104" s="83"/>
    </row>
  </sheetData>
  <mergeCells count="4">
    <mergeCell ref="A3:B3"/>
    <mergeCell ref="A6:B6"/>
    <mergeCell ref="B7:B8"/>
    <mergeCell ref="C7:C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79" workbookViewId="0">
      <selection activeCell="A100" sqref="A98:A100"/>
    </sheetView>
  </sheetViews>
  <sheetFormatPr baseColWidth="10" defaultRowHeight="15" x14ac:dyDescent="0"/>
  <cols>
    <col min="1" max="1" width="21.6640625" customWidth="1"/>
  </cols>
  <sheetData>
    <row r="1" spans="1:16" ht="16">
      <c r="A1" s="114"/>
      <c r="B1" s="95" t="s">
        <v>278</v>
      </c>
      <c r="C1" s="96"/>
      <c r="D1" s="96"/>
      <c r="E1" s="96"/>
      <c r="F1" s="96"/>
      <c r="G1" s="97"/>
      <c r="H1" s="97"/>
      <c r="I1" s="97"/>
      <c r="J1" s="97"/>
      <c r="K1" s="97"/>
      <c r="L1" s="97"/>
      <c r="M1" s="97"/>
      <c r="N1" s="98"/>
      <c r="O1" s="98"/>
      <c r="P1" s="99"/>
    </row>
    <row r="2" spans="1:16">
      <c r="A2" s="115"/>
      <c r="B2" s="100">
        <v>2000</v>
      </c>
      <c r="C2" s="100">
        <v>2001</v>
      </c>
      <c r="D2" s="100">
        <v>2002</v>
      </c>
      <c r="E2" s="100">
        <v>2003</v>
      </c>
      <c r="F2" s="100">
        <v>2004</v>
      </c>
      <c r="G2" s="100">
        <v>2005</v>
      </c>
      <c r="H2" s="100">
        <v>2006</v>
      </c>
      <c r="I2" s="100">
        <v>2007</v>
      </c>
      <c r="J2" s="100">
        <v>2008</v>
      </c>
      <c r="K2" s="100">
        <v>2009</v>
      </c>
      <c r="L2" s="100">
        <v>2010</v>
      </c>
      <c r="M2" s="100">
        <v>2011</v>
      </c>
      <c r="N2" s="100">
        <v>2012</v>
      </c>
      <c r="O2" s="100">
        <v>2013</v>
      </c>
      <c r="P2" s="100">
        <v>2014</v>
      </c>
    </row>
    <row r="3" spans="1:16">
      <c r="A3" s="51" t="s">
        <v>129</v>
      </c>
      <c r="B3" s="101">
        <v>53.5</v>
      </c>
      <c r="C3" s="101">
        <v>53.8</v>
      </c>
      <c r="D3" s="101">
        <v>53.4</v>
      </c>
      <c r="E3" s="101">
        <v>53.8</v>
      </c>
      <c r="F3" s="101">
        <v>54.3</v>
      </c>
      <c r="G3" s="101">
        <v>54.3</v>
      </c>
      <c r="H3" s="102">
        <v>54.7</v>
      </c>
      <c r="I3" s="102">
        <v>55</v>
      </c>
      <c r="J3" s="102">
        <v>53.4</v>
      </c>
      <c r="K3" s="102">
        <v>51.4</v>
      </c>
      <c r="L3" s="103">
        <v>51.5</v>
      </c>
      <c r="M3" s="103">
        <v>52.3</v>
      </c>
      <c r="N3" s="103">
        <v>53.4</v>
      </c>
      <c r="O3" s="103">
        <v>53</v>
      </c>
      <c r="P3" s="103">
        <v>53</v>
      </c>
    </row>
    <row r="4" spans="1:16">
      <c r="A4" s="116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105"/>
      <c r="N4" s="105"/>
      <c r="O4" s="105"/>
      <c r="P4" s="105"/>
    </row>
    <row r="5" spans="1:16" ht="27">
      <c r="A5" s="52" t="s">
        <v>218</v>
      </c>
      <c r="B5" s="106">
        <v>57.4</v>
      </c>
      <c r="C5" s="106">
        <v>58.1</v>
      </c>
      <c r="D5" s="106">
        <v>57.4</v>
      </c>
      <c r="E5" s="106">
        <v>57</v>
      </c>
      <c r="F5" s="106">
        <v>57.1</v>
      </c>
      <c r="G5" s="106">
        <v>56.5</v>
      </c>
      <c r="H5" s="106">
        <v>56.4</v>
      </c>
      <c r="I5" s="106">
        <v>55.2</v>
      </c>
      <c r="J5" s="106">
        <v>53.1</v>
      </c>
      <c r="K5" s="106">
        <v>50.9</v>
      </c>
      <c r="L5" s="107">
        <v>50.4</v>
      </c>
      <c r="M5" s="107">
        <v>51.6</v>
      </c>
      <c r="N5" s="107">
        <v>52.1</v>
      </c>
      <c r="O5" s="107">
        <v>51</v>
      </c>
      <c r="P5" s="107">
        <v>51.1</v>
      </c>
    </row>
    <row r="6" spans="1:16">
      <c r="A6" s="55" t="s">
        <v>131</v>
      </c>
      <c r="B6" s="108">
        <v>55.4</v>
      </c>
      <c r="C6" s="108">
        <v>54</v>
      </c>
      <c r="D6" s="108">
        <v>53.5</v>
      </c>
      <c r="E6" s="108">
        <v>53.3</v>
      </c>
      <c r="F6" s="109">
        <v>52.3</v>
      </c>
      <c r="G6" s="109">
        <v>52.4</v>
      </c>
      <c r="H6" s="109">
        <v>59.6</v>
      </c>
      <c r="I6" s="109">
        <v>62.2</v>
      </c>
      <c r="J6" s="109">
        <v>61.1</v>
      </c>
      <c r="K6" s="109">
        <v>53.5</v>
      </c>
      <c r="L6" s="110">
        <v>53</v>
      </c>
      <c r="M6" s="110">
        <v>60.2</v>
      </c>
      <c r="N6" s="110">
        <v>61.2</v>
      </c>
      <c r="O6" s="110">
        <v>61.9</v>
      </c>
      <c r="P6" s="110">
        <v>59.5</v>
      </c>
    </row>
    <row r="7" spans="1:16">
      <c r="A7" s="55" t="s">
        <v>219</v>
      </c>
      <c r="B7" s="108">
        <v>48.1</v>
      </c>
      <c r="C7" s="108">
        <v>46.8</v>
      </c>
      <c r="D7" s="108">
        <v>47.7</v>
      </c>
      <c r="E7" s="108">
        <v>50.2</v>
      </c>
      <c r="F7" s="109">
        <v>50.4</v>
      </c>
      <c r="G7" s="109">
        <v>51.9</v>
      </c>
      <c r="H7" s="109">
        <v>53.2</v>
      </c>
      <c r="I7" s="109">
        <v>53.2</v>
      </c>
      <c r="J7" s="109">
        <v>50.6</v>
      </c>
      <c r="K7" s="109">
        <v>47.6</v>
      </c>
      <c r="L7" s="110">
        <v>47.2</v>
      </c>
      <c r="M7" s="110">
        <v>50.7</v>
      </c>
      <c r="N7" s="110">
        <v>52.8</v>
      </c>
      <c r="O7" s="110">
        <v>53.4</v>
      </c>
      <c r="P7" s="110">
        <v>53.6</v>
      </c>
    </row>
    <row r="8" spans="1:16">
      <c r="A8" s="55" t="s">
        <v>133</v>
      </c>
      <c r="B8" s="108">
        <v>47.7</v>
      </c>
      <c r="C8" s="108">
        <v>48.1</v>
      </c>
      <c r="D8" s="108">
        <v>48.6</v>
      </c>
      <c r="E8" s="108">
        <v>48.8</v>
      </c>
      <c r="F8" s="109">
        <v>48.9</v>
      </c>
      <c r="G8" s="109">
        <v>49.7</v>
      </c>
      <c r="H8" s="109">
        <v>49.2</v>
      </c>
      <c r="I8" s="109">
        <v>50.6</v>
      </c>
      <c r="J8" s="109">
        <v>49.5</v>
      </c>
      <c r="K8" s="109">
        <v>49.5</v>
      </c>
      <c r="L8" s="110">
        <v>48.4</v>
      </c>
      <c r="M8" s="110">
        <v>48.9</v>
      </c>
      <c r="N8" s="110">
        <v>48.6</v>
      </c>
      <c r="O8" s="110">
        <v>48.2</v>
      </c>
      <c r="P8" s="110">
        <v>48.6</v>
      </c>
    </row>
    <row r="9" spans="1:16">
      <c r="A9" s="55" t="s">
        <v>134</v>
      </c>
      <c r="B9" s="108">
        <v>53.4</v>
      </c>
      <c r="C9" s="108">
        <v>54.1</v>
      </c>
      <c r="D9" s="108">
        <v>51.7</v>
      </c>
      <c r="E9" s="108">
        <v>49.1</v>
      </c>
      <c r="F9" s="109">
        <v>55</v>
      </c>
      <c r="G9" s="109">
        <v>58.3</v>
      </c>
      <c r="H9" s="109">
        <v>61.9</v>
      </c>
      <c r="I9" s="109">
        <v>62.8</v>
      </c>
      <c r="J9" s="109">
        <v>61.6</v>
      </c>
      <c r="K9" s="109">
        <v>62.1</v>
      </c>
      <c r="L9" s="110">
        <v>58.8</v>
      </c>
      <c r="M9" s="110">
        <v>61.7</v>
      </c>
      <c r="N9" s="110">
        <v>61.7</v>
      </c>
      <c r="O9" s="110">
        <v>60.3</v>
      </c>
      <c r="P9" s="110">
        <v>59.6</v>
      </c>
    </row>
    <row r="10" spans="1:16">
      <c r="A10" s="55" t="s">
        <v>135</v>
      </c>
      <c r="B10" s="108">
        <v>52.7</v>
      </c>
      <c r="C10" s="108">
        <v>47.9</v>
      </c>
      <c r="D10" s="108">
        <v>51.5</v>
      </c>
      <c r="E10" s="108">
        <v>51.5</v>
      </c>
      <c r="F10" s="109">
        <v>50.3</v>
      </c>
      <c r="G10" s="109">
        <v>49.4</v>
      </c>
      <c r="H10" s="109">
        <v>48</v>
      </c>
      <c r="I10" s="109">
        <v>52.3</v>
      </c>
      <c r="J10" s="109">
        <v>50.7</v>
      </c>
      <c r="K10" s="109">
        <v>46.2</v>
      </c>
      <c r="L10" s="110">
        <v>48.5</v>
      </c>
      <c r="M10" s="110">
        <v>50.8</v>
      </c>
      <c r="N10" s="110">
        <v>53.7</v>
      </c>
      <c r="O10" s="110">
        <v>49.1</v>
      </c>
      <c r="P10" s="110">
        <v>52.6</v>
      </c>
    </row>
    <row r="11" spans="1:16">
      <c r="A11" s="55" t="s">
        <v>136</v>
      </c>
      <c r="B11" s="108">
        <v>52.6</v>
      </c>
      <c r="C11" s="108">
        <v>51.5</v>
      </c>
      <c r="D11" s="108">
        <v>52.5</v>
      </c>
      <c r="E11" s="108">
        <v>51.8</v>
      </c>
      <c r="F11" s="109">
        <v>54.8</v>
      </c>
      <c r="G11" s="109">
        <v>54.2</v>
      </c>
      <c r="H11" s="109">
        <v>56.4</v>
      </c>
      <c r="I11" s="109">
        <v>52.8</v>
      </c>
      <c r="J11" s="109">
        <v>48.7</v>
      </c>
      <c r="K11" s="109">
        <v>47.2</v>
      </c>
      <c r="L11" s="110">
        <v>47.5</v>
      </c>
      <c r="M11" s="110">
        <v>49.7</v>
      </c>
      <c r="N11" s="110">
        <v>48.8</v>
      </c>
      <c r="O11" s="110">
        <v>48.3</v>
      </c>
      <c r="P11" s="110">
        <v>49.5</v>
      </c>
    </row>
    <row r="12" spans="1:16">
      <c r="A12" s="55" t="s">
        <v>137</v>
      </c>
      <c r="B12" s="108">
        <v>50</v>
      </c>
      <c r="C12" s="108">
        <v>50.5</v>
      </c>
      <c r="D12" s="108">
        <v>50.6</v>
      </c>
      <c r="E12" s="108">
        <v>49.6</v>
      </c>
      <c r="F12" s="109">
        <v>52.5</v>
      </c>
      <c r="G12" s="109">
        <v>53.1</v>
      </c>
      <c r="H12" s="109">
        <v>48.3</v>
      </c>
      <c r="I12" s="109">
        <v>47.9</v>
      </c>
      <c r="J12" s="109">
        <v>47.5</v>
      </c>
      <c r="K12" s="109">
        <v>48.5</v>
      </c>
      <c r="L12" s="110">
        <v>53.7</v>
      </c>
      <c r="M12" s="110">
        <v>53.3</v>
      </c>
      <c r="N12" s="110">
        <v>52</v>
      </c>
      <c r="O12" s="110">
        <v>52</v>
      </c>
      <c r="P12" s="110">
        <v>51.4</v>
      </c>
    </row>
    <row r="13" spans="1:16">
      <c r="A13" s="55" t="s">
        <v>138</v>
      </c>
      <c r="B13" s="108">
        <v>56.8</v>
      </c>
      <c r="C13" s="108">
        <v>56.3</v>
      </c>
      <c r="D13" s="108">
        <v>56.9</v>
      </c>
      <c r="E13" s="108">
        <v>56.7</v>
      </c>
      <c r="F13" s="109">
        <v>56.9</v>
      </c>
      <c r="G13" s="109">
        <v>55.7</v>
      </c>
      <c r="H13" s="109">
        <v>57.7</v>
      </c>
      <c r="I13" s="109">
        <v>57.8</v>
      </c>
      <c r="J13" s="109">
        <v>56.9</v>
      </c>
      <c r="K13" s="109">
        <v>48.2</v>
      </c>
      <c r="L13" s="110">
        <v>52.6</v>
      </c>
      <c r="M13" s="110">
        <v>54.2</v>
      </c>
      <c r="N13" s="110">
        <v>54.1</v>
      </c>
      <c r="O13" s="110">
        <v>54.9</v>
      </c>
      <c r="P13" s="110">
        <v>52.8</v>
      </c>
    </row>
    <row r="14" spans="1:16">
      <c r="A14" s="55" t="s">
        <v>139</v>
      </c>
      <c r="B14" s="108">
        <v>53</v>
      </c>
      <c r="C14" s="108">
        <v>54.2</v>
      </c>
      <c r="D14" s="108">
        <v>56.3</v>
      </c>
      <c r="E14" s="108">
        <v>58.1</v>
      </c>
      <c r="F14" s="109">
        <v>58.3</v>
      </c>
      <c r="G14" s="109">
        <v>58.6</v>
      </c>
      <c r="H14" s="109">
        <v>58</v>
      </c>
      <c r="I14" s="109">
        <v>56.3</v>
      </c>
      <c r="J14" s="109">
        <v>56.3</v>
      </c>
      <c r="K14" s="109">
        <v>57.6</v>
      </c>
      <c r="L14" s="110">
        <v>57.4</v>
      </c>
      <c r="M14" s="110">
        <v>55.8</v>
      </c>
      <c r="N14" s="110">
        <v>57.7</v>
      </c>
      <c r="O14" s="110">
        <v>57.8</v>
      </c>
      <c r="P14" s="110">
        <v>56</v>
      </c>
    </row>
    <row r="15" spans="1:16" ht="16">
      <c r="A15" s="56" t="s">
        <v>279</v>
      </c>
      <c r="B15" s="108">
        <v>54.6</v>
      </c>
      <c r="C15" s="108">
        <v>54.8</v>
      </c>
      <c r="D15" s="108">
        <v>56.2</v>
      </c>
      <c r="E15" s="108">
        <v>54</v>
      </c>
      <c r="F15" s="109">
        <v>54.8</v>
      </c>
      <c r="G15" s="109">
        <v>55.8</v>
      </c>
      <c r="H15" s="109">
        <v>56.2</v>
      </c>
      <c r="I15" s="109">
        <v>56.7</v>
      </c>
      <c r="J15" s="109">
        <v>54.6</v>
      </c>
      <c r="K15" s="109">
        <v>51.6</v>
      </c>
      <c r="L15" s="110">
        <v>50.7</v>
      </c>
      <c r="M15" s="110">
        <v>54.1</v>
      </c>
      <c r="N15" s="110">
        <v>54.6</v>
      </c>
      <c r="O15" s="110">
        <v>51.7</v>
      </c>
      <c r="P15" s="110">
        <v>53.4</v>
      </c>
    </row>
    <row r="16" spans="1:16">
      <c r="A16" s="55" t="s">
        <v>141</v>
      </c>
      <c r="B16" s="108">
        <v>56.9</v>
      </c>
      <c r="C16" s="108">
        <v>55.5</v>
      </c>
      <c r="D16" s="108">
        <v>55.3</v>
      </c>
      <c r="E16" s="108">
        <v>56.1</v>
      </c>
      <c r="F16" s="109">
        <v>56.7</v>
      </c>
      <c r="G16" s="109">
        <v>52.3</v>
      </c>
      <c r="H16" s="109">
        <v>52.8</v>
      </c>
      <c r="I16" s="109">
        <v>54.3</v>
      </c>
      <c r="J16" s="109">
        <v>56.6</v>
      </c>
      <c r="K16" s="109">
        <v>54.9</v>
      </c>
      <c r="L16" s="110">
        <v>55.4</v>
      </c>
      <c r="M16" s="110">
        <v>54.9</v>
      </c>
      <c r="N16" s="110">
        <v>56.2</v>
      </c>
      <c r="O16" s="110">
        <v>56.2</v>
      </c>
      <c r="P16" s="110">
        <v>56.4</v>
      </c>
    </row>
    <row r="17" spans="1:16">
      <c r="A17" s="55" t="s">
        <v>142</v>
      </c>
      <c r="B17" s="108">
        <v>48.3</v>
      </c>
      <c r="C17" s="108">
        <v>48.6</v>
      </c>
      <c r="D17" s="108">
        <v>49.4</v>
      </c>
      <c r="E17" s="108">
        <v>49.8</v>
      </c>
      <c r="F17" s="109">
        <v>49.9</v>
      </c>
      <c r="G17" s="109">
        <v>51.3</v>
      </c>
      <c r="H17" s="109">
        <v>53.9</v>
      </c>
      <c r="I17" s="109">
        <v>53.4</v>
      </c>
      <c r="J17" s="109">
        <v>50.2</v>
      </c>
      <c r="K17" s="109">
        <v>48.8</v>
      </c>
      <c r="L17" s="110">
        <v>48.8</v>
      </c>
      <c r="M17" s="110">
        <v>51.4</v>
      </c>
      <c r="N17" s="110">
        <v>52.7</v>
      </c>
      <c r="O17" s="110">
        <v>52.5</v>
      </c>
      <c r="P17" s="110">
        <v>52.5</v>
      </c>
    </row>
    <row r="18" spans="1:16">
      <c r="A18" s="55" t="s">
        <v>143</v>
      </c>
      <c r="B18" s="108">
        <v>44.5</v>
      </c>
      <c r="C18" s="108">
        <v>45.7</v>
      </c>
      <c r="D18" s="108">
        <v>46</v>
      </c>
      <c r="E18" s="108">
        <v>46.4</v>
      </c>
      <c r="F18" s="109">
        <v>48.5</v>
      </c>
      <c r="G18" s="109">
        <v>50.8</v>
      </c>
      <c r="H18" s="109">
        <v>51.6</v>
      </c>
      <c r="I18" s="109">
        <v>52.9</v>
      </c>
      <c r="J18" s="109">
        <v>49</v>
      </c>
      <c r="K18" s="109">
        <v>48.6</v>
      </c>
      <c r="L18" s="110">
        <v>50.7</v>
      </c>
      <c r="M18" s="110">
        <v>48.3</v>
      </c>
      <c r="N18" s="110">
        <v>49.7</v>
      </c>
      <c r="O18" s="110">
        <v>49.9</v>
      </c>
      <c r="P18" s="110">
        <v>50.3</v>
      </c>
    </row>
    <row r="19" spans="1:16">
      <c r="A19" s="55" t="s">
        <v>221</v>
      </c>
      <c r="B19" s="108">
        <v>56.4</v>
      </c>
      <c r="C19" s="108">
        <v>57.8</v>
      </c>
      <c r="D19" s="108">
        <v>57.9</v>
      </c>
      <c r="E19" s="108">
        <v>57.4</v>
      </c>
      <c r="F19" s="109">
        <v>58.2</v>
      </c>
      <c r="G19" s="109">
        <v>56.7</v>
      </c>
      <c r="H19" s="109">
        <v>59.1</v>
      </c>
      <c r="I19" s="109">
        <v>60.3</v>
      </c>
      <c r="J19" s="109">
        <v>56.2</v>
      </c>
      <c r="K19" s="109">
        <v>50.7</v>
      </c>
      <c r="L19" s="110">
        <v>50</v>
      </c>
      <c r="M19" s="110">
        <v>52.1</v>
      </c>
      <c r="N19" s="110">
        <v>52.8</v>
      </c>
      <c r="O19" s="110">
        <v>52.2</v>
      </c>
      <c r="P19" s="110">
        <v>52</v>
      </c>
    </row>
    <row r="20" spans="1:16">
      <c r="A20" s="55" t="s">
        <v>145</v>
      </c>
      <c r="B20" s="108">
        <v>52.4</v>
      </c>
      <c r="C20" s="108">
        <v>53.8</v>
      </c>
      <c r="D20" s="108">
        <v>52.3</v>
      </c>
      <c r="E20" s="108">
        <v>49.9</v>
      </c>
      <c r="F20" s="109">
        <v>55.4</v>
      </c>
      <c r="G20" s="109">
        <v>55.6</v>
      </c>
      <c r="H20" s="109">
        <v>48.9</v>
      </c>
      <c r="I20" s="109">
        <v>52.1</v>
      </c>
      <c r="J20" s="109">
        <v>50</v>
      </c>
      <c r="K20" s="109">
        <v>50</v>
      </c>
      <c r="L20" s="110">
        <v>50</v>
      </c>
      <c r="M20" s="110">
        <v>50.4</v>
      </c>
      <c r="N20" s="110">
        <v>50.9</v>
      </c>
      <c r="O20" s="110">
        <v>50.9</v>
      </c>
      <c r="P20" s="110">
        <v>51.8</v>
      </c>
    </row>
    <row r="21" spans="1:16">
      <c r="A21" s="55" t="s">
        <v>146</v>
      </c>
      <c r="B21" s="108">
        <v>48.1</v>
      </c>
      <c r="C21" s="108">
        <v>50</v>
      </c>
      <c r="D21" s="108">
        <v>50.8</v>
      </c>
      <c r="E21" s="108">
        <v>53.7</v>
      </c>
      <c r="F21" s="109">
        <v>54.9</v>
      </c>
      <c r="G21" s="109">
        <v>49</v>
      </c>
      <c r="H21" s="109">
        <v>54.9</v>
      </c>
      <c r="I21" s="109">
        <v>52.2</v>
      </c>
      <c r="J21" s="109">
        <v>52.4</v>
      </c>
      <c r="K21" s="109">
        <v>50.3</v>
      </c>
      <c r="L21" s="110">
        <v>51.1</v>
      </c>
      <c r="M21" s="110">
        <v>51.2</v>
      </c>
      <c r="N21" s="110">
        <v>53.1</v>
      </c>
      <c r="O21" s="110">
        <v>52.1</v>
      </c>
      <c r="P21" s="110">
        <v>52</v>
      </c>
    </row>
    <row r="22" spans="1:16">
      <c r="A22" s="55" t="s">
        <v>147</v>
      </c>
      <c r="B22" s="108">
        <v>48.4</v>
      </c>
      <c r="C22" s="108">
        <v>49.5</v>
      </c>
      <c r="D22" s="108">
        <v>49.6</v>
      </c>
      <c r="E22" s="108">
        <v>49.6</v>
      </c>
      <c r="F22" s="109">
        <v>49.7</v>
      </c>
      <c r="G22" s="109">
        <v>50.9</v>
      </c>
      <c r="H22" s="109">
        <v>51.5</v>
      </c>
      <c r="I22" s="109">
        <v>52</v>
      </c>
      <c r="J22" s="109">
        <v>49.2</v>
      </c>
      <c r="K22" s="109">
        <v>44.7</v>
      </c>
      <c r="L22" s="110">
        <v>46.2</v>
      </c>
      <c r="M22" s="110">
        <v>51.2</v>
      </c>
      <c r="N22" s="110">
        <v>52.3</v>
      </c>
      <c r="O22" s="110">
        <v>52.1</v>
      </c>
      <c r="P22" s="110">
        <v>51.5</v>
      </c>
    </row>
    <row r="23" spans="1:16" ht="16">
      <c r="A23" s="56" t="s">
        <v>280</v>
      </c>
      <c r="B23" s="108">
        <v>59.6</v>
      </c>
      <c r="C23" s="108">
        <v>60.5</v>
      </c>
      <c r="D23" s="108">
        <v>59.4</v>
      </c>
      <c r="E23" s="108">
        <v>59.2</v>
      </c>
      <c r="F23" s="109">
        <v>59</v>
      </c>
      <c r="G23" s="109">
        <v>57.8</v>
      </c>
      <c r="H23" s="109">
        <v>57.1</v>
      </c>
      <c r="I23" s="109">
        <v>54.6</v>
      </c>
      <c r="J23" s="109">
        <v>52.1</v>
      </c>
      <c r="K23" s="109">
        <v>50.4</v>
      </c>
      <c r="L23" s="110">
        <v>49.6</v>
      </c>
      <c r="M23" s="110">
        <v>49.4</v>
      </c>
      <c r="N23" s="110">
        <v>49.7</v>
      </c>
      <c r="O23" s="110">
        <v>48.8</v>
      </c>
      <c r="P23" s="110">
        <v>48.4</v>
      </c>
    </row>
    <row r="24" spans="1:16" ht="27">
      <c r="A24" s="52" t="s">
        <v>223</v>
      </c>
      <c r="B24" s="106">
        <v>51</v>
      </c>
      <c r="C24" s="106">
        <v>50.8</v>
      </c>
      <c r="D24" s="106">
        <v>49.9</v>
      </c>
      <c r="E24" s="106">
        <v>51.9</v>
      </c>
      <c r="F24" s="106">
        <v>52.5</v>
      </c>
      <c r="G24" s="106">
        <v>54.4</v>
      </c>
      <c r="H24" s="106">
        <v>54.9</v>
      </c>
      <c r="I24" s="106">
        <v>56.1</v>
      </c>
      <c r="J24" s="106">
        <v>53.8</v>
      </c>
      <c r="K24" s="106">
        <v>51.6</v>
      </c>
      <c r="L24" s="107">
        <v>52.5</v>
      </c>
      <c r="M24" s="107">
        <v>54.2</v>
      </c>
      <c r="N24" s="107">
        <v>56.3</v>
      </c>
      <c r="O24" s="107">
        <v>56.7</v>
      </c>
      <c r="P24" s="107">
        <v>56.4</v>
      </c>
    </row>
    <row r="25" spans="1:16">
      <c r="A25" s="55" t="s">
        <v>149</v>
      </c>
      <c r="B25" s="108">
        <v>44.9</v>
      </c>
      <c r="C25" s="108">
        <v>47</v>
      </c>
      <c r="D25" s="108">
        <v>48.2</v>
      </c>
      <c r="E25" s="108">
        <v>47.9</v>
      </c>
      <c r="F25" s="109">
        <v>47.4</v>
      </c>
      <c r="G25" s="109">
        <v>47.9</v>
      </c>
      <c r="H25" s="109">
        <v>48</v>
      </c>
      <c r="I25" s="109">
        <v>48.3</v>
      </c>
      <c r="J25" s="109">
        <v>45.5</v>
      </c>
      <c r="K25" s="109">
        <v>45.1</v>
      </c>
      <c r="L25" s="110">
        <v>44.8</v>
      </c>
      <c r="M25" s="110">
        <v>44.9</v>
      </c>
      <c r="N25" s="110">
        <v>46.2</v>
      </c>
      <c r="O25" s="110">
        <v>45.7</v>
      </c>
      <c r="P25" s="110">
        <v>45</v>
      </c>
    </row>
    <row r="26" spans="1:16">
      <c r="A26" s="55" t="s">
        <v>150</v>
      </c>
      <c r="B26" s="108">
        <v>42</v>
      </c>
      <c r="C26" s="108">
        <v>39.9</v>
      </c>
      <c r="D26" s="108">
        <v>40.6</v>
      </c>
      <c r="E26" s="108">
        <v>43</v>
      </c>
      <c r="F26" s="109">
        <v>46.3</v>
      </c>
      <c r="G26" s="109">
        <v>49</v>
      </c>
      <c r="H26" s="109">
        <v>53.2</v>
      </c>
      <c r="I26" s="109">
        <v>53.4</v>
      </c>
      <c r="J26" s="109">
        <v>49.9</v>
      </c>
      <c r="K26" s="109">
        <v>48.5</v>
      </c>
      <c r="L26" s="110">
        <v>49.1</v>
      </c>
      <c r="M26" s="110">
        <v>49.8</v>
      </c>
      <c r="N26" s="110">
        <v>50.9</v>
      </c>
      <c r="O26" s="110">
        <v>50.6</v>
      </c>
      <c r="P26" s="110">
        <v>49.7</v>
      </c>
    </row>
    <row r="27" spans="1:16">
      <c r="A27" s="55" t="s">
        <v>151</v>
      </c>
      <c r="B27" s="108">
        <v>46.1</v>
      </c>
      <c r="C27" s="108">
        <v>45.9</v>
      </c>
      <c r="D27" s="108">
        <v>45.1</v>
      </c>
      <c r="E27" s="108">
        <v>46.9</v>
      </c>
      <c r="F27" s="109">
        <v>49.7</v>
      </c>
      <c r="G27" s="109">
        <v>49.3</v>
      </c>
      <c r="H27" s="109">
        <v>48.8</v>
      </c>
      <c r="I27" s="109">
        <v>48.9</v>
      </c>
      <c r="J27" s="109">
        <v>47.3</v>
      </c>
      <c r="K27" s="109">
        <v>47.6</v>
      </c>
      <c r="L27" s="110">
        <v>48</v>
      </c>
      <c r="M27" s="110">
        <v>47.2</v>
      </c>
      <c r="N27" s="110">
        <v>47</v>
      </c>
      <c r="O27" s="110">
        <v>47.2</v>
      </c>
      <c r="P27" s="110">
        <v>45.8</v>
      </c>
    </row>
    <row r="28" spans="1:16" ht="30">
      <c r="A28" s="58" t="s">
        <v>281</v>
      </c>
      <c r="B28" s="108">
        <v>32.1</v>
      </c>
      <c r="C28" s="108">
        <v>32.700000000000003</v>
      </c>
      <c r="D28" s="108">
        <v>31.7</v>
      </c>
      <c r="E28" s="108">
        <v>30.9</v>
      </c>
      <c r="F28" s="109">
        <v>31.9</v>
      </c>
      <c r="G28" s="109">
        <v>35.1</v>
      </c>
      <c r="H28" s="109">
        <v>37</v>
      </c>
      <c r="I28" s="109">
        <v>34.9</v>
      </c>
      <c r="J28" s="109">
        <v>33.900000000000006</v>
      </c>
      <c r="K28" s="109">
        <v>34.200000000000003</v>
      </c>
      <c r="L28" s="110">
        <v>35.700000000000003</v>
      </c>
      <c r="M28" s="110">
        <v>33.400000000000006</v>
      </c>
      <c r="N28" s="110">
        <v>33.5</v>
      </c>
      <c r="O28" s="110">
        <v>33.400000000000006</v>
      </c>
      <c r="P28" s="110">
        <v>33.299999999999997</v>
      </c>
    </row>
    <row r="29" spans="1:16" ht="46">
      <c r="A29" s="58" t="s">
        <v>282</v>
      </c>
      <c r="B29" s="111" t="s">
        <v>217</v>
      </c>
      <c r="C29" s="111" t="s">
        <v>217</v>
      </c>
      <c r="D29" s="111" t="s">
        <v>217</v>
      </c>
      <c r="E29" s="111" t="s">
        <v>217</v>
      </c>
      <c r="F29" s="111" t="s">
        <v>217</v>
      </c>
      <c r="G29" s="111" t="s">
        <v>217</v>
      </c>
      <c r="H29" s="111" t="s">
        <v>217</v>
      </c>
      <c r="I29" s="111" t="s">
        <v>217</v>
      </c>
      <c r="J29" s="111" t="s">
        <v>217</v>
      </c>
      <c r="K29" s="111" t="s">
        <v>217</v>
      </c>
      <c r="L29" s="111" t="s">
        <v>217</v>
      </c>
      <c r="M29" s="111" t="s">
        <v>217</v>
      </c>
      <c r="N29" s="111" t="s">
        <v>217</v>
      </c>
      <c r="O29" s="111">
        <v>47.8</v>
      </c>
      <c r="P29" s="110">
        <v>46.3</v>
      </c>
    </row>
    <row r="30" spans="1:16">
      <c r="A30" s="55" t="s">
        <v>152</v>
      </c>
      <c r="B30" s="108">
        <v>36.4</v>
      </c>
      <c r="C30" s="108">
        <v>36.5</v>
      </c>
      <c r="D30" s="108">
        <v>38.9</v>
      </c>
      <c r="E30" s="108">
        <v>38.200000000000003</v>
      </c>
      <c r="F30" s="109">
        <v>39.5</v>
      </c>
      <c r="G30" s="109">
        <v>43.4</v>
      </c>
      <c r="H30" s="109">
        <v>46.5</v>
      </c>
      <c r="I30" s="109">
        <v>46.4</v>
      </c>
      <c r="J30" s="109">
        <v>44</v>
      </c>
      <c r="K30" s="109">
        <v>43.7</v>
      </c>
      <c r="L30" s="110">
        <v>43</v>
      </c>
      <c r="M30" s="110">
        <v>44.5</v>
      </c>
      <c r="N30" s="110">
        <v>47</v>
      </c>
      <c r="O30" s="110">
        <v>47</v>
      </c>
      <c r="P30" s="110">
        <v>44.6</v>
      </c>
    </row>
    <row r="31" spans="1:16" ht="27">
      <c r="A31" s="55" t="s">
        <v>153</v>
      </c>
      <c r="B31" s="108">
        <v>54.9</v>
      </c>
      <c r="C31" s="108">
        <v>55.2</v>
      </c>
      <c r="D31" s="108">
        <v>55</v>
      </c>
      <c r="E31" s="108">
        <v>54.3</v>
      </c>
      <c r="F31" s="109">
        <v>53.9</v>
      </c>
      <c r="G31" s="109">
        <v>54.2</v>
      </c>
      <c r="H31" s="109">
        <v>54</v>
      </c>
      <c r="I31" s="109">
        <v>52.7</v>
      </c>
      <c r="J31" s="109">
        <v>51.9</v>
      </c>
      <c r="K31" s="109">
        <v>51.7</v>
      </c>
      <c r="L31" s="110">
        <v>51.4</v>
      </c>
      <c r="M31" s="110">
        <v>50.9</v>
      </c>
      <c r="N31" s="110">
        <v>52.5</v>
      </c>
      <c r="O31" s="110">
        <v>53.9</v>
      </c>
      <c r="P31" s="110">
        <v>53</v>
      </c>
    </row>
    <row r="32" spans="1:16">
      <c r="A32" s="55" t="s">
        <v>154</v>
      </c>
      <c r="B32" s="108">
        <v>43.8</v>
      </c>
      <c r="C32" s="108">
        <v>38.6</v>
      </c>
      <c r="D32" s="108">
        <v>40.299999999999997</v>
      </c>
      <c r="E32" s="108">
        <v>42.7</v>
      </c>
      <c r="F32" s="109">
        <v>44</v>
      </c>
      <c r="G32" s="109">
        <v>44.3</v>
      </c>
      <c r="H32" s="109">
        <v>48.5</v>
      </c>
      <c r="I32" s="109">
        <v>53.2</v>
      </c>
      <c r="J32" s="109">
        <v>55.5</v>
      </c>
      <c r="K32" s="109">
        <v>53.4</v>
      </c>
      <c r="L32" s="110">
        <v>53.2</v>
      </c>
      <c r="M32" s="110">
        <v>53.9</v>
      </c>
      <c r="N32" s="110">
        <v>54.5</v>
      </c>
      <c r="O32" s="110">
        <v>54</v>
      </c>
      <c r="P32" s="110">
        <v>53.5</v>
      </c>
    </row>
    <row r="33" spans="1:16">
      <c r="A33" s="55" t="s">
        <v>155</v>
      </c>
      <c r="B33" s="108">
        <v>44.7</v>
      </c>
      <c r="C33" s="108">
        <v>45.6</v>
      </c>
      <c r="D33" s="108">
        <v>46.2</v>
      </c>
      <c r="E33" s="108">
        <v>46.7</v>
      </c>
      <c r="F33" s="109">
        <v>46.7</v>
      </c>
      <c r="G33" s="109">
        <v>46.2</v>
      </c>
      <c r="H33" s="109">
        <v>46.8</v>
      </c>
      <c r="I33" s="109">
        <v>47.1</v>
      </c>
      <c r="J33" s="109">
        <v>46.4</v>
      </c>
      <c r="K33" s="109">
        <v>46</v>
      </c>
      <c r="L33" s="110">
        <v>45.9</v>
      </c>
      <c r="M33" s="110">
        <v>44.8</v>
      </c>
      <c r="N33" s="110">
        <v>45.8</v>
      </c>
      <c r="O33" s="110">
        <v>45.9</v>
      </c>
      <c r="P33" s="110">
        <v>45.1</v>
      </c>
    </row>
    <row r="34" spans="1:16">
      <c r="A34" s="55" t="s">
        <v>156</v>
      </c>
      <c r="B34" s="108">
        <v>56.2</v>
      </c>
      <c r="C34" s="108">
        <v>58</v>
      </c>
      <c r="D34" s="108">
        <v>56.1</v>
      </c>
      <c r="E34" s="108">
        <v>56.4</v>
      </c>
      <c r="F34" s="109">
        <v>56.5</v>
      </c>
      <c r="G34" s="109">
        <v>55.4</v>
      </c>
      <c r="H34" s="109">
        <v>53.6</v>
      </c>
      <c r="I34" s="109">
        <v>53.6</v>
      </c>
      <c r="J34" s="109">
        <v>50.5</v>
      </c>
      <c r="K34" s="109">
        <v>48.9</v>
      </c>
      <c r="L34" s="110">
        <v>48.6</v>
      </c>
      <c r="M34" s="110">
        <v>49.2</v>
      </c>
      <c r="N34" s="110">
        <v>51.2</v>
      </c>
      <c r="O34" s="110">
        <v>51.3</v>
      </c>
      <c r="P34" s="110">
        <v>50.8</v>
      </c>
    </row>
    <row r="35" spans="1:16">
      <c r="A35" s="55" t="s">
        <v>157</v>
      </c>
      <c r="B35" s="108">
        <v>43.4</v>
      </c>
      <c r="C35" s="108">
        <v>44.7</v>
      </c>
      <c r="D35" s="108">
        <v>42.4</v>
      </c>
      <c r="E35" s="108">
        <v>41.9</v>
      </c>
      <c r="F35" s="109">
        <v>42.7</v>
      </c>
      <c r="G35" s="109">
        <v>42.9</v>
      </c>
      <c r="H35" s="109">
        <v>41.3</v>
      </c>
      <c r="I35" s="109">
        <v>41.3</v>
      </c>
      <c r="J35" s="109">
        <v>41.9</v>
      </c>
      <c r="K35" s="109">
        <v>43.3</v>
      </c>
      <c r="L35" s="110">
        <v>46.2</v>
      </c>
      <c r="M35" s="110">
        <v>47</v>
      </c>
      <c r="N35" s="110">
        <v>48.5</v>
      </c>
      <c r="O35" s="110">
        <v>48.9</v>
      </c>
      <c r="P35" s="110">
        <v>50.1</v>
      </c>
    </row>
    <row r="36" spans="1:16">
      <c r="A36" s="55" t="s">
        <v>21</v>
      </c>
      <c r="B36" s="108">
        <v>59.3</v>
      </c>
      <c r="C36" s="108">
        <v>60.2</v>
      </c>
      <c r="D36" s="108">
        <v>57.4</v>
      </c>
      <c r="E36" s="108">
        <v>61.5</v>
      </c>
      <c r="F36" s="109">
        <v>60.7</v>
      </c>
      <c r="G36" s="109">
        <v>63.2</v>
      </c>
      <c r="H36" s="109">
        <v>62.2</v>
      </c>
      <c r="I36" s="109">
        <v>63.7</v>
      </c>
      <c r="J36" s="109">
        <v>59.9</v>
      </c>
      <c r="K36" s="109">
        <v>55.7</v>
      </c>
      <c r="L36" s="110">
        <v>57.5</v>
      </c>
      <c r="M36" s="110">
        <v>61.5</v>
      </c>
      <c r="N36" s="110">
        <v>64.900000000000006</v>
      </c>
      <c r="O36" s="110">
        <v>65.900000000000006</v>
      </c>
      <c r="P36" s="110">
        <v>66.400000000000006</v>
      </c>
    </row>
    <row r="37" spans="1:16" ht="27">
      <c r="A37" s="52" t="s">
        <v>226</v>
      </c>
      <c r="B37" s="106">
        <v>52.3</v>
      </c>
      <c r="C37" s="106">
        <v>52.3</v>
      </c>
      <c r="D37" s="106">
        <v>52.4</v>
      </c>
      <c r="E37" s="106">
        <v>53.4</v>
      </c>
      <c r="F37" s="106">
        <v>53.8</v>
      </c>
      <c r="G37" s="106">
        <v>54.1</v>
      </c>
      <c r="H37" s="106">
        <v>55.3</v>
      </c>
      <c r="I37" s="106">
        <v>56.9</v>
      </c>
      <c r="J37" s="106">
        <v>55.1</v>
      </c>
      <c r="K37" s="106">
        <v>54.5</v>
      </c>
      <c r="L37" s="107">
        <v>53.6</v>
      </c>
      <c r="M37" s="107">
        <v>53.8</v>
      </c>
      <c r="N37" s="107">
        <v>55.5</v>
      </c>
      <c r="O37" s="107">
        <v>55.2</v>
      </c>
      <c r="P37" s="107">
        <v>55.4</v>
      </c>
    </row>
    <row r="38" spans="1:16">
      <c r="A38" s="55" t="s">
        <v>159</v>
      </c>
      <c r="B38" s="108">
        <v>54</v>
      </c>
      <c r="C38" s="108">
        <v>54.5</v>
      </c>
      <c r="D38" s="108">
        <v>51.1</v>
      </c>
      <c r="E38" s="108">
        <v>52.8</v>
      </c>
      <c r="F38" s="108">
        <v>55.2</v>
      </c>
      <c r="G38" s="108">
        <v>58.4</v>
      </c>
      <c r="H38" s="108">
        <v>63.1</v>
      </c>
      <c r="I38" s="108">
        <v>62.3</v>
      </c>
      <c r="J38" s="108">
        <v>62.1</v>
      </c>
      <c r="K38" s="109">
        <v>64.7</v>
      </c>
      <c r="L38" s="110">
        <v>63.3</v>
      </c>
      <c r="M38" s="110">
        <v>65.900000000000006</v>
      </c>
      <c r="N38" s="110">
        <v>73.400000000000006</v>
      </c>
      <c r="O38" s="110">
        <v>75.2</v>
      </c>
      <c r="P38" s="110">
        <v>75.5</v>
      </c>
    </row>
    <row r="39" spans="1:16">
      <c r="A39" s="55" t="s">
        <v>160</v>
      </c>
      <c r="B39" s="108">
        <v>42</v>
      </c>
      <c r="C39" s="108">
        <v>47.3</v>
      </c>
      <c r="D39" s="108">
        <v>48</v>
      </c>
      <c r="E39" s="108">
        <v>47.4</v>
      </c>
      <c r="F39" s="108">
        <v>45.3</v>
      </c>
      <c r="G39" s="108">
        <v>49.4</v>
      </c>
      <c r="H39" s="108">
        <v>47.7</v>
      </c>
      <c r="I39" s="108">
        <v>43.3</v>
      </c>
      <c r="J39" s="108">
        <v>41.8</v>
      </c>
      <c r="K39" s="109">
        <v>39.9</v>
      </c>
      <c r="L39" s="110">
        <v>43.8</v>
      </c>
      <c r="M39" s="110">
        <v>41.8</v>
      </c>
      <c r="N39" s="110">
        <v>42.5</v>
      </c>
      <c r="O39" s="110">
        <v>44.3</v>
      </c>
      <c r="P39" s="110">
        <v>44.3</v>
      </c>
    </row>
    <row r="40" spans="1:16">
      <c r="A40" s="55" t="s">
        <v>161</v>
      </c>
      <c r="B40" s="108">
        <v>51.6</v>
      </c>
      <c r="C40" s="108">
        <v>51.2</v>
      </c>
      <c r="D40" s="108">
        <v>52</v>
      </c>
      <c r="E40" s="108">
        <v>54.2</v>
      </c>
      <c r="F40" s="108">
        <v>54.9</v>
      </c>
      <c r="G40" s="108">
        <v>55.6</v>
      </c>
      <c r="H40" s="108">
        <v>56.2</v>
      </c>
      <c r="I40" s="108">
        <v>59.4</v>
      </c>
      <c r="J40" s="108">
        <v>57.2</v>
      </c>
      <c r="K40" s="109">
        <v>57</v>
      </c>
      <c r="L40" s="110">
        <v>53.8</v>
      </c>
      <c r="M40" s="110">
        <v>53.4</v>
      </c>
      <c r="N40" s="110">
        <v>54.7</v>
      </c>
      <c r="O40" s="110">
        <v>53.5</v>
      </c>
      <c r="P40" s="110">
        <v>54.9</v>
      </c>
    </row>
    <row r="41" spans="1:16">
      <c r="A41" s="55" t="s">
        <v>162</v>
      </c>
      <c r="B41" s="108">
        <v>54.3</v>
      </c>
      <c r="C41" s="108">
        <v>52.4</v>
      </c>
      <c r="D41" s="108">
        <v>52.5</v>
      </c>
      <c r="E41" s="108">
        <v>54.8</v>
      </c>
      <c r="F41" s="108">
        <v>56.4</v>
      </c>
      <c r="G41" s="108">
        <v>57.3</v>
      </c>
      <c r="H41" s="108">
        <v>59.1</v>
      </c>
      <c r="I41" s="108">
        <v>61.7</v>
      </c>
      <c r="J41" s="108">
        <v>61.8</v>
      </c>
      <c r="K41" s="109">
        <v>61.3</v>
      </c>
      <c r="L41" s="110">
        <v>61.1</v>
      </c>
      <c r="M41" s="110">
        <v>63.5</v>
      </c>
      <c r="N41" s="110">
        <v>62.8</v>
      </c>
      <c r="O41" s="110">
        <v>63.5</v>
      </c>
      <c r="P41" s="110">
        <v>62.5</v>
      </c>
    </row>
    <row r="42" spans="1:16">
      <c r="A42" s="55" t="s">
        <v>163</v>
      </c>
      <c r="B42" s="108">
        <v>48.9</v>
      </c>
      <c r="C42" s="108">
        <v>49.5</v>
      </c>
      <c r="D42" s="108">
        <v>49.2</v>
      </c>
      <c r="E42" s="108">
        <v>49.9</v>
      </c>
      <c r="F42" s="108">
        <v>49.8</v>
      </c>
      <c r="G42" s="108">
        <v>51.5</v>
      </c>
      <c r="H42" s="108">
        <v>54.3</v>
      </c>
      <c r="I42" s="108">
        <v>53.3</v>
      </c>
      <c r="J42" s="108">
        <v>52.4</v>
      </c>
      <c r="K42" s="109">
        <v>50.8</v>
      </c>
      <c r="L42" s="110">
        <v>51.9</v>
      </c>
      <c r="M42" s="110">
        <v>49.5</v>
      </c>
      <c r="N42" s="110">
        <v>50.9</v>
      </c>
      <c r="O42" s="110">
        <v>52.7</v>
      </c>
      <c r="P42" s="110">
        <v>51.5</v>
      </c>
    </row>
    <row r="43" spans="1:16">
      <c r="A43" s="55" t="s">
        <v>164</v>
      </c>
      <c r="B43" s="108">
        <v>54.5</v>
      </c>
      <c r="C43" s="108">
        <v>54.8</v>
      </c>
      <c r="D43" s="108">
        <v>54.7</v>
      </c>
      <c r="E43" s="108">
        <v>54.3</v>
      </c>
      <c r="F43" s="108">
        <v>54.4</v>
      </c>
      <c r="G43" s="108">
        <v>53.2</v>
      </c>
      <c r="H43" s="108">
        <v>53.7</v>
      </c>
      <c r="I43" s="108">
        <v>54.6</v>
      </c>
      <c r="J43" s="108">
        <v>52.3</v>
      </c>
      <c r="K43" s="109">
        <v>51</v>
      </c>
      <c r="L43" s="110">
        <v>51.9</v>
      </c>
      <c r="M43" s="110">
        <v>53.6</v>
      </c>
      <c r="N43" s="110">
        <v>55.6</v>
      </c>
      <c r="O43" s="110">
        <v>55.1</v>
      </c>
      <c r="P43" s="110">
        <v>54.5</v>
      </c>
    </row>
    <row r="44" spans="1:16" ht="27">
      <c r="A44" s="52" t="s">
        <v>227</v>
      </c>
      <c r="B44" s="106">
        <v>51.5</v>
      </c>
      <c r="C44" s="106">
        <v>51.6</v>
      </c>
      <c r="D44" s="106">
        <v>52</v>
      </c>
      <c r="E44" s="106">
        <v>52.3</v>
      </c>
      <c r="F44" s="106">
        <v>50.9</v>
      </c>
      <c r="G44" s="106">
        <v>53.2</v>
      </c>
      <c r="H44" s="106">
        <v>51</v>
      </c>
      <c r="I44" s="106">
        <v>53.4</v>
      </c>
      <c r="J44" s="106">
        <v>55</v>
      </c>
      <c r="K44" s="106">
        <v>53.3</v>
      </c>
      <c r="L44" s="107">
        <v>53.6</v>
      </c>
      <c r="M44" s="107">
        <v>52.5</v>
      </c>
      <c r="N44" s="107">
        <v>52.5</v>
      </c>
      <c r="O44" s="107">
        <v>53</v>
      </c>
      <c r="P44" s="107">
        <v>51.7</v>
      </c>
    </row>
    <row r="45" spans="1:16">
      <c r="A45" s="55" t="s">
        <v>228</v>
      </c>
      <c r="B45" s="108">
        <v>49.6</v>
      </c>
      <c r="C45" s="108">
        <v>49.6</v>
      </c>
      <c r="D45" s="108">
        <v>50</v>
      </c>
      <c r="E45" s="108">
        <v>50.2</v>
      </c>
      <c r="F45" s="108">
        <v>40</v>
      </c>
      <c r="G45" s="108">
        <v>48.6</v>
      </c>
      <c r="H45" s="108">
        <v>43.5</v>
      </c>
      <c r="I45" s="108">
        <v>49.4</v>
      </c>
      <c r="J45" s="108">
        <v>54.4</v>
      </c>
      <c r="K45" s="109">
        <v>52.5</v>
      </c>
      <c r="L45" s="110">
        <v>53.8</v>
      </c>
      <c r="M45" s="110">
        <v>50.6</v>
      </c>
      <c r="N45" s="110">
        <v>51.9</v>
      </c>
      <c r="O45" s="110">
        <v>53</v>
      </c>
      <c r="P45" s="110">
        <v>51.9</v>
      </c>
    </row>
    <row r="46" spans="1:16">
      <c r="A46" s="55" t="s">
        <v>229</v>
      </c>
      <c r="B46" s="108">
        <v>46</v>
      </c>
      <c r="C46" s="108">
        <v>31.9</v>
      </c>
      <c r="D46" s="108">
        <v>36.4</v>
      </c>
      <c r="E46" s="108">
        <v>44.8</v>
      </c>
      <c r="F46" s="108">
        <v>57.2</v>
      </c>
      <c r="G46" s="108">
        <v>49.4</v>
      </c>
      <c r="H46" s="108">
        <v>47.5</v>
      </c>
      <c r="I46" s="108">
        <v>46.8</v>
      </c>
      <c r="J46" s="108">
        <v>60.2</v>
      </c>
      <c r="K46" s="109">
        <v>70</v>
      </c>
      <c r="L46" s="110">
        <v>70</v>
      </c>
      <c r="M46" s="110">
        <v>74.7</v>
      </c>
      <c r="N46" s="110">
        <v>69.3</v>
      </c>
      <c r="O46" s="110">
        <v>73.3</v>
      </c>
      <c r="P46" s="110">
        <v>69.8</v>
      </c>
    </row>
    <row r="47" spans="1:16" ht="27">
      <c r="A47" s="55" t="s">
        <v>168</v>
      </c>
      <c r="B47" s="108">
        <v>43</v>
      </c>
      <c r="C47" s="108">
        <v>47.6</v>
      </c>
      <c r="D47" s="108">
        <v>47.3</v>
      </c>
      <c r="E47" s="108">
        <v>45.6</v>
      </c>
      <c r="F47" s="108">
        <v>46.2</v>
      </c>
      <c r="G47" s="108">
        <v>47.7</v>
      </c>
      <c r="H47" s="108">
        <v>47.5</v>
      </c>
      <c r="I47" s="108">
        <v>50.2</v>
      </c>
      <c r="J47" s="108">
        <v>50.5</v>
      </c>
      <c r="K47" s="109">
        <v>51.2</v>
      </c>
      <c r="L47" s="110">
        <v>52.3</v>
      </c>
      <c r="M47" s="110">
        <v>52.1</v>
      </c>
      <c r="N47" s="110">
        <v>52.3</v>
      </c>
      <c r="O47" s="110">
        <v>52.5</v>
      </c>
      <c r="P47" s="110">
        <v>52.6</v>
      </c>
    </row>
    <row r="48" spans="1:16" ht="27">
      <c r="A48" s="55" t="s">
        <v>169</v>
      </c>
      <c r="B48" s="108">
        <v>60.5</v>
      </c>
      <c r="C48" s="108">
        <v>55.1</v>
      </c>
      <c r="D48" s="108">
        <v>56.2</v>
      </c>
      <c r="E48" s="108">
        <v>58.3</v>
      </c>
      <c r="F48" s="108">
        <v>58.4</v>
      </c>
      <c r="G48" s="108">
        <v>58.9</v>
      </c>
      <c r="H48" s="108">
        <v>59.6</v>
      </c>
      <c r="I48" s="108">
        <v>58</v>
      </c>
      <c r="J48" s="108">
        <v>56.8</v>
      </c>
      <c r="K48" s="109">
        <v>56.1</v>
      </c>
      <c r="L48" s="110">
        <v>55.7</v>
      </c>
      <c r="M48" s="110">
        <v>54.5</v>
      </c>
      <c r="N48" s="110">
        <v>56.5</v>
      </c>
      <c r="O48" s="110">
        <v>54.7</v>
      </c>
      <c r="P48" s="110">
        <v>52.3</v>
      </c>
    </row>
    <row r="49" spans="1:16" ht="27">
      <c r="A49" s="55" t="s">
        <v>230</v>
      </c>
      <c r="B49" s="108">
        <v>52.6</v>
      </c>
      <c r="C49" s="108">
        <v>51.6</v>
      </c>
      <c r="D49" s="108">
        <v>51.3</v>
      </c>
      <c r="E49" s="108">
        <v>51.1</v>
      </c>
      <c r="F49" s="108">
        <v>50.7</v>
      </c>
      <c r="G49" s="108">
        <v>52</v>
      </c>
      <c r="H49" s="108">
        <v>50.5</v>
      </c>
      <c r="I49" s="108">
        <v>50.2</v>
      </c>
      <c r="J49" s="108">
        <v>51.1</v>
      </c>
      <c r="K49" s="109">
        <v>50.3</v>
      </c>
      <c r="L49" s="110">
        <v>51.9</v>
      </c>
      <c r="M49" s="110">
        <v>49.7</v>
      </c>
      <c r="N49" s="110">
        <v>50.1</v>
      </c>
      <c r="O49" s="110">
        <v>50.1</v>
      </c>
      <c r="P49" s="110">
        <v>51.9</v>
      </c>
    </row>
    <row r="50" spans="1:16">
      <c r="A50" s="55" t="s">
        <v>171</v>
      </c>
      <c r="B50" s="111" t="s">
        <v>217</v>
      </c>
      <c r="C50" s="111" t="s">
        <v>217</v>
      </c>
      <c r="D50" s="111" t="s">
        <v>217</v>
      </c>
      <c r="E50" s="111" t="s">
        <v>217</v>
      </c>
      <c r="F50" s="108">
        <v>70.8</v>
      </c>
      <c r="G50" s="108">
        <v>70.8</v>
      </c>
      <c r="H50" s="108">
        <v>66.599999999999994</v>
      </c>
      <c r="I50" s="108">
        <v>64.900000000000006</v>
      </c>
      <c r="J50" s="108">
        <v>63.2</v>
      </c>
      <c r="K50" s="109">
        <v>56.9</v>
      </c>
      <c r="L50" s="110">
        <v>57.1</v>
      </c>
      <c r="M50" s="110">
        <v>63.1</v>
      </c>
      <c r="N50" s="110">
        <v>54.8</v>
      </c>
      <c r="O50" s="110">
        <v>55.6</v>
      </c>
      <c r="P50" s="110">
        <v>46.4</v>
      </c>
    </row>
    <row r="51" spans="1:16">
      <c r="A51" s="55" t="s">
        <v>172</v>
      </c>
      <c r="B51" s="108">
        <v>53.1</v>
      </c>
      <c r="C51" s="108">
        <v>54.3</v>
      </c>
      <c r="D51" s="108">
        <v>54.5</v>
      </c>
      <c r="E51" s="108">
        <v>55.2</v>
      </c>
      <c r="F51" s="108">
        <v>56.5</v>
      </c>
      <c r="G51" s="108">
        <v>55.8</v>
      </c>
      <c r="H51" s="108">
        <v>56.2</v>
      </c>
      <c r="I51" s="108">
        <v>56.9</v>
      </c>
      <c r="J51" s="108">
        <v>55.8</v>
      </c>
      <c r="K51" s="109">
        <v>53.9</v>
      </c>
      <c r="L51" s="110">
        <v>52.7</v>
      </c>
      <c r="M51" s="110">
        <v>51.8</v>
      </c>
      <c r="N51" s="110">
        <v>52.2</v>
      </c>
      <c r="O51" s="110">
        <v>52.2</v>
      </c>
      <c r="P51" s="110">
        <v>51.8</v>
      </c>
    </row>
    <row r="52" spans="1:16" ht="27">
      <c r="A52" s="52" t="s">
        <v>231</v>
      </c>
      <c r="B52" s="106">
        <v>50.7</v>
      </c>
      <c r="C52" s="106">
        <v>50.7</v>
      </c>
      <c r="D52" s="106">
        <v>50.9</v>
      </c>
      <c r="E52" s="106">
        <v>51.9</v>
      </c>
      <c r="F52" s="106">
        <v>53.1</v>
      </c>
      <c r="G52" s="106">
        <v>53.4</v>
      </c>
      <c r="H52" s="106">
        <v>53.7</v>
      </c>
      <c r="I52" s="106">
        <v>54.3</v>
      </c>
      <c r="J52" s="106">
        <v>53.5</v>
      </c>
      <c r="K52" s="106">
        <v>51.1</v>
      </c>
      <c r="L52" s="107">
        <v>51.2</v>
      </c>
      <c r="M52" s="107">
        <v>51.3</v>
      </c>
      <c r="N52" s="107">
        <v>52.6</v>
      </c>
      <c r="O52" s="107">
        <v>52.8</v>
      </c>
      <c r="P52" s="107">
        <v>53.2</v>
      </c>
    </row>
    <row r="53" spans="1:16" ht="27">
      <c r="A53" s="55" t="s">
        <v>174</v>
      </c>
      <c r="B53" s="108">
        <v>48.9</v>
      </c>
      <c r="C53" s="108">
        <v>48.2</v>
      </c>
      <c r="D53" s="108">
        <v>48.1</v>
      </c>
      <c r="E53" s="108">
        <v>50.7</v>
      </c>
      <c r="F53" s="109">
        <v>51.6</v>
      </c>
      <c r="G53" s="109">
        <v>52.1</v>
      </c>
      <c r="H53" s="109">
        <v>52.3</v>
      </c>
      <c r="I53" s="109">
        <v>51.9</v>
      </c>
      <c r="J53" s="109">
        <v>51.2</v>
      </c>
      <c r="K53" s="109">
        <v>50.1</v>
      </c>
      <c r="L53" s="110">
        <v>50.1</v>
      </c>
      <c r="M53" s="110">
        <v>50.1</v>
      </c>
      <c r="N53" s="110">
        <v>50</v>
      </c>
      <c r="O53" s="110">
        <v>50.2</v>
      </c>
      <c r="P53" s="110">
        <v>50.2</v>
      </c>
    </row>
    <row r="54" spans="1:16">
      <c r="A54" s="55" t="s">
        <v>232</v>
      </c>
      <c r="B54" s="108">
        <v>46.4</v>
      </c>
      <c r="C54" s="108">
        <v>46.2</v>
      </c>
      <c r="D54" s="108">
        <v>46</v>
      </c>
      <c r="E54" s="108">
        <v>45.4</v>
      </c>
      <c r="F54" s="109">
        <v>48.1</v>
      </c>
      <c r="G54" s="109">
        <v>49.2</v>
      </c>
      <c r="H54" s="109">
        <v>50.1</v>
      </c>
      <c r="I54" s="109">
        <v>50.7</v>
      </c>
      <c r="J54" s="109">
        <v>50.7</v>
      </c>
      <c r="K54" s="109">
        <v>48.9</v>
      </c>
      <c r="L54" s="110">
        <v>50</v>
      </c>
      <c r="M54" s="110">
        <v>49.9</v>
      </c>
      <c r="N54" s="110">
        <v>49.4</v>
      </c>
      <c r="O54" s="110">
        <v>46.9</v>
      </c>
      <c r="P54" s="110">
        <v>45.7</v>
      </c>
    </row>
    <row r="55" spans="1:16">
      <c r="A55" s="55" t="s">
        <v>233</v>
      </c>
      <c r="B55" s="108">
        <v>40.700000000000003</v>
      </c>
      <c r="C55" s="108">
        <v>40.4</v>
      </c>
      <c r="D55" s="108">
        <v>41.8</v>
      </c>
      <c r="E55" s="108">
        <v>46.1</v>
      </c>
      <c r="F55" s="109">
        <v>45.1</v>
      </c>
      <c r="G55" s="109">
        <v>47.7</v>
      </c>
      <c r="H55" s="109">
        <v>48.5</v>
      </c>
      <c r="I55" s="109">
        <v>52.5</v>
      </c>
      <c r="J55" s="109">
        <v>50</v>
      </c>
      <c r="K55" s="109">
        <v>48.3</v>
      </c>
      <c r="L55" s="110">
        <v>47.9</v>
      </c>
      <c r="M55" s="110">
        <v>47.6</v>
      </c>
      <c r="N55" s="110">
        <v>48</v>
      </c>
      <c r="O55" s="110">
        <v>47.5</v>
      </c>
      <c r="P55" s="110">
        <v>47.5</v>
      </c>
    </row>
    <row r="56" spans="1:16">
      <c r="A56" s="55" t="s">
        <v>177</v>
      </c>
      <c r="B56" s="108">
        <v>43.5</v>
      </c>
      <c r="C56" s="108">
        <v>43.2</v>
      </c>
      <c r="D56" s="108">
        <v>44.7</v>
      </c>
      <c r="E56" s="108">
        <v>45.4</v>
      </c>
      <c r="F56" s="109">
        <v>48.1</v>
      </c>
      <c r="G56" s="109">
        <v>50.8</v>
      </c>
      <c r="H56" s="109">
        <v>53.2</v>
      </c>
      <c r="I56" s="109">
        <v>53.3</v>
      </c>
      <c r="J56" s="109">
        <v>53.7</v>
      </c>
      <c r="K56" s="109">
        <v>50.6</v>
      </c>
      <c r="L56" s="110">
        <v>53</v>
      </c>
      <c r="M56" s="110">
        <v>53.5</v>
      </c>
      <c r="N56" s="110">
        <v>58.3</v>
      </c>
      <c r="O56" s="110">
        <v>57.3</v>
      </c>
      <c r="P56" s="110">
        <v>56.5</v>
      </c>
    </row>
    <row r="57" spans="1:16">
      <c r="A57" s="55" t="s">
        <v>234</v>
      </c>
      <c r="B57" s="108">
        <v>48.8</v>
      </c>
      <c r="C57" s="108">
        <v>48.1</v>
      </c>
      <c r="D57" s="108">
        <v>48.9</v>
      </c>
      <c r="E57" s="108">
        <v>52.7</v>
      </c>
      <c r="F57" s="109">
        <v>54.4</v>
      </c>
      <c r="G57" s="109">
        <v>57</v>
      </c>
      <c r="H57" s="109">
        <v>54</v>
      </c>
      <c r="I57" s="109">
        <v>54.9</v>
      </c>
      <c r="J57" s="109">
        <v>57.7</v>
      </c>
      <c r="K57" s="109">
        <v>59.8</v>
      </c>
      <c r="L57" s="110">
        <v>57.9</v>
      </c>
      <c r="M57" s="110">
        <v>54.4</v>
      </c>
      <c r="N57" s="110">
        <v>52.7</v>
      </c>
      <c r="O57" s="110">
        <v>49.8</v>
      </c>
      <c r="P57" s="110">
        <v>50.2</v>
      </c>
    </row>
    <row r="58" spans="1:16">
      <c r="A58" s="55" t="s">
        <v>235</v>
      </c>
      <c r="B58" s="108">
        <v>51</v>
      </c>
      <c r="C58" s="108">
        <v>52.4</v>
      </c>
      <c r="D58" s="108">
        <v>54.9</v>
      </c>
      <c r="E58" s="108">
        <v>54.8</v>
      </c>
      <c r="F58" s="109">
        <v>53</v>
      </c>
      <c r="G58" s="109">
        <v>52.6</v>
      </c>
      <c r="H58" s="109">
        <v>52.4</v>
      </c>
      <c r="I58" s="109">
        <v>51.5</v>
      </c>
      <c r="J58" s="109">
        <v>50.6</v>
      </c>
      <c r="K58" s="109">
        <v>50.5</v>
      </c>
      <c r="L58" s="110">
        <v>49.1</v>
      </c>
      <c r="M58" s="110">
        <v>51.4</v>
      </c>
      <c r="N58" s="110">
        <v>52.6</v>
      </c>
      <c r="O58" s="110">
        <v>53</v>
      </c>
      <c r="P58" s="110">
        <v>51.3</v>
      </c>
    </row>
    <row r="59" spans="1:16">
      <c r="A59" s="55" t="s">
        <v>180</v>
      </c>
      <c r="B59" s="108">
        <v>49.4</v>
      </c>
      <c r="C59" s="108">
        <v>49.3</v>
      </c>
      <c r="D59" s="108">
        <v>48.8</v>
      </c>
      <c r="E59" s="108">
        <v>50.5</v>
      </c>
      <c r="F59" s="109">
        <v>51.9</v>
      </c>
      <c r="G59" s="109">
        <v>55.5</v>
      </c>
      <c r="H59" s="109">
        <v>54.1</v>
      </c>
      <c r="I59" s="109">
        <v>57.3</v>
      </c>
      <c r="J59" s="109">
        <v>56</v>
      </c>
      <c r="K59" s="109">
        <v>52.5</v>
      </c>
      <c r="L59" s="110">
        <v>52.1</v>
      </c>
      <c r="M59" s="110">
        <v>51.7</v>
      </c>
      <c r="N59" s="110">
        <v>51.9</v>
      </c>
      <c r="O59" s="110">
        <v>52</v>
      </c>
      <c r="P59" s="110">
        <v>52.4</v>
      </c>
    </row>
    <row r="60" spans="1:16">
      <c r="A60" s="55" t="s">
        <v>181</v>
      </c>
      <c r="B60" s="108">
        <v>45.1</v>
      </c>
      <c r="C60" s="108">
        <v>45.3</v>
      </c>
      <c r="D60" s="108">
        <v>47.3</v>
      </c>
      <c r="E60" s="108">
        <v>46.4</v>
      </c>
      <c r="F60" s="109">
        <v>47.4</v>
      </c>
      <c r="G60" s="109">
        <v>50</v>
      </c>
      <c r="H60" s="109">
        <v>50.5</v>
      </c>
      <c r="I60" s="109">
        <v>51.5</v>
      </c>
      <c r="J60" s="109">
        <v>52.3</v>
      </c>
      <c r="K60" s="109">
        <v>51.9</v>
      </c>
      <c r="L60" s="110">
        <v>50.6</v>
      </c>
      <c r="M60" s="110">
        <v>50.2</v>
      </c>
      <c r="N60" s="110">
        <v>50.7</v>
      </c>
      <c r="O60" s="110">
        <v>51.9</v>
      </c>
      <c r="P60" s="110">
        <v>52.8</v>
      </c>
    </row>
    <row r="61" spans="1:16">
      <c r="A61" s="55" t="s">
        <v>182</v>
      </c>
      <c r="B61" s="108">
        <v>51.8</v>
      </c>
      <c r="C61" s="108">
        <v>49.1</v>
      </c>
      <c r="D61" s="108">
        <v>51</v>
      </c>
      <c r="E61" s="108">
        <v>50.2</v>
      </c>
      <c r="F61" s="109">
        <v>51.8</v>
      </c>
      <c r="G61" s="109">
        <v>51.5</v>
      </c>
      <c r="H61" s="109">
        <v>51.9</v>
      </c>
      <c r="I61" s="109">
        <v>50.3</v>
      </c>
      <c r="J61" s="109">
        <v>51</v>
      </c>
      <c r="K61" s="109">
        <v>49.8</v>
      </c>
      <c r="L61" s="110">
        <v>50.8</v>
      </c>
      <c r="M61" s="110">
        <v>51.8</v>
      </c>
      <c r="N61" s="110">
        <v>51.9</v>
      </c>
      <c r="O61" s="110">
        <v>52.7</v>
      </c>
      <c r="P61" s="110">
        <v>55.1</v>
      </c>
    </row>
    <row r="62" spans="1:16">
      <c r="A62" s="55" t="s">
        <v>236</v>
      </c>
      <c r="B62" s="108">
        <v>49.3</v>
      </c>
      <c r="C62" s="108">
        <v>50.9</v>
      </c>
      <c r="D62" s="108">
        <v>54</v>
      </c>
      <c r="E62" s="108">
        <v>55.2</v>
      </c>
      <c r="F62" s="109">
        <v>52.8</v>
      </c>
      <c r="G62" s="109">
        <v>55.5</v>
      </c>
      <c r="H62" s="109">
        <v>56.8</v>
      </c>
      <c r="I62" s="109">
        <v>55.9</v>
      </c>
      <c r="J62" s="109">
        <v>57.6</v>
      </c>
      <c r="K62" s="109">
        <v>54.4</v>
      </c>
      <c r="L62" s="110">
        <v>54.3</v>
      </c>
      <c r="M62" s="110">
        <v>54.8</v>
      </c>
      <c r="N62" s="110">
        <v>55.9</v>
      </c>
      <c r="O62" s="110">
        <v>53.7</v>
      </c>
      <c r="P62" s="110">
        <v>53.6</v>
      </c>
    </row>
    <row r="63" spans="1:16">
      <c r="A63" s="55" t="s">
        <v>183</v>
      </c>
      <c r="B63" s="108">
        <v>51.2</v>
      </c>
      <c r="C63" s="108">
        <v>50.9</v>
      </c>
      <c r="D63" s="108">
        <v>53.8</v>
      </c>
      <c r="E63" s="108">
        <v>56.7</v>
      </c>
      <c r="F63" s="109">
        <v>57.8</v>
      </c>
      <c r="G63" s="109">
        <v>56.3</v>
      </c>
      <c r="H63" s="109">
        <v>56.4</v>
      </c>
      <c r="I63" s="109">
        <v>55.8</v>
      </c>
      <c r="J63" s="109">
        <v>55.5</v>
      </c>
      <c r="K63" s="109">
        <v>56.7</v>
      </c>
      <c r="L63" s="110">
        <v>53.8</v>
      </c>
      <c r="M63" s="110">
        <v>57.7</v>
      </c>
      <c r="N63" s="110">
        <v>56.7</v>
      </c>
      <c r="O63" s="110">
        <v>53.8</v>
      </c>
      <c r="P63" s="110">
        <v>54.4</v>
      </c>
    </row>
    <row r="64" spans="1:16">
      <c r="A64" s="55" t="s">
        <v>184</v>
      </c>
      <c r="B64" s="108">
        <v>55</v>
      </c>
      <c r="C64" s="108">
        <v>56.4</v>
      </c>
      <c r="D64" s="108">
        <v>55.2</v>
      </c>
      <c r="E64" s="108">
        <v>55.9</v>
      </c>
      <c r="F64" s="109">
        <v>57.9</v>
      </c>
      <c r="G64" s="109">
        <v>54.3</v>
      </c>
      <c r="H64" s="109">
        <v>56</v>
      </c>
      <c r="I64" s="109">
        <v>58.3</v>
      </c>
      <c r="J64" s="109">
        <v>55.7</v>
      </c>
      <c r="K64" s="109">
        <v>49.5</v>
      </c>
      <c r="L64" s="110">
        <v>47.3</v>
      </c>
      <c r="M64" s="110">
        <v>46</v>
      </c>
      <c r="N64" s="110">
        <v>48.5</v>
      </c>
      <c r="O64" s="110">
        <v>52.6</v>
      </c>
      <c r="P64" s="110">
        <v>54.5</v>
      </c>
    </row>
    <row r="65" spans="1:16">
      <c r="A65" s="55" t="s">
        <v>185</v>
      </c>
      <c r="B65" s="108">
        <v>56.8</v>
      </c>
      <c r="C65" s="108">
        <v>57.1</v>
      </c>
      <c r="D65" s="108">
        <v>54.1</v>
      </c>
      <c r="E65" s="108">
        <v>54.9</v>
      </c>
      <c r="F65" s="109">
        <v>54.8</v>
      </c>
      <c r="G65" s="109">
        <v>54.7</v>
      </c>
      <c r="H65" s="109">
        <v>55.4</v>
      </c>
      <c r="I65" s="109">
        <v>54.8</v>
      </c>
      <c r="J65" s="109">
        <v>52.7</v>
      </c>
      <c r="K65" s="109">
        <v>50.3</v>
      </c>
      <c r="L65" s="110">
        <v>52.6</v>
      </c>
      <c r="M65" s="110">
        <v>52.7</v>
      </c>
      <c r="N65" s="110">
        <v>54</v>
      </c>
      <c r="O65" s="110">
        <v>54</v>
      </c>
      <c r="P65" s="110">
        <v>54.1</v>
      </c>
    </row>
    <row r="66" spans="1:16">
      <c r="A66" s="55" t="s">
        <v>186</v>
      </c>
      <c r="B66" s="108">
        <v>57</v>
      </c>
      <c r="C66" s="108">
        <v>59.4</v>
      </c>
      <c r="D66" s="108">
        <v>58.5</v>
      </c>
      <c r="E66" s="108">
        <v>59.1</v>
      </c>
      <c r="F66" s="109">
        <v>60.2</v>
      </c>
      <c r="G66" s="109">
        <v>59.4</v>
      </c>
      <c r="H66" s="109">
        <v>54.2</v>
      </c>
      <c r="I66" s="109">
        <v>56.2</v>
      </c>
      <c r="J66" s="109">
        <v>50.5</v>
      </c>
      <c r="K66" s="109">
        <v>49.5</v>
      </c>
      <c r="L66" s="110">
        <v>51.1</v>
      </c>
      <c r="M66" s="110">
        <v>49.5</v>
      </c>
      <c r="N66" s="110">
        <v>50.3</v>
      </c>
      <c r="O66" s="110">
        <v>51.5</v>
      </c>
      <c r="P66" s="110">
        <v>50.8</v>
      </c>
    </row>
    <row r="67" spans="1:16" ht="27">
      <c r="A67" s="52" t="s">
        <v>237</v>
      </c>
      <c r="B67" s="106">
        <v>48.4</v>
      </c>
      <c r="C67" s="106">
        <v>49.5</v>
      </c>
      <c r="D67" s="106">
        <v>48.3</v>
      </c>
      <c r="E67" s="106">
        <v>50.6</v>
      </c>
      <c r="F67" s="106">
        <v>52.8</v>
      </c>
      <c r="G67" s="106">
        <v>52.3</v>
      </c>
      <c r="H67" s="106">
        <v>53.2</v>
      </c>
      <c r="I67" s="106">
        <v>54.4</v>
      </c>
      <c r="J67" s="106">
        <v>52.6</v>
      </c>
      <c r="K67" s="106">
        <v>49</v>
      </c>
      <c r="L67" s="107">
        <v>49.8</v>
      </c>
      <c r="M67" s="107">
        <v>52.4</v>
      </c>
      <c r="N67" s="107">
        <v>54.5</v>
      </c>
      <c r="O67" s="107">
        <v>53.2</v>
      </c>
      <c r="P67" s="107">
        <v>54</v>
      </c>
    </row>
    <row r="68" spans="1:16">
      <c r="A68" s="55" t="s">
        <v>188</v>
      </c>
      <c r="B68" s="108">
        <v>49</v>
      </c>
      <c r="C68" s="108">
        <v>49.4</v>
      </c>
      <c r="D68" s="108">
        <v>49.4</v>
      </c>
      <c r="E68" s="108">
        <v>52.1</v>
      </c>
      <c r="F68" s="109">
        <v>52.4</v>
      </c>
      <c r="G68" s="109">
        <v>55</v>
      </c>
      <c r="H68" s="109">
        <v>55.8</v>
      </c>
      <c r="I68" s="109">
        <v>59.9</v>
      </c>
      <c r="J68" s="109">
        <v>58.5</v>
      </c>
      <c r="K68" s="109">
        <v>51.7</v>
      </c>
      <c r="L68" s="110">
        <v>52.3</v>
      </c>
      <c r="M68" s="110">
        <v>53</v>
      </c>
      <c r="N68" s="110">
        <v>53.7</v>
      </c>
      <c r="O68" s="110">
        <v>55.1</v>
      </c>
      <c r="P68" s="110">
        <v>54.5</v>
      </c>
    </row>
    <row r="69" spans="1:16">
      <c r="A69" s="55" t="s">
        <v>189</v>
      </c>
      <c r="B69" s="108">
        <v>48.1</v>
      </c>
      <c r="C69" s="108">
        <v>48.7</v>
      </c>
      <c r="D69" s="108">
        <v>48.7</v>
      </c>
      <c r="E69" s="108">
        <v>51.2</v>
      </c>
      <c r="F69" s="109">
        <v>52.1</v>
      </c>
      <c r="G69" s="109">
        <v>53.8</v>
      </c>
      <c r="H69" s="109">
        <v>54.9</v>
      </c>
      <c r="I69" s="109">
        <v>53.9</v>
      </c>
      <c r="J69" s="109">
        <v>52.2</v>
      </c>
      <c r="K69" s="109">
        <v>50.5</v>
      </c>
      <c r="L69" s="110">
        <v>51.3</v>
      </c>
      <c r="M69" s="110">
        <v>52.3</v>
      </c>
      <c r="N69" s="110">
        <v>53.8</v>
      </c>
      <c r="O69" s="110">
        <v>53.4</v>
      </c>
      <c r="P69" s="110">
        <v>53.3</v>
      </c>
    </row>
    <row r="70" spans="1:16">
      <c r="A70" s="55" t="s">
        <v>190</v>
      </c>
      <c r="B70" s="108">
        <v>48.7</v>
      </c>
      <c r="C70" s="108">
        <v>52.6</v>
      </c>
      <c r="D70" s="108">
        <v>48.9</v>
      </c>
      <c r="E70" s="108">
        <v>50.6</v>
      </c>
      <c r="F70" s="109">
        <v>51.9</v>
      </c>
      <c r="G70" s="109">
        <v>50.7</v>
      </c>
      <c r="H70" s="109">
        <v>50</v>
      </c>
      <c r="I70" s="109">
        <v>51.9</v>
      </c>
      <c r="J70" s="109">
        <v>51.5</v>
      </c>
      <c r="K70" s="109">
        <v>47.4</v>
      </c>
      <c r="L70" s="110">
        <v>47.1</v>
      </c>
      <c r="M70" s="110">
        <v>50</v>
      </c>
      <c r="N70" s="110">
        <v>51.3</v>
      </c>
      <c r="O70" s="110">
        <v>52.3</v>
      </c>
      <c r="P70" s="110">
        <v>52.4</v>
      </c>
    </row>
    <row r="71" spans="1:16" ht="45">
      <c r="A71" s="58" t="s">
        <v>238</v>
      </c>
      <c r="B71" s="108">
        <v>47.3</v>
      </c>
      <c r="C71" s="108">
        <v>53</v>
      </c>
      <c r="D71" s="108">
        <v>51.5</v>
      </c>
      <c r="E71" s="108">
        <v>52.4</v>
      </c>
      <c r="F71" s="109">
        <v>53.9</v>
      </c>
      <c r="G71" s="109">
        <v>52.9</v>
      </c>
      <c r="H71" s="109">
        <v>51.8</v>
      </c>
      <c r="I71" s="109">
        <v>53.8</v>
      </c>
      <c r="J71" s="109">
        <v>54.7</v>
      </c>
      <c r="K71" s="109">
        <v>48.6</v>
      </c>
      <c r="L71" s="110">
        <v>47.6</v>
      </c>
      <c r="M71" s="110">
        <v>50.8</v>
      </c>
      <c r="N71" s="110">
        <v>51.5</v>
      </c>
      <c r="O71" s="110">
        <v>52.1</v>
      </c>
      <c r="P71" s="110">
        <v>52</v>
      </c>
    </row>
    <row r="72" spans="1:16" ht="30">
      <c r="A72" s="58" t="s">
        <v>239</v>
      </c>
      <c r="B72" s="108">
        <v>45.4</v>
      </c>
      <c r="C72" s="108">
        <v>51.1</v>
      </c>
      <c r="D72" s="108">
        <v>48.6</v>
      </c>
      <c r="E72" s="108">
        <v>44.2</v>
      </c>
      <c r="F72" s="109">
        <v>42.2</v>
      </c>
      <c r="G72" s="109">
        <v>40.9</v>
      </c>
      <c r="H72" s="109">
        <v>40.6</v>
      </c>
      <c r="I72" s="109">
        <v>40.9</v>
      </c>
      <c r="J72" s="109">
        <v>39.6</v>
      </c>
      <c r="K72" s="109">
        <v>43.4</v>
      </c>
      <c r="L72" s="110">
        <v>45.9</v>
      </c>
      <c r="M72" s="110">
        <v>46.5</v>
      </c>
      <c r="N72" s="110">
        <v>45.8</v>
      </c>
      <c r="O72" s="110">
        <v>50.7</v>
      </c>
      <c r="P72" s="110">
        <v>51.9</v>
      </c>
    </row>
    <row r="73" spans="1:16" ht="31">
      <c r="A73" s="58" t="s">
        <v>283</v>
      </c>
      <c r="B73" s="111" t="s">
        <v>217</v>
      </c>
      <c r="C73" s="111" t="s">
        <v>217</v>
      </c>
      <c r="D73" s="111" t="s">
        <v>217</v>
      </c>
      <c r="E73" s="111" t="s">
        <v>217</v>
      </c>
      <c r="F73" s="111" t="s">
        <v>217</v>
      </c>
      <c r="G73" s="111" t="s">
        <v>217</v>
      </c>
      <c r="H73" s="111" t="s">
        <v>217</v>
      </c>
      <c r="I73" s="111" t="s">
        <v>217</v>
      </c>
      <c r="J73" s="111" t="s">
        <v>217</v>
      </c>
      <c r="K73" s="111" t="s">
        <v>217</v>
      </c>
      <c r="L73" s="111" t="s">
        <v>217</v>
      </c>
      <c r="M73" s="111" t="s">
        <v>217</v>
      </c>
      <c r="N73" s="111" t="s">
        <v>217</v>
      </c>
      <c r="O73" s="111">
        <v>53.3</v>
      </c>
      <c r="P73" s="110">
        <v>53</v>
      </c>
    </row>
    <row r="74" spans="1:16">
      <c r="A74" s="55" t="s">
        <v>193</v>
      </c>
      <c r="B74" s="108">
        <v>48.4</v>
      </c>
      <c r="C74" s="108">
        <v>45.8</v>
      </c>
      <c r="D74" s="108">
        <v>46.4</v>
      </c>
      <c r="E74" s="108">
        <v>49.2</v>
      </c>
      <c r="F74" s="109">
        <v>55.6</v>
      </c>
      <c r="G74" s="109">
        <v>52</v>
      </c>
      <c r="H74" s="109">
        <v>55.2</v>
      </c>
      <c r="I74" s="109">
        <v>58.5</v>
      </c>
      <c r="J74" s="109">
        <v>53.7</v>
      </c>
      <c r="K74" s="109">
        <v>48.3</v>
      </c>
      <c r="L74" s="110">
        <v>50.6</v>
      </c>
      <c r="M74" s="110">
        <v>55.5</v>
      </c>
      <c r="N74" s="110">
        <v>60.3</v>
      </c>
      <c r="O74" s="110">
        <v>53.5</v>
      </c>
      <c r="P74" s="110">
        <v>57.4</v>
      </c>
    </row>
    <row r="75" spans="1:16" ht="27">
      <c r="A75" s="52" t="s">
        <v>241</v>
      </c>
      <c r="B75" s="106">
        <v>52.2</v>
      </c>
      <c r="C75" s="106">
        <v>51.8</v>
      </c>
      <c r="D75" s="106">
        <v>51.9</v>
      </c>
      <c r="E75" s="106">
        <v>52.3</v>
      </c>
      <c r="F75" s="106">
        <v>52.5</v>
      </c>
      <c r="G75" s="106">
        <v>52.5</v>
      </c>
      <c r="H75" s="106">
        <v>54.4</v>
      </c>
      <c r="I75" s="106">
        <v>55.6</v>
      </c>
      <c r="J75" s="106">
        <v>54.1</v>
      </c>
      <c r="K75" s="106">
        <v>52.6</v>
      </c>
      <c r="L75" s="107">
        <v>54.5</v>
      </c>
      <c r="M75" s="107">
        <v>55</v>
      </c>
      <c r="N75" s="107">
        <v>55.8</v>
      </c>
      <c r="O75" s="107">
        <v>55.2</v>
      </c>
      <c r="P75" s="107">
        <v>54.6</v>
      </c>
    </row>
    <row r="76" spans="1:16">
      <c r="A76" s="55" t="s">
        <v>195</v>
      </c>
      <c r="B76" s="108">
        <v>44.6</v>
      </c>
      <c r="C76" s="108">
        <v>49</v>
      </c>
      <c r="D76" s="108">
        <v>50.9</v>
      </c>
      <c r="E76" s="108">
        <v>50.4</v>
      </c>
      <c r="F76" s="109">
        <v>51</v>
      </c>
      <c r="G76" s="109">
        <v>50.5</v>
      </c>
      <c r="H76" s="109">
        <v>50.6</v>
      </c>
      <c r="I76" s="109">
        <v>50.9</v>
      </c>
      <c r="J76" s="109">
        <v>50.1</v>
      </c>
      <c r="K76" s="109">
        <v>48.3</v>
      </c>
      <c r="L76" s="110">
        <v>47.5</v>
      </c>
      <c r="M76" s="110">
        <v>47.9</v>
      </c>
      <c r="N76" s="110">
        <v>48.5</v>
      </c>
      <c r="O76" s="110">
        <v>48.7</v>
      </c>
      <c r="P76" s="110">
        <v>47.4</v>
      </c>
    </row>
    <row r="77" spans="1:16">
      <c r="A77" s="55" t="s">
        <v>196</v>
      </c>
      <c r="B77" s="108">
        <v>48</v>
      </c>
      <c r="C77" s="108">
        <v>47</v>
      </c>
      <c r="D77" s="108">
        <v>47.6</v>
      </c>
      <c r="E77" s="108">
        <v>48.1</v>
      </c>
      <c r="F77" s="109">
        <v>49.1</v>
      </c>
      <c r="G77" s="109">
        <v>44</v>
      </c>
      <c r="H77" s="109">
        <v>45.7</v>
      </c>
      <c r="I77" s="109">
        <v>45.5</v>
      </c>
      <c r="J77" s="109">
        <v>42.3</v>
      </c>
      <c r="K77" s="109">
        <v>41.6</v>
      </c>
      <c r="L77" s="110">
        <v>43.8</v>
      </c>
      <c r="M77" s="110">
        <v>45.3</v>
      </c>
      <c r="N77" s="110">
        <v>47.5</v>
      </c>
      <c r="O77" s="110">
        <v>47.5</v>
      </c>
      <c r="P77" s="110">
        <v>48.4</v>
      </c>
    </row>
    <row r="78" spans="1:16">
      <c r="A78" s="55" t="s">
        <v>197</v>
      </c>
      <c r="B78" s="108">
        <v>40.299999999999997</v>
      </c>
      <c r="C78" s="108">
        <v>41.3</v>
      </c>
      <c r="D78" s="108">
        <v>45.2</v>
      </c>
      <c r="E78" s="108">
        <v>45.7</v>
      </c>
      <c r="F78" s="109">
        <v>46</v>
      </c>
      <c r="G78" s="109">
        <v>48.9</v>
      </c>
      <c r="H78" s="109">
        <v>51.4</v>
      </c>
      <c r="I78" s="109">
        <v>51.2</v>
      </c>
      <c r="J78" s="109">
        <v>51.3</v>
      </c>
      <c r="K78" s="109">
        <v>50.9</v>
      </c>
      <c r="L78" s="110">
        <v>51.6</v>
      </c>
      <c r="M78" s="110">
        <v>51</v>
      </c>
      <c r="N78" s="110">
        <v>52.8</v>
      </c>
      <c r="O78" s="110">
        <v>52.7</v>
      </c>
      <c r="P78" s="110">
        <v>52.3</v>
      </c>
    </row>
    <row r="79" spans="1:16">
      <c r="A79" s="55" t="s">
        <v>198</v>
      </c>
      <c r="B79" s="108">
        <v>46.8</v>
      </c>
      <c r="C79" s="108">
        <v>43.3</v>
      </c>
      <c r="D79" s="108">
        <v>47.2</v>
      </c>
      <c r="E79" s="108">
        <v>46.9</v>
      </c>
      <c r="F79" s="109">
        <v>44.9</v>
      </c>
      <c r="G79" s="109">
        <v>45</v>
      </c>
      <c r="H79" s="109">
        <v>41.6</v>
      </c>
      <c r="I79" s="109">
        <v>47.8</v>
      </c>
      <c r="J79" s="109">
        <v>43.9</v>
      </c>
      <c r="K79" s="109">
        <v>43.8</v>
      </c>
      <c r="L79" s="110">
        <v>52.5</v>
      </c>
      <c r="M79" s="110">
        <v>52.4</v>
      </c>
      <c r="N79" s="110">
        <v>50.8</v>
      </c>
      <c r="O79" s="110">
        <v>50.8</v>
      </c>
      <c r="P79" s="110">
        <v>52.1</v>
      </c>
    </row>
    <row r="80" spans="1:16">
      <c r="A80" s="55" t="s">
        <v>199</v>
      </c>
      <c r="B80" s="108">
        <v>53.8</v>
      </c>
      <c r="C80" s="108">
        <v>54</v>
      </c>
      <c r="D80" s="108">
        <v>54.3</v>
      </c>
      <c r="E80" s="108">
        <v>53.6</v>
      </c>
      <c r="F80" s="109">
        <v>52.8</v>
      </c>
      <c r="G80" s="109">
        <v>51.8</v>
      </c>
      <c r="H80" s="109">
        <v>58.4</v>
      </c>
      <c r="I80" s="109">
        <v>60.8</v>
      </c>
      <c r="J80" s="109">
        <v>57.9</v>
      </c>
      <c r="K80" s="109">
        <v>51.2</v>
      </c>
      <c r="L80" s="110">
        <v>51.6</v>
      </c>
      <c r="M80" s="110">
        <v>51.6</v>
      </c>
      <c r="N80" s="110">
        <v>53.7</v>
      </c>
      <c r="O80" s="110">
        <v>53.6</v>
      </c>
      <c r="P80" s="110">
        <v>51.2</v>
      </c>
    </row>
    <row r="81" spans="1:16">
      <c r="A81" s="55" t="s">
        <v>200</v>
      </c>
      <c r="B81" s="108">
        <v>59</v>
      </c>
      <c r="C81" s="108">
        <v>58.2</v>
      </c>
      <c r="D81" s="108">
        <v>57.5</v>
      </c>
      <c r="E81" s="108">
        <v>56.5</v>
      </c>
      <c r="F81" s="109">
        <v>56.6</v>
      </c>
      <c r="G81" s="109">
        <v>55.7</v>
      </c>
      <c r="H81" s="109">
        <v>56.3</v>
      </c>
      <c r="I81" s="112">
        <v>54.9</v>
      </c>
      <c r="J81" s="109">
        <v>53.9</v>
      </c>
      <c r="K81" s="109">
        <v>53.2</v>
      </c>
      <c r="L81" s="110">
        <v>53.7</v>
      </c>
      <c r="M81" s="110">
        <v>54.2</v>
      </c>
      <c r="N81" s="110">
        <v>54.2</v>
      </c>
      <c r="O81" s="110">
        <v>53.2</v>
      </c>
      <c r="P81" s="110">
        <v>52.4</v>
      </c>
    </row>
    <row r="82" spans="1:16">
      <c r="A82" s="55" t="s">
        <v>242</v>
      </c>
      <c r="B82" s="108">
        <v>46.2</v>
      </c>
      <c r="C82" s="108">
        <v>47.4</v>
      </c>
      <c r="D82" s="108">
        <v>48.9</v>
      </c>
      <c r="E82" s="108">
        <v>50.7</v>
      </c>
      <c r="F82" s="109">
        <v>51.1</v>
      </c>
      <c r="G82" s="109">
        <v>51.1</v>
      </c>
      <c r="H82" s="109">
        <v>55.7</v>
      </c>
      <c r="I82" s="109">
        <v>58.6</v>
      </c>
      <c r="J82" s="109">
        <v>55.8</v>
      </c>
      <c r="K82" s="109">
        <v>52.5</v>
      </c>
      <c r="L82" s="110">
        <v>54.6</v>
      </c>
      <c r="M82" s="110">
        <v>56.3</v>
      </c>
      <c r="N82" s="110">
        <v>58.1</v>
      </c>
      <c r="O82" s="110">
        <v>58.2</v>
      </c>
      <c r="P82" s="110">
        <v>56.9</v>
      </c>
    </row>
    <row r="83" spans="1:16">
      <c r="A83" s="55" t="s">
        <v>202</v>
      </c>
      <c r="B83" s="108">
        <v>59</v>
      </c>
      <c r="C83" s="108">
        <v>58.4</v>
      </c>
      <c r="D83" s="108">
        <v>56.1</v>
      </c>
      <c r="E83" s="108">
        <v>55.5</v>
      </c>
      <c r="F83" s="109">
        <v>56.1</v>
      </c>
      <c r="G83" s="109">
        <v>56.4</v>
      </c>
      <c r="H83" s="109">
        <v>55.7</v>
      </c>
      <c r="I83" s="109">
        <v>57.6</v>
      </c>
      <c r="J83" s="109">
        <v>55.1</v>
      </c>
      <c r="K83" s="109">
        <v>55.8</v>
      </c>
      <c r="L83" s="110">
        <v>57.3</v>
      </c>
      <c r="M83" s="110">
        <v>58.3</v>
      </c>
      <c r="N83" s="110">
        <v>60</v>
      </c>
      <c r="O83" s="110">
        <v>57.5</v>
      </c>
      <c r="P83" s="110">
        <v>56.9</v>
      </c>
    </row>
    <row r="84" spans="1:16">
      <c r="A84" s="55" t="s">
        <v>203</v>
      </c>
      <c r="B84" s="108">
        <v>50.1</v>
      </c>
      <c r="C84" s="108">
        <v>50.4</v>
      </c>
      <c r="D84" s="108">
        <v>50.2</v>
      </c>
      <c r="E84" s="108">
        <v>51</v>
      </c>
      <c r="F84" s="109">
        <v>50.6</v>
      </c>
      <c r="G84" s="109">
        <v>51.2</v>
      </c>
      <c r="H84" s="109">
        <v>51.8</v>
      </c>
      <c r="I84" s="109">
        <v>52.8</v>
      </c>
      <c r="J84" s="109">
        <v>53.8</v>
      </c>
      <c r="K84" s="109">
        <v>50.2</v>
      </c>
      <c r="L84" s="110">
        <v>53.6</v>
      </c>
      <c r="M84" s="110">
        <v>52.6</v>
      </c>
      <c r="N84" s="110">
        <v>53.3</v>
      </c>
      <c r="O84" s="110">
        <v>53.3</v>
      </c>
      <c r="P84" s="110">
        <v>51.3</v>
      </c>
    </row>
    <row r="85" spans="1:16">
      <c r="A85" s="55" t="s">
        <v>204</v>
      </c>
      <c r="B85" s="108">
        <v>54.1</v>
      </c>
      <c r="C85" s="108">
        <v>51</v>
      </c>
      <c r="D85" s="108">
        <v>52.6</v>
      </c>
      <c r="E85" s="108">
        <v>54.8</v>
      </c>
      <c r="F85" s="109">
        <v>54.5</v>
      </c>
      <c r="G85" s="109">
        <v>53.6</v>
      </c>
      <c r="H85" s="109">
        <v>56.2</v>
      </c>
      <c r="I85" s="109">
        <v>56.7</v>
      </c>
      <c r="J85" s="109">
        <v>55.1</v>
      </c>
      <c r="K85" s="109">
        <v>55.8</v>
      </c>
      <c r="L85" s="110">
        <v>57.6</v>
      </c>
      <c r="M85" s="110">
        <v>57.7</v>
      </c>
      <c r="N85" s="110">
        <v>57.7</v>
      </c>
      <c r="O85" s="110">
        <v>56.6</v>
      </c>
      <c r="P85" s="110">
        <v>55.6</v>
      </c>
    </row>
    <row r="86" spans="1:16">
      <c r="A86" s="55" t="s">
        <v>205</v>
      </c>
      <c r="B86" s="108">
        <v>50.9</v>
      </c>
      <c r="C86" s="108">
        <v>52.8</v>
      </c>
      <c r="D86" s="108">
        <v>51.6</v>
      </c>
      <c r="E86" s="108">
        <v>50.6</v>
      </c>
      <c r="F86" s="109">
        <v>51.5</v>
      </c>
      <c r="G86" s="109">
        <v>53</v>
      </c>
      <c r="H86" s="109">
        <v>51.7</v>
      </c>
      <c r="I86" s="109">
        <v>52.2</v>
      </c>
      <c r="J86" s="109">
        <v>51.6</v>
      </c>
      <c r="K86" s="109">
        <v>54.3</v>
      </c>
      <c r="L86" s="110">
        <v>55.4</v>
      </c>
      <c r="M86" s="110">
        <v>56.8</v>
      </c>
      <c r="N86" s="110">
        <v>55.2</v>
      </c>
      <c r="O86" s="110">
        <v>55</v>
      </c>
      <c r="P86" s="110">
        <v>57.8</v>
      </c>
    </row>
    <row r="87" spans="1:16">
      <c r="A87" s="55" t="s">
        <v>206</v>
      </c>
      <c r="B87" s="108">
        <v>54.6</v>
      </c>
      <c r="C87" s="108">
        <v>54.7</v>
      </c>
      <c r="D87" s="108">
        <v>52.7</v>
      </c>
      <c r="E87" s="108">
        <v>50.1</v>
      </c>
      <c r="F87" s="109">
        <v>51.7</v>
      </c>
      <c r="G87" s="109">
        <v>54.5</v>
      </c>
      <c r="H87" s="109">
        <v>57.5</v>
      </c>
      <c r="I87" s="109">
        <v>56.2</v>
      </c>
      <c r="J87" s="109">
        <v>55.2</v>
      </c>
      <c r="K87" s="109">
        <v>54.7</v>
      </c>
      <c r="L87" s="110">
        <v>57.5</v>
      </c>
      <c r="M87" s="110">
        <v>57</v>
      </c>
      <c r="N87" s="110">
        <v>59.2</v>
      </c>
      <c r="O87" s="110">
        <v>58.4</v>
      </c>
      <c r="P87" s="110">
        <v>58.5</v>
      </c>
    </row>
    <row r="88" spans="1:16" ht="27">
      <c r="A88" s="52" t="s">
        <v>243</v>
      </c>
      <c r="B88" s="106">
        <v>46.7</v>
      </c>
      <c r="C88" s="106">
        <v>47.8</v>
      </c>
      <c r="D88" s="106">
        <v>48.9</v>
      </c>
      <c r="E88" s="106">
        <v>48.6</v>
      </c>
      <c r="F88" s="106">
        <v>48</v>
      </c>
      <c r="G88" s="106">
        <v>49.2</v>
      </c>
      <c r="H88" s="106">
        <v>50.1</v>
      </c>
      <c r="I88" s="106">
        <v>51.1</v>
      </c>
      <c r="J88" s="106">
        <v>50</v>
      </c>
      <c r="K88" s="106">
        <v>49.9</v>
      </c>
      <c r="L88" s="107">
        <v>49.2</v>
      </c>
      <c r="M88" s="107">
        <v>48.7</v>
      </c>
      <c r="N88" s="107">
        <v>49.3</v>
      </c>
      <c r="O88" s="107">
        <v>49.7</v>
      </c>
      <c r="P88" s="107">
        <v>50.3</v>
      </c>
    </row>
    <row r="89" spans="1:16" ht="27">
      <c r="A89" s="55" t="s">
        <v>208</v>
      </c>
      <c r="B89" s="108">
        <v>45.8</v>
      </c>
      <c r="C89" s="108">
        <v>46.8</v>
      </c>
      <c r="D89" s="108">
        <v>47.6</v>
      </c>
      <c r="E89" s="108">
        <v>46.7</v>
      </c>
      <c r="F89" s="109">
        <v>46.5</v>
      </c>
      <c r="G89" s="109">
        <v>44.2</v>
      </c>
      <c r="H89" s="109">
        <v>47.4</v>
      </c>
      <c r="I89" s="109">
        <v>51.7</v>
      </c>
      <c r="J89" s="109">
        <v>52.4</v>
      </c>
      <c r="K89" s="109">
        <v>52.4</v>
      </c>
      <c r="L89" s="110">
        <v>52</v>
      </c>
      <c r="M89" s="110">
        <v>52.1</v>
      </c>
      <c r="N89" s="110">
        <v>53</v>
      </c>
      <c r="O89" s="110">
        <v>53.1</v>
      </c>
      <c r="P89" s="110">
        <v>53.7</v>
      </c>
    </row>
    <row r="90" spans="1:16">
      <c r="A90" s="55" t="s">
        <v>209</v>
      </c>
      <c r="B90" s="108">
        <v>46.4</v>
      </c>
      <c r="C90" s="108">
        <v>47</v>
      </c>
      <c r="D90" s="108">
        <v>45.7</v>
      </c>
      <c r="E90" s="108">
        <v>43.8</v>
      </c>
      <c r="F90" s="109">
        <v>42.1</v>
      </c>
      <c r="G90" s="109">
        <v>42.9</v>
      </c>
      <c r="H90" s="109">
        <v>44.7</v>
      </c>
      <c r="I90" s="109">
        <v>47.5</v>
      </c>
      <c r="J90" s="109">
        <v>43.3</v>
      </c>
      <c r="K90" s="109">
        <v>42.7</v>
      </c>
      <c r="L90" s="110">
        <v>41.3</v>
      </c>
      <c r="M90" s="110">
        <v>42.2</v>
      </c>
      <c r="N90" s="110">
        <v>42</v>
      </c>
      <c r="O90" s="110">
        <v>41.5</v>
      </c>
      <c r="P90" s="110">
        <v>40.700000000000003</v>
      </c>
    </row>
    <row r="91" spans="1:16">
      <c r="A91" s="55" t="s">
        <v>210</v>
      </c>
      <c r="B91" s="108">
        <v>53.5</v>
      </c>
      <c r="C91" s="108">
        <v>56.3</v>
      </c>
      <c r="D91" s="108">
        <v>54.1</v>
      </c>
      <c r="E91" s="108">
        <v>54.8</v>
      </c>
      <c r="F91" s="109">
        <v>53.3</v>
      </c>
      <c r="G91" s="109">
        <v>55.4</v>
      </c>
      <c r="H91" s="109">
        <v>53.4</v>
      </c>
      <c r="I91" s="109">
        <v>53.8</v>
      </c>
      <c r="J91" s="109">
        <v>53.7</v>
      </c>
      <c r="K91" s="109">
        <v>53.7</v>
      </c>
      <c r="L91" s="110">
        <v>53.2</v>
      </c>
      <c r="M91" s="110">
        <v>52.9</v>
      </c>
      <c r="N91" s="110">
        <v>53.9</v>
      </c>
      <c r="O91" s="110">
        <v>55</v>
      </c>
      <c r="P91" s="110">
        <v>57.9</v>
      </c>
    </row>
    <row r="92" spans="1:16">
      <c r="A92" s="55" t="s">
        <v>211</v>
      </c>
      <c r="B92" s="108">
        <v>44.6</v>
      </c>
      <c r="C92" s="108">
        <v>43.1</v>
      </c>
      <c r="D92" s="108">
        <v>48.5</v>
      </c>
      <c r="E92" s="108">
        <v>47.9</v>
      </c>
      <c r="F92" s="109">
        <v>45.9</v>
      </c>
      <c r="G92" s="109">
        <v>46.2</v>
      </c>
      <c r="H92" s="109">
        <v>46.7</v>
      </c>
      <c r="I92" s="109">
        <v>46.7</v>
      </c>
      <c r="J92" s="109">
        <v>44.8</v>
      </c>
      <c r="K92" s="109">
        <v>44.5</v>
      </c>
      <c r="L92" s="110">
        <v>43.6</v>
      </c>
      <c r="M92" s="110">
        <v>42.3</v>
      </c>
      <c r="N92" s="110">
        <v>42.5</v>
      </c>
      <c r="O92" s="110">
        <v>42.1</v>
      </c>
      <c r="P92" s="110">
        <v>41.7</v>
      </c>
    </row>
    <row r="93" spans="1:16">
      <c r="A93" s="55" t="s">
        <v>212</v>
      </c>
      <c r="B93" s="108">
        <v>40</v>
      </c>
      <c r="C93" s="108">
        <v>40.9</v>
      </c>
      <c r="D93" s="108">
        <v>44.7</v>
      </c>
      <c r="E93" s="108">
        <v>45.2</v>
      </c>
      <c r="F93" s="109">
        <v>48.4</v>
      </c>
      <c r="G93" s="109">
        <v>49.7</v>
      </c>
      <c r="H93" s="109">
        <v>50.8</v>
      </c>
      <c r="I93" s="109">
        <v>52.4</v>
      </c>
      <c r="J93" s="109">
        <v>50.5</v>
      </c>
      <c r="K93" s="109">
        <v>50.3</v>
      </c>
      <c r="L93" s="110">
        <v>51.1</v>
      </c>
      <c r="M93" s="110">
        <v>51.9</v>
      </c>
      <c r="N93" s="110">
        <v>52.2</v>
      </c>
      <c r="O93" s="110">
        <v>52.4</v>
      </c>
      <c r="P93" s="110">
        <v>51.3</v>
      </c>
    </row>
    <row r="94" spans="1:16">
      <c r="A94" s="55" t="s">
        <v>213</v>
      </c>
      <c r="B94" s="108">
        <v>38</v>
      </c>
      <c r="C94" s="108">
        <v>37.6</v>
      </c>
      <c r="D94" s="108">
        <v>38.5</v>
      </c>
      <c r="E94" s="108">
        <v>40.4</v>
      </c>
      <c r="F94" s="109">
        <v>41.8</v>
      </c>
      <c r="G94" s="109">
        <v>43.3</v>
      </c>
      <c r="H94" s="109">
        <v>44.5</v>
      </c>
      <c r="I94" s="109">
        <v>45.1</v>
      </c>
      <c r="J94" s="109">
        <v>44.2</v>
      </c>
      <c r="K94" s="109">
        <v>44.9</v>
      </c>
      <c r="L94" s="110">
        <v>46.3</v>
      </c>
      <c r="M94" s="110">
        <v>45.2</v>
      </c>
      <c r="N94" s="110">
        <v>45.6</v>
      </c>
      <c r="O94" s="110">
        <v>49.1</v>
      </c>
      <c r="P94" s="110">
        <v>51.5</v>
      </c>
    </row>
    <row r="95" spans="1:16">
      <c r="A95" s="55" t="s">
        <v>214</v>
      </c>
      <c r="B95" s="108">
        <v>46.3</v>
      </c>
      <c r="C95" s="108">
        <v>46.3</v>
      </c>
      <c r="D95" s="108">
        <v>47.7</v>
      </c>
      <c r="E95" s="108">
        <v>47.5</v>
      </c>
      <c r="F95" s="109">
        <v>46.5</v>
      </c>
      <c r="G95" s="109">
        <v>53</v>
      </c>
      <c r="H95" s="109">
        <v>56.5</v>
      </c>
      <c r="I95" s="109">
        <v>55.3</v>
      </c>
      <c r="J95" s="109">
        <v>52.3</v>
      </c>
      <c r="K95" s="109">
        <v>53.1</v>
      </c>
      <c r="L95" s="110">
        <v>51.2</v>
      </c>
      <c r="M95" s="110">
        <v>48.7</v>
      </c>
      <c r="N95" s="110">
        <v>49.9</v>
      </c>
      <c r="O95" s="110">
        <v>49.9</v>
      </c>
      <c r="P95" s="110">
        <v>48.5</v>
      </c>
    </row>
    <row r="96" spans="1:16">
      <c r="A96" s="55" t="s">
        <v>244</v>
      </c>
      <c r="B96" s="108">
        <v>51.4</v>
      </c>
      <c r="C96" s="108">
        <v>56.6</v>
      </c>
      <c r="D96" s="108">
        <v>54.8</v>
      </c>
      <c r="E96" s="108">
        <v>49.6</v>
      </c>
      <c r="F96" s="109">
        <v>47.7</v>
      </c>
      <c r="G96" s="109">
        <v>47.2</v>
      </c>
      <c r="H96" s="109">
        <v>47.8</v>
      </c>
      <c r="I96" s="109">
        <v>47.4</v>
      </c>
      <c r="J96" s="109">
        <v>46.5</v>
      </c>
      <c r="K96" s="109">
        <v>47.2</v>
      </c>
      <c r="L96" s="110">
        <v>47.3</v>
      </c>
      <c r="M96" s="110">
        <v>47.6</v>
      </c>
      <c r="N96" s="110">
        <v>47.4</v>
      </c>
      <c r="O96" s="110">
        <v>47.2</v>
      </c>
      <c r="P96" s="110">
        <v>47.4</v>
      </c>
    </row>
    <row r="97" spans="1:16">
      <c r="A97" s="55" t="s">
        <v>245</v>
      </c>
      <c r="B97" s="108">
        <v>33</v>
      </c>
      <c r="C97" s="108">
        <v>41</v>
      </c>
      <c r="D97" s="108">
        <v>31.1</v>
      </c>
      <c r="E97" s="108">
        <v>26.2</v>
      </c>
      <c r="F97" s="109">
        <v>30.6</v>
      </c>
      <c r="G97" s="109">
        <v>24.1</v>
      </c>
      <c r="H97" s="109">
        <v>24</v>
      </c>
      <c r="I97" s="109">
        <v>24</v>
      </c>
      <c r="J97" s="109">
        <v>25</v>
      </c>
      <c r="K97" s="109">
        <v>25</v>
      </c>
      <c r="L97" s="110">
        <v>25</v>
      </c>
      <c r="M97" s="110">
        <v>25</v>
      </c>
      <c r="N97" s="110">
        <v>25.5</v>
      </c>
      <c r="O97" s="110">
        <v>26.700000000000003</v>
      </c>
      <c r="P97" s="110">
        <v>24.7</v>
      </c>
    </row>
    <row r="98" spans="1:16" ht="27">
      <c r="A98" s="52" t="s">
        <v>284</v>
      </c>
      <c r="B98" s="78" t="s">
        <v>251</v>
      </c>
      <c r="C98" s="78" t="s">
        <v>251</v>
      </c>
      <c r="D98" s="78" t="s">
        <v>251</v>
      </c>
      <c r="E98" s="78" t="s">
        <v>251</v>
      </c>
      <c r="F98" s="78" t="s">
        <v>251</v>
      </c>
      <c r="G98" s="78" t="s">
        <v>251</v>
      </c>
      <c r="H98" s="78" t="s">
        <v>251</v>
      </c>
      <c r="I98" s="78" t="s">
        <v>251</v>
      </c>
      <c r="J98" s="78" t="s">
        <v>251</v>
      </c>
      <c r="K98" s="78" t="s">
        <v>251</v>
      </c>
      <c r="L98" s="73" t="s">
        <v>251</v>
      </c>
      <c r="M98" s="73" t="s">
        <v>251</v>
      </c>
      <c r="N98" s="73" t="s">
        <v>251</v>
      </c>
      <c r="O98" s="73" t="s">
        <v>251</v>
      </c>
      <c r="P98" s="107">
        <v>56.9</v>
      </c>
    </row>
    <row r="99" spans="1:16">
      <c r="A99" s="55" t="s">
        <v>274</v>
      </c>
      <c r="B99" s="113" t="s">
        <v>251</v>
      </c>
      <c r="C99" s="113" t="s">
        <v>251</v>
      </c>
      <c r="D99" s="113" t="s">
        <v>251</v>
      </c>
      <c r="E99" s="113" t="s">
        <v>251</v>
      </c>
      <c r="F99" s="77" t="s">
        <v>251</v>
      </c>
      <c r="G99" s="77" t="s">
        <v>251</v>
      </c>
      <c r="H99" s="77" t="s">
        <v>251</v>
      </c>
      <c r="I99" s="77" t="s">
        <v>251</v>
      </c>
      <c r="J99" s="77" t="s">
        <v>251</v>
      </c>
      <c r="K99" s="77" t="s">
        <v>251</v>
      </c>
      <c r="L99" s="76" t="s">
        <v>251</v>
      </c>
      <c r="M99" s="76" t="s">
        <v>251</v>
      </c>
      <c r="N99" s="76" t="s">
        <v>251</v>
      </c>
      <c r="O99" s="76" t="s">
        <v>251</v>
      </c>
      <c r="P99" s="110">
        <v>56.9</v>
      </c>
    </row>
    <row r="100" spans="1:16">
      <c r="A100" s="53" t="s">
        <v>285</v>
      </c>
      <c r="B100" s="111" t="s">
        <v>251</v>
      </c>
      <c r="C100" s="111" t="s">
        <v>251</v>
      </c>
      <c r="D100" s="111" t="s">
        <v>251</v>
      </c>
      <c r="E100" s="111" t="s">
        <v>251</v>
      </c>
      <c r="F100" s="111" t="s">
        <v>251</v>
      </c>
      <c r="G100" s="111" t="s">
        <v>251</v>
      </c>
      <c r="H100" s="111" t="s">
        <v>251</v>
      </c>
      <c r="I100" s="111" t="s">
        <v>251</v>
      </c>
      <c r="J100" s="111" t="s">
        <v>251</v>
      </c>
      <c r="K100" s="111" t="s">
        <v>251</v>
      </c>
      <c r="L100" s="111" t="s">
        <v>251</v>
      </c>
      <c r="M100" s="111" t="s">
        <v>251</v>
      </c>
      <c r="N100" s="111" t="s">
        <v>251</v>
      </c>
      <c r="O100" s="111" t="s">
        <v>251</v>
      </c>
      <c r="P100" s="110">
        <v>57.1</v>
      </c>
    </row>
  </sheetData>
  <mergeCells count="2">
    <mergeCell ref="B1:P1"/>
    <mergeCell ref="A1:A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Оборот рт не прод города</vt:lpstr>
      <vt:lpstr>Актив насел интернет</vt:lpstr>
      <vt:lpstr>Лист1</vt:lpstr>
      <vt:lpstr>активн абонентов интернета</vt:lpstr>
      <vt:lpstr>оборот непрод рт</vt:lpstr>
      <vt:lpstr>Оборот на душу</vt:lpstr>
      <vt:lpstr>Доля продаж через интернет рт</vt:lpstr>
      <vt:lpstr>%непродовольственные товары рт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2015-11-08T10:13:08Z</dcterms:created>
  <dcterms:modified xsi:type="dcterms:W3CDTF">2015-11-08T12:58:38Z</dcterms:modified>
</cp:coreProperties>
</file>