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ovalyuk500\!!KHУ Шевченка\!COURSES=DISCIPLINES\introduction to OOPС#\rating2021\"/>
    </mc:Choice>
  </mc:AlternateContent>
  <bookViews>
    <workbookView xWindow="0" yWindow="0" windowWidth="23775" windowHeight="8850"/>
  </bookViews>
  <sheets>
    <sheet name="ІПЗ-11" sheetId="3" r:id="rId1"/>
    <sheet name="ІПЗ-12" sheetId="2" r:id="rId2"/>
    <sheet name="ІПЗ-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5" i="2" l="1"/>
  <c r="BP16" i="2"/>
  <c r="DC5" i="1" l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4" i="1"/>
  <c r="CV5" i="2"/>
  <c r="CV6" i="2"/>
  <c r="CV7" i="2"/>
  <c r="CV8" i="2"/>
  <c r="CV9" i="2"/>
  <c r="CV10" i="2"/>
  <c r="CV11" i="2"/>
  <c r="CV12" i="2"/>
  <c r="CV13" i="2"/>
  <c r="DR13" i="2" s="1"/>
  <c r="CV14" i="2"/>
  <c r="CV15" i="2"/>
  <c r="CV16" i="2"/>
  <c r="CV17" i="2"/>
  <c r="CV18" i="2"/>
  <c r="CV19" i="2"/>
  <c r="DR19" i="2" s="1"/>
  <c r="CV20" i="2"/>
  <c r="CV21" i="2"/>
  <c r="CV22" i="2"/>
  <c r="CV23" i="2"/>
  <c r="CV24" i="2"/>
  <c r="CV25" i="2"/>
  <c r="CV26" i="2"/>
  <c r="CV27" i="2"/>
  <c r="CV28" i="2"/>
  <c r="CV29" i="2"/>
  <c r="DR29" i="2" s="1"/>
  <c r="CV30" i="2"/>
  <c r="CV31" i="2"/>
  <c r="CV32" i="2"/>
  <c r="CV33" i="2"/>
  <c r="DR33" i="2" s="1"/>
  <c r="CV4" i="2"/>
  <c r="DR4" i="2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4" i="1"/>
  <c r="CV5" i="3"/>
  <c r="CV6" i="3"/>
  <c r="CV7" i="3"/>
  <c r="CV8" i="3"/>
  <c r="CV9" i="3"/>
  <c r="CV10" i="3"/>
  <c r="DP10" i="3" s="1"/>
  <c r="CV11" i="3"/>
  <c r="DP11" i="3" s="1"/>
  <c r="CV12" i="3"/>
  <c r="DP12" i="3" s="1"/>
  <c r="CV13" i="3"/>
  <c r="CV14" i="3"/>
  <c r="CV15" i="3"/>
  <c r="CV16" i="3"/>
  <c r="CV17" i="3"/>
  <c r="CV18" i="3"/>
  <c r="DP18" i="3" s="1"/>
  <c r="CV19" i="3"/>
  <c r="DP19" i="3" s="1"/>
  <c r="CV20" i="3"/>
  <c r="DP20" i="3" s="1"/>
  <c r="CV21" i="3"/>
  <c r="CV22" i="3"/>
  <c r="CV23" i="3"/>
  <c r="CV24" i="3"/>
  <c r="CV25" i="3"/>
  <c r="CV26" i="3"/>
  <c r="DP26" i="3" s="1"/>
  <c r="CV27" i="3"/>
  <c r="DP27" i="3" s="1"/>
  <c r="CV28" i="3"/>
  <c r="DP28" i="3" s="1"/>
  <c r="CV29" i="3"/>
  <c r="CV30" i="3"/>
  <c r="CV31" i="3"/>
  <c r="CV32" i="3"/>
  <c r="CV33" i="3"/>
  <c r="CV28" i="1"/>
  <c r="CV29" i="1"/>
  <c r="CV30" i="1"/>
  <c r="DC5" i="2"/>
  <c r="DC6" i="2"/>
  <c r="DC7" i="2"/>
  <c r="DC8" i="2"/>
  <c r="DC9" i="2"/>
  <c r="DC10" i="2"/>
  <c r="DC11" i="2"/>
  <c r="DC12" i="2"/>
  <c r="DC13" i="2"/>
  <c r="DC14" i="2"/>
  <c r="DC15" i="2"/>
  <c r="DC16" i="2"/>
  <c r="DC17" i="2"/>
  <c r="DC18" i="2"/>
  <c r="DC19" i="2"/>
  <c r="DC20" i="2"/>
  <c r="DC21" i="2"/>
  <c r="DC22" i="2"/>
  <c r="DC23" i="2"/>
  <c r="DC24" i="2"/>
  <c r="DC25" i="2"/>
  <c r="DC26" i="2"/>
  <c r="DC27" i="2"/>
  <c r="DC28" i="2"/>
  <c r="DC29" i="2"/>
  <c r="DC30" i="2"/>
  <c r="DC31" i="2"/>
  <c r="DC32" i="2"/>
  <c r="DC33" i="2"/>
  <c r="DC4" i="2"/>
  <c r="CH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V4" i="3"/>
  <c r="DP4" i="3" s="1"/>
  <c r="CO5" i="2"/>
  <c r="CO6" i="2"/>
  <c r="DR6" i="2" s="1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DR21" i="2" s="1"/>
  <c r="CO22" i="2"/>
  <c r="CO23" i="2"/>
  <c r="CO24" i="2"/>
  <c r="CO25" i="2"/>
  <c r="DR25" i="2" s="1"/>
  <c r="CO26" i="2"/>
  <c r="CO27" i="2"/>
  <c r="CO28" i="2"/>
  <c r="CO29" i="2"/>
  <c r="CO30" i="2"/>
  <c r="CO31" i="2"/>
  <c r="CO32" i="2"/>
  <c r="CO33" i="2"/>
  <c r="CO4" i="2"/>
  <c r="CH5" i="2"/>
  <c r="CH6" i="2"/>
  <c r="CH7" i="2"/>
  <c r="DR7" i="2" s="1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4" i="2"/>
  <c r="DR8" i="2"/>
  <c r="DR9" i="2"/>
  <c r="DR10" i="2"/>
  <c r="DR11" i="2"/>
  <c r="DR14" i="2"/>
  <c r="DR15" i="2"/>
  <c r="DR16" i="2"/>
  <c r="DR17" i="2"/>
  <c r="DR18" i="2"/>
  <c r="DR22" i="2"/>
  <c r="DR23" i="2"/>
  <c r="DR24" i="2"/>
  <c r="DR26" i="2"/>
  <c r="DR27" i="2"/>
  <c r="DR30" i="2"/>
  <c r="DP5" i="3"/>
  <c r="DP6" i="3"/>
  <c r="DP7" i="3"/>
  <c r="DP8" i="3"/>
  <c r="DP9" i="3"/>
  <c r="DP13" i="3"/>
  <c r="DP14" i="3"/>
  <c r="DP15" i="3"/>
  <c r="DP16" i="3"/>
  <c r="DP17" i="3"/>
  <c r="DP21" i="3"/>
  <c r="DP22" i="3"/>
  <c r="DP23" i="3"/>
  <c r="DP24" i="3"/>
  <c r="DP25" i="3"/>
  <c r="DP29" i="3"/>
  <c r="DP30" i="3"/>
  <c r="DP31" i="3"/>
  <c r="DP32" i="3"/>
  <c r="DP33" i="3"/>
  <c r="DI5" i="3"/>
  <c r="DI6" i="3"/>
  <c r="DI7" i="3"/>
  <c r="DI8" i="3"/>
  <c r="DI9" i="3"/>
  <c r="DI10" i="3"/>
  <c r="DI11" i="3"/>
  <c r="DI12" i="3"/>
  <c r="DI13" i="3"/>
  <c r="DI14" i="3"/>
  <c r="DI15" i="3"/>
  <c r="DI16" i="3"/>
  <c r="DI17" i="3"/>
  <c r="DI18" i="3"/>
  <c r="DI19" i="3"/>
  <c r="DI20" i="3"/>
  <c r="DI21" i="3"/>
  <c r="DI22" i="3"/>
  <c r="DI23" i="3"/>
  <c r="DI24" i="3"/>
  <c r="DI25" i="3"/>
  <c r="DI26" i="3"/>
  <c r="DI27" i="3"/>
  <c r="DI28" i="3"/>
  <c r="DI29" i="3"/>
  <c r="DI30" i="3"/>
  <c r="DI31" i="3"/>
  <c r="DI32" i="3"/>
  <c r="DI33" i="3"/>
  <c r="DI4" i="3"/>
  <c r="DC5" i="3"/>
  <c r="DC6" i="3"/>
  <c r="DC7" i="3"/>
  <c r="DC8" i="3"/>
  <c r="DC9" i="3"/>
  <c r="DC10" i="3"/>
  <c r="DC11" i="3"/>
  <c r="DC12" i="3"/>
  <c r="DC13" i="3"/>
  <c r="DC14" i="3"/>
  <c r="DC15" i="3"/>
  <c r="DC16" i="3"/>
  <c r="DC17" i="3"/>
  <c r="DC18" i="3"/>
  <c r="DC19" i="3"/>
  <c r="DC20" i="3"/>
  <c r="DC21" i="3"/>
  <c r="DC22" i="3"/>
  <c r="DC23" i="3"/>
  <c r="DC24" i="3"/>
  <c r="DC25" i="3"/>
  <c r="DC26" i="3"/>
  <c r="DC27" i="3"/>
  <c r="DC28" i="3"/>
  <c r="DC29" i="3"/>
  <c r="DC30" i="3"/>
  <c r="DC31" i="3"/>
  <c r="DC32" i="3"/>
  <c r="DC33" i="3"/>
  <c r="DC4" i="3"/>
  <c r="M20" i="3"/>
  <c r="AA20" i="3"/>
  <c r="AP20" i="3"/>
  <c r="BD20" i="3"/>
  <c r="BP20" i="3"/>
  <c r="BZ20" i="3"/>
  <c r="CO4" i="3"/>
  <c r="CH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7" i="3"/>
  <c r="CO28" i="3"/>
  <c r="CO29" i="3"/>
  <c r="CO30" i="3"/>
  <c r="CO31" i="3"/>
  <c r="CO32" i="3"/>
  <c r="CO33" i="3"/>
  <c r="CH5" i="3"/>
  <c r="CH6" i="3"/>
  <c r="CH7" i="3"/>
  <c r="CH8" i="3"/>
  <c r="CH9" i="3"/>
  <c r="CH10" i="3"/>
  <c r="CH11" i="3"/>
  <c r="CH12" i="3"/>
  <c r="CH13" i="3"/>
  <c r="CH14" i="3"/>
  <c r="CH15" i="3"/>
  <c r="CH16" i="3"/>
  <c r="CH17" i="3"/>
  <c r="CH18" i="3"/>
  <c r="CH19" i="3"/>
  <c r="CH20" i="3"/>
  <c r="CH21" i="3"/>
  <c r="CH22" i="3"/>
  <c r="CH23" i="3"/>
  <c r="CH24" i="3"/>
  <c r="CH25" i="3"/>
  <c r="CH26" i="3"/>
  <c r="CH27" i="3"/>
  <c r="CH28" i="3"/>
  <c r="CH29" i="3"/>
  <c r="CH30" i="3"/>
  <c r="CH31" i="3"/>
  <c r="CH32" i="3"/>
  <c r="CH33" i="3"/>
  <c r="DI36" i="3"/>
  <c r="DH36" i="3"/>
  <c r="DR5" i="2" l="1"/>
  <c r="DR31" i="2"/>
  <c r="DR28" i="2"/>
  <c r="DR20" i="2"/>
  <c r="DR12" i="2"/>
  <c r="DR32" i="2"/>
  <c r="CA20" i="3"/>
  <c r="DV33" i="2"/>
  <c r="DV8" i="2"/>
  <c r="DV16" i="2"/>
  <c r="DV12" i="2"/>
  <c r="DV24" i="2"/>
  <c r="DV25" i="2"/>
  <c r="DV27" i="2"/>
  <c r="DV31" i="2"/>
  <c r="DV21" i="2"/>
  <c r="DV23" i="2"/>
  <c r="DV29" i="2"/>
  <c r="DT11" i="3"/>
  <c r="DT4" i="3"/>
  <c r="DT23" i="3"/>
  <c r="DT31" i="3"/>
  <c r="DT7" i="3"/>
  <c r="DT22" i="3"/>
  <c r="DT5" i="3"/>
  <c r="DT12" i="3"/>
  <c r="DT19" i="3"/>
  <c r="DT29" i="3"/>
  <c r="BZ5" i="2"/>
  <c r="BZ6" i="2"/>
  <c r="BZ7" i="2"/>
  <c r="BZ8" i="2"/>
  <c r="BZ9" i="2"/>
  <c r="BZ10" i="2"/>
  <c r="BZ11" i="2"/>
  <c r="BZ12" i="2"/>
  <c r="BZ13" i="2"/>
  <c r="BZ14" i="2"/>
  <c r="BZ15" i="2"/>
  <c r="BZ16" i="2"/>
  <c r="BZ17" i="2"/>
  <c r="BZ18" i="2"/>
  <c r="BZ19" i="2"/>
  <c r="BZ20" i="2"/>
  <c r="BZ21" i="2"/>
  <c r="BZ22" i="2"/>
  <c r="BZ23" i="2"/>
  <c r="BZ24" i="2"/>
  <c r="BZ25" i="2"/>
  <c r="BZ26" i="2"/>
  <c r="BZ27" i="2"/>
  <c r="BZ28" i="2"/>
  <c r="BZ29" i="2"/>
  <c r="BZ30" i="2"/>
  <c r="BZ31" i="2"/>
  <c r="BZ32" i="2"/>
  <c r="BZ33" i="2"/>
  <c r="BZ4" i="2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4" i="3"/>
  <c r="BZ4" i="1"/>
  <c r="BZ5" i="1"/>
  <c r="DW20" i="1"/>
  <c r="DW16" i="1"/>
  <c r="DW11" i="1"/>
  <c r="DW7" i="1"/>
  <c r="DW12" i="1"/>
  <c r="DW10" i="1"/>
  <c r="DW27" i="1"/>
  <c r="DW14" i="1"/>
  <c r="DW6" i="1"/>
  <c r="DV7" i="1"/>
  <c r="DV18" i="1"/>
  <c r="DV19" i="1"/>
  <c r="DV27" i="1"/>
  <c r="DV16" i="1"/>
  <c r="DV14" i="1"/>
  <c r="DV20" i="1"/>
  <c r="DV11" i="1"/>
  <c r="DV15" i="1"/>
  <c r="DV12" i="1"/>
  <c r="DV25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6" i="1"/>
  <c r="AP15" i="1"/>
  <c r="DU25" i="2" l="1"/>
  <c r="DU29" i="2"/>
  <c r="DU31" i="2"/>
  <c r="DU27" i="2"/>
  <c r="DU23" i="2"/>
  <c r="DU21" i="2"/>
  <c r="DU16" i="2"/>
  <c r="DU14" i="2"/>
  <c r="DU8" i="2"/>
  <c r="DS31" i="3"/>
  <c r="DS7" i="3"/>
  <c r="DS23" i="3"/>
  <c r="DS12" i="3"/>
  <c r="DS14" i="3"/>
  <c r="DS11" i="3"/>
  <c r="DS29" i="3"/>
  <c r="DS19" i="3"/>
  <c r="DS22" i="3"/>
  <c r="DS4" i="3"/>
  <c r="DU27" i="1" l="1"/>
  <c r="DU25" i="1"/>
  <c r="DU23" i="1"/>
  <c r="DU18" i="1"/>
  <c r="DU16" i="1"/>
  <c r="DX16" i="1" s="1"/>
  <c r="DU14" i="1"/>
  <c r="DU12" i="1"/>
  <c r="DU11" i="1"/>
  <c r="DU6" i="1"/>
  <c r="DU20" i="1"/>
  <c r="DT24" i="2"/>
  <c r="DT18" i="2"/>
  <c r="DT31" i="2"/>
  <c r="DT29" i="2"/>
  <c r="DT27" i="2"/>
  <c r="DT25" i="2"/>
  <c r="DT23" i="2"/>
  <c r="DT21" i="2"/>
  <c r="DT16" i="2"/>
  <c r="DT8" i="2"/>
  <c r="DR14" i="3"/>
  <c r="DR7" i="3"/>
  <c r="DR29" i="3"/>
  <c r="DR23" i="3"/>
  <c r="DR22" i="3"/>
  <c r="DR20" i="3"/>
  <c r="DR12" i="3"/>
  <c r="DR5" i="3"/>
  <c r="DR31" i="3"/>
  <c r="DR4" i="3"/>
  <c r="DT14" i="1"/>
  <c r="DT23" i="1"/>
  <c r="DT27" i="1"/>
  <c r="DT16" i="1"/>
  <c r="DT25" i="1"/>
  <c r="DT20" i="1"/>
  <c r="DT18" i="1"/>
  <c r="DT12" i="1"/>
  <c r="DT11" i="1"/>
  <c r="DT9" i="1"/>
  <c r="DT7" i="1"/>
  <c r="DT6" i="1"/>
  <c r="DS7" i="1"/>
  <c r="DS23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7" i="1"/>
  <c r="BP5" i="1"/>
  <c r="BP6" i="1"/>
  <c r="BP4" i="1"/>
  <c r="DS15" i="1"/>
  <c r="DX15" i="1" s="1"/>
  <c r="DS12" i="1"/>
  <c r="DS14" i="1"/>
  <c r="DS20" i="1"/>
  <c r="DS25" i="1"/>
  <c r="DS9" i="1"/>
  <c r="DS18" i="1"/>
  <c r="DS27" i="1"/>
  <c r="DS19" i="1"/>
  <c r="DS16" i="1"/>
  <c r="DS11" i="1"/>
  <c r="DS6" i="1"/>
  <c r="DS18" i="2"/>
  <c r="DS13" i="2"/>
  <c r="DS29" i="2"/>
  <c r="DS14" i="2"/>
  <c r="DS24" i="2"/>
  <c r="DS16" i="2"/>
  <c r="DS12" i="2"/>
  <c r="DS8" i="2"/>
  <c r="DS33" i="2"/>
  <c r="DS25" i="2"/>
  <c r="DS21" i="2"/>
  <c r="DS31" i="2"/>
  <c r="DS27" i="2"/>
  <c r="DS23" i="2"/>
  <c r="DQ12" i="3"/>
  <c r="DQ11" i="3"/>
  <c r="DQ4" i="3"/>
  <c r="DQ31" i="3"/>
  <c r="DQ20" i="3"/>
  <c r="DQ23" i="3"/>
  <c r="DQ7" i="3"/>
  <c r="DQ22" i="3"/>
  <c r="DQ5" i="3"/>
  <c r="DQ29" i="3"/>
  <c r="DX6" i="1" l="1"/>
  <c r="AA15" i="1"/>
  <c r="BD15" i="1"/>
  <c r="AA12" i="2"/>
  <c r="M12" i="2"/>
  <c r="BP5" i="2"/>
  <c r="BP6" i="2"/>
  <c r="BP7" i="2"/>
  <c r="BP8" i="2"/>
  <c r="BP9" i="2"/>
  <c r="BP10" i="2"/>
  <c r="BP11" i="2"/>
  <c r="BP12" i="2"/>
  <c r="BP13" i="2"/>
  <c r="BP14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4" i="2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4" i="3"/>
  <c r="EC10" i="2" l="1"/>
  <c r="M11" i="1"/>
  <c r="DK11" i="1"/>
  <c r="DQ11" i="1"/>
  <c r="CB1048576" i="3" l="1"/>
  <c r="CC1048576" i="3"/>
  <c r="CD1048576" i="3"/>
  <c r="CE1048576" i="3"/>
  <c r="CF1048576" i="3"/>
  <c r="CG1048576" i="3"/>
  <c r="CI1048576" i="3"/>
  <c r="CJ1048576" i="3"/>
  <c r="CK1048576" i="3"/>
  <c r="CL1048576" i="3"/>
  <c r="CM1048576" i="3"/>
  <c r="CN1048576" i="3"/>
  <c r="CP1048576" i="3"/>
  <c r="CR1048576" i="3"/>
  <c r="CS1048576" i="3"/>
  <c r="CT1048576" i="3"/>
  <c r="CU1048576" i="3"/>
  <c r="CW1048576" i="3"/>
  <c r="CY1048576" i="3"/>
  <c r="CZ1048576" i="3"/>
  <c r="DA1048576" i="3"/>
  <c r="DB1048576" i="3"/>
  <c r="DD1048576" i="3"/>
  <c r="DE1048576" i="3"/>
  <c r="DF1048576" i="3"/>
  <c r="DG1048576" i="3"/>
  <c r="DH1048576" i="3"/>
  <c r="DJ1048576" i="3"/>
  <c r="DK1048576" i="3"/>
  <c r="DL1048576" i="3"/>
  <c r="DM1048576" i="3"/>
  <c r="DN1048576" i="3"/>
  <c r="EC4" i="1"/>
  <c r="DX4" i="1"/>
  <c r="EC24" i="2"/>
  <c r="DX24" i="2"/>
  <c r="DQ24" i="2"/>
  <c r="DK24" i="2"/>
  <c r="BD24" i="2"/>
  <c r="AP24" i="2"/>
  <c r="AA24" i="2"/>
  <c r="M24" i="2"/>
  <c r="CA24" i="2" l="1"/>
  <c r="BZ28" i="1"/>
  <c r="BZ29" i="1"/>
  <c r="BZ30" i="1"/>
  <c r="ED24" i="2" l="1"/>
  <c r="EA33" i="3"/>
  <c r="DV33" i="3"/>
  <c r="DO33" i="3"/>
  <c r="BD33" i="3"/>
  <c r="AP33" i="3"/>
  <c r="AA33" i="3"/>
  <c r="M33" i="3"/>
  <c r="EA32" i="3"/>
  <c r="DV32" i="3"/>
  <c r="DO32" i="3"/>
  <c r="BD32" i="3"/>
  <c r="AP32" i="3"/>
  <c r="AA32" i="3"/>
  <c r="M32" i="3"/>
  <c r="EA31" i="3"/>
  <c r="DV31" i="3"/>
  <c r="DO31" i="3"/>
  <c r="BD31" i="3"/>
  <c r="AP31" i="3"/>
  <c r="AA31" i="3"/>
  <c r="M31" i="3"/>
  <c r="EA30" i="3"/>
  <c r="DV30" i="3"/>
  <c r="DO30" i="3"/>
  <c r="BD30" i="3"/>
  <c r="AP30" i="3"/>
  <c r="AA30" i="3"/>
  <c r="M30" i="3"/>
  <c r="EA29" i="3"/>
  <c r="DV29" i="3"/>
  <c r="DO29" i="3"/>
  <c r="BD29" i="3"/>
  <c r="AP29" i="3"/>
  <c r="AA29" i="3"/>
  <c r="M29" i="3"/>
  <c r="EA28" i="3"/>
  <c r="DV28" i="3"/>
  <c r="DO28" i="3"/>
  <c r="BD28" i="3"/>
  <c r="AP28" i="3"/>
  <c r="AA28" i="3"/>
  <c r="M28" i="3"/>
  <c r="EA27" i="3"/>
  <c r="DV27" i="3"/>
  <c r="DO27" i="3"/>
  <c r="BD27" i="3"/>
  <c r="AP27" i="3"/>
  <c r="AA27" i="3"/>
  <c r="M27" i="3"/>
  <c r="EA26" i="3"/>
  <c r="DV26" i="3"/>
  <c r="DO26" i="3"/>
  <c r="BD26" i="3"/>
  <c r="AP26" i="3"/>
  <c r="AA26" i="3"/>
  <c r="M26" i="3"/>
  <c r="EA25" i="3"/>
  <c r="DV25" i="3"/>
  <c r="DO25" i="3"/>
  <c r="BD25" i="3"/>
  <c r="AP25" i="3"/>
  <c r="AA25" i="3"/>
  <c r="M25" i="3"/>
  <c r="EA24" i="3"/>
  <c r="DV24" i="3"/>
  <c r="DO24" i="3"/>
  <c r="BD24" i="3"/>
  <c r="AP24" i="3"/>
  <c r="AA24" i="3"/>
  <c r="M24" i="3"/>
  <c r="EA23" i="3"/>
  <c r="DV23" i="3"/>
  <c r="DO23" i="3"/>
  <c r="BD23" i="3"/>
  <c r="AP23" i="3"/>
  <c r="AA23" i="3"/>
  <c r="M23" i="3"/>
  <c r="EA22" i="3"/>
  <c r="DV22" i="3"/>
  <c r="DO22" i="3"/>
  <c r="BD22" i="3"/>
  <c r="AP22" i="3"/>
  <c r="AA22" i="3"/>
  <c r="M22" i="3"/>
  <c r="EA21" i="3"/>
  <c r="DV21" i="3"/>
  <c r="DO21" i="3"/>
  <c r="BD21" i="3"/>
  <c r="AP21" i="3"/>
  <c r="AA21" i="3"/>
  <c r="M21" i="3"/>
  <c r="EA20" i="3"/>
  <c r="DV20" i="3"/>
  <c r="DO20" i="3"/>
  <c r="EA19" i="3"/>
  <c r="DV19" i="3"/>
  <c r="DO19" i="3"/>
  <c r="BD19" i="3"/>
  <c r="AP19" i="3"/>
  <c r="AA19" i="3"/>
  <c r="M19" i="3"/>
  <c r="EA18" i="3"/>
  <c r="DV18" i="3"/>
  <c r="DO18" i="3"/>
  <c r="BD18" i="3"/>
  <c r="AP18" i="3"/>
  <c r="AA18" i="3"/>
  <c r="M18" i="3"/>
  <c r="EA17" i="3"/>
  <c r="DV17" i="3"/>
  <c r="DO17" i="3"/>
  <c r="BD17" i="3"/>
  <c r="AP17" i="3"/>
  <c r="AA17" i="3"/>
  <c r="M17" i="3"/>
  <c r="EA16" i="3"/>
  <c r="DV16" i="3"/>
  <c r="DO16" i="3"/>
  <c r="BD16" i="3"/>
  <c r="AP16" i="3"/>
  <c r="AA16" i="3"/>
  <c r="M16" i="3"/>
  <c r="EA15" i="3"/>
  <c r="DV15" i="3"/>
  <c r="DO15" i="3"/>
  <c r="BD15" i="3"/>
  <c r="AP15" i="3"/>
  <c r="AA15" i="3"/>
  <c r="M15" i="3"/>
  <c r="EA14" i="3"/>
  <c r="DV14" i="3"/>
  <c r="DO14" i="3"/>
  <c r="BD14" i="3"/>
  <c r="AP14" i="3"/>
  <c r="AA14" i="3"/>
  <c r="M14" i="3"/>
  <c r="EA13" i="3"/>
  <c r="DV13" i="3"/>
  <c r="DO13" i="3"/>
  <c r="BD13" i="3"/>
  <c r="AP13" i="3"/>
  <c r="AA13" i="3"/>
  <c r="M13" i="3"/>
  <c r="EA12" i="3"/>
  <c r="DV12" i="3"/>
  <c r="DO12" i="3"/>
  <c r="BD12" i="3"/>
  <c r="AP12" i="3"/>
  <c r="AA12" i="3"/>
  <c r="M12" i="3"/>
  <c r="EA11" i="3"/>
  <c r="DV11" i="3"/>
  <c r="DO11" i="3"/>
  <c r="BD11" i="3"/>
  <c r="AP11" i="3"/>
  <c r="AA11" i="3"/>
  <c r="M11" i="3"/>
  <c r="EA10" i="3"/>
  <c r="DV10" i="3"/>
  <c r="DO10" i="3"/>
  <c r="BD10" i="3"/>
  <c r="AP10" i="3"/>
  <c r="AA10" i="3"/>
  <c r="M10" i="3"/>
  <c r="EA9" i="3"/>
  <c r="DV9" i="3"/>
  <c r="DO9" i="3"/>
  <c r="BD9" i="3"/>
  <c r="AP9" i="3"/>
  <c r="AA9" i="3"/>
  <c r="M9" i="3"/>
  <c r="EA8" i="3"/>
  <c r="DV8" i="3"/>
  <c r="DO8" i="3"/>
  <c r="BD8" i="3"/>
  <c r="AP8" i="3"/>
  <c r="AA8" i="3"/>
  <c r="M8" i="3"/>
  <c r="EA7" i="3"/>
  <c r="DV7" i="3"/>
  <c r="DO7" i="3"/>
  <c r="BD7" i="3"/>
  <c r="AP7" i="3"/>
  <c r="AA7" i="3"/>
  <c r="M7" i="3"/>
  <c r="EA6" i="3"/>
  <c r="DV6" i="3"/>
  <c r="DO6" i="3"/>
  <c r="BD6" i="3"/>
  <c r="AP6" i="3"/>
  <c r="AA6" i="3"/>
  <c r="M6" i="3"/>
  <c r="EA5" i="3"/>
  <c r="DV5" i="3"/>
  <c r="DO5" i="3"/>
  <c r="BD5" i="3"/>
  <c r="AP5" i="3"/>
  <c r="AA5" i="3"/>
  <c r="M5" i="3"/>
  <c r="EA4" i="3"/>
  <c r="DV4" i="3"/>
  <c r="DO4" i="3"/>
  <c r="BD4" i="3"/>
  <c r="AP4" i="3"/>
  <c r="AA4" i="3"/>
  <c r="M4" i="3"/>
  <c r="EC33" i="2"/>
  <c r="DX33" i="2"/>
  <c r="DQ33" i="2"/>
  <c r="DK33" i="2"/>
  <c r="BD33" i="2"/>
  <c r="AP33" i="2"/>
  <c r="AA33" i="2"/>
  <c r="M33" i="2"/>
  <c r="EC32" i="2"/>
  <c r="DX32" i="2"/>
  <c r="DQ32" i="2"/>
  <c r="DK32" i="2"/>
  <c r="BD32" i="2"/>
  <c r="AP32" i="2"/>
  <c r="AA32" i="2"/>
  <c r="M32" i="2"/>
  <c r="EC31" i="2"/>
  <c r="DX31" i="2"/>
  <c r="DQ31" i="2"/>
  <c r="DK31" i="2"/>
  <c r="BD31" i="2"/>
  <c r="AP31" i="2"/>
  <c r="AA31" i="2"/>
  <c r="M31" i="2"/>
  <c r="EC30" i="2"/>
  <c r="DX30" i="2"/>
  <c r="DQ30" i="2"/>
  <c r="DK30" i="2"/>
  <c r="BD30" i="2"/>
  <c r="AP30" i="2"/>
  <c r="AA30" i="2"/>
  <c r="M30" i="2"/>
  <c r="EC29" i="2"/>
  <c r="DX29" i="2"/>
  <c r="DQ29" i="2"/>
  <c r="DK29" i="2"/>
  <c r="BD29" i="2"/>
  <c r="AP29" i="2"/>
  <c r="AA29" i="2"/>
  <c r="M29" i="2"/>
  <c r="EC28" i="2"/>
  <c r="DX28" i="2"/>
  <c r="DQ28" i="2"/>
  <c r="DK28" i="2"/>
  <c r="BD28" i="2"/>
  <c r="AP28" i="2"/>
  <c r="AA28" i="2"/>
  <c r="M28" i="2"/>
  <c r="EC27" i="2"/>
  <c r="DX27" i="2"/>
  <c r="DQ27" i="2"/>
  <c r="DK27" i="2"/>
  <c r="BD27" i="2"/>
  <c r="AP27" i="2"/>
  <c r="AA27" i="2"/>
  <c r="M27" i="2"/>
  <c r="EC26" i="2"/>
  <c r="DX26" i="2"/>
  <c r="DQ26" i="2"/>
  <c r="DK26" i="2"/>
  <c r="BD26" i="2"/>
  <c r="AP26" i="2"/>
  <c r="AA26" i="2"/>
  <c r="M26" i="2"/>
  <c r="EC25" i="2"/>
  <c r="DX25" i="2"/>
  <c r="DQ25" i="2"/>
  <c r="DK25" i="2"/>
  <c r="BD25" i="2"/>
  <c r="AP25" i="2"/>
  <c r="AA25" i="2"/>
  <c r="M25" i="2"/>
  <c r="EC23" i="2"/>
  <c r="DX23" i="2"/>
  <c r="DQ23" i="2"/>
  <c r="DK23" i="2"/>
  <c r="BD23" i="2"/>
  <c r="AP23" i="2"/>
  <c r="AA23" i="2"/>
  <c r="M23" i="2"/>
  <c r="EC22" i="2"/>
  <c r="DX22" i="2"/>
  <c r="DQ22" i="2"/>
  <c r="DK22" i="2"/>
  <c r="BD22" i="2"/>
  <c r="AP22" i="2"/>
  <c r="AA22" i="2"/>
  <c r="M22" i="2"/>
  <c r="EC21" i="2"/>
  <c r="DX21" i="2"/>
  <c r="DQ21" i="2"/>
  <c r="DK21" i="2"/>
  <c r="BD21" i="2"/>
  <c r="AP21" i="2"/>
  <c r="AA21" i="2"/>
  <c r="M21" i="2"/>
  <c r="EC20" i="2"/>
  <c r="DX20" i="2"/>
  <c r="DQ20" i="2"/>
  <c r="DK20" i="2"/>
  <c r="BD20" i="2"/>
  <c r="AP20" i="2"/>
  <c r="AA20" i="2"/>
  <c r="M20" i="2"/>
  <c r="EC19" i="2"/>
  <c r="DX19" i="2"/>
  <c r="DQ19" i="2"/>
  <c r="DK19" i="2"/>
  <c r="BD19" i="2"/>
  <c r="AP19" i="2"/>
  <c r="AA19" i="2"/>
  <c r="M19" i="2"/>
  <c r="EC18" i="2"/>
  <c r="DX18" i="2"/>
  <c r="DQ18" i="2"/>
  <c r="DK18" i="2"/>
  <c r="BD18" i="2"/>
  <c r="AP18" i="2"/>
  <c r="AA18" i="2"/>
  <c r="M18" i="2"/>
  <c r="EC17" i="2"/>
  <c r="DX17" i="2"/>
  <c r="DQ17" i="2"/>
  <c r="DK17" i="2"/>
  <c r="BD17" i="2"/>
  <c r="AP17" i="2"/>
  <c r="AA17" i="2"/>
  <c r="M17" i="2"/>
  <c r="EC16" i="2"/>
  <c r="DX16" i="2"/>
  <c r="DQ16" i="2"/>
  <c r="DK16" i="2"/>
  <c r="BD16" i="2"/>
  <c r="AP16" i="2"/>
  <c r="AA16" i="2"/>
  <c r="M16" i="2"/>
  <c r="EC15" i="2"/>
  <c r="DX15" i="2"/>
  <c r="DQ15" i="2"/>
  <c r="DK15" i="2"/>
  <c r="BD15" i="2"/>
  <c r="AP15" i="2"/>
  <c r="AA15" i="2"/>
  <c r="M15" i="2"/>
  <c r="EC14" i="2"/>
  <c r="DX14" i="2"/>
  <c r="DQ14" i="2"/>
  <c r="DK14" i="2"/>
  <c r="BD14" i="2"/>
  <c r="AP14" i="2"/>
  <c r="AA14" i="2"/>
  <c r="M14" i="2"/>
  <c r="EC13" i="2"/>
  <c r="DX13" i="2"/>
  <c r="DQ13" i="2"/>
  <c r="DK13" i="2"/>
  <c r="BD13" i="2"/>
  <c r="AP13" i="2"/>
  <c r="AA13" i="2"/>
  <c r="M13" i="2"/>
  <c r="EC12" i="2"/>
  <c r="DX12" i="2"/>
  <c r="DQ12" i="2"/>
  <c r="DK12" i="2"/>
  <c r="BD12" i="2"/>
  <c r="AP12" i="2"/>
  <c r="EC11" i="2"/>
  <c r="DX11" i="2"/>
  <c r="DQ11" i="2"/>
  <c r="DK11" i="2"/>
  <c r="BD11" i="2"/>
  <c r="AP11" i="2"/>
  <c r="AA11" i="2"/>
  <c r="M11" i="2"/>
  <c r="DX10" i="2"/>
  <c r="DQ10" i="2"/>
  <c r="DK10" i="2"/>
  <c r="BD10" i="2"/>
  <c r="AP10" i="2"/>
  <c r="AA10" i="2"/>
  <c r="M10" i="2"/>
  <c r="EC9" i="2"/>
  <c r="DX9" i="2"/>
  <c r="DQ9" i="2"/>
  <c r="DK9" i="2"/>
  <c r="BD9" i="2"/>
  <c r="AP9" i="2"/>
  <c r="AA9" i="2"/>
  <c r="M9" i="2"/>
  <c r="EC8" i="2"/>
  <c r="DX8" i="2"/>
  <c r="DQ8" i="2"/>
  <c r="DK8" i="2"/>
  <c r="BD8" i="2"/>
  <c r="AP8" i="2"/>
  <c r="AA8" i="2"/>
  <c r="M8" i="2"/>
  <c r="EC7" i="2"/>
  <c r="DX7" i="2"/>
  <c r="DQ7" i="2"/>
  <c r="DK7" i="2"/>
  <c r="BD7" i="2"/>
  <c r="AP7" i="2"/>
  <c r="AA7" i="2"/>
  <c r="M7" i="2"/>
  <c r="EC6" i="2"/>
  <c r="DX6" i="2"/>
  <c r="DQ6" i="2"/>
  <c r="DK6" i="2"/>
  <c r="BD6" i="2"/>
  <c r="AP6" i="2"/>
  <c r="AA6" i="2"/>
  <c r="M6" i="2"/>
  <c r="EC5" i="2"/>
  <c r="DX5" i="2"/>
  <c r="DQ5" i="2"/>
  <c r="DK5" i="2"/>
  <c r="BD5" i="2"/>
  <c r="AP5" i="2"/>
  <c r="AA5" i="2"/>
  <c r="M5" i="2"/>
  <c r="EC4" i="2"/>
  <c r="DX4" i="2"/>
  <c r="DQ4" i="2"/>
  <c r="DK4" i="2"/>
  <c r="BD4" i="2"/>
  <c r="AP4" i="2"/>
  <c r="AA4" i="2"/>
  <c r="M4" i="2"/>
  <c r="BD5" i="1"/>
  <c r="BD6" i="1"/>
  <c r="BD7" i="1"/>
  <c r="BD8" i="1"/>
  <c r="BD9" i="1"/>
  <c r="BD10" i="1"/>
  <c r="BD11" i="1"/>
  <c r="BD12" i="1"/>
  <c r="BD13" i="1"/>
  <c r="BD14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4" i="1"/>
  <c r="AA5" i="1"/>
  <c r="AA6" i="1"/>
  <c r="AA7" i="1"/>
  <c r="AA8" i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M5" i="1"/>
  <c r="M6" i="1"/>
  <c r="M7" i="1"/>
  <c r="M8" i="1"/>
  <c r="M9" i="1"/>
  <c r="M10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4" i="1"/>
  <c r="EC30" i="1"/>
  <c r="DX30" i="1"/>
  <c r="DQ30" i="1"/>
  <c r="DK30" i="1"/>
  <c r="DC30" i="1"/>
  <c r="CO30" i="1"/>
  <c r="CH30" i="1"/>
  <c r="EC29" i="1"/>
  <c r="DX29" i="1"/>
  <c r="DQ29" i="1"/>
  <c r="DK29" i="1"/>
  <c r="DC29" i="1"/>
  <c r="CO29" i="1"/>
  <c r="CH29" i="1"/>
  <c r="EC28" i="1"/>
  <c r="DX28" i="1"/>
  <c r="DQ28" i="1"/>
  <c r="DK28" i="1"/>
  <c r="DC28" i="1"/>
  <c r="CO28" i="1"/>
  <c r="CH28" i="1"/>
  <c r="EC27" i="1"/>
  <c r="DX27" i="1"/>
  <c r="DQ27" i="1"/>
  <c r="DK27" i="1"/>
  <c r="EC26" i="1"/>
  <c r="DX26" i="1"/>
  <c r="DQ26" i="1"/>
  <c r="DK26" i="1"/>
  <c r="EC25" i="1"/>
  <c r="DX25" i="1"/>
  <c r="DQ25" i="1"/>
  <c r="DK25" i="1"/>
  <c r="EC24" i="1"/>
  <c r="DX24" i="1"/>
  <c r="DQ24" i="1"/>
  <c r="DK24" i="1"/>
  <c r="EC23" i="1"/>
  <c r="DX23" i="1"/>
  <c r="DQ23" i="1"/>
  <c r="DK23" i="1"/>
  <c r="EC22" i="1"/>
  <c r="DX22" i="1"/>
  <c r="DQ22" i="1"/>
  <c r="DK22" i="1"/>
  <c r="EC21" i="1"/>
  <c r="DX21" i="1"/>
  <c r="DQ21" i="1"/>
  <c r="DK21" i="1"/>
  <c r="EC20" i="1"/>
  <c r="DX20" i="1"/>
  <c r="DQ20" i="1"/>
  <c r="DK20" i="1"/>
  <c r="EC19" i="1"/>
  <c r="DX19" i="1"/>
  <c r="DQ19" i="1"/>
  <c r="DK19" i="1"/>
  <c r="EC18" i="1"/>
  <c r="DX18" i="1"/>
  <c r="DQ18" i="1"/>
  <c r="DK18" i="1"/>
  <c r="EC17" i="1"/>
  <c r="DX17" i="1"/>
  <c r="DQ17" i="1"/>
  <c r="DK17" i="1"/>
  <c r="EC16" i="1"/>
  <c r="DQ16" i="1"/>
  <c r="DK16" i="1"/>
  <c r="EC15" i="1"/>
  <c r="DQ15" i="1"/>
  <c r="DK15" i="1"/>
  <c r="EC14" i="1"/>
  <c r="DX14" i="1"/>
  <c r="DQ14" i="1"/>
  <c r="DK14" i="1"/>
  <c r="EC13" i="1"/>
  <c r="DX13" i="1"/>
  <c r="DQ13" i="1"/>
  <c r="DK13" i="1"/>
  <c r="EC12" i="1"/>
  <c r="DX12" i="1"/>
  <c r="DQ12" i="1"/>
  <c r="DK12" i="1"/>
  <c r="EC11" i="1"/>
  <c r="DX11" i="1"/>
  <c r="EC10" i="1"/>
  <c r="DX10" i="1"/>
  <c r="DQ10" i="1"/>
  <c r="DK10" i="1"/>
  <c r="EC9" i="1"/>
  <c r="DX9" i="1"/>
  <c r="DQ9" i="1"/>
  <c r="DK9" i="1"/>
  <c r="EC8" i="1"/>
  <c r="DX8" i="1"/>
  <c r="DQ8" i="1"/>
  <c r="DK8" i="1"/>
  <c r="EC7" i="1"/>
  <c r="DX7" i="1"/>
  <c r="DQ7" i="1"/>
  <c r="DK7" i="1"/>
  <c r="EC6" i="1"/>
  <c r="DQ6" i="1"/>
  <c r="DK6" i="1"/>
  <c r="EC5" i="1"/>
  <c r="DX5" i="1"/>
  <c r="DQ5" i="1"/>
  <c r="DK5" i="1"/>
  <c r="DQ4" i="1"/>
  <c r="DK4" i="1"/>
  <c r="CA6" i="2" l="1"/>
  <c r="CA12" i="2"/>
  <c r="CA20" i="2"/>
  <c r="CA22" i="2"/>
  <c r="CA6" i="3"/>
  <c r="CA12" i="3"/>
  <c r="CA22" i="3"/>
  <c r="CA28" i="3"/>
  <c r="CA14" i="1"/>
  <c r="DR14" i="1"/>
  <c r="EB28" i="3"/>
  <c r="CA26" i="2"/>
  <c r="CA28" i="2"/>
  <c r="CA30" i="2"/>
  <c r="CA32" i="2"/>
  <c r="ED32" i="2" s="1"/>
  <c r="CA4" i="2"/>
  <c r="CA29" i="2"/>
  <c r="CA27" i="2"/>
  <c r="CA33" i="3"/>
  <c r="DI1048576" i="3"/>
  <c r="CA30" i="3"/>
  <c r="CA11" i="3"/>
  <c r="CA7" i="3"/>
  <c r="CA21" i="3"/>
  <c r="DO1048576" i="3"/>
  <c r="CA15" i="3"/>
  <c r="CA9" i="3"/>
  <c r="EB9" i="3" s="1"/>
  <c r="CO1048576" i="3"/>
  <c r="CA5" i="3"/>
  <c r="CA17" i="3"/>
  <c r="CA19" i="3"/>
  <c r="CV1048576" i="3"/>
  <c r="CA25" i="3"/>
  <c r="CA27" i="3"/>
  <c r="CH1048576" i="3"/>
  <c r="DC1048576" i="3"/>
  <c r="CA10" i="3"/>
  <c r="CA13" i="3"/>
  <c r="CA7" i="2"/>
  <c r="CA10" i="2"/>
  <c r="CA15" i="2"/>
  <c r="CA5" i="2"/>
  <c r="CA9" i="2"/>
  <c r="CA11" i="2"/>
  <c r="CA13" i="2"/>
  <c r="CA17" i="2"/>
  <c r="CA19" i="2"/>
  <c r="CA21" i="2"/>
  <c r="DR6" i="1"/>
  <c r="DR8" i="1"/>
  <c r="DR10" i="1"/>
  <c r="DR12" i="1"/>
  <c r="DR16" i="1"/>
  <c r="DR18" i="1"/>
  <c r="DR20" i="1"/>
  <c r="DR22" i="1"/>
  <c r="DR24" i="1"/>
  <c r="DR26" i="1"/>
  <c r="DR28" i="1"/>
  <c r="DR30" i="1"/>
  <c r="DR4" i="1"/>
  <c r="DR5" i="1"/>
  <c r="DR7" i="1"/>
  <c r="DR9" i="1"/>
  <c r="DR11" i="1"/>
  <c r="DR13" i="1"/>
  <c r="DR15" i="1"/>
  <c r="DR17" i="1"/>
  <c r="DR19" i="1"/>
  <c r="DR21" i="1"/>
  <c r="DR23" i="1"/>
  <c r="DR25" i="1"/>
  <c r="DR27" i="1"/>
  <c r="DR29" i="1"/>
  <c r="CA4" i="1"/>
  <c r="CA31" i="2"/>
  <c r="CA18" i="2"/>
  <c r="CA23" i="2"/>
  <c r="CA14" i="2"/>
  <c r="CA14" i="3"/>
  <c r="CA26" i="3"/>
  <c r="CA4" i="3"/>
  <c r="CA23" i="3"/>
  <c r="CA31" i="3"/>
  <c r="CA29" i="3"/>
  <c r="CA8" i="3"/>
  <c r="CA16" i="3"/>
  <c r="CA24" i="3"/>
  <c r="CA32" i="3"/>
  <c r="CA18" i="3"/>
  <c r="CA8" i="2"/>
  <c r="CA16" i="2"/>
  <c r="CA25" i="2"/>
  <c r="CA33" i="2"/>
  <c r="CA10" i="1"/>
  <c r="CA26" i="1"/>
  <c r="CA18" i="1"/>
  <c r="CA15" i="1"/>
  <c r="CA22" i="1"/>
  <c r="CA19" i="1"/>
  <c r="CA8" i="1"/>
  <c r="CA12" i="1"/>
  <c r="CA9" i="1"/>
  <c r="CA13" i="1"/>
  <c r="CA21" i="1"/>
  <c r="CA28" i="1"/>
  <c r="CA20" i="1"/>
  <c r="CA27" i="1"/>
  <c r="CA6" i="1"/>
  <c r="CA17" i="1"/>
  <c r="CA24" i="1"/>
  <c r="CA29" i="1"/>
  <c r="CA7" i="1"/>
  <c r="CA11" i="1"/>
  <c r="CA23" i="1"/>
  <c r="CA30" i="1"/>
  <c r="CA5" i="1"/>
  <c r="CA25" i="1"/>
  <c r="CA16" i="1"/>
  <c r="ED23" i="2" l="1"/>
  <c r="ED33" i="2"/>
  <c r="ED25" i="2"/>
  <c r="ED16" i="2"/>
  <c r="ED27" i="2"/>
  <c r="EB8" i="3"/>
  <c r="EB31" i="3"/>
  <c r="EB25" i="3"/>
  <c r="EB6" i="3"/>
  <c r="ED29" i="2"/>
  <c r="EB18" i="3"/>
  <c r="EB17" i="3"/>
  <c r="EB24" i="3"/>
  <c r="EB32" i="3"/>
  <c r="EB22" i="3"/>
  <c r="ED28" i="1"/>
  <c r="ED10" i="2"/>
  <c r="ED6" i="2"/>
  <c r="ED12" i="2"/>
  <c r="ED26" i="2"/>
  <c r="ED28" i="2"/>
  <c r="ED22" i="2"/>
  <c r="ED4" i="2"/>
  <c r="ED20" i="2"/>
  <c r="EB20" i="3"/>
  <c r="EB12" i="3"/>
  <c r="ED12" i="1"/>
  <c r="ED27" i="1"/>
  <c r="ED22" i="1"/>
  <c r="ED6" i="1"/>
  <c r="ED11" i="1"/>
  <c r="ED14" i="1"/>
  <c r="EB16" i="3"/>
  <c r="ED31" i="2"/>
  <c r="ED30" i="2"/>
  <c r="ED30" i="1"/>
  <c r="ED8" i="1"/>
  <c r="ED7" i="1"/>
  <c r="ED21" i="1"/>
  <c r="ED18" i="1"/>
  <c r="ED4" i="1"/>
  <c r="ED16" i="1"/>
  <c r="ED5" i="1"/>
  <c r="ED17" i="1"/>
  <c r="ED5" i="2"/>
  <c r="ED8" i="2"/>
  <c r="ED9" i="2"/>
  <c r="EB23" i="3"/>
  <c r="EB7" i="3"/>
  <c r="EB33" i="3"/>
  <c r="EB21" i="3"/>
  <c r="EB5" i="3"/>
  <c r="EB29" i="3"/>
  <c r="EB26" i="3"/>
  <c r="EB13" i="3"/>
  <c r="EB11" i="3"/>
  <c r="EB14" i="3"/>
  <c r="EB10" i="3"/>
  <c r="EB27" i="3"/>
  <c r="EB15" i="3"/>
  <c r="EB19" i="3"/>
  <c r="EB30" i="3"/>
  <c r="EB4" i="3"/>
  <c r="ED18" i="2"/>
  <c r="ED15" i="2"/>
  <c r="ED19" i="2"/>
  <c r="ED17" i="2"/>
  <c r="ED13" i="2"/>
  <c r="ED11" i="2"/>
  <c r="ED14" i="2"/>
  <c r="ED21" i="2"/>
  <c r="ED7" i="2"/>
  <c r="ED19" i="1"/>
  <c r="ED15" i="1"/>
  <c r="ED29" i="1"/>
  <c r="ED13" i="1"/>
  <c r="ED26" i="1"/>
  <c r="ED25" i="1"/>
  <c r="ED24" i="1"/>
  <c r="ED9" i="1"/>
  <c r="ED10" i="1"/>
  <c r="ED23" i="1"/>
  <c r="ED20" i="1"/>
</calcChain>
</file>

<file path=xl/comments1.xml><?xml version="1.0" encoding="utf-8"?>
<comments xmlns="http://schemas.openxmlformats.org/spreadsheetml/2006/main">
  <authors>
    <author>tetyana</author>
  </authors>
  <commentLis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усі фунції в окремих проектах. Перевірити виключення "input string in wrong format"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8/04/2021
</t>
        </r>
      </text>
    </comment>
    <comment ref="BK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L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Z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24/05/21
</t>
        </r>
      </text>
    </comment>
    <comment ref="AO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</t>
        </r>
      </text>
    </comment>
    <comment ref="BC2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6/05/2021
</t>
        </r>
      </text>
    </comment>
    <comment ref="BW2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</commentList>
</comments>
</file>

<file path=xl/comments2.xml><?xml version="1.0" encoding="utf-8"?>
<comments xmlns="http://schemas.openxmlformats.org/spreadsheetml/2006/main">
  <authors>
    <author>tetyana</author>
  </authors>
  <commentList>
    <comment ref="BC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L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Z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22/03/2021</t>
        </r>
      </text>
    </comment>
    <comment ref="AO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BJ12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рекурсии</t>
        </r>
      </text>
    </comment>
    <comment ref="DZ1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5/04/2021
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U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 соответ аналитич решению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
</t>
        </r>
      </text>
    </comment>
    <comment ref="AO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DZ18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Z2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17/05/2021</t>
        </r>
      </text>
    </comment>
    <comment ref="Z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  <comment ref="BC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</t>
        </r>
      </text>
    </comment>
    <comment ref="BO2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24/05/2021
</t>
        </r>
      </text>
    </comment>
    <comment ref="DZ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DZ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A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29/04/2021</t>
        </r>
      </text>
    </comment>
    <comment ref="BC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17/05/21</t>
        </r>
      </text>
    </comment>
    <comment ref="BL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заимствование у колег</t>
        </r>
      </text>
    </comment>
    <comment ref="BO2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20/05/21
</t>
        </r>
      </text>
    </comment>
    <comment ref="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AO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BC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19/04/2021
</t>
        </r>
      </text>
    </comment>
    <comment ref="DZ31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задания по старой методичке</t>
        </r>
      </text>
    </comment>
    <comment ref="Z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15/03/2021
</t>
        </r>
      </text>
    </comment>
    <comment ref="AO3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12/04/2021
</t>
        </r>
      </text>
    </comment>
  </commentList>
</comments>
</file>

<file path=xl/comments3.xml><?xml version="1.0" encoding="utf-8"?>
<comments xmlns="http://schemas.openxmlformats.org/spreadsheetml/2006/main">
  <authors>
    <author>tetyana</author>
  </authors>
  <commentList>
    <comment ref="EA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A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BQ14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стиль?</t>
        </r>
      </text>
    </comment>
    <comment ref="BC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BQ1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comment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меню</t>
        </r>
      </text>
    </comment>
    <comment ref="AY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IEnumerable</t>
        </r>
      </text>
    </comment>
    <comment ref="BO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20/05/2021</t>
        </r>
      </text>
    </comment>
    <comment ref="EA16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A19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4/02/2021 класна робота</t>
        </r>
      </text>
    </comment>
    <comment ref="EB2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участь в олімпіадіIT-Universe</t>
        </r>
      </text>
    </comment>
    <comment ref="BC23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06/05/2021
</t>
        </r>
      </text>
    </comment>
    <comment ref="AQ25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все в лдном файле</t>
        </r>
      </text>
    </comment>
    <comment ref="BV27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нет комментар</t>
        </r>
      </text>
    </comment>
    <comment ref="BQ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без функцій
</t>
        </r>
      </text>
    </comment>
    <comment ref="BR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  <comment ref="BS30" authorId="0" shapeId="0">
      <text>
        <r>
          <rPr>
            <b/>
            <sz val="8"/>
            <color indexed="81"/>
            <rFont val="Tahoma"/>
            <family val="2"/>
            <charset val="204"/>
          </rPr>
          <t>tetyana:</t>
        </r>
        <r>
          <rPr>
            <sz val="8"/>
            <color indexed="81"/>
            <rFont val="Tahoma"/>
            <family val="2"/>
            <charset val="204"/>
          </rPr>
          <t xml:space="preserve">
слід коретуати код</t>
        </r>
      </text>
    </comment>
  </commentList>
</comments>
</file>

<file path=xl/sharedStrings.xml><?xml version="1.0" encoding="utf-8"?>
<sst xmlns="http://schemas.openxmlformats.org/spreadsheetml/2006/main" count="546" uniqueCount="142">
  <si>
    <t>№ п.п</t>
  </si>
  <si>
    <t>Прізвище</t>
  </si>
  <si>
    <t>Загальний
рейтинг
за семестр</t>
  </si>
  <si>
    <t>Код завдань</t>
  </si>
  <si>
    <t>Захист</t>
  </si>
  <si>
    <t>Звіт</t>
  </si>
  <si>
    <t>Якість
0- 100</t>
  </si>
  <si>
    <t>Термін</t>
  </si>
  <si>
    <t>Всього</t>
  </si>
  <si>
    <t>Код</t>
  </si>
  <si>
    <t>Якість</t>
  </si>
  <si>
    <t>Python
&lt;=100</t>
  </si>
  <si>
    <t>Реферат
5 бал</t>
  </si>
  <si>
    <t>ДЗ</t>
  </si>
  <si>
    <t>доп задачі
олімпіад</t>
  </si>
  <si>
    <t>Разом СРС</t>
  </si>
  <si>
    <t>Богданов Роман Сергійович</t>
  </si>
  <si>
    <t>Богушко Владислав Андрійович</t>
  </si>
  <si>
    <t>Гавриленко Олександр Вадимович</t>
  </si>
  <si>
    <t>Долгіх Родіон Юрійович</t>
  </si>
  <si>
    <t>Жук Дмитро Олексійович</t>
  </si>
  <si>
    <t>Кивлюк Юрій Олегович</t>
  </si>
  <si>
    <t>Коваль Владислав Ігорович</t>
  </si>
  <si>
    <t>Коваль Мілана Мирославівна</t>
  </si>
  <si>
    <t>Козленко Нікіта Русланович</t>
  </si>
  <si>
    <t>Константий Ростислав Валентинович</t>
  </si>
  <si>
    <t>Копил Ростислав Русланович</t>
  </si>
  <si>
    <t>Костенко Єгор Вікторович</t>
  </si>
  <si>
    <t>Ліченко Денис Сергійович</t>
  </si>
  <si>
    <t>Майстренко Аліна Олександрівна</t>
  </si>
  <si>
    <t>Мозоль Артем Євгенійович</t>
  </si>
  <si>
    <t>Озірний Денис Юрійович</t>
  </si>
  <si>
    <t>Павлик Вадим Сергійович</t>
  </si>
  <si>
    <t>Перебийніс Микита Сергійович</t>
  </si>
  <si>
    <t>Подолець Софія Любомирівна</t>
  </si>
  <si>
    <t>Рибак Семен Сергійович</t>
  </si>
  <si>
    <t>Савченко Ерік Олександрович</t>
  </si>
  <si>
    <t>Свистунов Костянтин Володимирович</t>
  </si>
  <si>
    <t>Товкало Андрій Михайлович</t>
  </si>
  <si>
    <t>Топчій Віола Олександрівна</t>
  </si>
  <si>
    <t>Ушков Іван Миколайович</t>
  </si>
  <si>
    <t>Хміров Максим Олександрович</t>
  </si>
  <si>
    <t>Черненко Владислав Олександрович</t>
  </si>
  <si>
    <t>Чушенко Ярослав Володимирович</t>
  </si>
  <si>
    <t>Швиданенко Олександр Олексійович</t>
  </si>
  <si>
    <t>Лаб. 1  Методи ведення, виведення та математичні операції в C# лютий</t>
  </si>
  <si>
    <t xml:space="preserve"> Проект версія 1 </t>
  </si>
  <si>
    <t xml:space="preserve"> Проект версія 2 </t>
  </si>
  <si>
    <t xml:space="preserve"> Проект версія 3 </t>
  </si>
  <si>
    <t xml:space="preserve"> Проект версія 4 </t>
  </si>
  <si>
    <t xml:space="preserve"> Проект версія 5</t>
  </si>
  <si>
    <t xml:space="preserve"> Проект версія 6</t>
  </si>
  <si>
    <t xml:space="preserve">Разом 
за лабораторні  роботи </t>
  </si>
  <si>
    <t>Разом 
за проект</t>
  </si>
  <si>
    <t>Самостійна робота 
(Необов'язкові роботи)</t>
  </si>
  <si>
    <t xml:space="preserve"> Найкус  Олександр  Андрійович</t>
  </si>
  <si>
    <t>Абдужабборов  Зохір  Хайруллоєвич</t>
  </si>
  <si>
    <t>Александрук Андрій Володимирович</t>
  </si>
  <si>
    <t>Багрій Вадим Андрійович</t>
  </si>
  <si>
    <t>Бородій Богдан Сергійович</t>
  </si>
  <si>
    <t>Гнатішин Юрій Юрійович</t>
  </si>
  <si>
    <t>Гончаров Данило Олександрович</t>
  </si>
  <si>
    <t>Давиденко Владислав Анатолійович</t>
  </si>
  <si>
    <t>Дашковський Сергій Сергійович</t>
  </si>
  <si>
    <t>Журавльов Микола Васильович</t>
  </si>
  <si>
    <t>Іващенко Михайло Андрійович</t>
  </si>
  <si>
    <t>Козачишин Ілья Олександрович</t>
  </si>
  <si>
    <t>Крисевич Данило Миколайович</t>
  </si>
  <si>
    <t>Крот Ілля Сергійович</t>
  </si>
  <si>
    <t>Лаптієв Ярослав Аркадійович</t>
  </si>
  <si>
    <t>Леончук Назар Сергійович</t>
  </si>
  <si>
    <t>Луценко Андрій Андрійович</t>
  </si>
  <si>
    <t>Манаков Артем Сергійович</t>
  </si>
  <si>
    <t>Марущак Анастасія Володимирівна</t>
  </si>
  <si>
    <t>Недайкаша Євгеній Сергійович</t>
  </si>
  <si>
    <t>Пошвін Владислав Сергійович</t>
  </si>
  <si>
    <t>Романов Олександр Олександрович</t>
  </si>
  <si>
    <t>Сєтунов Андрій Миколайович</t>
  </si>
  <si>
    <t>Синявський Ілля Євгенович</t>
  </si>
  <si>
    <t>Сінкевич Володимир Андрійович</t>
  </si>
  <si>
    <t>Таранов Данило Миколайович</t>
  </si>
  <si>
    <t>Твердохліб Ангеліна Сергіївна</t>
  </si>
  <si>
    <t>Швиндя Андрій Михайлович</t>
  </si>
  <si>
    <t>Шифрук Тимофій Олександрович</t>
  </si>
  <si>
    <t>Арцев Єгор Станіславович</t>
  </si>
  <si>
    <t>Астанін Олександр Олександрович</t>
  </si>
  <si>
    <t>Ачкевич Олексій Віталійович</t>
  </si>
  <si>
    <t>Баліцький Артем Ярославович</t>
  </si>
  <si>
    <t>Бережний Владислав В`ячеславович</t>
  </si>
  <si>
    <t>Бруєв Ілля Вадимович</t>
  </si>
  <si>
    <t>Гоша Давід Олександрович</t>
  </si>
  <si>
    <t>Гриневич Олександра Костянтинівна</t>
  </si>
  <si>
    <t>Завершинський Олексій Максимович</t>
  </si>
  <si>
    <t>Іванов Станіслав Олегович</t>
  </si>
  <si>
    <t>Кравченко Євгеній Олегович</t>
  </si>
  <si>
    <t>Мішак Максим Олександрович</t>
  </si>
  <si>
    <t>Нижник Олег Іванович</t>
  </si>
  <si>
    <t>Окулов Ілля Володимирович</t>
  </si>
  <si>
    <t>Оленець Олександр Борисович</t>
  </si>
  <si>
    <t>Павлов Тарас Костянтинович</t>
  </si>
  <si>
    <t>Підгірний Владислав Михайлович</t>
  </si>
  <si>
    <t>Полковнікова Владислава Сергіївна</t>
  </si>
  <si>
    <t>Польнюк Руслан Дмитрович</t>
  </si>
  <si>
    <t>Скиба Нікіта Юрійович</t>
  </si>
  <si>
    <t>Суслов Данііл Геннадійович</t>
  </si>
  <si>
    <t>Ткачук Олександр Сергійович</t>
  </si>
  <si>
    <t>Устенко Володимир Євгенійович</t>
  </si>
  <si>
    <t>Чухманенко Антон Дмитрович</t>
  </si>
  <si>
    <t>Шевченко Андрій Віталійович</t>
  </si>
  <si>
    <t>Шестакова Ніна Олексіївна</t>
  </si>
  <si>
    <t>Ярмак Антон Віталійович</t>
  </si>
  <si>
    <t>заохочення за активність на занятті</t>
  </si>
  <si>
    <t xml:space="preserve">Тести </t>
  </si>
  <si>
    <t>Всього за тести</t>
  </si>
  <si>
    <r>
      <rPr>
        <b/>
        <sz val="10"/>
        <color rgb="FF0000CC"/>
        <rFont val="Calibri"/>
        <family val="2"/>
        <charset val="204"/>
        <scheme val="minor"/>
      </rPr>
      <t>Петрачик Кирил Олександрович</t>
    </r>
    <r>
      <rPr>
        <b/>
        <sz val="10"/>
        <color rgb="FFFF0000"/>
        <rFont val="Calibri"/>
        <family val="2"/>
        <charset val="204"/>
        <scheme val="minor"/>
      </rPr>
      <t xml:space="preserve"> стар</t>
    </r>
  </si>
  <si>
    <t>№2</t>
  </si>
  <si>
    <t>№3</t>
  </si>
  <si>
    <t>№4</t>
  </si>
  <si>
    <t>№1</t>
  </si>
  <si>
    <t>№5</t>
  </si>
  <si>
    <t>№6</t>
  </si>
  <si>
    <t>№7</t>
  </si>
  <si>
    <t>№8</t>
  </si>
  <si>
    <t>№9</t>
  </si>
  <si>
    <t>№10</t>
  </si>
  <si>
    <t>Лаб 6 квіткнь</t>
  </si>
  <si>
    <r>
      <t xml:space="preserve">Лаб. 1  Методи ведення, виведення та математичні операції в C#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</si>
  <si>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Лаб. 2 Масиви, матриці, рядки  С#.
 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</si>
  <si>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t xml:space="preserve">Лаб 3 Конструктори та аксесори класів,вкладені, часткові класи, файли 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</si>
  <si>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t xml:space="preserve">Лаб 4  Успадкування, інтерфейси, абстрактні класи С#
</t>
    </r>
    <r>
      <rPr>
        <b/>
        <sz val="10"/>
        <color rgb="FFFF0000"/>
        <rFont val="Calibri"/>
        <family val="2"/>
        <charset val="204"/>
        <scheme val="minor"/>
      </rPr>
      <t>Березень</t>
    </r>
  </si>
  <si>
    <r>
      <rPr>
        <b/>
        <sz val="10"/>
        <color rgb="FF0000CC"/>
        <rFont val="Calibri"/>
        <family val="2"/>
        <charset val="204"/>
        <scheme val="minor"/>
      </rPr>
      <t xml:space="preserve">Лаб 5 Поліморфізм, віртуальні функції, операторні функції, індексатори 
</t>
    </r>
    <r>
      <rPr>
        <b/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</si>
  <si>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 6 Інтелектульні об'єкти
</t>
    </r>
    <r>
      <rPr>
        <sz val="10"/>
        <color rgb="FFFF0000"/>
        <rFont val="Calibri"/>
        <family val="2"/>
        <charset val="204"/>
        <scheme val="minor"/>
      </rPr>
      <t>Квітень</t>
    </r>
  </si>
  <si>
    <r>
      <t xml:space="preserve">Лаб. 2 Масиви, матриці, рядки  С#. 
</t>
    </r>
    <r>
      <rPr>
        <b/>
        <sz val="10"/>
        <color rgb="FFFF0000"/>
        <rFont val="Calibri"/>
        <family val="2"/>
        <charset val="204"/>
        <scheme val="minor"/>
      </rPr>
      <t>Лютий</t>
    </r>
  </si>
  <si>
    <r>
      <rPr>
        <b/>
        <sz val="10"/>
        <color rgb="FFFF0000"/>
        <rFont val="Calibri"/>
        <family val="2"/>
        <charset val="204"/>
        <scheme val="minor"/>
      </rPr>
      <t>тест1</t>
    </r>
    <r>
      <rPr>
        <b/>
        <sz val="10"/>
        <color rgb="FF0000CC"/>
        <rFont val="Calibri"/>
        <family val="2"/>
        <charset val="204"/>
        <scheme val="minor"/>
      </rPr>
      <t xml:space="preserve">
основи С#</t>
    </r>
  </si>
  <si>
    <r>
      <rPr>
        <b/>
        <sz val="10"/>
        <color rgb="FFFF0000"/>
        <rFont val="Calibri"/>
        <family val="2"/>
        <charset val="204"/>
        <scheme val="minor"/>
      </rPr>
      <t>тест2</t>
    </r>
    <r>
      <rPr>
        <b/>
        <sz val="10"/>
        <color rgb="FF0000CC"/>
        <rFont val="Calibri"/>
        <family val="2"/>
        <charset val="204"/>
        <scheme val="minor"/>
      </rPr>
      <t xml:space="preserve">
Конструктори</t>
    </r>
  </si>
  <si>
    <r>
      <rPr>
        <b/>
        <sz val="10"/>
        <color rgb="FFFF0000"/>
        <rFont val="Calibri"/>
        <family val="2"/>
        <charset val="204"/>
        <scheme val="minor"/>
      </rPr>
      <t>тест3</t>
    </r>
    <r>
      <rPr>
        <b/>
        <sz val="10"/>
        <color rgb="FF0000CC"/>
        <rFont val="Calibri"/>
        <family val="2"/>
        <charset val="204"/>
        <scheme val="minor"/>
      </rPr>
      <t xml:space="preserve">
інкапсуляція</t>
    </r>
  </si>
  <si>
    <r>
      <rPr>
        <b/>
        <sz val="10"/>
        <color rgb="FFFF0000"/>
        <rFont val="Calibri"/>
        <family val="2"/>
        <charset val="204"/>
        <scheme val="minor"/>
      </rPr>
      <t>тест4</t>
    </r>
    <r>
      <rPr>
        <b/>
        <sz val="10"/>
        <color rgb="FF0000CC"/>
        <rFont val="Calibri"/>
        <family val="2"/>
        <charset val="204"/>
        <scheme val="minor"/>
      </rPr>
      <t xml:space="preserve">
успадкування</t>
    </r>
  </si>
  <si>
    <r>
      <rPr>
        <b/>
        <sz val="10"/>
        <color rgb="FFFF0000"/>
        <rFont val="Calibri"/>
        <family val="2"/>
        <charset val="204"/>
        <scheme val="minor"/>
      </rPr>
      <t>тест5</t>
    </r>
    <r>
      <rPr>
        <b/>
        <sz val="10"/>
        <color rgb="FF0000CC"/>
        <rFont val="Calibri"/>
        <family val="2"/>
        <charset val="204"/>
        <scheme val="minor"/>
      </rPr>
      <t xml:space="preserve">
поліморфізм</t>
    </r>
  </si>
  <si>
    <r>
      <rPr>
        <b/>
        <sz val="11"/>
        <color rgb="FF0000CC"/>
        <rFont val="Calibri"/>
        <family val="2"/>
        <charset val="204"/>
        <scheme val="minor"/>
      </rPr>
      <t>Ганчев Станіслав Сергійович</t>
    </r>
    <r>
      <rPr>
        <b/>
        <sz val="11"/>
        <color rgb="FFFF0000"/>
        <rFont val="Calibri"/>
        <family val="2"/>
        <charset val="204"/>
        <scheme val="minor"/>
      </rPr>
      <t xml:space="preserve"> стар</t>
    </r>
  </si>
  <si>
    <t>Теми
проектів</t>
  </si>
  <si>
    <t>сценарий</t>
  </si>
  <si>
    <t>Код завдання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</si>
</sst>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0" x14ac:knownFonts="1">
    <font>
      <sz val="11"/>
      <color theme="1"/>
      <name val="Calibri"/>
      <family val="2"/>
      <charset val="204"/>
      <scheme val="minor"/>
    </font>
    <font>
      <sz val="10"/>
      <color rgb="FF0000CC"/>
      <name val="Arial Cyr"/>
      <family val="2"/>
      <charset val="204"/>
    </font>
    <font>
      <sz val="10"/>
      <name val="Arial Cyr"/>
      <family val="2"/>
      <charset val="204"/>
    </font>
    <font>
      <b/>
      <sz val="12"/>
      <color rgb="FF0000CC"/>
      <name val="Calibri"/>
      <family val="2"/>
      <charset val="204"/>
      <scheme val="minor"/>
    </font>
    <font>
      <sz val="10"/>
      <color indexed="12"/>
      <name val="Arial Cyr"/>
      <family val="2"/>
      <charset val="204"/>
    </font>
    <font>
      <sz val="10"/>
      <color theme="0" tint="-0.499984740745262"/>
      <name val="Arial Cyr"/>
      <family val="2"/>
      <charset val="204"/>
    </font>
    <font>
      <sz val="10"/>
      <color theme="0" tint="-0.34998626667073579"/>
      <name val="Arial Cyr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color rgb="FF0000CC"/>
      <name val="Calibri"/>
      <family val="2"/>
      <charset val="204"/>
      <scheme val="minor"/>
    </font>
    <font>
      <b/>
      <sz val="10"/>
      <color rgb="FF0000CC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9"/>
      <color rgb="FF0000CC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indexed="12"/>
      <name val="Calibri"/>
      <family val="2"/>
      <charset val="204"/>
      <scheme val="minor"/>
    </font>
    <font>
      <sz val="10"/>
      <color indexed="12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theme="0" tint="-0.499984740745262"/>
      <name val="Calibri"/>
      <family val="2"/>
      <charset val="204"/>
      <scheme val="minor"/>
    </font>
    <font>
      <b/>
      <sz val="10"/>
      <color theme="0" tint="-0.499984740745262"/>
      <name val="Calibri"/>
      <family val="2"/>
      <charset val="204"/>
      <scheme val="minor"/>
    </font>
    <font>
      <sz val="10"/>
      <color theme="0" tint="-0.34998626667073579"/>
      <name val="Calibri"/>
      <family val="2"/>
      <charset val="204"/>
      <scheme val="minor"/>
    </font>
    <font>
      <b/>
      <sz val="10"/>
      <color theme="0" tint="-0.3499862666707357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indexed="12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0000CC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0"/>
      <color theme="0" tint="-0.249977111117893"/>
      <name val="Calibri"/>
      <family val="2"/>
      <charset val="204"/>
      <scheme val="minor"/>
    </font>
    <font>
      <sz val="9"/>
      <color theme="0" tint="-0.249977111117893"/>
      <name val="Calibri"/>
      <family val="2"/>
      <charset val="204"/>
      <scheme val="minor"/>
    </font>
    <font>
      <b/>
      <sz val="9"/>
      <color theme="0" tint="-0.249977111117893"/>
      <name val="Calibri"/>
      <family val="2"/>
      <charset val="204"/>
      <scheme val="minor"/>
    </font>
    <font>
      <sz val="9"/>
      <color theme="0" tint="-0.249977111117893"/>
      <name val="Arial"/>
      <family val="2"/>
      <charset val="204"/>
    </font>
    <font>
      <b/>
      <sz val="10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9"/>
      <color theme="0" tint="-0.34998626667073579"/>
      <name val="Calibri"/>
      <family val="2"/>
      <charset val="204"/>
      <scheme val="minor"/>
    </font>
    <font>
      <b/>
      <sz val="9"/>
      <color theme="0" tint="-0.34998626667073579"/>
      <name val="Calibri"/>
      <family val="2"/>
      <charset val="204"/>
      <scheme val="minor"/>
    </font>
    <font>
      <sz val="9"/>
      <color theme="0" tint="-0.34998626667073579"/>
      <name val="Arial"/>
      <family val="2"/>
      <charset val="204"/>
    </font>
    <font>
      <sz val="10"/>
      <color theme="0" tint="-0.249977111117893"/>
      <name val="Arial Cyr"/>
      <family val="2"/>
      <charset val="204"/>
    </font>
    <font>
      <sz val="9"/>
      <color indexed="12"/>
      <name val="Calibri"/>
      <family val="2"/>
      <charset val="204"/>
      <scheme val="minor"/>
    </font>
    <font>
      <b/>
      <sz val="9"/>
      <color theme="0" tint="-0.499984740745262"/>
      <name val="Calibri"/>
      <family val="2"/>
      <charset val="204"/>
      <scheme val="minor"/>
    </font>
    <font>
      <sz val="9"/>
      <color theme="0" tint="-0.499984740745262"/>
      <name val="Calibri"/>
      <family val="2"/>
      <charset val="204"/>
      <scheme val="minor"/>
    </font>
    <font>
      <sz val="8"/>
      <color theme="0" tint="-0.34998626667073579"/>
      <name val="Calibri"/>
      <family val="2"/>
      <charset val="204"/>
      <scheme val="minor"/>
    </font>
    <font>
      <b/>
      <sz val="8"/>
      <color theme="0" tint="-0.3499862666707357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2"/>
      <color theme="0" tint="-0.34998626667073579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2"/>
      <color theme="0" tint="-0.249977111117893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EAFFD5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656">
    <xf numFmtId="0" fontId="0" fillId="0" borderId="0" xfId="0"/>
    <xf numFmtId="0" fontId="1" fillId="3" borderId="18" xfId="0" applyFont="1" applyFill="1" applyBorder="1"/>
    <xf numFmtId="0" fontId="0" fillId="3" borderId="18" xfId="0" applyFill="1" applyBorder="1"/>
    <xf numFmtId="0" fontId="0" fillId="2" borderId="18" xfId="0" applyFont="1" applyFill="1" applyBorder="1"/>
    <xf numFmtId="0" fontId="5" fillId="2" borderId="18" xfId="0" applyFont="1" applyFill="1" applyBorder="1"/>
    <xf numFmtId="0" fontId="0" fillId="0" borderId="18" xfId="0" applyFont="1" applyFill="1" applyBorder="1"/>
    <xf numFmtId="0" fontId="4" fillId="0" borderId="18" xfId="0" applyFont="1" applyFill="1" applyBorder="1"/>
    <xf numFmtId="0" fontId="5" fillId="0" borderId="18" xfId="0" applyFont="1" applyFill="1" applyBorder="1"/>
    <xf numFmtId="0" fontId="6" fillId="0" borderId="18" xfId="0" applyFont="1" applyFill="1" applyBorder="1"/>
    <xf numFmtId="0" fontId="0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5" fillId="3" borderId="0" xfId="0" applyFont="1" applyFill="1" applyBorder="1"/>
    <xf numFmtId="0" fontId="14" fillId="5" borderId="39" xfId="0" applyFont="1" applyFill="1" applyBorder="1"/>
    <xf numFmtId="0" fontId="15" fillId="5" borderId="2" xfId="0" applyFont="1" applyFill="1" applyBorder="1"/>
    <xf numFmtId="0" fontId="14" fillId="5" borderId="26" xfId="0" applyFont="1" applyFill="1" applyBorder="1"/>
    <xf numFmtId="0" fontId="15" fillId="5" borderId="39" xfId="0" applyFont="1" applyFill="1" applyBorder="1"/>
    <xf numFmtId="2" fontId="17" fillId="0" borderId="25" xfId="0" applyNumberFormat="1" applyFont="1" applyFill="1" applyBorder="1"/>
    <xf numFmtId="2" fontId="17" fillId="0" borderId="1" xfId="0" applyNumberFormat="1" applyFont="1" applyFill="1" applyBorder="1"/>
    <xf numFmtId="2" fontId="18" fillId="0" borderId="42" xfId="0" applyNumberFormat="1" applyFont="1" applyFill="1" applyBorder="1"/>
    <xf numFmtId="2" fontId="13" fillId="2" borderId="26" xfId="0" applyNumberFormat="1" applyFont="1" applyFill="1" applyBorder="1"/>
    <xf numFmtId="1" fontId="19" fillId="2" borderId="17" xfId="0" applyNumberFormat="1" applyFont="1" applyFill="1" applyBorder="1" applyAlignment="1">
      <alignment horizontal="right"/>
    </xf>
    <xf numFmtId="1" fontId="19" fillId="2" borderId="18" xfId="0" applyNumberFormat="1" applyFont="1" applyFill="1" applyBorder="1" applyAlignment="1">
      <alignment horizontal="right"/>
    </xf>
    <xf numFmtId="1" fontId="19" fillId="2" borderId="25" xfId="0" applyNumberFormat="1" applyFont="1" applyFill="1" applyBorder="1" applyAlignment="1">
      <alignment horizontal="right"/>
    </xf>
    <xf numFmtId="1" fontId="19" fillId="2" borderId="1" xfId="0" applyNumberFormat="1" applyFont="1" applyFill="1" applyBorder="1" applyAlignment="1">
      <alignment horizontal="right"/>
    </xf>
    <xf numFmtId="2" fontId="19" fillId="0" borderId="25" xfId="0" applyNumberFormat="1" applyFont="1" applyFill="1" applyBorder="1"/>
    <xf numFmtId="2" fontId="19" fillId="0" borderId="1" xfId="0" applyNumberFormat="1" applyFont="1" applyFill="1" applyBorder="1"/>
    <xf numFmtId="2" fontId="19" fillId="0" borderId="42" xfId="0" applyNumberFormat="1" applyFont="1" applyFill="1" applyBorder="1"/>
    <xf numFmtId="2" fontId="20" fillId="2" borderId="26" xfId="0" applyNumberFormat="1" applyFont="1" applyFill="1" applyBorder="1"/>
    <xf numFmtId="2" fontId="15" fillId="0" borderId="25" xfId="0" applyNumberFormat="1" applyFont="1" applyFill="1" applyBorder="1"/>
    <xf numFmtId="2" fontId="15" fillId="0" borderId="1" xfId="0" applyNumberFormat="1" applyFont="1" applyFill="1" applyBorder="1"/>
    <xf numFmtId="2" fontId="15" fillId="0" borderId="30" xfId="0" applyNumberFormat="1" applyFont="1" applyFill="1" applyBorder="1"/>
    <xf numFmtId="2" fontId="19" fillId="0" borderId="30" xfId="0" applyNumberFormat="1" applyFont="1" applyFill="1" applyBorder="1"/>
    <xf numFmtId="0" fontId="21" fillId="2" borderId="40" xfId="0" applyFont="1" applyFill="1" applyBorder="1" applyAlignment="1">
      <alignment horizontal="center" vertical="center"/>
    </xf>
    <xf numFmtId="1" fontId="21" fillId="2" borderId="22" xfId="0" applyNumberFormat="1" applyFont="1" applyFill="1" applyBorder="1" applyAlignment="1">
      <alignment horizontal="right"/>
    </xf>
    <xf numFmtId="1" fontId="21" fillId="2" borderId="17" xfId="0" applyNumberFormat="1" applyFont="1" applyFill="1" applyBorder="1" applyAlignment="1">
      <alignment horizontal="right"/>
    </xf>
    <xf numFmtId="1" fontId="21" fillId="2" borderId="18" xfId="0" applyNumberFormat="1" applyFont="1" applyFill="1" applyBorder="1" applyAlignment="1">
      <alignment horizontal="right"/>
    </xf>
    <xf numFmtId="1" fontId="21" fillId="2" borderId="25" xfId="0" applyNumberFormat="1" applyFont="1" applyFill="1" applyBorder="1" applyAlignment="1">
      <alignment horizontal="right"/>
    </xf>
    <xf numFmtId="1" fontId="21" fillId="2" borderId="1" xfId="0" applyNumberFormat="1" applyFont="1" applyFill="1" applyBorder="1" applyAlignment="1">
      <alignment horizontal="right"/>
    </xf>
    <xf numFmtId="1" fontId="21" fillId="2" borderId="41" xfId="0" applyNumberFormat="1" applyFont="1" applyFill="1" applyBorder="1" applyAlignment="1">
      <alignment horizontal="right"/>
    </xf>
    <xf numFmtId="1" fontId="21" fillId="2" borderId="31" xfId="0" applyNumberFormat="1" applyFont="1" applyFill="1" applyBorder="1" applyAlignment="1">
      <alignment horizontal="right"/>
    </xf>
    <xf numFmtId="0" fontId="22" fillId="5" borderId="32" xfId="0" applyFont="1" applyFill="1" applyBorder="1"/>
    <xf numFmtId="2" fontId="21" fillId="0" borderId="25" xfId="0" applyNumberFormat="1" applyFont="1" applyFill="1" applyBorder="1"/>
    <xf numFmtId="2" fontId="21" fillId="0" borderId="1" xfId="0" applyNumberFormat="1" applyFont="1" applyFill="1" applyBorder="1"/>
    <xf numFmtId="2" fontId="21" fillId="0" borderId="42" xfId="0" applyNumberFormat="1" applyFont="1" applyFill="1" applyBorder="1"/>
    <xf numFmtId="2" fontId="21" fillId="0" borderId="30" xfId="0" applyNumberFormat="1" applyFont="1" applyFill="1" applyBorder="1"/>
    <xf numFmtId="2" fontId="22" fillId="2" borderId="26" xfId="0" applyNumberFormat="1" applyFont="1" applyFill="1" applyBorder="1"/>
    <xf numFmtId="2" fontId="13" fillId="0" borderId="26" xfId="0" applyNumberFormat="1" applyFont="1" applyFill="1" applyBorder="1"/>
    <xf numFmtId="2" fontId="21" fillId="0" borderId="29" xfId="0" applyNumberFormat="1" applyFont="1" applyFill="1" applyBorder="1"/>
    <xf numFmtId="0" fontId="21" fillId="0" borderId="0" xfId="0" applyFont="1" applyFill="1" applyBorder="1"/>
    <xf numFmtId="2" fontId="19" fillId="0" borderId="29" xfId="0" applyNumberFormat="1" applyFont="1" applyFill="1" applyBorder="1"/>
    <xf numFmtId="1" fontId="23" fillId="2" borderId="22" xfId="0" applyNumberFormat="1" applyFont="1" applyFill="1" applyBorder="1" applyAlignment="1">
      <alignment horizontal="right"/>
    </xf>
    <xf numFmtId="1" fontId="23" fillId="2" borderId="17" xfId="0" applyNumberFormat="1" applyFont="1" applyFill="1" applyBorder="1" applyAlignment="1">
      <alignment horizontal="right"/>
    </xf>
    <xf numFmtId="0" fontId="24" fillId="5" borderId="39" xfId="0" applyFont="1" applyFill="1" applyBorder="1"/>
    <xf numFmtId="0" fontId="24" fillId="6" borderId="39" xfId="0" applyFont="1" applyFill="1" applyBorder="1"/>
    <xf numFmtId="1" fontId="23" fillId="2" borderId="25" xfId="0" applyNumberFormat="1" applyFont="1" applyFill="1" applyBorder="1" applyAlignment="1">
      <alignment horizontal="right"/>
    </xf>
    <xf numFmtId="1" fontId="23" fillId="2" borderId="1" xfId="0" applyNumberFormat="1" applyFont="1" applyFill="1" applyBorder="1" applyAlignment="1">
      <alignment horizontal="right"/>
    </xf>
    <xf numFmtId="0" fontId="24" fillId="5" borderId="26" xfId="0" applyFont="1" applyFill="1" applyBorder="1"/>
    <xf numFmtId="1" fontId="23" fillId="2" borderId="41" xfId="0" applyNumberFormat="1" applyFont="1" applyFill="1" applyBorder="1" applyAlignment="1">
      <alignment horizontal="right"/>
    </xf>
    <xf numFmtId="0" fontId="25" fillId="2" borderId="34" xfId="0" applyFont="1" applyFill="1" applyBorder="1" applyAlignment="1">
      <alignment horizontal="center" vertical="center"/>
    </xf>
    <xf numFmtId="1" fontId="25" fillId="2" borderId="22" xfId="0" applyNumberFormat="1" applyFont="1" applyFill="1" applyBorder="1" applyAlignment="1">
      <alignment horizontal="right"/>
    </xf>
    <xf numFmtId="1" fontId="25" fillId="2" borderId="17" xfId="0" applyNumberFormat="1" applyFont="1" applyFill="1" applyBorder="1" applyAlignment="1">
      <alignment horizontal="right"/>
    </xf>
    <xf numFmtId="1" fontId="25" fillId="2" borderId="18" xfId="0" applyNumberFormat="1" applyFont="1" applyFill="1" applyBorder="1" applyAlignment="1">
      <alignment horizontal="right"/>
    </xf>
    <xf numFmtId="1" fontId="25" fillId="2" borderId="25" xfId="0" applyNumberFormat="1" applyFont="1" applyFill="1" applyBorder="1" applyAlignment="1">
      <alignment horizontal="right"/>
    </xf>
    <xf numFmtId="1" fontId="25" fillId="2" borderId="1" xfId="0" applyNumberFormat="1" applyFont="1" applyFill="1" applyBorder="1" applyAlignment="1">
      <alignment horizontal="right"/>
    </xf>
    <xf numFmtId="1" fontId="25" fillId="2" borderId="41" xfId="0" applyNumberFormat="1" applyFont="1" applyFill="1" applyBorder="1" applyAlignment="1">
      <alignment horizontal="right"/>
    </xf>
    <xf numFmtId="2" fontId="25" fillId="2" borderId="25" xfId="0" applyNumberFormat="1" applyFont="1" applyFill="1" applyBorder="1"/>
    <xf numFmtId="2" fontId="25" fillId="2" borderId="1" xfId="0" applyNumberFormat="1" applyFont="1" applyFill="1" applyBorder="1"/>
    <xf numFmtId="2" fontId="25" fillId="2" borderId="30" xfId="0" applyNumberFormat="1" applyFont="1" applyFill="1" applyBorder="1"/>
    <xf numFmtId="0" fontId="25" fillId="2" borderId="40" xfId="0" applyFont="1" applyFill="1" applyBorder="1" applyAlignment="1">
      <alignment horizontal="center" vertical="center"/>
    </xf>
    <xf numFmtId="2" fontId="25" fillId="0" borderId="25" xfId="0" applyNumberFormat="1" applyFont="1" applyFill="1" applyBorder="1"/>
    <xf numFmtId="2" fontId="25" fillId="0" borderId="1" xfId="0" applyNumberFormat="1" applyFont="1" applyFill="1" applyBorder="1"/>
    <xf numFmtId="2" fontId="25" fillId="0" borderId="30" xfId="0" applyNumberFormat="1" applyFont="1" applyFill="1" applyBorder="1"/>
    <xf numFmtId="2" fontId="25" fillId="0" borderId="29" xfId="0" applyNumberFormat="1" applyFont="1" applyFill="1" applyBorder="1"/>
    <xf numFmtId="0" fontId="25" fillId="0" borderId="0" xfId="0" applyFont="1"/>
    <xf numFmtId="1" fontId="26" fillId="2" borderId="1" xfId="0" applyNumberFormat="1" applyFont="1" applyFill="1" applyBorder="1" applyAlignment="1">
      <alignment horizontal="right"/>
    </xf>
    <xf numFmtId="1" fontId="23" fillId="2" borderId="54" xfId="0" applyNumberFormat="1" applyFont="1" applyFill="1" applyBorder="1" applyAlignment="1">
      <alignment horizontal="right"/>
    </xf>
    <xf numFmtId="2" fontId="24" fillId="5" borderId="26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10" fillId="0" borderId="0" xfId="1" applyFont="1" applyFill="1" applyBorder="1"/>
    <xf numFmtId="0" fontId="10" fillId="0" borderId="2" xfId="1" applyFont="1" applyFill="1" applyBorder="1"/>
    <xf numFmtId="0" fontId="10" fillId="0" borderId="37" xfId="1" applyFont="1" applyFill="1" applyBorder="1"/>
    <xf numFmtId="0" fontId="30" fillId="0" borderId="2" xfId="0" applyFont="1" applyFill="1" applyBorder="1"/>
    <xf numFmtId="2" fontId="24" fillId="5" borderId="2" xfId="0" applyNumberFormat="1" applyFont="1" applyFill="1" applyBorder="1"/>
    <xf numFmtId="1" fontId="23" fillId="2" borderId="33" xfId="0" applyNumberFormat="1" applyFont="1" applyFill="1" applyBorder="1" applyAlignment="1">
      <alignment horizontal="right"/>
    </xf>
    <xf numFmtId="1" fontId="23" fillId="2" borderId="7" xfId="0" applyNumberFormat="1" applyFont="1" applyFill="1" applyBorder="1" applyAlignment="1">
      <alignment horizontal="right"/>
    </xf>
    <xf numFmtId="0" fontId="30" fillId="0" borderId="37" xfId="0" applyFont="1" applyFill="1" applyBorder="1"/>
    <xf numFmtId="0" fontId="10" fillId="0" borderId="1" xfId="0" applyFont="1" applyFill="1" applyBorder="1"/>
    <xf numFmtId="0" fontId="10" fillId="0" borderId="0" xfId="0" applyFont="1" applyFill="1" applyBorder="1"/>
    <xf numFmtId="2" fontId="17" fillId="0" borderId="30" xfId="0" applyNumberFormat="1" applyFont="1" applyFill="1" applyBorder="1"/>
    <xf numFmtId="1" fontId="31" fillId="2" borderId="22" xfId="0" applyNumberFormat="1" applyFont="1" applyFill="1" applyBorder="1" applyAlignment="1">
      <alignment horizontal="right"/>
    </xf>
    <xf numFmtId="1" fontId="31" fillId="2" borderId="17" xfId="0" applyNumberFormat="1" applyFont="1" applyFill="1" applyBorder="1" applyAlignment="1">
      <alignment horizontal="right"/>
    </xf>
    <xf numFmtId="1" fontId="31" fillId="2" borderId="18" xfId="0" applyNumberFormat="1" applyFont="1" applyFill="1" applyBorder="1" applyAlignment="1">
      <alignment horizontal="right"/>
    </xf>
    <xf numFmtId="2" fontId="11" fillId="2" borderId="26" xfId="0" applyNumberFormat="1" applyFont="1" applyFill="1" applyBorder="1"/>
    <xf numFmtId="2" fontId="11" fillId="0" borderId="26" xfId="0" applyNumberFormat="1" applyFont="1" applyFill="1" applyBorder="1"/>
    <xf numFmtId="2" fontId="25" fillId="0" borderId="42" xfId="0" applyNumberFormat="1" applyFont="1" applyFill="1" applyBorder="1"/>
    <xf numFmtId="0" fontId="34" fillId="2" borderId="40" xfId="0" applyFont="1" applyFill="1" applyBorder="1" applyAlignment="1">
      <alignment horizontal="center" vertical="center"/>
    </xf>
    <xf numFmtId="0" fontId="34" fillId="0" borderId="2" xfId="1" applyFont="1" applyFill="1" applyBorder="1"/>
    <xf numFmtId="1" fontId="35" fillId="2" borderId="1" xfId="0" applyNumberFormat="1" applyFont="1" applyFill="1" applyBorder="1" applyAlignment="1">
      <alignment horizontal="right"/>
    </xf>
    <xf numFmtId="2" fontId="36" fillId="5" borderId="26" xfId="0" applyNumberFormat="1" applyFont="1" applyFill="1" applyBorder="1"/>
    <xf numFmtId="1" fontId="35" fillId="2" borderId="22" xfId="0" applyNumberFormat="1" applyFont="1" applyFill="1" applyBorder="1" applyAlignment="1">
      <alignment horizontal="right"/>
    </xf>
    <xf numFmtId="1" fontId="35" fillId="2" borderId="17" xfId="0" applyNumberFormat="1" applyFont="1" applyFill="1" applyBorder="1" applyAlignment="1">
      <alignment horizontal="right"/>
    </xf>
    <xf numFmtId="0" fontId="36" fillId="5" borderId="39" xfId="0" applyFont="1" applyFill="1" applyBorder="1"/>
    <xf numFmtId="1" fontId="35" fillId="2" borderId="25" xfId="0" applyNumberFormat="1" applyFont="1" applyFill="1" applyBorder="1" applyAlignment="1">
      <alignment horizontal="right"/>
    </xf>
    <xf numFmtId="1" fontId="37" fillId="2" borderId="1" xfId="0" applyNumberFormat="1" applyFont="1" applyFill="1" applyBorder="1" applyAlignment="1">
      <alignment horizontal="right"/>
    </xf>
    <xf numFmtId="0" fontId="36" fillId="5" borderId="26" xfId="0" applyFont="1" applyFill="1" applyBorder="1"/>
    <xf numFmtId="1" fontId="35" fillId="2" borderId="41" xfId="0" applyNumberFormat="1" applyFont="1" applyFill="1" applyBorder="1" applyAlignment="1">
      <alignment horizontal="right"/>
    </xf>
    <xf numFmtId="1" fontId="35" fillId="2" borderId="54" xfId="0" applyNumberFormat="1" applyFont="1" applyFill="1" applyBorder="1" applyAlignment="1">
      <alignment horizontal="right"/>
    </xf>
    <xf numFmtId="0" fontId="36" fillId="6" borderId="39" xfId="0" applyFont="1" applyFill="1" applyBorder="1"/>
    <xf numFmtId="1" fontId="34" fillId="2" borderId="22" xfId="0" applyNumberFormat="1" applyFont="1" applyFill="1" applyBorder="1" applyAlignment="1">
      <alignment horizontal="right"/>
    </xf>
    <xf numFmtId="1" fontId="34" fillId="2" borderId="17" xfId="0" applyNumberFormat="1" applyFont="1" applyFill="1" applyBorder="1" applyAlignment="1">
      <alignment horizontal="right"/>
    </xf>
    <xf numFmtId="1" fontId="34" fillId="2" borderId="18" xfId="0" applyNumberFormat="1" applyFont="1" applyFill="1" applyBorder="1" applyAlignment="1">
      <alignment horizontal="right"/>
    </xf>
    <xf numFmtId="1" fontId="34" fillId="2" borderId="25" xfId="0" applyNumberFormat="1" applyFont="1" applyFill="1" applyBorder="1" applyAlignment="1">
      <alignment horizontal="right"/>
    </xf>
    <xf numFmtId="1" fontId="34" fillId="2" borderId="1" xfId="0" applyNumberFormat="1" applyFont="1" applyFill="1" applyBorder="1" applyAlignment="1">
      <alignment horizontal="right"/>
    </xf>
    <xf numFmtId="2" fontId="34" fillId="0" borderId="25" xfId="0" applyNumberFormat="1" applyFont="1" applyFill="1" applyBorder="1"/>
    <xf numFmtId="2" fontId="34" fillId="0" borderId="1" xfId="0" applyNumberFormat="1" applyFont="1" applyFill="1" applyBorder="1"/>
    <xf numFmtId="2" fontId="34" fillId="0" borderId="42" xfId="0" applyNumberFormat="1" applyFont="1" applyFill="1" applyBorder="1"/>
    <xf numFmtId="2" fontId="34" fillId="2" borderId="25" xfId="0" applyNumberFormat="1" applyFont="1" applyFill="1" applyBorder="1"/>
    <xf numFmtId="2" fontId="34" fillId="2" borderId="1" xfId="0" applyNumberFormat="1" applyFont="1" applyFill="1" applyBorder="1"/>
    <xf numFmtId="2" fontId="34" fillId="2" borderId="30" xfId="0" applyNumberFormat="1" applyFont="1" applyFill="1" applyBorder="1"/>
    <xf numFmtId="2" fontId="38" fillId="2" borderId="26" xfId="0" applyNumberFormat="1" applyFont="1" applyFill="1" applyBorder="1"/>
    <xf numFmtId="0" fontId="39" fillId="2" borderId="18" xfId="0" applyFont="1" applyFill="1" applyBorder="1"/>
    <xf numFmtId="0" fontId="21" fillId="0" borderId="2" xfId="1" applyFont="1" applyFill="1" applyBorder="1"/>
    <xf numFmtId="1" fontId="40" fillId="2" borderId="1" xfId="0" applyNumberFormat="1" applyFont="1" applyFill="1" applyBorder="1" applyAlignment="1">
      <alignment horizontal="right"/>
    </xf>
    <xf numFmtId="2" fontId="41" fillId="5" borderId="26" xfId="0" applyNumberFormat="1" applyFont="1" applyFill="1" applyBorder="1"/>
    <xf numFmtId="1" fontId="40" fillId="2" borderId="22" xfId="0" applyNumberFormat="1" applyFont="1" applyFill="1" applyBorder="1" applyAlignment="1">
      <alignment horizontal="right"/>
    </xf>
    <xf numFmtId="1" fontId="40" fillId="2" borderId="17" xfId="0" applyNumberFormat="1" applyFont="1" applyFill="1" applyBorder="1" applyAlignment="1">
      <alignment horizontal="right"/>
    </xf>
    <xf numFmtId="0" fontId="41" fillId="5" borderId="39" xfId="0" applyFont="1" applyFill="1" applyBorder="1"/>
    <xf numFmtId="1" fontId="40" fillId="2" borderId="25" xfId="0" applyNumberFormat="1" applyFont="1" applyFill="1" applyBorder="1" applyAlignment="1">
      <alignment horizontal="right"/>
    </xf>
    <xf numFmtId="1" fontId="42" fillId="2" borderId="1" xfId="0" applyNumberFormat="1" applyFont="1" applyFill="1" applyBorder="1" applyAlignment="1">
      <alignment horizontal="right"/>
    </xf>
    <xf numFmtId="0" fontId="41" fillId="5" borderId="26" xfId="0" applyFont="1" applyFill="1" applyBorder="1"/>
    <xf numFmtId="1" fontId="40" fillId="2" borderId="41" xfId="0" applyNumberFormat="1" applyFont="1" applyFill="1" applyBorder="1" applyAlignment="1">
      <alignment horizontal="right"/>
    </xf>
    <xf numFmtId="1" fontId="40" fillId="2" borderId="54" xfId="0" applyNumberFormat="1" applyFont="1" applyFill="1" applyBorder="1" applyAlignment="1">
      <alignment horizontal="right"/>
    </xf>
    <xf numFmtId="0" fontId="41" fillId="6" borderId="39" xfId="0" applyFont="1" applyFill="1" applyBorder="1"/>
    <xf numFmtId="2" fontId="21" fillId="2" borderId="25" xfId="0" applyNumberFormat="1" applyFont="1" applyFill="1" applyBorder="1"/>
    <xf numFmtId="2" fontId="21" fillId="2" borderId="1" xfId="0" applyNumberFormat="1" applyFont="1" applyFill="1" applyBorder="1"/>
    <xf numFmtId="2" fontId="21" fillId="2" borderId="30" xfId="0" applyNumberFormat="1" applyFont="1" applyFill="1" applyBorder="1"/>
    <xf numFmtId="1" fontId="23" fillId="0" borderId="1" xfId="0" applyNumberFormat="1" applyFont="1" applyFill="1" applyBorder="1" applyAlignment="1">
      <alignment horizontal="right"/>
    </xf>
    <xf numFmtId="1" fontId="23" fillId="0" borderId="22" xfId="0" applyNumberFormat="1" applyFont="1" applyFill="1" applyBorder="1" applyAlignment="1">
      <alignment horizontal="right"/>
    </xf>
    <xf numFmtId="1" fontId="23" fillId="0" borderId="17" xfId="0" applyNumberFormat="1" applyFont="1" applyFill="1" applyBorder="1" applyAlignment="1">
      <alignment horizontal="right"/>
    </xf>
    <xf numFmtId="1" fontId="23" fillId="0" borderId="25" xfId="0" applyNumberFormat="1" applyFont="1" applyFill="1" applyBorder="1" applyAlignment="1">
      <alignment horizontal="right"/>
    </xf>
    <xf numFmtId="1" fontId="26" fillId="0" borderId="1" xfId="0" applyNumberFormat="1" applyFont="1" applyFill="1" applyBorder="1" applyAlignment="1">
      <alignment horizontal="right"/>
    </xf>
    <xf numFmtId="1" fontId="23" fillId="0" borderId="41" xfId="0" applyNumberFormat="1" applyFont="1" applyFill="1" applyBorder="1" applyAlignment="1">
      <alignment horizontal="right"/>
    </xf>
    <xf numFmtId="1" fontId="23" fillId="0" borderId="54" xfId="0" applyNumberFormat="1" applyFont="1" applyFill="1" applyBorder="1" applyAlignment="1">
      <alignment horizontal="right"/>
    </xf>
    <xf numFmtId="1" fontId="25" fillId="0" borderId="1" xfId="0" applyNumberFormat="1" applyFont="1" applyFill="1" applyBorder="1" applyAlignment="1">
      <alignment horizontal="right"/>
    </xf>
    <xf numFmtId="0" fontId="34" fillId="0" borderId="40" xfId="0" applyFont="1" applyFill="1" applyBorder="1" applyAlignment="1">
      <alignment horizontal="center" vertical="center"/>
    </xf>
    <xf numFmtId="0" fontId="34" fillId="0" borderId="37" xfId="1" applyFont="1" applyFill="1" applyBorder="1"/>
    <xf numFmtId="1" fontId="35" fillId="0" borderId="1" xfId="0" applyNumberFormat="1" applyFont="1" applyFill="1" applyBorder="1" applyAlignment="1">
      <alignment horizontal="right"/>
    </xf>
    <xf numFmtId="2" fontId="36" fillId="0" borderId="26" xfId="0" applyNumberFormat="1" applyFont="1" applyFill="1" applyBorder="1"/>
    <xf numFmtId="1" fontId="35" fillId="0" borderId="22" xfId="0" applyNumberFormat="1" applyFont="1" applyFill="1" applyBorder="1" applyAlignment="1">
      <alignment horizontal="right"/>
    </xf>
    <xf numFmtId="1" fontId="35" fillId="0" borderId="17" xfId="0" applyNumberFormat="1" applyFont="1" applyFill="1" applyBorder="1" applyAlignment="1">
      <alignment horizontal="right"/>
    </xf>
    <xf numFmtId="0" fontId="36" fillId="0" borderId="39" xfId="0" applyFont="1" applyFill="1" applyBorder="1"/>
    <xf numFmtId="1" fontId="35" fillId="0" borderId="25" xfId="0" applyNumberFormat="1" applyFont="1" applyFill="1" applyBorder="1" applyAlignment="1">
      <alignment horizontal="right"/>
    </xf>
    <xf numFmtId="1" fontId="37" fillId="0" borderId="1" xfId="0" applyNumberFormat="1" applyFont="1" applyFill="1" applyBorder="1" applyAlignment="1">
      <alignment horizontal="right"/>
    </xf>
    <xf numFmtId="1" fontId="35" fillId="0" borderId="41" xfId="0" applyNumberFormat="1" applyFont="1" applyFill="1" applyBorder="1" applyAlignment="1">
      <alignment horizontal="right"/>
    </xf>
    <xf numFmtId="1" fontId="35" fillId="0" borderId="54" xfId="0" applyNumberFormat="1" applyFont="1" applyFill="1" applyBorder="1" applyAlignment="1">
      <alignment horizontal="right"/>
    </xf>
    <xf numFmtId="1" fontId="34" fillId="0" borderId="1" xfId="0" applyNumberFormat="1" applyFont="1" applyFill="1" applyBorder="1" applyAlignment="1">
      <alignment horizontal="right"/>
    </xf>
    <xf numFmtId="2" fontId="34" fillId="0" borderId="30" xfId="0" applyNumberFormat="1" applyFont="1" applyFill="1" applyBorder="1"/>
    <xf numFmtId="2" fontId="38" fillId="0" borderId="26" xfId="0" applyNumberFormat="1" applyFont="1" applyFill="1" applyBorder="1"/>
    <xf numFmtId="0" fontId="43" fillId="0" borderId="18" xfId="0" applyFont="1" applyFill="1" applyBorder="1"/>
    <xf numFmtId="0" fontId="33" fillId="0" borderId="39" xfId="0" applyFont="1" applyFill="1" applyBorder="1"/>
    <xf numFmtId="2" fontId="29" fillId="0" borderId="26" xfId="0" applyNumberFormat="1" applyFont="1" applyFill="1" applyBorder="1"/>
    <xf numFmtId="0" fontId="21" fillId="0" borderId="37" xfId="1" applyFont="1" applyFill="1" applyBorder="1"/>
    <xf numFmtId="0" fontId="21" fillId="0" borderId="59" xfId="1" applyFont="1" applyFill="1" applyBorder="1"/>
    <xf numFmtId="2" fontId="16" fillId="11" borderId="2" xfId="0" applyNumberFormat="1" applyFont="1" applyFill="1" applyBorder="1"/>
    <xf numFmtId="0" fontId="13" fillId="0" borderId="59" xfId="1" applyFont="1" applyFill="1" applyBorder="1"/>
    <xf numFmtId="1" fontId="23" fillId="2" borderId="18" xfId="0" applyNumberFormat="1" applyFont="1" applyFill="1" applyBorder="1" applyAlignment="1">
      <alignment horizontal="right"/>
    </xf>
    <xf numFmtId="0" fontId="45" fillId="5" borderId="39" xfId="0" applyFont="1" applyFill="1" applyBorder="1"/>
    <xf numFmtId="1" fontId="46" fillId="2" borderId="17" xfId="0" applyNumberFormat="1" applyFont="1" applyFill="1" applyBorder="1" applyAlignment="1">
      <alignment horizontal="right"/>
    </xf>
    <xf numFmtId="1" fontId="46" fillId="2" borderId="18" xfId="0" applyNumberFormat="1" applyFont="1" applyFill="1" applyBorder="1" applyAlignment="1">
      <alignment horizontal="right"/>
    </xf>
    <xf numFmtId="1" fontId="46" fillId="2" borderId="22" xfId="0" applyNumberFormat="1" applyFont="1" applyFill="1" applyBorder="1" applyAlignment="1">
      <alignment horizontal="right"/>
    </xf>
    <xf numFmtId="1" fontId="35" fillId="2" borderId="18" xfId="0" applyNumberFormat="1" applyFont="1" applyFill="1" applyBorder="1" applyAlignment="1">
      <alignment horizontal="right"/>
    </xf>
    <xf numFmtId="1" fontId="35" fillId="2" borderId="31" xfId="0" applyNumberFormat="1" applyFont="1" applyFill="1" applyBorder="1" applyAlignment="1">
      <alignment horizontal="right"/>
    </xf>
    <xf numFmtId="0" fontId="36" fillId="5" borderId="32" xfId="0" applyFont="1" applyFill="1" applyBorder="1"/>
    <xf numFmtId="1" fontId="35" fillId="0" borderId="18" xfId="0" applyNumberFormat="1" applyFont="1" applyFill="1" applyBorder="1" applyAlignment="1">
      <alignment horizontal="right"/>
    </xf>
    <xf numFmtId="1" fontId="23" fillId="0" borderId="18" xfId="0" applyNumberFormat="1" applyFont="1" applyFill="1" applyBorder="1" applyAlignment="1">
      <alignment horizontal="right"/>
    </xf>
    <xf numFmtId="1" fontId="40" fillId="2" borderId="18" xfId="0" applyNumberFormat="1" applyFont="1" applyFill="1" applyBorder="1" applyAlignment="1">
      <alignment horizontal="right"/>
    </xf>
    <xf numFmtId="0" fontId="40" fillId="5" borderId="2" xfId="0" applyFont="1" applyFill="1" applyBorder="1"/>
    <xf numFmtId="0" fontId="40" fillId="5" borderId="39" xfId="0" applyFont="1" applyFill="1" applyBorder="1"/>
    <xf numFmtId="0" fontId="40" fillId="5" borderId="40" xfId="0" applyFont="1" applyFill="1" applyBorder="1"/>
    <xf numFmtId="1" fontId="40" fillId="2" borderId="31" xfId="0" applyNumberFormat="1" applyFont="1" applyFill="1" applyBorder="1" applyAlignment="1">
      <alignment horizontal="right"/>
    </xf>
    <xf numFmtId="0" fontId="41" fillId="5" borderId="32" xfId="0" applyFont="1" applyFill="1" applyBorder="1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ont="1" applyFill="1" applyBorder="1"/>
    <xf numFmtId="0" fontId="5" fillId="2" borderId="0" xfId="0" applyFont="1" applyFill="1" applyBorder="1"/>
    <xf numFmtId="0" fontId="39" fillId="2" borderId="0" xfId="0" applyFont="1" applyFill="1" applyBorder="1"/>
    <xf numFmtId="0" fontId="43" fillId="0" borderId="0" xfId="0" applyFont="1" applyFill="1" applyBorder="1"/>
    <xf numFmtId="0" fontId="4" fillId="0" borderId="0" xfId="0" applyFont="1" applyFill="1" applyBorder="1"/>
    <xf numFmtId="0" fontId="25" fillId="0" borderId="0" xfId="0" applyFont="1" applyBorder="1"/>
    <xf numFmtId="0" fontId="0" fillId="0" borderId="0" xfId="0" applyBorder="1"/>
    <xf numFmtId="0" fontId="22" fillId="5" borderId="1" xfId="0" applyFont="1" applyFill="1" applyBorder="1"/>
    <xf numFmtId="0" fontId="10" fillId="5" borderId="1" xfId="0" applyFont="1" applyFill="1" applyBorder="1"/>
    <xf numFmtId="2" fontId="10" fillId="11" borderId="20" xfId="0" applyNumberFormat="1" applyFont="1" applyFill="1" applyBorder="1"/>
    <xf numFmtId="2" fontId="38" fillId="11" borderId="20" xfId="0" applyNumberFormat="1" applyFont="1" applyFill="1" applyBorder="1"/>
    <xf numFmtId="2" fontId="29" fillId="11" borderId="20" xfId="0" applyNumberFormat="1" applyFont="1" applyFill="1" applyBorder="1"/>
    <xf numFmtId="2" fontId="22" fillId="11" borderId="20" xfId="0" applyNumberFormat="1" applyFont="1" applyFill="1" applyBorder="1"/>
    <xf numFmtId="0" fontId="34" fillId="2" borderId="34" xfId="0" applyFont="1" applyFill="1" applyBorder="1" applyAlignment="1">
      <alignment horizontal="center" vertical="center"/>
    </xf>
    <xf numFmtId="2" fontId="24" fillId="7" borderId="26" xfId="0" applyNumberFormat="1" applyFont="1" applyFill="1" applyBorder="1"/>
    <xf numFmtId="2" fontId="38" fillId="11" borderId="2" xfId="0" applyNumberFormat="1" applyFont="1" applyFill="1" applyBorder="1"/>
    <xf numFmtId="0" fontId="21" fillId="0" borderId="36" xfId="0" applyFont="1" applyFill="1" applyBorder="1"/>
    <xf numFmtId="1" fontId="47" fillId="2" borderId="22" xfId="0" applyNumberFormat="1" applyFont="1" applyFill="1" applyBorder="1" applyAlignment="1">
      <alignment horizontal="right"/>
    </xf>
    <xf numFmtId="1" fontId="47" fillId="2" borderId="17" xfId="0" applyNumberFormat="1" applyFont="1" applyFill="1" applyBorder="1" applyAlignment="1">
      <alignment horizontal="right"/>
    </xf>
    <xf numFmtId="1" fontId="47" fillId="2" borderId="18" xfId="0" applyNumberFormat="1" applyFont="1" applyFill="1" applyBorder="1" applyAlignment="1">
      <alignment horizontal="right"/>
    </xf>
    <xf numFmtId="0" fontId="21" fillId="0" borderId="1" xfId="0" applyFont="1" applyFill="1" applyBorder="1"/>
    <xf numFmtId="0" fontId="21" fillId="2" borderId="34" xfId="0" applyFont="1" applyFill="1" applyBorder="1" applyAlignment="1">
      <alignment horizontal="center" vertical="center"/>
    </xf>
    <xf numFmtId="1" fontId="40" fillId="2" borderId="60" xfId="0" applyNumberFormat="1" applyFont="1" applyFill="1" applyBorder="1" applyAlignment="1">
      <alignment horizontal="right"/>
    </xf>
    <xf numFmtId="0" fontId="21" fillId="0" borderId="1" xfId="0" applyFont="1" applyFill="1" applyBorder="1" applyAlignment="1">
      <alignment vertical="center" wrapText="1"/>
    </xf>
    <xf numFmtId="1" fontId="9" fillId="2" borderId="25" xfId="0" applyNumberFormat="1" applyFont="1" applyFill="1" applyBorder="1" applyAlignment="1">
      <alignment horizontal="right"/>
    </xf>
    <xf numFmtId="1" fontId="9" fillId="2" borderId="1" xfId="0" applyNumberFormat="1" applyFont="1" applyFill="1" applyBorder="1" applyAlignment="1">
      <alignment horizontal="right"/>
    </xf>
    <xf numFmtId="0" fontId="10" fillId="5" borderId="26" xfId="0" applyFont="1" applyFill="1" applyBorder="1"/>
    <xf numFmtId="1" fontId="9" fillId="2" borderId="17" xfId="0" applyNumberFormat="1" applyFont="1" applyFill="1" applyBorder="1" applyAlignment="1">
      <alignment horizontal="right"/>
    </xf>
    <xf numFmtId="1" fontId="9" fillId="2" borderId="18" xfId="0" applyNumberFormat="1" applyFont="1" applyFill="1" applyBorder="1" applyAlignment="1">
      <alignment horizontal="right"/>
    </xf>
    <xf numFmtId="0" fontId="39" fillId="0" borderId="2" xfId="0" applyFont="1" applyFill="1" applyBorder="1"/>
    <xf numFmtId="2" fontId="34" fillId="0" borderId="29" xfId="0" applyNumberFormat="1" applyFont="1" applyFill="1" applyBorder="1"/>
    <xf numFmtId="0" fontId="43" fillId="3" borderId="0" xfId="0" applyFont="1" applyFill="1" applyBorder="1"/>
    <xf numFmtId="1" fontId="35" fillId="2" borderId="47" xfId="0" applyNumberFormat="1" applyFont="1" applyFill="1" applyBorder="1" applyAlignment="1">
      <alignment horizontal="right"/>
    </xf>
    <xf numFmtId="1" fontId="35" fillId="2" borderId="48" xfId="0" applyNumberFormat="1" applyFont="1" applyFill="1" applyBorder="1" applyAlignment="1">
      <alignment horizontal="right"/>
    </xf>
    <xf numFmtId="2" fontId="36" fillId="5" borderId="49" xfId="0" applyNumberFormat="1" applyFont="1" applyFill="1" applyBorder="1"/>
    <xf numFmtId="1" fontId="35" fillId="2" borderId="43" xfId="0" applyNumberFormat="1" applyFont="1" applyFill="1" applyBorder="1" applyAlignment="1">
      <alignment horizontal="right"/>
    </xf>
    <xf numFmtId="1" fontId="35" fillId="2" borderId="44" xfId="0" applyNumberFormat="1" applyFont="1" applyFill="1" applyBorder="1" applyAlignment="1">
      <alignment horizontal="right"/>
    </xf>
    <xf numFmtId="0" fontId="36" fillId="5" borderId="46" xfId="0" applyFont="1" applyFill="1" applyBorder="1"/>
    <xf numFmtId="1" fontId="37" fillId="2" borderId="48" xfId="0" applyNumberFormat="1" applyFont="1" applyFill="1" applyBorder="1" applyAlignment="1">
      <alignment horizontal="right"/>
    </xf>
    <xf numFmtId="0" fontId="36" fillId="5" borderId="49" xfId="0" applyFont="1" applyFill="1" applyBorder="1"/>
    <xf numFmtId="1" fontId="35" fillId="2" borderId="50" xfId="0" applyNumberFormat="1" applyFont="1" applyFill="1" applyBorder="1" applyAlignment="1">
      <alignment horizontal="right"/>
    </xf>
    <xf numFmtId="1" fontId="35" fillId="2" borderId="55" xfId="0" applyNumberFormat="1" applyFont="1" applyFill="1" applyBorder="1" applyAlignment="1">
      <alignment horizontal="right"/>
    </xf>
    <xf numFmtId="0" fontId="36" fillId="6" borderId="46" xfId="0" applyFont="1" applyFill="1" applyBorder="1"/>
    <xf numFmtId="1" fontId="34" fillId="2" borderId="47" xfId="0" applyNumberFormat="1" applyFont="1" applyFill="1" applyBorder="1" applyAlignment="1">
      <alignment horizontal="right"/>
    </xf>
    <xf numFmtId="1" fontId="34" fillId="2" borderId="48" xfId="0" applyNumberFormat="1" applyFont="1" applyFill="1" applyBorder="1" applyAlignment="1">
      <alignment horizontal="right"/>
    </xf>
    <xf numFmtId="1" fontId="34" fillId="2" borderId="44" xfId="0" applyNumberFormat="1" applyFont="1" applyFill="1" applyBorder="1" applyAlignment="1">
      <alignment horizontal="right"/>
    </xf>
    <xf numFmtId="1" fontId="34" fillId="2" borderId="45" xfId="0" applyNumberFormat="1" applyFont="1" applyFill="1" applyBorder="1" applyAlignment="1">
      <alignment horizontal="right"/>
    </xf>
    <xf numFmtId="2" fontId="34" fillId="0" borderId="47" xfId="0" applyNumberFormat="1" applyFont="1" applyFill="1" applyBorder="1"/>
    <xf numFmtId="2" fontId="34" fillId="0" borderId="48" xfId="0" applyNumberFormat="1" applyFont="1" applyFill="1" applyBorder="1"/>
    <xf numFmtId="2" fontId="34" fillId="0" borderId="53" xfId="0" applyNumberFormat="1" applyFont="1" applyFill="1" applyBorder="1"/>
    <xf numFmtId="1" fontId="25" fillId="0" borderId="0" xfId="0" applyNumberFormat="1" applyFont="1"/>
    <xf numFmtId="0" fontId="43" fillId="2" borderId="0" xfId="0" applyFont="1" applyFill="1" applyBorder="1"/>
    <xf numFmtId="0" fontId="49" fillId="5" borderId="39" xfId="0" applyFont="1" applyFill="1" applyBorder="1"/>
    <xf numFmtId="2" fontId="10" fillId="11" borderId="2" xfId="0" applyNumberFormat="1" applyFont="1" applyFill="1" applyBorder="1"/>
    <xf numFmtId="2" fontId="13" fillId="2" borderId="2" xfId="0" applyNumberFormat="1" applyFont="1" applyFill="1" applyBorder="1"/>
    <xf numFmtId="2" fontId="38" fillId="2" borderId="2" xfId="0" applyNumberFormat="1" applyFont="1" applyFill="1" applyBorder="1"/>
    <xf numFmtId="2" fontId="13" fillId="0" borderId="2" xfId="0" applyNumberFormat="1" applyFont="1" applyFill="1" applyBorder="1"/>
    <xf numFmtId="2" fontId="38" fillId="2" borderId="62" xfId="0" applyNumberFormat="1" applyFont="1" applyFill="1" applyBorder="1"/>
    <xf numFmtId="0" fontId="14" fillId="5" borderId="40" xfId="0" applyFont="1" applyFill="1" applyBorder="1"/>
    <xf numFmtId="0" fontId="27" fillId="2" borderId="0" xfId="0" applyFont="1" applyFill="1" applyBorder="1"/>
    <xf numFmtId="0" fontId="6" fillId="2" borderId="0" xfId="0" applyFont="1" applyFill="1" applyBorder="1"/>
    <xf numFmtId="0" fontId="27" fillId="0" borderId="0" xfId="0" applyFont="1" applyFill="1" applyBorder="1"/>
    <xf numFmtId="2" fontId="17" fillId="2" borderId="25" xfId="0" applyNumberFormat="1" applyFont="1" applyFill="1" applyBorder="1"/>
    <xf numFmtId="2" fontId="17" fillId="2" borderId="1" xfId="0" applyNumberFormat="1" applyFont="1" applyFill="1" applyBorder="1"/>
    <xf numFmtId="2" fontId="17" fillId="2" borderId="30" xfId="0" applyNumberFormat="1" applyFont="1" applyFill="1" applyBorder="1"/>
    <xf numFmtId="2" fontId="17" fillId="0" borderId="29" xfId="0" applyNumberFormat="1" applyFont="1" applyFill="1" applyBorder="1"/>
    <xf numFmtId="2" fontId="22" fillId="11" borderId="37" xfId="0" applyNumberFormat="1" applyFont="1" applyFill="1" applyBorder="1"/>
    <xf numFmtId="2" fontId="21" fillId="0" borderId="35" xfId="0" applyNumberFormat="1" applyFont="1" applyFill="1" applyBorder="1"/>
    <xf numFmtId="2" fontId="21" fillId="0" borderId="36" xfId="0" applyNumberFormat="1" applyFont="1" applyFill="1" applyBorder="1"/>
    <xf numFmtId="2" fontId="21" fillId="0" borderId="68" xfId="0" applyNumberFormat="1" applyFont="1" applyFill="1" applyBorder="1"/>
    <xf numFmtId="2" fontId="21" fillId="2" borderId="35" xfId="0" applyNumberFormat="1" applyFont="1" applyFill="1" applyBorder="1"/>
    <xf numFmtId="2" fontId="21" fillId="2" borderId="36" xfId="0" applyNumberFormat="1" applyFont="1" applyFill="1" applyBorder="1"/>
    <xf numFmtId="2" fontId="21" fillId="2" borderId="28" xfId="0" applyNumberFormat="1" applyFont="1" applyFill="1" applyBorder="1"/>
    <xf numFmtId="2" fontId="22" fillId="2" borderId="38" xfId="0" applyNumberFormat="1" applyFont="1" applyFill="1" applyBorder="1"/>
    <xf numFmtId="2" fontId="38" fillId="11" borderId="37" xfId="0" applyNumberFormat="1" applyFont="1" applyFill="1" applyBorder="1"/>
    <xf numFmtId="2" fontId="34" fillId="0" borderId="35" xfId="0" applyNumberFormat="1" applyFont="1" applyFill="1" applyBorder="1"/>
    <xf numFmtId="2" fontId="34" fillId="0" borderId="36" xfId="0" applyNumberFormat="1" applyFont="1" applyFill="1" applyBorder="1"/>
    <xf numFmtId="2" fontId="34" fillId="0" borderId="68" xfId="0" applyNumberFormat="1" applyFont="1" applyFill="1" applyBorder="1"/>
    <xf numFmtId="2" fontId="17" fillId="2" borderId="35" xfId="0" applyNumberFormat="1" applyFont="1" applyFill="1" applyBorder="1"/>
    <xf numFmtId="2" fontId="17" fillId="2" borderId="36" xfId="0" applyNumberFormat="1" applyFont="1" applyFill="1" applyBorder="1"/>
    <xf numFmtId="2" fontId="17" fillId="2" borderId="28" xfId="0" applyNumberFormat="1" applyFont="1" applyFill="1" applyBorder="1"/>
    <xf numFmtId="2" fontId="38" fillId="2" borderId="38" xfId="0" applyNumberFormat="1" applyFont="1" applyFill="1" applyBorder="1"/>
    <xf numFmtId="1" fontId="35" fillId="2" borderId="35" xfId="0" applyNumberFormat="1" applyFont="1" applyFill="1" applyBorder="1" applyAlignment="1">
      <alignment horizontal="right"/>
    </xf>
    <xf numFmtId="1" fontId="35" fillId="2" borderId="36" xfId="0" applyNumberFormat="1" applyFont="1" applyFill="1" applyBorder="1" applyAlignment="1">
      <alignment horizontal="right"/>
    </xf>
    <xf numFmtId="0" fontId="35" fillId="5" borderId="37" xfId="0" applyFont="1" applyFill="1" applyBorder="1"/>
    <xf numFmtId="0" fontId="36" fillId="5" borderId="38" xfId="0" applyFont="1" applyFill="1" applyBorder="1"/>
    <xf numFmtId="0" fontId="35" fillId="5" borderId="32" xfId="0" applyFont="1" applyFill="1" applyBorder="1"/>
    <xf numFmtId="0" fontId="10" fillId="5" borderId="63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 wrapText="1"/>
    </xf>
    <xf numFmtId="0" fontId="10" fillId="5" borderId="81" xfId="0" applyFont="1" applyFill="1" applyBorder="1" applyAlignment="1">
      <alignment horizontal="center" vertical="center"/>
    </xf>
    <xf numFmtId="2" fontId="36" fillId="5" borderId="38" xfId="0" applyNumberFormat="1" applyFont="1" applyFill="1" applyBorder="1"/>
    <xf numFmtId="1" fontId="37" fillId="2" borderId="36" xfId="0" applyNumberFormat="1" applyFont="1" applyFill="1" applyBorder="1" applyAlignment="1">
      <alignment horizontal="right"/>
    </xf>
    <xf numFmtId="1" fontId="34" fillId="2" borderId="36" xfId="0" applyNumberFormat="1" applyFont="1" applyFill="1" applyBorder="1" applyAlignment="1">
      <alignment horizontal="right"/>
    </xf>
    <xf numFmtId="0" fontId="38" fillId="5" borderId="36" xfId="0" applyFont="1" applyFill="1" applyBorder="1"/>
    <xf numFmtId="2" fontId="38" fillId="11" borderId="61" xfId="0" applyNumberFormat="1" applyFont="1" applyFill="1" applyBorder="1"/>
    <xf numFmtId="0" fontId="11" fillId="2" borderId="40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7" fillId="2" borderId="40" xfId="0" applyFont="1" applyFill="1" applyBorder="1" applyAlignment="1">
      <alignment horizontal="center" vertical="center"/>
    </xf>
    <xf numFmtId="0" fontId="10" fillId="5" borderId="64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10" fillId="5" borderId="89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10" fillId="5" borderId="88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1" fontId="40" fillId="2" borderId="92" xfId="0" applyNumberFormat="1" applyFont="1" applyFill="1" applyBorder="1" applyAlignment="1">
      <alignment horizontal="right"/>
    </xf>
    <xf numFmtId="1" fontId="40" fillId="2" borderId="36" xfId="0" applyNumberFormat="1" applyFont="1" applyFill="1" applyBorder="1" applyAlignment="1">
      <alignment horizontal="right"/>
    </xf>
    <xf numFmtId="2" fontId="41" fillId="5" borderId="38" xfId="0" applyNumberFormat="1" applyFont="1" applyFill="1" applyBorder="1"/>
    <xf numFmtId="1" fontId="40" fillId="2" borderId="35" xfId="0" applyNumberFormat="1" applyFont="1" applyFill="1" applyBorder="1" applyAlignment="1">
      <alignment horizontal="right"/>
    </xf>
    <xf numFmtId="1" fontId="42" fillId="2" borderId="36" xfId="0" applyNumberFormat="1" applyFont="1" applyFill="1" applyBorder="1" applyAlignment="1">
      <alignment horizontal="right"/>
    </xf>
    <xf numFmtId="0" fontId="41" fillId="5" borderId="38" xfId="0" applyFont="1" applyFill="1" applyBorder="1"/>
    <xf numFmtId="0" fontId="41" fillId="6" borderId="32" xfId="0" applyFont="1" applyFill="1" applyBorder="1"/>
    <xf numFmtId="1" fontId="47" fillId="2" borderId="41" xfId="0" applyNumberFormat="1" applyFont="1" applyFill="1" applyBorder="1" applyAlignment="1">
      <alignment horizontal="right"/>
    </xf>
    <xf numFmtId="1" fontId="47" fillId="2" borderId="54" xfId="0" applyNumberFormat="1" applyFont="1" applyFill="1" applyBorder="1" applyAlignment="1">
      <alignment horizontal="right"/>
    </xf>
    <xf numFmtId="0" fontId="48" fillId="5" borderId="32" xfId="0" applyFont="1" applyFill="1" applyBorder="1"/>
    <xf numFmtId="1" fontId="47" fillId="2" borderId="31" xfId="0" applyNumberFormat="1" applyFont="1" applyFill="1" applyBorder="1" applyAlignment="1">
      <alignment horizontal="right"/>
    </xf>
    <xf numFmtId="2" fontId="22" fillId="11" borderId="61" xfId="0" applyNumberFormat="1" applyFont="1" applyFill="1" applyBorder="1"/>
    <xf numFmtId="1" fontId="21" fillId="2" borderId="54" xfId="0" applyNumberFormat="1" applyFont="1" applyFill="1" applyBorder="1" applyAlignment="1">
      <alignment horizontal="right"/>
    </xf>
    <xf numFmtId="1" fontId="21" fillId="2" borderId="35" xfId="0" applyNumberFormat="1" applyFont="1" applyFill="1" applyBorder="1" applyAlignment="1">
      <alignment horizontal="right"/>
    </xf>
    <xf numFmtId="1" fontId="21" fillId="2" borderId="36" xfId="0" applyNumberFormat="1" applyFont="1" applyFill="1" applyBorder="1" applyAlignment="1">
      <alignment horizontal="right"/>
    </xf>
    <xf numFmtId="0" fontId="21" fillId="5" borderId="37" xfId="0" applyFont="1" applyFill="1" applyBorder="1"/>
    <xf numFmtId="0" fontId="22" fillId="5" borderId="38" xfId="0" applyFont="1" applyFill="1" applyBorder="1"/>
    <xf numFmtId="0" fontId="21" fillId="5" borderId="32" xfId="0" applyFont="1" applyFill="1" applyBorder="1"/>
    <xf numFmtId="0" fontId="9" fillId="3" borderId="48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24" fillId="5" borderId="2" xfId="0" applyFont="1" applyFill="1" applyBorder="1"/>
    <xf numFmtId="1" fontId="35" fillId="2" borderId="96" xfId="0" applyNumberFormat="1" applyFont="1" applyFill="1" applyBorder="1" applyAlignment="1">
      <alignment horizontal="right"/>
    </xf>
    <xf numFmtId="1" fontId="35" fillId="2" borderId="87" xfId="0" applyNumberFormat="1" applyFont="1" applyFill="1" applyBorder="1" applyAlignment="1">
      <alignment horizontal="right"/>
    </xf>
    <xf numFmtId="1" fontId="35" fillId="2" borderId="7" xfId="0" applyNumberFormat="1" applyFont="1" applyFill="1" applyBorder="1" applyAlignment="1">
      <alignment horizontal="right"/>
    </xf>
    <xf numFmtId="0" fontId="17" fillId="0" borderId="2" xfId="1" applyFont="1" applyFill="1" applyBorder="1"/>
    <xf numFmtId="1" fontId="51" fillId="2" borderId="1" xfId="0" applyNumberFormat="1" applyFont="1" applyFill="1" applyBorder="1" applyAlignment="1">
      <alignment horizontal="right"/>
    </xf>
    <xf numFmtId="2" fontId="52" fillId="5" borderId="26" xfId="0" applyNumberFormat="1" applyFont="1" applyFill="1" applyBorder="1"/>
    <xf numFmtId="1" fontId="51" fillId="2" borderId="22" xfId="0" applyNumberFormat="1" applyFont="1" applyFill="1" applyBorder="1" applyAlignment="1">
      <alignment horizontal="right"/>
    </xf>
    <xf numFmtId="1" fontId="51" fillId="2" borderId="17" xfId="0" applyNumberFormat="1" applyFont="1" applyFill="1" applyBorder="1" applyAlignment="1">
      <alignment horizontal="right"/>
    </xf>
    <xf numFmtId="0" fontId="52" fillId="5" borderId="39" xfId="0" applyFont="1" applyFill="1" applyBorder="1"/>
    <xf numFmtId="1" fontId="51" fillId="2" borderId="25" xfId="0" applyNumberFormat="1" applyFont="1" applyFill="1" applyBorder="1" applyAlignment="1">
      <alignment horizontal="right"/>
    </xf>
    <xf numFmtId="1" fontId="53" fillId="2" borderId="1" xfId="0" applyNumberFormat="1" applyFont="1" applyFill="1" applyBorder="1" applyAlignment="1">
      <alignment horizontal="right"/>
    </xf>
    <xf numFmtId="0" fontId="52" fillId="5" borderId="26" xfId="0" applyFont="1" applyFill="1" applyBorder="1"/>
    <xf numFmtId="1" fontId="51" fillId="2" borderId="41" xfId="0" applyNumberFormat="1" applyFont="1" applyFill="1" applyBorder="1" applyAlignment="1">
      <alignment horizontal="right"/>
    </xf>
    <xf numFmtId="1" fontId="51" fillId="2" borderId="54" xfId="0" applyNumberFormat="1" applyFont="1" applyFill="1" applyBorder="1" applyAlignment="1">
      <alignment horizontal="right"/>
    </xf>
    <xf numFmtId="1" fontId="17" fillId="2" borderId="1" xfId="0" applyNumberFormat="1" applyFont="1" applyFill="1" applyBorder="1" applyAlignment="1">
      <alignment horizontal="right"/>
    </xf>
    <xf numFmtId="2" fontId="11" fillId="11" borderId="20" xfId="0" applyNumberFormat="1" applyFont="1" applyFill="1" applyBorder="1"/>
    <xf numFmtId="1" fontId="51" fillId="2" borderId="18" xfId="0" applyNumberFormat="1" applyFont="1" applyFill="1" applyBorder="1" applyAlignment="1">
      <alignment horizontal="right"/>
    </xf>
    <xf numFmtId="2" fontId="11" fillId="11" borderId="2" xfId="0" applyNumberFormat="1" applyFont="1" applyFill="1" applyBorder="1"/>
    <xf numFmtId="1" fontId="54" fillId="12" borderId="17" xfId="0" applyNumberFormat="1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22" fillId="5" borderId="40" xfId="0" applyFont="1" applyFill="1" applyBorder="1"/>
    <xf numFmtId="0" fontId="12" fillId="3" borderId="47" xfId="0" applyFont="1" applyFill="1" applyBorder="1" applyAlignment="1">
      <alignment horizontal="center" vertical="center"/>
    </xf>
    <xf numFmtId="0" fontId="12" fillId="3" borderId="48" xfId="0" applyFont="1" applyFill="1" applyBorder="1" applyAlignment="1">
      <alignment horizontal="center" vertical="center"/>
    </xf>
    <xf numFmtId="0" fontId="32" fillId="5" borderId="32" xfId="0" applyFont="1" applyFill="1" applyBorder="1"/>
    <xf numFmtId="2" fontId="41" fillId="5" borderId="32" xfId="0" applyNumberFormat="1" applyFont="1" applyFill="1" applyBorder="1"/>
    <xf numFmtId="2" fontId="41" fillId="5" borderId="39" xfId="0" applyNumberFormat="1" applyFont="1" applyFill="1" applyBorder="1"/>
    <xf numFmtId="2" fontId="24" fillId="5" borderId="39" xfId="0" applyNumberFormat="1" applyFont="1" applyFill="1" applyBorder="1"/>
    <xf numFmtId="1" fontId="23" fillId="2" borderId="60" xfId="0" applyNumberFormat="1" applyFont="1" applyFill="1" applyBorder="1" applyAlignment="1">
      <alignment horizontal="right"/>
    </xf>
    <xf numFmtId="2" fontId="24" fillId="5" borderId="40" xfId="0" applyNumberFormat="1" applyFont="1" applyFill="1" applyBorder="1"/>
    <xf numFmtId="2" fontId="24" fillId="13" borderId="39" xfId="0" applyNumberFormat="1" applyFont="1" applyFill="1" applyBorder="1"/>
    <xf numFmtId="2" fontId="21" fillId="0" borderId="92" xfId="0" applyNumberFormat="1" applyFont="1" applyFill="1" applyBorder="1"/>
    <xf numFmtId="2" fontId="21" fillId="0" borderId="60" xfId="0" applyNumberFormat="1" applyFont="1" applyFill="1" applyBorder="1"/>
    <xf numFmtId="2" fontId="17" fillId="0" borderId="60" xfId="0" applyNumberFormat="1" applyFont="1" applyFill="1" applyBorder="1"/>
    <xf numFmtId="2" fontId="34" fillId="0" borderId="92" xfId="0" applyNumberFormat="1" applyFont="1" applyFill="1" applyBorder="1"/>
    <xf numFmtId="2" fontId="34" fillId="0" borderId="60" xfId="0" applyNumberFormat="1" applyFont="1" applyFill="1" applyBorder="1"/>
    <xf numFmtId="2" fontId="34" fillId="0" borderId="95" xfId="0" applyNumberFormat="1" applyFont="1" applyFill="1" applyBorder="1"/>
    <xf numFmtId="0" fontId="36" fillId="5" borderId="37" xfId="0" applyFont="1" applyFill="1" applyBorder="1"/>
    <xf numFmtId="0" fontId="36" fillId="5" borderId="2" xfId="0" applyFont="1" applyFill="1" applyBorder="1"/>
    <xf numFmtId="0" fontId="36" fillId="0" borderId="2" xfId="0" applyFont="1" applyFill="1" applyBorder="1"/>
    <xf numFmtId="0" fontId="33" fillId="0" borderId="2" xfId="0" applyFont="1" applyFill="1" applyBorder="1"/>
    <xf numFmtId="0" fontId="41" fillId="5" borderId="2" xfId="0" applyFont="1" applyFill="1" applyBorder="1"/>
    <xf numFmtId="0" fontId="52" fillId="5" borderId="2" xfId="0" applyFont="1" applyFill="1" applyBorder="1"/>
    <xf numFmtId="1" fontId="34" fillId="2" borderId="92" xfId="0" applyNumberFormat="1" applyFont="1" applyFill="1" applyBorder="1" applyAlignment="1">
      <alignment horizontal="right"/>
    </xf>
    <xf numFmtId="1" fontId="25" fillId="2" borderId="60" xfId="0" applyNumberFormat="1" applyFont="1" applyFill="1" applyBorder="1" applyAlignment="1">
      <alignment horizontal="right"/>
    </xf>
    <xf numFmtId="1" fontId="34" fillId="2" borderId="60" xfId="0" applyNumberFormat="1" applyFont="1" applyFill="1" applyBorder="1" applyAlignment="1">
      <alignment horizontal="right"/>
    </xf>
    <xf numFmtId="1" fontId="34" fillId="0" borderId="60" xfId="0" applyNumberFormat="1" applyFont="1" applyFill="1" applyBorder="1" applyAlignment="1">
      <alignment horizontal="right"/>
    </xf>
    <xf numFmtId="1" fontId="25" fillId="0" borderId="60" xfId="0" applyNumberFormat="1" applyFont="1" applyFill="1" applyBorder="1" applyAlignment="1">
      <alignment horizontal="right"/>
    </xf>
    <xf numFmtId="1" fontId="21" fillId="2" borderId="60" xfId="0" applyNumberFormat="1" applyFont="1" applyFill="1" applyBorder="1" applyAlignment="1">
      <alignment horizontal="right"/>
    </xf>
    <xf numFmtId="1" fontId="17" fillId="2" borderId="60" xfId="0" applyNumberFormat="1" applyFont="1" applyFill="1" applyBorder="1" applyAlignment="1">
      <alignment horizontal="right"/>
    </xf>
    <xf numFmtId="0" fontId="36" fillId="6" borderId="32" xfId="0" applyFont="1" applyFill="1" applyBorder="1"/>
    <xf numFmtId="0" fontId="52" fillId="6" borderId="39" xfId="0" applyFont="1" applyFill="1" applyBorder="1"/>
    <xf numFmtId="1" fontId="40" fillId="2" borderId="50" xfId="0" applyNumberFormat="1" applyFont="1" applyFill="1" applyBorder="1" applyAlignment="1">
      <alignment horizontal="right"/>
    </xf>
    <xf numFmtId="1" fontId="40" fillId="2" borderId="55" xfId="0" applyNumberFormat="1" applyFont="1" applyFill="1" applyBorder="1" applyAlignment="1">
      <alignment horizontal="right"/>
    </xf>
    <xf numFmtId="1" fontId="40" fillId="2" borderId="44" xfId="0" applyNumberFormat="1" applyFont="1" applyFill="1" applyBorder="1" applyAlignment="1">
      <alignment horizontal="right"/>
    </xf>
    <xf numFmtId="0" fontId="41" fillId="6" borderId="46" xfId="0" applyFont="1" applyFill="1" applyBorder="1"/>
    <xf numFmtId="0" fontId="10" fillId="5" borderId="36" xfId="0" applyFont="1" applyFill="1" applyBorder="1"/>
    <xf numFmtId="0" fontId="22" fillId="5" borderId="36" xfId="0" applyFont="1" applyFill="1" applyBorder="1"/>
    <xf numFmtId="2" fontId="17" fillId="14" borderId="60" xfId="0" applyNumberFormat="1" applyFont="1" applyFill="1" applyBorder="1"/>
    <xf numFmtId="2" fontId="17" fillId="14" borderId="25" xfId="0" applyNumberFormat="1" applyFont="1" applyFill="1" applyBorder="1"/>
    <xf numFmtId="2" fontId="56" fillId="12" borderId="36" xfId="0" applyNumberFormat="1" applyFont="1" applyFill="1" applyBorder="1" applyAlignment="1">
      <alignment horizontal="center"/>
    </xf>
    <xf numFmtId="2" fontId="56" fillId="12" borderId="1" xfId="0" applyNumberFormat="1" applyFont="1" applyFill="1" applyBorder="1" applyAlignment="1">
      <alignment horizontal="center"/>
    </xf>
    <xf numFmtId="2" fontId="57" fillId="12" borderId="1" xfId="0" applyNumberFormat="1" applyFont="1" applyFill="1" applyBorder="1" applyAlignment="1">
      <alignment horizontal="center"/>
    </xf>
    <xf numFmtId="0" fontId="55" fillId="0" borderId="2" xfId="0" applyFont="1" applyFill="1" applyBorder="1"/>
    <xf numFmtId="2" fontId="54" fillId="12" borderId="58" xfId="0" applyNumberFormat="1" applyFont="1" applyFill="1" applyBorder="1" applyAlignment="1">
      <alignment horizontal="center"/>
    </xf>
    <xf numFmtId="2" fontId="54" fillId="12" borderId="65" xfId="0" applyNumberFormat="1" applyFont="1" applyFill="1" applyBorder="1" applyAlignment="1">
      <alignment horizontal="center"/>
    </xf>
    <xf numFmtId="2" fontId="56" fillId="12" borderId="65" xfId="0" applyNumberFormat="1" applyFont="1" applyFill="1" applyBorder="1" applyAlignment="1">
      <alignment horizontal="center"/>
    </xf>
    <xf numFmtId="2" fontId="56" fillId="12" borderId="66" xfId="0" applyNumberFormat="1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 vertical="center"/>
    </xf>
    <xf numFmtId="2" fontId="34" fillId="14" borderId="60" xfId="0" applyNumberFormat="1" applyFont="1" applyFill="1" applyBorder="1"/>
    <xf numFmtId="2" fontId="17" fillId="15" borderId="60" xfId="0" applyNumberFormat="1" applyFont="1" applyFill="1" applyBorder="1"/>
    <xf numFmtId="1" fontId="54" fillId="12" borderId="61" xfId="0" applyNumberFormat="1" applyFont="1" applyFill="1" applyBorder="1" applyAlignment="1">
      <alignment horizontal="center"/>
    </xf>
    <xf numFmtId="1" fontId="54" fillId="12" borderId="20" xfId="0" applyNumberFormat="1" applyFont="1" applyFill="1" applyBorder="1" applyAlignment="1">
      <alignment horizontal="center"/>
    </xf>
    <xf numFmtId="1" fontId="50" fillId="12" borderId="20" xfId="0" applyNumberFormat="1" applyFont="1" applyFill="1" applyBorder="1" applyAlignment="1">
      <alignment horizontal="center"/>
    </xf>
    <xf numFmtId="0" fontId="34" fillId="2" borderId="1" xfId="0" applyFont="1" applyFill="1" applyBorder="1"/>
    <xf numFmtId="0" fontId="17" fillId="2" borderId="1" xfId="0" applyFont="1" applyFill="1" applyBorder="1"/>
    <xf numFmtId="0" fontId="17" fillId="0" borderId="1" xfId="0" applyFont="1" applyFill="1" applyBorder="1"/>
    <xf numFmtId="2" fontId="18" fillId="0" borderId="106" xfId="0" applyNumberFormat="1" applyFont="1" applyFill="1" applyBorder="1"/>
    <xf numFmtId="0" fontId="17" fillId="16" borderId="1" xfId="0" applyFont="1" applyFill="1" applyBorder="1"/>
    <xf numFmtId="0" fontId="17" fillId="17" borderId="1" xfId="0" applyFont="1" applyFill="1" applyBorder="1"/>
    <xf numFmtId="0" fontId="17" fillId="18" borderId="1" xfId="0" applyFont="1" applyFill="1" applyBorder="1"/>
    <xf numFmtId="0" fontId="12" fillId="3" borderId="62" xfId="0" applyFont="1" applyFill="1" applyBorder="1" applyAlignment="1">
      <alignment horizontal="center" vertical="center"/>
    </xf>
    <xf numFmtId="0" fontId="58" fillId="5" borderId="32" xfId="0" applyFont="1" applyFill="1" applyBorder="1"/>
    <xf numFmtId="1" fontId="59" fillId="2" borderId="22" xfId="0" applyNumberFormat="1" applyFont="1" applyFill="1" applyBorder="1" applyAlignment="1">
      <alignment horizontal="right"/>
    </xf>
    <xf numFmtId="1" fontId="59" fillId="2" borderId="17" xfId="0" applyNumberFormat="1" applyFont="1" applyFill="1" applyBorder="1" applyAlignment="1">
      <alignment horizontal="right"/>
    </xf>
    <xf numFmtId="1" fontId="59" fillId="2" borderId="18" xfId="0" applyNumberFormat="1" applyFont="1" applyFill="1" applyBorder="1" applyAlignment="1">
      <alignment horizontal="right"/>
    </xf>
    <xf numFmtId="0" fontId="10" fillId="19" borderId="83" xfId="0" applyFont="1" applyFill="1" applyBorder="1" applyAlignment="1">
      <alignment horizontal="center" vertical="center"/>
    </xf>
    <xf numFmtId="0" fontId="9" fillId="19" borderId="74" xfId="0" applyFont="1" applyFill="1" applyBorder="1" applyAlignment="1">
      <alignment vertical="center"/>
    </xf>
    <xf numFmtId="0" fontId="9" fillId="19" borderId="75" xfId="0" applyFont="1" applyFill="1" applyBorder="1" applyAlignment="1">
      <alignment horizontal="center" vertical="center"/>
    </xf>
    <xf numFmtId="0" fontId="10" fillId="19" borderId="77" xfId="0" applyFont="1" applyFill="1" applyBorder="1" applyAlignment="1">
      <alignment horizontal="center" vertical="center"/>
    </xf>
    <xf numFmtId="0" fontId="10" fillId="19" borderId="90" xfId="0" applyFont="1" applyFill="1" applyBorder="1" applyAlignment="1">
      <alignment horizontal="center" vertical="center"/>
    </xf>
    <xf numFmtId="0" fontId="9" fillId="19" borderId="27" xfId="0" applyFont="1" applyFill="1" applyBorder="1" applyAlignment="1">
      <alignment vertical="center"/>
    </xf>
    <xf numFmtId="0" fontId="9" fillId="19" borderId="0" xfId="0" applyFont="1" applyFill="1" applyBorder="1" applyAlignment="1">
      <alignment horizontal="center" vertical="center"/>
    </xf>
    <xf numFmtId="0" fontId="10" fillId="19" borderId="64" xfId="0" applyFont="1" applyFill="1" applyBorder="1" applyAlignment="1">
      <alignment horizontal="center" vertical="center"/>
    </xf>
    <xf numFmtId="0" fontId="35" fillId="19" borderId="34" xfId="0" applyFont="1" applyFill="1" applyBorder="1"/>
    <xf numFmtId="1" fontId="35" fillId="19" borderId="41" xfId="0" applyNumberFormat="1" applyFont="1" applyFill="1" applyBorder="1" applyAlignment="1">
      <alignment horizontal="right"/>
    </xf>
    <xf numFmtId="1" fontId="35" fillId="19" borderId="31" xfId="0" applyNumberFormat="1" applyFont="1" applyFill="1" applyBorder="1" applyAlignment="1">
      <alignment horizontal="right"/>
    </xf>
    <xf numFmtId="0" fontId="36" fillId="19" borderId="32" xfId="0" applyFont="1" applyFill="1" applyBorder="1"/>
    <xf numFmtId="0" fontId="35" fillId="19" borderId="40" xfId="0" applyFont="1" applyFill="1" applyBorder="1"/>
    <xf numFmtId="0" fontId="46" fillId="19" borderId="40" xfId="0" applyFont="1" applyFill="1" applyBorder="1"/>
    <xf numFmtId="1" fontId="46" fillId="19" borderId="41" xfId="0" applyNumberFormat="1" applyFont="1" applyFill="1" applyBorder="1" applyAlignment="1">
      <alignment horizontal="right"/>
    </xf>
    <xf numFmtId="1" fontId="46" fillId="19" borderId="31" xfId="0" applyNumberFormat="1" applyFont="1" applyFill="1" applyBorder="1" applyAlignment="1">
      <alignment horizontal="right"/>
    </xf>
    <xf numFmtId="0" fontId="45" fillId="19" borderId="32" xfId="0" applyFont="1" applyFill="1" applyBorder="1"/>
    <xf numFmtId="0" fontId="44" fillId="19" borderId="40" xfId="0" applyFont="1" applyFill="1" applyBorder="1"/>
    <xf numFmtId="1" fontId="23" fillId="19" borderId="41" xfId="0" applyNumberFormat="1" applyFont="1" applyFill="1" applyBorder="1" applyAlignment="1">
      <alignment horizontal="right"/>
    </xf>
    <xf numFmtId="1" fontId="23" fillId="19" borderId="31" xfId="0" applyNumberFormat="1" applyFont="1" applyFill="1" applyBorder="1" applyAlignment="1">
      <alignment horizontal="right"/>
    </xf>
    <xf numFmtId="0" fontId="24" fillId="19" borderId="32" xfId="0" applyFont="1" applyFill="1" applyBorder="1"/>
    <xf numFmtId="0" fontId="45" fillId="19" borderId="39" xfId="0" applyFont="1" applyFill="1" applyBorder="1"/>
    <xf numFmtId="0" fontId="40" fillId="19" borderId="40" xfId="0" applyFont="1" applyFill="1" applyBorder="1"/>
    <xf numFmtId="1" fontId="40" fillId="19" borderId="41" xfId="0" applyNumberFormat="1" applyFont="1" applyFill="1" applyBorder="1" applyAlignment="1">
      <alignment horizontal="right"/>
    </xf>
    <xf numFmtId="1" fontId="40" fillId="19" borderId="31" xfId="0" applyNumberFormat="1" applyFont="1" applyFill="1" applyBorder="1" applyAlignment="1">
      <alignment horizontal="right"/>
    </xf>
    <xf numFmtId="0" fontId="41" fillId="19" borderId="32" xfId="0" applyFont="1" applyFill="1" applyBorder="1"/>
    <xf numFmtId="0" fontId="51" fillId="19" borderId="40" xfId="0" applyFont="1" applyFill="1" applyBorder="1"/>
    <xf numFmtId="1" fontId="51" fillId="19" borderId="41" xfId="0" applyNumberFormat="1" applyFont="1" applyFill="1" applyBorder="1" applyAlignment="1">
      <alignment horizontal="right"/>
    </xf>
    <xf numFmtId="1" fontId="51" fillId="19" borderId="31" xfId="0" applyNumberFormat="1" applyFont="1" applyFill="1" applyBorder="1" applyAlignment="1">
      <alignment horizontal="right"/>
    </xf>
    <xf numFmtId="0" fontId="52" fillId="19" borderId="32" xfId="0" applyFont="1" applyFill="1" applyBorder="1"/>
    <xf numFmtId="1" fontId="21" fillId="19" borderId="41" xfId="0" applyNumberFormat="1" applyFont="1" applyFill="1" applyBorder="1" applyAlignment="1">
      <alignment horizontal="right"/>
    </xf>
    <xf numFmtId="1" fontId="21" fillId="19" borderId="54" xfId="0" applyNumberFormat="1" applyFont="1" applyFill="1" applyBorder="1" applyAlignment="1">
      <alignment horizontal="right"/>
    </xf>
    <xf numFmtId="1" fontId="21" fillId="19" borderId="31" xfId="0" applyNumberFormat="1" applyFont="1" applyFill="1" applyBorder="1" applyAlignment="1">
      <alignment horizontal="right"/>
    </xf>
    <xf numFmtId="0" fontId="21" fillId="19" borderId="34" xfId="0" applyFont="1" applyFill="1" applyBorder="1"/>
    <xf numFmtId="0" fontId="22" fillId="19" borderId="32" xfId="0" applyFont="1" applyFill="1" applyBorder="1"/>
    <xf numFmtId="1" fontId="21" fillId="19" borderId="22" xfId="0" applyNumberFormat="1" applyFont="1" applyFill="1" applyBorder="1" applyAlignment="1">
      <alignment horizontal="right"/>
    </xf>
    <xf numFmtId="1" fontId="21" fillId="19" borderId="17" xfId="0" applyNumberFormat="1" applyFont="1" applyFill="1" applyBorder="1" applyAlignment="1">
      <alignment horizontal="right"/>
    </xf>
    <xf numFmtId="1" fontId="21" fillId="19" borderId="18" xfId="0" applyNumberFormat="1" applyFont="1" applyFill="1" applyBorder="1" applyAlignment="1">
      <alignment horizontal="right"/>
    </xf>
    <xf numFmtId="0" fontId="21" fillId="19" borderId="40" xfId="0" applyFont="1" applyFill="1" applyBorder="1"/>
    <xf numFmtId="1" fontId="25" fillId="19" borderId="22" xfId="0" applyNumberFormat="1" applyFont="1" applyFill="1" applyBorder="1" applyAlignment="1">
      <alignment horizontal="right"/>
    </xf>
    <xf numFmtId="1" fontId="25" fillId="19" borderId="17" xfId="0" applyNumberFormat="1" applyFont="1" applyFill="1" applyBorder="1" applyAlignment="1">
      <alignment horizontal="right"/>
    </xf>
    <xf numFmtId="1" fontId="25" fillId="19" borderId="18" xfId="0" applyNumberFormat="1" applyFont="1" applyFill="1" applyBorder="1" applyAlignment="1">
      <alignment horizontal="right"/>
    </xf>
    <xf numFmtId="0" fontId="15" fillId="19" borderId="40" xfId="0" applyFont="1" applyFill="1" applyBorder="1"/>
    <xf numFmtId="1" fontId="25" fillId="19" borderId="41" xfId="0" applyNumberFormat="1" applyFont="1" applyFill="1" applyBorder="1" applyAlignment="1">
      <alignment horizontal="right"/>
    </xf>
    <xf numFmtId="1" fontId="25" fillId="19" borderId="31" xfId="0" applyNumberFormat="1" applyFont="1" applyFill="1" applyBorder="1" applyAlignment="1">
      <alignment horizontal="right"/>
    </xf>
    <xf numFmtId="0" fontId="14" fillId="19" borderId="32" xfId="0" applyFont="1" applyFill="1" applyBorder="1"/>
    <xf numFmtId="1" fontId="9" fillId="19" borderId="22" xfId="0" applyNumberFormat="1" applyFont="1" applyFill="1" applyBorder="1" applyAlignment="1">
      <alignment horizontal="right"/>
    </xf>
    <xf numFmtId="1" fontId="9" fillId="19" borderId="17" xfId="0" applyNumberFormat="1" applyFont="1" applyFill="1" applyBorder="1" applyAlignment="1">
      <alignment horizontal="right"/>
    </xf>
    <xf numFmtId="1" fontId="9" fillId="19" borderId="18" xfId="0" applyNumberFormat="1" applyFont="1" applyFill="1" applyBorder="1" applyAlignment="1">
      <alignment horizontal="right"/>
    </xf>
    <xf numFmtId="0" fontId="9" fillId="19" borderId="40" xfId="0" applyFont="1" applyFill="1" applyBorder="1"/>
    <xf numFmtId="1" fontId="9" fillId="19" borderId="41" xfId="0" applyNumberFormat="1" applyFont="1" applyFill="1" applyBorder="1" applyAlignment="1">
      <alignment horizontal="right"/>
    </xf>
    <xf numFmtId="1" fontId="9" fillId="19" borderId="31" xfId="0" applyNumberFormat="1" applyFont="1" applyFill="1" applyBorder="1" applyAlignment="1">
      <alignment horizontal="right"/>
    </xf>
    <xf numFmtId="0" fontId="10" fillId="19" borderId="32" xfId="0" applyFont="1" applyFill="1" applyBorder="1"/>
    <xf numFmtId="1" fontId="19" fillId="19" borderId="22" xfId="0" applyNumberFormat="1" applyFont="1" applyFill="1" applyBorder="1" applyAlignment="1">
      <alignment horizontal="right"/>
    </xf>
    <xf numFmtId="1" fontId="19" fillId="19" borderId="17" xfId="0" applyNumberFormat="1" applyFont="1" applyFill="1" applyBorder="1" applyAlignment="1">
      <alignment horizontal="right"/>
    </xf>
    <xf numFmtId="1" fontId="19" fillId="19" borderId="18" xfId="0" applyNumberFormat="1" applyFont="1" applyFill="1" applyBorder="1" applyAlignment="1">
      <alignment horizontal="right"/>
    </xf>
    <xf numFmtId="0" fontId="19" fillId="19" borderId="40" xfId="0" applyFont="1" applyFill="1" applyBorder="1"/>
    <xf numFmtId="1" fontId="19" fillId="19" borderId="41" xfId="0" applyNumberFormat="1" applyFont="1" applyFill="1" applyBorder="1" applyAlignment="1">
      <alignment horizontal="right"/>
    </xf>
    <xf numFmtId="1" fontId="19" fillId="19" borderId="31" xfId="0" applyNumberFormat="1" applyFont="1" applyFill="1" applyBorder="1" applyAlignment="1">
      <alignment horizontal="right"/>
    </xf>
    <xf numFmtId="0" fontId="20" fillId="19" borderId="32" xfId="0" applyFont="1" applyFill="1" applyBorder="1"/>
    <xf numFmtId="1" fontId="34" fillId="19" borderId="22" xfId="0" applyNumberFormat="1" applyFont="1" applyFill="1" applyBorder="1" applyAlignment="1">
      <alignment horizontal="right"/>
    </xf>
    <xf numFmtId="1" fontId="34" fillId="19" borderId="18" xfId="0" applyNumberFormat="1" applyFont="1" applyFill="1" applyBorder="1" applyAlignment="1">
      <alignment horizontal="right"/>
    </xf>
    <xf numFmtId="1" fontId="34" fillId="19" borderId="41" xfId="0" applyNumberFormat="1" applyFont="1" applyFill="1" applyBorder="1" applyAlignment="1">
      <alignment horizontal="right"/>
    </xf>
    <xf numFmtId="1" fontId="34" fillId="19" borderId="31" xfId="0" applyNumberFormat="1" applyFont="1" applyFill="1" applyBorder="1" applyAlignment="1">
      <alignment horizontal="right"/>
    </xf>
    <xf numFmtId="0" fontId="38" fillId="19" borderId="32" xfId="0" applyFont="1" applyFill="1" applyBorder="1"/>
    <xf numFmtId="1" fontId="34" fillId="19" borderId="43" xfId="0" applyNumberFormat="1" applyFont="1" applyFill="1" applyBorder="1" applyAlignment="1">
      <alignment horizontal="right"/>
    </xf>
    <xf numFmtId="1" fontId="34" fillId="19" borderId="45" xfId="0" applyNumberFormat="1" applyFont="1" applyFill="1" applyBorder="1" applyAlignment="1">
      <alignment horizontal="right"/>
    </xf>
    <xf numFmtId="1" fontId="34" fillId="19" borderId="50" xfId="0" applyNumberFormat="1" applyFont="1" applyFill="1" applyBorder="1" applyAlignment="1">
      <alignment horizontal="right"/>
    </xf>
    <xf numFmtId="1" fontId="34" fillId="19" borderId="51" xfId="0" applyNumberFormat="1" applyFont="1" applyFill="1" applyBorder="1" applyAlignment="1">
      <alignment horizontal="right"/>
    </xf>
    <xf numFmtId="0" fontId="38" fillId="19" borderId="52" xfId="0" applyFont="1" applyFill="1" applyBorder="1"/>
    <xf numFmtId="1" fontId="35" fillId="2" borderId="37" xfId="0" applyNumberFormat="1" applyFont="1" applyFill="1" applyBorder="1" applyAlignment="1">
      <alignment horizontal="right"/>
    </xf>
    <xf numFmtId="1" fontId="40" fillId="2" borderId="2" xfId="0" applyNumberFormat="1" applyFont="1" applyFill="1" applyBorder="1" applyAlignment="1">
      <alignment horizontal="right"/>
    </xf>
    <xf numFmtId="0" fontId="9" fillId="19" borderId="8" xfId="0" applyFont="1" applyFill="1" applyBorder="1" applyAlignment="1">
      <alignment horizontal="center" vertical="center"/>
    </xf>
    <xf numFmtId="0" fontId="9" fillId="19" borderId="31" xfId="0" applyFont="1" applyFill="1" applyBorder="1" applyAlignment="1">
      <alignment horizontal="center" vertical="center"/>
    </xf>
    <xf numFmtId="0" fontId="10" fillId="19" borderId="21" xfId="0" applyFont="1" applyFill="1" applyBorder="1" applyAlignment="1">
      <alignment horizontal="center" vertical="center"/>
    </xf>
    <xf numFmtId="0" fontId="10" fillId="19" borderId="3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19" borderId="7" xfId="0" applyFont="1" applyFill="1" applyBorder="1" applyAlignment="1">
      <alignment horizontal="center" vertical="center" wrapText="1"/>
    </xf>
    <xf numFmtId="0" fontId="9" fillId="19" borderId="54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49" fillId="5" borderId="21" xfId="0" applyFont="1" applyFill="1" applyBorder="1" applyAlignment="1">
      <alignment horizontal="center" vertical="center"/>
    </xf>
    <xf numFmtId="0" fontId="49" fillId="5" borderId="32" xfId="0" applyFont="1" applyFill="1" applyBorder="1" applyAlignment="1">
      <alignment horizontal="center" vertical="center"/>
    </xf>
    <xf numFmtId="0" fontId="9" fillId="3" borderId="82" xfId="0" applyFont="1" applyFill="1" applyBorder="1" applyAlignment="1">
      <alignment horizontal="center" vertical="center" wrapText="1"/>
    </xf>
    <xf numFmtId="0" fontId="9" fillId="3" borderId="78" xfId="0" applyFont="1" applyFill="1" applyBorder="1" applyAlignment="1">
      <alignment horizontal="center" vertical="center" wrapText="1"/>
    </xf>
    <xf numFmtId="0" fontId="9" fillId="3" borderId="79" xfId="0" applyFont="1" applyFill="1" applyBorder="1" applyAlignment="1">
      <alignment horizontal="center" vertical="center" wrapText="1"/>
    </xf>
    <xf numFmtId="0" fontId="9" fillId="19" borderId="3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10" fillId="0" borderId="93" xfId="0" applyFont="1" applyFill="1" applyBorder="1" applyAlignment="1">
      <alignment horizontal="center" vertical="center" wrapText="1"/>
    </xf>
    <xf numFmtId="0" fontId="10" fillId="0" borderId="105" xfId="0" applyFont="1" applyFill="1" applyBorder="1" applyAlignment="1">
      <alignment horizontal="center" vertical="center" wrapText="1"/>
    </xf>
    <xf numFmtId="0" fontId="10" fillId="0" borderId="97" xfId="0" applyFont="1" applyFill="1" applyBorder="1" applyAlignment="1">
      <alignment horizontal="center" vertical="center" wrapText="1"/>
    </xf>
    <xf numFmtId="0" fontId="10" fillId="0" borderId="98" xfId="0" applyFont="1" applyFill="1" applyBorder="1" applyAlignment="1">
      <alignment horizontal="center" vertical="center" wrapText="1"/>
    </xf>
    <xf numFmtId="0" fontId="12" fillId="3" borderId="104" xfId="0" applyFont="1" applyFill="1" applyBorder="1" applyAlignment="1">
      <alignment horizontal="center" vertical="center" wrapText="1"/>
    </xf>
    <xf numFmtId="0" fontId="12" fillId="3" borderId="10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19" borderId="13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/>
    </xf>
    <xf numFmtId="0" fontId="9" fillId="9" borderId="1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9" fillId="10" borderId="11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7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0" fillId="8" borderId="72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/>
    </xf>
    <xf numFmtId="0" fontId="10" fillId="8" borderId="12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10" fillId="8" borderId="15" xfId="0" applyFont="1" applyFill="1" applyBorder="1" applyAlignment="1">
      <alignment horizontal="center" vertical="center" wrapText="1"/>
    </xf>
    <xf numFmtId="0" fontId="10" fillId="8" borderId="16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72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82" xfId="0" applyFont="1" applyFill="1" applyBorder="1" applyAlignment="1">
      <alignment horizontal="center" vertical="center"/>
    </xf>
    <xf numFmtId="0" fontId="9" fillId="3" borderId="78" xfId="0" applyFont="1" applyFill="1" applyBorder="1" applyAlignment="1">
      <alignment horizontal="center" vertical="center"/>
    </xf>
    <xf numFmtId="0" fontId="9" fillId="3" borderId="79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 wrapText="1"/>
    </xf>
    <xf numFmtId="0" fontId="12" fillId="3" borderId="48" xfId="0" applyFont="1" applyFill="1" applyBorder="1" applyAlignment="1">
      <alignment horizontal="center" vertical="center" wrapText="1"/>
    </xf>
    <xf numFmtId="0" fontId="10" fillId="5" borderId="86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horizontal="center" vertical="center"/>
    </xf>
    <xf numFmtId="0" fontId="9" fillId="2" borderId="72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51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12" fillId="2" borderId="51" xfId="0" applyFont="1" applyFill="1" applyBorder="1" applyAlignment="1">
      <alignment horizontal="center" vertical="center" wrapText="1"/>
    </xf>
    <xf numFmtId="2" fontId="50" fillId="12" borderId="56" xfId="0" applyNumberFormat="1" applyFont="1" applyFill="1" applyBorder="1" applyAlignment="1">
      <alignment horizontal="center" vertical="center" wrapText="1"/>
    </xf>
    <xf numFmtId="2" fontId="50" fillId="12" borderId="57" xfId="0" applyNumberFormat="1" applyFont="1" applyFill="1" applyBorder="1" applyAlignment="1">
      <alignment horizontal="center" vertical="center" wrapText="1"/>
    </xf>
    <xf numFmtId="2" fontId="50" fillId="12" borderId="67" xfId="0" applyNumberFormat="1" applyFont="1" applyFill="1" applyBorder="1" applyAlignment="1">
      <alignment horizontal="center" vertical="center" wrapText="1"/>
    </xf>
    <xf numFmtId="0" fontId="10" fillId="0" borderId="93" xfId="0" applyFont="1" applyFill="1" applyBorder="1" applyAlignment="1">
      <alignment horizontal="center" vertical="top" wrapText="1"/>
    </xf>
    <xf numFmtId="0" fontId="10" fillId="0" borderId="69" xfId="0" applyFont="1" applyFill="1" applyBorder="1" applyAlignment="1">
      <alignment horizontal="center" vertical="top" wrapText="1"/>
    </xf>
    <xf numFmtId="0" fontId="10" fillId="0" borderId="97" xfId="0" applyFont="1" applyFill="1" applyBorder="1" applyAlignment="1">
      <alignment horizontal="center" vertical="top" wrapText="1"/>
    </xf>
    <xf numFmtId="0" fontId="10" fillId="0" borderId="70" xfId="0" applyFont="1" applyFill="1" applyBorder="1" applyAlignment="1">
      <alignment horizontal="center" vertical="top" wrapText="1"/>
    </xf>
    <xf numFmtId="0" fontId="13" fillId="0" borderId="98" xfId="0" applyFont="1" applyFill="1" applyBorder="1" applyAlignment="1">
      <alignment horizontal="center" vertical="center" wrapText="1"/>
    </xf>
    <xf numFmtId="0" fontId="13" fillId="0" borderId="71" xfId="0" applyFont="1" applyFill="1" applyBorder="1" applyAlignment="1">
      <alignment horizontal="center" vertical="center" wrapText="1"/>
    </xf>
    <xf numFmtId="0" fontId="11" fillId="3" borderId="93" xfId="0" applyFont="1" applyFill="1" applyBorder="1" applyAlignment="1">
      <alignment horizontal="center" vertical="center" wrapText="1"/>
    </xf>
    <xf numFmtId="0" fontId="11" fillId="3" borderId="69" xfId="0" applyFont="1" applyFill="1" applyBorder="1" applyAlignment="1">
      <alignment horizontal="center" vertical="center" wrapText="1"/>
    </xf>
    <xf numFmtId="0" fontId="11" fillId="3" borderId="97" xfId="0" applyFont="1" applyFill="1" applyBorder="1" applyAlignment="1">
      <alignment horizontal="center" vertical="center" wrapText="1"/>
    </xf>
    <xf numFmtId="0" fontId="11" fillId="3" borderId="70" xfId="0" applyFont="1" applyFill="1" applyBorder="1" applyAlignment="1">
      <alignment horizontal="center" vertical="center" wrapText="1"/>
    </xf>
    <xf numFmtId="0" fontId="23" fillId="3" borderId="97" xfId="0" applyFont="1" applyFill="1" applyBorder="1" applyAlignment="1">
      <alignment horizontal="center" wrapText="1"/>
    </xf>
    <xf numFmtId="0" fontId="23" fillId="3" borderId="70" xfId="0" applyFont="1" applyFill="1" applyBorder="1" applyAlignment="1">
      <alignment horizontal="center" wrapText="1"/>
    </xf>
    <xf numFmtId="0" fontId="13" fillId="3" borderId="98" xfId="0" applyFont="1" applyFill="1" applyBorder="1" applyAlignment="1">
      <alignment horizontal="center" vertical="center" wrapText="1"/>
    </xf>
    <xf numFmtId="0" fontId="13" fillId="3" borderId="71" xfId="0" applyFont="1" applyFill="1" applyBorder="1" applyAlignment="1">
      <alignment horizontal="center" vertical="center" wrapText="1"/>
    </xf>
    <xf numFmtId="0" fontId="10" fillId="3" borderId="93" xfId="0" applyFont="1" applyFill="1" applyBorder="1" applyAlignment="1">
      <alignment horizontal="center" vertical="center" wrapText="1"/>
    </xf>
    <xf numFmtId="0" fontId="10" fillId="3" borderId="97" xfId="0" applyFont="1" applyFill="1" applyBorder="1" applyAlignment="1">
      <alignment horizontal="center" vertical="center"/>
    </xf>
    <xf numFmtId="0" fontId="10" fillId="3" borderId="98" xfId="0" applyFont="1" applyFill="1" applyBorder="1" applyAlignment="1">
      <alignment horizontal="center" vertical="center"/>
    </xf>
    <xf numFmtId="0" fontId="25" fillId="2" borderId="56" xfId="0" applyFont="1" applyFill="1" applyBorder="1" applyAlignment="1">
      <alignment horizontal="center" vertical="center"/>
    </xf>
    <xf numFmtId="0" fontId="25" fillId="2" borderId="57" xfId="0" applyFont="1" applyFill="1" applyBorder="1" applyAlignment="1">
      <alignment horizontal="center" vertical="center"/>
    </xf>
    <xf numFmtId="0" fontId="25" fillId="2" borderId="67" xfId="0" applyFont="1" applyFill="1" applyBorder="1" applyAlignment="1">
      <alignment horizontal="center" vertical="center"/>
    </xf>
    <xf numFmtId="0" fontId="11" fillId="3" borderId="56" xfId="0" applyFont="1" applyFill="1" applyBorder="1" applyAlignment="1">
      <alignment horizontal="center" vertical="center"/>
    </xf>
    <xf numFmtId="0" fontId="11" fillId="3" borderId="57" xfId="0" applyFont="1" applyFill="1" applyBorder="1" applyAlignment="1">
      <alignment horizontal="center" vertical="center"/>
    </xf>
    <xf numFmtId="0" fontId="11" fillId="3" borderId="67" xfId="0" applyFont="1" applyFill="1" applyBorder="1" applyAlignment="1">
      <alignment horizontal="center" vertical="center"/>
    </xf>
    <xf numFmtId="0" fontId="16" fillId="11" borderId="100" xfId="0" applyFont="1" applyFill="1" applyBorder="1" applyAlignment="1">
      <alignment horizontal="center" vertical="center" wrapText="1"/>
    </xf>
    <xf numFmtId="0" fontId="16" fillId="11" borderId="57" xfId="0" applyFont="1" applyFill="1" applyBorder="1" applyAlignment="1">
      <alignment horizontal="center" vertical="center" wrapText="1"/>
    </xf>
    <xf numFmtId="0" fontId="16" fillId="11" borderId="101" xfId="0" applyFont="1" applyFill="1" applyBorder="1" applyAlignment="1">
      <alignment horizontal="center" vertical="center" wrapText="1"/>
    </xf>
    <xf numFmtId="0" fontId="9" fillId="11" borderId="56" xfId="0" applyFont="1" applyFill="1" applyBorder="1" applyAlignment="1">
      <alignment horizontal="center" vertical="center" wrapText="1"/>
    </xf>
    <xf numFmtId="0" fontId="9" fillId="11" borderId="0" xfId="0" applyFont="1" applyFill="1" applyBorder="1" applyAlignment="1">
      <alignment horizontal="center" vertical="center" wrapText="1"/>
    </xf>
    <xf numFmtId="0" fontId="9" fillId="11" borderId="6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/>
    </xf>
    <xf numFmtId="0" fontId="10" fillId="5" borderId="103" xfId="0" applyFont="1" applyFill="1" applyBorder="1" applyAlignment="1">
      <alignment horizontal="center" vertical="center"/>
    </xf>
    <xf numFmtId="0" fontId="10" fillId="5" borderId="52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9" fillId="9" borderId="72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49" fillId="5" borderId="73" xfId="0" applyFont="1" applyFill="1" applyBorder="1" applyAlignment="1">
      <alignment horizontal="center" vertical="center"/>
    </xf>
    <xf numFmtId="0" fontId="49" fillId="5" borderId="10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0" fillId="11" borderId="56" xfId="0" applyFont="1" applyFill="1" applyBorder="1" applyAlignment="1">
      <alignment horizontal="center" vertical="center" wrapText="1"/>
    </xf>
    <xf numFmtId="0" fontId="10" fillId="11" borderId="57" xfId="0" applyFont="1" applyFill="1" applyBorder="1" applyAlignment="1">
      <alignment horizontal="center" vertical="center" wrapText="1"/>
    </xf>
    <xf numFmtId="0" fontId="10" fillId="11" borderId="67" xfId="0" applyFont="1" applyFill="1" applyBorder="1" applyAlignment="1">
      <alignment horizontal="center" vertical="center" wrapText="1"/>
    </xf>
    <xf numFmtId="0" fontId="10" fillId="19" borderId="5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73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 wrapText="1"/>
    </xf>
    <xf numFmtId="0" fontId="10" fillId="19" borderId="11" xfId="0" applyFont="1" applyFill="1" applyBorder="1" applyAlignment="1">
      <alignment horizontal="center" vertical="center" wrapText="1"/>
    </xf>
    <xf numFmtId="0" fontId="10" fillId="19" borderId="11" xfId="0" applyFont="1" applyFill="1" applyBorder="1" applyAlignment="1">
      <alignment horizontal="center" vertical="center"/>
    </xf>
    <xf numFmtId="0" fontId="10" fillId="19" borderId="7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73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0" fillId="9" borderId="73" xfId="0" applyFont="1" applyFill="1" applyBorder="1" applyAlignment="1">
      <alignment horizontal="center" vertical="center"/>
    </xf>
    <xf numFmtId="0" fontId="10" fillId="5" borderId="73" xfId="0" applyFont="1" applyFill="1" applyBorder="1" applyAlignment="1">
      <alignment horizontal="center" vertical="center"/>
    </xf>
    <xf numFmtId="0" fontId="10" fillId="4" borderId="72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9" fillId="3" borderId="99" xfId="0" applyFont="1" applyFill="1" applyBorder="1" applyAlignment="1">
      <alignment horizontal="center" vertical="center" wrapText="1"/>
    </xf>
    <xf numFmtId="2" fontId="50" fillId="12" borderId="14" xfId="0" applyNumberFormat="1" applyFont="1" applyFill="1" applyBorder="1" applyAlignment="1">
      <alignment horizontal="center" vertical="center" wrapText="1"/>
    </xf>
    <xf numFmtId="2" fontId="50" fillId="12" borderId="27" xfId="0" applyNumberFormat="1" applyFont="1" applyFill="1" applyBorder="1" applyAlignment="1">
      <alignment horizontal="center" vertical="center" wrapText="1"/>
    </xf>
    <xf numFmtId="2" fontId="50" fillId="12" borderId="84" xfId="0" applyNumberFormat="1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28" fillId="11" borderId="56" xfId="0" applyFont="1" applyFill="1" applyBorder="1" applyAlignment="1">
      <alignment horizontal="center" vertical="center" wrapText="1"/>
    </xf>
    <xf numFmtId="0" fontId="28" fillId="11" borderId="57" xfId="0" applyFont="1" applyFill="1" applyBorder="1" applyAlignment="1">
      <alignment horizontal="center" vertical="center" wrapText="1"/>
    </xf>
    <xf numFmtId="0" fontId="28" fillId="11" borderId="67" xfId="0" applyFont="1" applyFill="1" applyBorder="1" applyAlignment="1">
      <alignment horizontal="center" vertical="center" wrapText="1"/>
    </xf>
    <xf numFmtId="0" fontId="3" fillId="11" borderId="56" xfId="0" applyFont="1" applyFill="1" applyBorder="1" applyAlignment="1">
      <alignment horizontal="center" vertical="center" wrapText="1"/>
    </xf>
    <xf numFmtId="0" fontId="3" fillId="11" borderId="57" xfId="0" applyFont="1" applyFill="1" applyBorder="1" applyAlignment="1">
      <alignment horizontal="center" vertical="center" wrapText="1"/>
    </xf>
    <xf numFmtId="0" fontId="3" fillId="11" borderId="67" xfId="0" applyFont="1" applyFill="1" applyBorder="1" applyAlignment="1">
      <alignment horizontal="center" vertical="center" wrapText="1"/>
    </xf>
    <xf numFmtId="0" fontId="49" fillId="5" borderId="32" xfId="0" applyFont="1" applyFill="1" applyBorder="1"/>
    <xf numFmtId="0" fontId="12" fillId="5" borderId="37" xfId="0" applyFont="1" applyFill="1" applyBorder="1"/>
    <xf numFmtId="0" fontId="36" fillId="5" borderId="34" xfId="0" applyFont="1" applyFill="1" applyBorder="1"/>
    <xf numFmtId="0" fontId="35" fillId="5" borderId="107" xfId="0" applyFont="1" applyFill="1" applyBorder="1"/>
    <xf numFmtId="0" fontId="45" fillId="5" borderId="1" xfId="0" applyFont="1" applyFill="1" applyBorder="1"/>
    <xf numFmtId="0" fontId="35" fillId="5" borderId="108" xfId="0" applyFont="1" applyFill="1" applyBorder="1"/>
    <xf numFmtId="1" fontId="23" fillId="2" borderId="31" xfId="0" applyNumberFormat="1" applyFont="1" applyFill="1" applyBorder="1" applyAlignment="1">
      <alignment horizontal="right"/>
    </xf>
    <xf numFmtId="0" fontId="10" fillId="5" borderId="16" xfId="0" applyFont="1" applyFill="1" applyBorder="1" applyAlignment="1">
      <alignment horizontal="center" vertical="center" textRotation="1"/>
    </xf>
    <xf numFmtId="0" fontId="10" fillId="5" borderId="85" xfId="0" applyFont="1" applyFill="1" applyBorder="1" applyAlignment="1">
      <alignment horizontal="center" vertical="center" textRotation="1"/>
    </xf>
    <xf numFmtId="2" fontId="48" fillId="5" borderId="32" xfId="0" applyNumberFormat="1" applyFont="1" applyFill="1" applyBorder="1"/>
    <xf numFmtId="2" fontId="32" fillId="5" borderId="32" xfId="0" applyNumberFormat="1" applyFont="1" applyFill="1" applyBorder="1"/>
    <xf numFmtId="2" fontId="58" fillId="5" borderId="32" xfId="0" applyNumberFormat="1" applyFont="1" applyFill="1" applyBorder="1"/>
    <xf numFmtId="1" fontId="17" fillId="2" borderId="25" xfId="0" applyNumberFormat="1" applyFont="1" applyFill="1" applyBorder="1" applyAlignment="1">
      <alignment horizontal="right"/>
    </xf>
    <xf numFmtId="0" fontId="10" fillId="5" borderId="32" xfId="0" applyFont="1" applyFill="1" applyBorder="1"/>
    <xf numFmtId="0" fontId="9" fillId="5" borderId="37" xfId="0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0000CC"/>
      <color rgb="FFFF7171"/>
      <color rgb="FFE1FFFF"/>
      <color rgb="FFCDFFFF"/>
      <color rgb="FFB7FFFF"/>
      <color rgb="FFEAFFD5"/>
      <color rgb="FFCCFF99"/>
      <color rgb="FFD8C5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1048576"/>
  <sheetViews>
    <sheetView tabSelected="1" zoomScaleNormal="100" workbookViewId="0">
      <pane xSplit="2" ySplit="2" topLeftCell="AY21" activePane="bottomRight" state="frozen"/>
      <selection pane="topRight" activeCell="C1" sqref="C1"/>
      <selection pane="bottomLeft" activeCell="A3" sqref="A3"/>
      <selection pane="bottomRight" activeCell="BS26" sqref="BS26"/>
    </sheetView>
  </sheetViews>
  <sheetFormatPr defaultRowHeight="15" outlineLevelRow="1" outlineLevelCol="3" x14ac:dyDescent="0.25"/>
  <cols>
    <col min="1" max="1" width="9.140625" style="74"/>
    <col min="2" max="2" width="30.7109375" style="74" customWidth="1"/>
    <col min="3" max="10" width="4.140625" style="74" customWidth="1" outlineLevel="2"/>
    <col min="11" max="11" width="5.7109375" style="74" customWidth="1" outlineLevel="2"/>
    <col min="12" max="12" width="4.140625" style="74" customWidth="1" outlineLevel="2"/>
    <col min="13" max="13" width="5.5703125" style="74" customWidth="1" outlineLevel="1"/>
    <col min="14" max="24" width="4.140625" style="74" customWidth="1" outlineLevel="2"/>
    <col min="25" max="25" width="5.28515625" style="74" customWidth="1" outlineLevel="2"/>
    <col min="26" max="26" width="4.140625" style="74" customWidth="1" outlineLevel="2"/>
    <col min="27" max="27" width="5.140625" style="74" customWidth="1" outlineLevel="1"/>
    <col min="28" max="39" width="4.140625" style="74" customWidth="1" outlineLevel="2"/>
    <col min="40" max="40" width="5.5703125" style="74" customWidth="1" outlineLevel="2"/>
    <col min="41" max="41" width="4.140625" style="74" customWidth="1" outlineLevel="2"/>
    <col min="42" max="42" width="4.140625" style="74" customWidth="1" outlineLevel="1"/>
    <col min="43" max="53" width="4.140625" style="74" customWidth="1" outlineLevel="2"/>
    <col min="54" max="54" width="5.7109375" style="74" customWidth="1" outlineLevel="2"/>
    <col min="55" max="55" width="4.140625" style="74" customWidth="1" outlineLevel="2"/>
    <col min="56" max="56" width="4.140625" style="74" customWidth="1" outlineLevel="1"/>
    <col min="57" max="67" width="4.140625" style="74" customWidth="1" outlineLevel="2"/>
    <col min="68" max="68" width="4.42578125" style="74" customWidth="1" outlineLevel="1"/>
    <col min="69" max="73" width="4.140625" style="74" customWidth="1" outlineLevel="2"/>
    <col min="74" max="74" width="4.5703125" style="74" customWidth="1" outlineLevel="2"/>
    <col min="75" max="75" width="4.7109375" style="74" customWidth="1" outlineLevel="2"/>
    <col min="76" max="77" width="6" style="74" customWidth="1" outlineLevel="2"/>
    <col min="78" max="78" width="6" style="74" customWidth="1" outlineLevel="1"/>
    <col min="79" max="79" width="7.28515625" style="74" customWidth="1" outlineLevel="1"/>
    <col min="80" max="80" width="6.28515625" style="74" customWidth="1" outlineLevel="3"/>
    <col min="81" max="85" width="4.7109375" style="74" customWidth="1" outlineLevel="3"/>
    <col min="86" max="86" width="6" style="74" customWidth="1" outlineLevel="2"/>
    <col min="87" max="87" width="6.42578125" style="74" customWidth="1" outlineLevel="3"/>
    <col min="88" max="92" width="4.5703125" style="74" customWidth="1" outlineLevel="3"/>
    <col min="93" max="93" width="6" style="74" customWidth="1" outlineLevel="2"/>
    <col min="94" max="94" width="5.7109375" style="74" customWidth="1" outlineLevel="3"/>
    <col min="95" max="99" width="4.140625" style="74" customWidth="1" outlineLevel="3"/>
    <col min="100" max="100" width="6" style="74" customWidth="1" outlineLevel="2"/>
    <col min="101" max="101" width="7.28515625" style="74" customWidth="1" outlineLevel="3"/>
    <col min="102" max="106" width="5.42578125" style="74" customWidth="1" outlineLevel="3"/>
    <col min="107" max="107" width="6" style="74" customWidth="1" outlineLevel="2"/>
    <col min="108" max="112" width="6" style="74" hidden="1" customWidth="1" outlineLevel="3"/>
    <col min="113" max="113" width="6" style="74" customWidth="1" outlineLevel="2" collapsed="1"/>
    <col min="114" max="118" width="6" style="74" hidden="1" customWidth="1" outlineLevel="3"/>
    <col min="119" max="119" width="6" style="74" customWidth="1" outlineLevel="2" collapsed="1"/>
    <col min="120" max="120" width="7.85546875" style="74" customWidth="1" outlineLevel="1"/>
    <col min="121" max="126" width="6" style="74" customWidth="1" outlineLevel="1"/>
    <col min="127" max="129" width="6" style="74" hidden="1" customWidth="1" outlineLevel="2"/>
    <col min="130" max="130" width="7" style="74" hidden="1" customWidth="1" outlineLevel="2"/>
    <col min="131" max="131" width="6" style="74" customWidth="1" outlineLevel="1" collapsed="1"/>
    <col min="132" max="132" width="9.140625" style="74"/>
    <col min="133" max="16384" width="9.140625" style="190"/>
  </cols>
  <sheetData>
    <row r="1" spans="1:132" s="182" customFormat="1" ht="57.75" customHeight="1" thickBot="1" x14ac:dyDescent="0.25">
      <c r="A1" s="572" t="s">
        <v>0</v>
      </c>
      <c r="B1" s="575" t="s">
        <v>1</v>
      </c>
      <c r="C1" s="526" t="s">
        <v>126</v>
      </c>
      <c r="D1" s="526"/>
      <c r="E1" s="526"/>
      <c r="F1" s="526"/>
      <c r="G1" s="526"/>
      <c r="H1" s="526"/>
      <c r="I1" s="527"/>
      <c r="J1" s="527"/>
      <c r="K1" s="527"/>
      <c r="L1" s="527"/>
      <c r="M1" s="528"/>
      <c r="N1" s="529" t="s">
        <v>127</v>
      </c>
      <c r="O1" s="530"/>
      <c r="P1" s="530"/>
      <c r="Q1" s="530"/>
      <c r="R1" s="530"/>
      <c r="S1" s="530"/>
      <c r="T1" s="530"/>
      <c r="U1" s="530"/>
      <c r="V1" s="530"/>
      <c r="W1" s="530"/>
      <c r="X1" s="530"/>
      <c r="Y1" s="530"/>
      <c r="Z1" s="530"/>
      <c r="AA1" s="531"/>
      <c r="AB1" s="532" t="s">
        <v>128</v>
      </c>
      <c r="AC1" s="533"/>
      <c r="AD1" s="533"/>
      <c r="AE1" s="533"/>
      <c r="AF1" s="533"/>
      <c r="AG1" s="533"/>
      <c r="AH1" s="533"/>
      <c r="AI1" s="533"/>
      <c r="AJ1" s="533"/>
      <c r="AK1" s="533"/>
      <c r="AL1" s="534"/>
      <c r="AM1" s="534"/>
      <c r="AN1" s="534"/>
      <c r="AO1" s="534"/>
      <c r="AP1" s="535"/>
      <c r="AQ1" s="532" t="s">
        <v>129</v>
      </c>
      <c r="AR1" s="533"/>
      <c r="AS1" s="533"/>
      <c r="AT1" s="533"/>
      <c r="AU1" s="533"/>
      <c r="AV1" s="533"/>
      <c r="AW1" s="533"/>
      <c r="AX1" s="533"/>
      <c r="AY1" s="533"/>
      <c r="AZ1" s="534"/>
      <c r="BA1" s="534"/>
      <c r="BB1" s="534"/>
      <c r="BC1" s="534"/>
      <c r="BD1" s="535"/>
      <c r="BE1" s="507" t="s">
        <v>130</v>
      </c>
      <c r="BF1" s="508"/>
      <c r="BG1" s="508"/>
      <c r="BH1" s="508"/>
      <c r="BI1" s="508"/>
      <c r="BJ1" s="508"/>
      <c r="BK1" s="509"/>
      <c r="BL1" s="510"/>
      <c r="BM1" s="510"/>
      <c r="BN1" s="510"/>
      <c r="BO1" s="510"/>
      <c r="BP1" s="511"/>
      <c r="BQ1" s="512" t="s">
        <v>131</v>
      </c>
      <c r="BR1" s="513"/>
      <c r="BS1" s="513"/>
      <c r="BT1" s="513"/>
      <c r="BU1" s="513"/>
      <c r="BV1" s="514"/>
      <c r="BW1" s="514"/>
      <c r="BX1" s="514"/>
      <c r="BY1" s="514"/>
      <c r="BZ1" s="515"/>
      <c r="CA1" s="581" t="s">
        <v>52</v>
      </c>
      <c r="CB1" s="516" t="s">
        <v>46</v>
      </c>
      <c r="CC1" s="517"/>
      <c r="CD1" s="504"/>
      <c r="CE1" s="504"/>
      <c r="CF1" s="504"/>
      <c r="CG1" s="504"/>
      <c r="CH1" s="505"/>
      <c r="CI1" s="518" t="s">
        <v>47</v>
      </c>
      <c r="CJ1" s="518"/>
      <c r="CK1" s="519"/>
      <c r="CL1" s="519"/>
      <c r="CM1" s="519"/>
      <c r="CN1" s="519"/>
      <c r="CO1" s="520"/>
      <c r="CP1" s="516" t="s">
        <v>48</v>
      </c>
      <c r="CQ1" s="521"/>
      <c r="CR1" s="522"/>
      <c r="CS1" s="522"/>
      <c r="CT1" s="522"/>
      <c r="CU1" s="522"/>
      <c r="CV1" s="523"/>
      <c r="CW1" s="503" t="s">
        <v>49</v>
      </c>
      <c r="CX1" s="503"/>
      <c r="CY1" s="504"/>
      <c r="CZ1" s="504"/>
      <c r="DA1" s="504"/>
      <c r="DB1" s="504"/>
      <c r="DC1" s="505"/>
      <c r="DD1" s="494" t="s">
        <v>50</v>
      </c>
      <c r="DE1" s="496"/>
      <c r="DF1" s="496"/>
      <c r="DG1" s="496"/>
      <c r="DH1" s="496"/>
      <c r="DI1" s="506"/>
      <c r="DJ1" s="494" t="s">
        <v>51</v>
      </c>
      <c r="DK1" s="495"/>
      <c r="DL1" s="496"/>
      <c r="DM1" s="496"/>
      <c r="DN1" s="496"/>
      <c r="DO1" s="496"/>
      <c r="DP1" s="578" t="s">
        <v>53</v>
      </c>
      <c r="DQ1" s="497" t="s">
        <v>112</v>
      </c>
      <c r="DR1" s="498"/>
      <c r="DS1" s="498"/>
      <c r="DT1" s="498"/>
      <c r="DU1" s="499"/>
      <c r="DV1" s="500"/>
      <c r="DW1" s="569" t="s">
        <v>54</v>
      </c>
      <c r="DX1" s="570"/>
      <c r="DY1" s="570"/>
      <c r="DZ1" s="570"/>
      <c r="EA1" s="571"/>
      <c r="EB1" s="552" t="s">
        <v>2</v>
      </c>
    </row>
    <row r="2" spans="1:132" s="183" customFormat="1" ht="39.75" customHeight="1" thickBot="1" x14ac:dyDescent="0.3">
      <c r="A2" s="573"/>
      <c r="B2" s="576"/>
      <c r="C2" s="536" t="s">
        <v>3</v>
      </c>
      <c r="D2" s="537"/>
      <c r="E2" s="537"/>
      <c r="F2" s="537"/>
      <c r="G2" s="537"/>
      <c r="H2" s="537"/>
      <c r="I2" s="537" t="s">
        <v>4</v>
      </c>
      <c r="J2" s="537" t="s">
        <v>5</v>
      </c>
      <c r="K2" s="542" t="s">
        <v>6</v>
      </c>
      <c r="L2" s="537" t="s">
        <v>7</v>
      </c>
      <c r="M2" s="544" t="s">
        <v>8</v>
      </c>
      <c r="N2" s="491" t="s">
        <v>3</v>
      </c>
      <c r="O2" s="492"/>
      <c r="P2" s="492"/>
      <c r="Q2" s="492"/>
      <c r="R2" s="492"/>
      <c r="S2" s="492"/>
      <c r="T2" s="492"/>
      <c r="U2" s="492"/>
      <c r="V2" s="493"/>
      <c r="W2" s="546" t="s">
        <v>4</v>
      </c>
      <c r="X2" s="548" t="s">
        <v>5</v>
      </c>
      <c r="Y2" s="550" t="s">
        <v>6</v>
      </c>
      <c r="Z2" s="548" t="s">
        <v>7</v>
      </c>
      <c r="AA2" s="584" t="s">
        <v>8</v>
      </c>
      <c r="AB2" s="538" t="s">
        <v>3</v>
      </c>
      <c r="AC2" s="539"/>
      <c r="AD2" s="539"/>
      <c r="AE2" s="539"/>
      <c r="AF2" s="539"/>
      <c r="AG2" s="539"/>
      <c r="AH2" s="539"/>
      <c r="AI2" s="539"/>
      <c r="AJ2" s="539"/>
      <c r="AK2" s="540"/>
      <c r="AL2" s="546" t="s">
        <v>4</v>
      </c>
      <c r="AM2" s="548" t="s">
        <v>5</v>
      </c>
      <c r="AN2" s="550" t="s">
        <v>6</v>
      </c>
      <c r="AO2" s="548" t="s">
        <v>7</v>
      </c>
      <c r="AP2" s="584" t="s">
        <v>8</v>
      </c>
      <c r="AQ2" s="491" t="s">
        <v>3</v>
      </c>
      <c r="AR2" s="492"/>
      <c r="AS2" s="492"/>
      <c r="AT2" s="492"/>
      <c r="AU2" s="492"/>
      <c r="AV2" s="492"/>
      <c r="AW2" s="492"/>
      <c r="AX2" s="492"/>
      <c r="AY2" s="493"/>
      <c r="AZ2" s="546" t="s">
        <v>4</v>
      </c>
      <c r="BA2" s="548" t="s">
        <v>5</v>
      </c>
      <c r="BB2" s="550" t="s">
        <v>6</v>
      </c>
      <c r="BC2" s="548" t="s">
        <v>7</v>
      </c>
      <c r="BD2" s="584" t="s">
        <v>8</v>
      </c>
      <c r="BE2" s="501" t="s">
        <v>3</v>
      </c>
      <c r="BF2" s="502"/>
      <c r="BG2" s="502"/>
      <c r="BH2" s="502"/>
      <c r="BI2" s="502"/>
      <c r="BJ2" s="502"/>
      <c r="BK2" s="485"/>
      <c r="BL2" s="485" t="s">
        <v>4</v>
      </c>
      <c r="BM2" s="487" t="s">
        <v>5</v>
      </c>
      <c r="BN2" s="487" t="s">
        <v>10</v>
      </c>
      <c r="BO2" s="487" t="s">
        <v>7</v>
      </c>
      <c r="BP2" s="489" t="s">
        <v>8</v>
      </c>
      <c r="BQ2" s="524" t="s">
        <v>3</v>
      </c>
      <c r="BR2" s="525"/>
      <c r="BS2" s="525"/>
      <c r="BT2" s="525"/>
      <c r="BU2" s="525"/>
      <c r="BV2" s="482" t="s">
        <v>4</v>
      </c>
      <c r="BW2" s="482" t="s">
        <v>5</v>
      </c>
      <c r="BX2" s="482" t="s">
        <v>10</v>
      </c>
      <c r="BY2" s="482" t="s">
        <v>7</v>
      </c>
      <c r="BZ2" s="587" t="s">
        <v>8</v>
      </c>
      <c r="CA2" s="582"/>
      <c r="CB2" s="482" t="s">
        <v>140</v>
      </c>
      <c r="CC2" s="476" t="s">
        <v>141</v>
      </c>
      <c r="CD2" s="483" t="s">
        <v>4</v>
      </c>
      <c r="CE2" s="483" t="s">
        <v>5</v>
      </c>
      <c r="CF2" s="483" t="s">
        <v>10</v>
      </c>
      <c r="CG2" s="483" t="s">
        <v>7</v>
      </c>
      <c r="CH2" s="480" t="s">
        <v>8</v>
      </c>
      <c r="CI2" s="482" t="s">
        <v>140</v>
      </c>
      <c r="CJ2" s="476" t="s">
        <v>141</v>
      </c>
      <c r="CK2" s="483" t="s">
        <v>4</v>
      </c>
      <c r="CL2" s="483" t="s">
        <v>5</v>
      </c>
      <c r="CM2" s="483" t="s">
        <v>10</v>
      </c>
      <c r="CN2" s="483" t="s">
        <v>7</v>
      </c>
      <c r="CO2" s="480" t="s">
        <v>8</v>
      </c>
      <c r="CP2" s="482" t="s">
        <v>140</v>
      </c>
      <c r="CQ2" s="476" t="s">
        <v>141</v>
      </c>
      <c r="CR2" s="483" t="s">
        <v>4</v>
      </c>
      <c r="CS2" s="483" t="s">
        <v>5</v>
      </c>
      <c r="CT2" s="483" t="s">
        <v>10</v>
      </c>
      <c r="CU2" s="483" t="s">
        <v>7</v>
      </c>
      <c r="CV2" s="480" t="s">
        <v>8</v>
      </c>
      <c r="CW2" s="482" t="s">
        <v>140</v>
      </c>
      <c r="CX2" s="476" t="s">
        <v>141</v>
      </c>
      <c r="CY2" s="483" t="s">
        <v>4</v>
      </c>
      <c r="CZ2" s="483" t="s">
        <v>5</v>
      </c>
      <c r="DA2" s="483" t="s">
        <v>10</v>
      </c>
      <c r="DB2" s="483" t="s">
        <v>7</v>
      </c>
      <c r="DC2" s="480" t="s">
        <v>8</v>
      </c>
      <c r="DD2" s="478" t="s">
        <v>141</v>
      </c>
      <c r="DE2" s="472" t="s">
        <v>4</v>
      </c>
      <c r="DF2" s="472" t="s">
        <v>5</v>
      </c>
      <c r="DG2" s="472" t="s">
        <v>10</v>
      </c>
      <c r="DH2" s="472" t="s">
        <v>7</v>
      </c>
      <c r="DI2" s="474" t="s">
        <v>8</v>
      </c>
      <c r="DJ2" s="478" t="s">
        <v>141</v>
      </c>
      <c r="DK2" s="472" t="s">
        <v>4</v>
      </c>
      <c r="DL2" s="472" t="s">
        <v>5</v>
      </c>
      <c r="DM2" s="472" t="s">
        <v>10</v>
      </c>
      <c r="DN2" s="472" t="s">
        <v>7</v>
      </c>
      <c r="DO2" s="474" t="s">
        <v>8</v>
      </c>
      <c r="DP2" s="579"/>
      <c r="DQ2" s="555" t="s">
        <v>133</v>
      </c>
      <c r="DR2" s="557" t="s">
        <v>134</v>
      </c>
      <c r="DS2" s="557" t="s">
        <v>135</v>
      </c>
      <c r="DT2" s="557" t="s">
        <v>136</v>
      </c>
      <c r="DU2" s="557" t="s">
        <v>137</v>
      </c>
      <c r="DV2" s="559" t="s">
        <v>113</v>
      </c>
      <c r="DW2" s="561" t="s">
        <v>12</v>
      </c>
      <c r="DX2" s="563" t="s">
        <v>13</v>
      </c>
      <c r="DY2" s="563" t="s">
        <v>14</v>
      </c>
      <c r="DZ2" s="565" t="s">
        <v>111</v>
      </c>
      <c r="EA2" s="567" t="s">
        <v>15</v>
      </c>
      <c r="EB2" s="553"/>
    </row>
    <row r="3" spans="1:132" s="183" customFormat="1" ht="18.75" customHeight="1" thickBot="1" x14ac:dyDescent="0.3">
      <c r="A3" s="574"/>
      <c r="B3" s="577"/>
      <c r="C3" s="312" t="s">
        <v>118</v>
      </c>
      <c r="D3" s="310" t="s">
        <v>115</v>
      </c>
      <c r="E3" s="310" t="s">
        <v>116</v>
      </c>
      <c r="F3" s="310" t="s">
        <v>117</v>
      </c>
      <c r="G3" s="310" t="s">
        <v>119</v>
      </c>
      <c r="H3" s="310" t="s">
        <v>120</v>
      </c>
      <c r="I3" s="541"/>
      <c r="J3" s="541"/>
      <c r="K3" s="543"/>
      <c r="L3" s="541"/>
      <c r="M3" s="545"/>
      <c r="N3" s="311" t="s">
        <v>118</v>
      </c>
      <c r="O3" s="310" t="s">
        <v>115</v>
      </c>
      <c r="P3" s="310" t="s">
        <v>116</v>
      </c>
      <c r="Q3" s="310" t="s">
        <v>117</v>
      </c>
      <c r="R3" s="310" t="s">
        <v>119</v>
      </c>
      <c r="S3" s="310" t="s">
        <v>120</v>
      </c>
      <c r="T3" s="312" t="s">
        <v>121</v>
      </c>
      <c r="U3" s="310" t="s">
        <v>122</v>
      </c>
      <c r="V3" s="310" t="s">
        <v>123</v>
      </c>
      <c r="W3" s="547"/>
      <c r="X3" s="549"/>
      <c r="Y3" s="551"/>
      <c r="Z3" s="549"/>
      <c r="AA3" s="586"/>
      <c r="AB3" s="311" t="s">
        <v>118</v>
      </c>
      <c r="AC3" s="310" t="s">
        <v>115</v>
      </c>
      <c r="AD3" s="310" t="s">
        <v>116</v>
      </c>
      <c r="AE3" s="310" t="s">
        <v>117</v>
      </c>
      <c r="AF3" s="310" t="s">
        <v>119</v>
      </c>
      <c r="AG3" s="310" t="s">
        <v>120</v>
      </c>
      <c r="AH3" s="312" t="s">
        <v>121</v>
      </c>
      <c r="AI3" s="310" t="s">
        <v>122</v>
      </c>
      <c r="AJ3" s="310" t="s">
        <v>123</v>
      </c>
      <c r="AK3" s="311" t="s">
        <v>124</v>
      </c>
      <c r="AL3" s="547"/>
      <c r="AM3" s="549"/>
      <c r="AN3" s="551"/>
      <c r="AO3" s="549"/>
      <c r="AP3" s="586"/>
      <c r="AQ3" s="311" t="s">
        <v>118</v>
      </c>
      <c r="AR3" s="310" t="s">
        <v>115</v>
      </c>
      <c r="AS3" s="310" t="s">
        <v>116</v>
      </c>
      <c r="AT3" s="310" t="s">
        <v>117</v>
      </c>
      <c r="AU3" s="310" t="s">
        <v>119</v>
      </c>
      <c r="AV3" s="310" t="s">
        <v>120</v>
      </c>
      <c r="AW3" s="312" t="s">
        <v>121</v>
      </c>
      <c r="AX3" s="310" t="s">
        <v>122</v>
      </c>
      <c r="AY3" s="310" t="s">
        <v>123</v>
      </c>
      <c r="AZ3" s="547"/>
      <c r="BA3" s="549"/>
      <c r="BB3" s="551"/>
      <c r="BC3" s="549"/>
      <c r="BD3" s="585"/>
      <c r="BE3" s="336" t="s">
        <v>118</v>
      </c>
      <c r="BF3" s="337" t="s">
        <v>115</v>
      </c>
      <c r="BG3" s="337" t="s">
        <v>116</v>
      </c>
      <c r="BH3" s="337" t="s">
        <v>117</v>
      </c>
      <c r="BI3" s="337" t="s">
        <v>119</v>
      </c>
      <c r="BJ3" s="337" t="s">
        <v>120</v>
      </c>
      <c r="BK3" s="337" t="s">
        <v>121</v>
      </c>
      <c r="BL3" s="486"/>
      <c r="BM3" s="488"/>
      <c r="BN3" s="488"/>
      <c r="BO3" s="488"/>
      <c r="BP3" s="490"/>
      <c r="BQ3" s="336" t="s">
        <v>118</v>
      </c>
      <c r="BR3" s="337" t="s">
        <v>115</v>
      </c>
      <c r="BS3" s="337" t="s">
        <v>116</v>
      </c>
      <c r="BT3" s="337" t="s">
        <v>117</v>
      </c>
      <c r="BU3" s="395" t="s">
        <v>119</v>
      </c>
      <c r="BV3" s="482"/>
      <c r="BW3" s="482"/>
      <c r="BX3" s="482"/>
      <c r="BY3" s="482"/>
      <c r="BZ3" s="587"/>
      <c r="CA3" s="583"/>
      <c r="CB3" s="482"/>
      <c r="CC3" s="477"/>
      <c r="CD3" s="484"/>
      <c r="CE3" s="484"/>
      <c r="CF3" s="484"/>
      <c r="CG3" s="484"/>
      <c r="CH3" s="481"/>
      <c r="CI3" s="482"/>
      <c r="CJ3" s="477"/>
      <c r="CK3" s="484"/>
      <c r="CL3" s="484"/>
      <c r="CM3" s="484"/>
      <c r="CN3" s="484"/>
      <c r="CO3" s="481"/>
      <c r="CP3" s="482"/>
      <c r="CQ3" s="477"/>
      <c r="CR3" s="484"/>
      <c r="CS3" s="484"/>
      <c r="CT3" s="484"/>
      <c r="CU3" s="484"/>
      <c r="CV3" s="481"/>
      <c r="CW3" s="482"/>
      <c r="CX3" s="477"/>
      <c r="CY3" s="484"/>
      <c r="CZ3" s="484"/>
      <c r="DA3" s="484"/>
      <c r="DB3" s="484"/>
      <c r="DC3" s="481"/>
      <c r="DD3" s="479"/>
      <c r="DE3" s="473"/>
      <c r="DF3" s="473"/>
      <c r="DG3" s="473"/>
      <c r="DH3" s="473"/>
      <c r="DI3" s="475"/>
      <c r="DJ3" s="479"/>
      <c r="DK3" s="473"/>
      <c r="DL3" s="473"/>
      <c r="DM3" s="473"/>
      <c r="DN3" s="473"/>
      <c r="DO3" s="475"/>
      <c r="DP3" s="580"/>
      <c r="DQ3" s="556"/>
      <c r="DR3" s="558"/>
      <c r="DS3" s="558"/>
      <c r="DT3" s="558"/>
      <c r="DU3" s="558"/>
      <c r="DV3" s="560"/>
      <c r="DW3" s="562"/>
      <c r="DX3" s="564"/>
      <c r="DY3" s="564"/>
      <c r="DZ3" s="566"/>
      <c r="EA3" s="568"/>
      <c r="EB3" s="554"/>
    </row>
    <row r="4" spans="1:132" s="184" customFormat="1" ht="18.75" customHeight="1" x14ac:dyDescent="0.25">
      <c r="A4" s="59">
        <v>1</v>
      </c>
      <c r="B4" s="86" t="s">
        <v>16</v>
      </c>
      <c r="C4" s="55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100</v>
      </c>
      <c r="K4" s="56">
        <v>30</v>
      </c>
      <c r="L4" s="56">
        <v>0</v>
      </c>
      <c r="M4" s="77">
        <f>4-(0.5*C4/100+0.5*D4/100+0.5*E4/100+0.5*F4/100+0.5*G4/100+0.5*H4/100+0.5*I4/100+0.5*J4/100)+0.5*K4/100-(4-(0.5*C4/100+0.5*D4/100+0.5*E4/100+0.5*F4/100+0.5*G4/100+0.5*H4/100+0.5*I4/100+0.5*J4/100)+0.5*K4/100)*L4/100</f>
        <v>3.65</v>
      </c>
      <c r="N4" s="51">
        <v>0</v>
      </c>
      <c r="O4" s="52">
        <v>0</v>
      </c>
      <c r="P4" s="52">
        <v>0</v>
      </c>
      <c r="Q4" s="52">
        <v>0</v>
      </c>
      <c r="R4" s="52">
        <v>0</v>
      </c>
      <c r="S4" s="52">
        <v>0</v>
      </c>
      <c r="T4" s="52">
        <v>0</v>
      </c>
      <c r="U4" s="52">
        <v>0</v>
      </c>
      <c r="V4" s="52">
        <v>0</v>
      </c>
      <c r="W4" s="52">
        <v>0</v>
      </c>
      <c r="X4" s="52">
        <v>100</v>
      </c>
      <c r="Y4" s="52">
        <v>30</v>
      </c>
      <c r="Z4" s="52">
        <v>0</v>
      </c>
      <c r="AA4" s="53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5.15</v>
      </c>
      <c r="AB4" s="55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  <c r="AH4" s="56">
        <v>0</v>
      </c>
      <c r="AI4" s="56">
        <v>0</v>
      </c>
      <c r="AJ4" s="56">
        <v>0</v>
      </c>
      <c r="AK4" s="56">
        <v>0</v>
      </c>
      <c r="AL4" s="56">
        <v>0</v>
      </c>
      <c r="AM4" s="75">
        <v>100</v>
      </c>
      <c r="AN4" s="56">
        <v>50</v>
      </c>
      <c r="AO4" s="56">
        <v>0</v>
      </c>
      <c r="AP4" s="57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5.75</v>
      </c>
      <c r="AQ4" s="58">
        <v>0</v>
      </c>
      <c r="AR4" s="76">
        <v>0</v>
      </c>
      <c r="AS4" s="76">
        <v>0</v>
      </c>
      <c r="AT4" s="76">
        <v>0</v>
      </c>
      <c r="AU4" s="76">
        <v>0</v>
      </c>
      <c r="AV4" s="76">
        <v>0</v>
      </c>
      <c r="AW4" s="76">
        <v>0</v>
      </c>
      <c r="AX4" s="76">
        <v>0</v>
      </c>
      <c r="AY4" s="76">
        <v>0</v>
      </c>
      <c r="AZ4" s="52">
        <v>0</v>
      </c>
      <c r="BA4" s="52">
        <v>100</v>
      </c>
      <c r="BB4" s="52">
        <v>0</v>
      </c>
      <c r="BC4" s="52">
        <v>0</v>
      </c>
      <c r="BD4" s="54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5</v>
      </c>
      <c r="BE4" s="65">
        <v>0</v>
      </c>
      <c r="BF4" s="65">
        <v>0</v>
      </c>
      <c r="BG4" s="65">
        <v>0</v>
      </c>
      <c r="BH4" s="65">
        <v>0</v>
      </c>
      <c r="BI4" s="65">
        <v>0</v>
      </c>
      <c r="BJ4" s="65">
        <v>0</v>
      </c>
      <c r="BK4" s="65">
        <v>0</v>
      </c>
      <c r="BL4" s="60">
        <v>0</v>
      </c>
      <c r="BM4" s="60">
        <v>100</v>
      </c>
      <c r="BN4" s="60">
        <v>0</v>
      </c>
      <c r="BO4" s="61">
        <v>0</v>
      </c>
      <c r="BP4" s="242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4</v>
      </c>
      <c r="BQ4" s="63">
        <v>0</v>
      </c>
      <c r="BR4" s="64">
        <v>0</v>
      </c>
      <c r="BS4" s="64">
        <v>0</v>
      </c>
      <c r="BT4" s="64">
        <v>0</v>
      </c>
      <c r="BU4" s="64">
        <v>0</v>
      </c>
      <c r="BV4" s="64">
        <v>0</v>
      </c>
      <c r="BW4" s="64">
        <v>100</v>
      </c>
      <c r="BX4" s="64">
        <v>0</v>
      </c>
      <c r="BY4" s="64">
        <v>0</v>
      </c>
      <c r="BZ4" s="210">
        <f>3.5-(0.5*BQ4/100+0.5*BR4/100+0.5*BS4/100+0.5*BT4/100+0.5*BU4/100+0.5*BV4/100+0.5*BW4/100)+0.5*BX4/100-(3.5-(0.5*BQ4/100+0.5*BR4/100+0.5*BS4/100+0.5*BT4/100+0.5*BU4/100+0.5*BV4/100+0.5*BW4/100)+0.5*BX4/100)*BY4/100</f>
        <v>3</v>
      </c>
      <c r="CA4" s="193">
        <f t="shared" ref="CA4:CA33" si="0">SUM(M4,AA4,AP4,BD4,BP4,BZ4)</f>
        <v>26.55</v>
      </c>
      <c r="CB4" s="65">
        <v>0</v>
      </c>
      <c r="CC4" s="61">
        <v>0</v>
      </c>
      <c r="CD4" s="61">
        <v>0</v>
      </c>
      <c r="CE4" s="61">
        <v>100</v>
      </c>
      <c r="CF4" s="62">
        <v>0</v>
      </c>
      <c r="CG4" s="62">
        <v>0</v>
      </c>
      <c r="CH4" s="13">
        <f>6-(2*CB4/100+2*CC4/100+1*CD4/100+1*CE4/100)+1*CF4/100-(6-(2*CB4/100+2*CC4/100+1*CD4/100+1*CE4/100)+1*CF4/100)*CG4/100</f>
        <v>5</v>
      </c>
      <c r="CI4" s="63">
        <v>100</v>
      </c>
      <c r="CJ4" s="64">
        <v>100</v>
      </c>
      <c r="CK4" s="64">
        <v>100</v>
      </c>
      <c r="CL4" s="64">
        <v>100</v>
      </c>
      <c r="CM4" s="64">
        <v>0</v>
      </c>
      <c r="CN4" s="64">
        <v>0</v>
      </c>
      <c r="CO4" s="14">
        <f>6-(2*CI4/100+2*CJ4/100+1*CK4/100+1*CL4/100)+1*CM4/100-(6-(2*CI4/100+2*CJ4/100+1*CK4/100+1*CL4/100)+1*CM4/100)*CN4/100</f>
        <v>0</v>
      </c>
      <c r="CP4" s="63">
        <v>100</v>
      </c>
      <c r="CQ4" s="63">
        <v>100</v>
      </c>
      <c r="CR4" s="64">
        <v>100</v>
      </c>
      <c r="CS4" s="64">
        <v>100</v>
      </c>
      <c r="CT4" s="64">
        <v>0</v>
      </c>
      <c r="CU4" s="64">
        <v>0</v>
      </c>
      <c r="CV4" s="15">
        <f t="shared" ref="CV4:CV33" si="1">6-(2*CP4/100+2*CQ4/100+1*CR4/100+1*CS4/100)+1*CT4/100-(6-(2*CP4/100+2*CQ4/100+1*CR4/100+1*CS4/100)+1*CT4/100)*CU4/100</f>
        <v>0</v>
      </c>
      <c r="CW4" s="61">
        <v>100</v>
      </c>
      <c r="CX4" s="61">
        <v>100</v>
      </c>
      <c r="CY4" s="62">
        <v>100</v>
      </c>
      <c r="CZ4" s="62">
        <v>100</v>
      </c>
      <c r="DA4" s="62">
        <v>0</v>
      </c>
      <c r="DB4" s="62">
        <v>0</v>
      </c>
      <c r="DC4" s="16">
        <f>6-(2*CW4/100+2*CX4/100+1*CY4/100+1*CZ4/100)+1*DA4/100-(6-(2*CW4/100+2*CX4/100+1*CY4/100+1*CZ4/100)+1*DA4/100)*DB4/100</f>
        <v>0</v>
      </c>
      <c r="DD4" s="439">
        <v>100</v>
      </c>
      <c r="DE4" s="441">
        <v>100</v>
      </c>
      <c r="DF4" s="441">
        <v>100</v>
      </c>
      <c r="DG4" s="441">
        <v>0</v>
      </c>
      <c r="DH4" s="441">
        <v>0</v>
      </c>
      <c r="DI4" s="442">
        <f>3.5-(1.5*DD4/100+1*DE4/100+1*DF4/100)+0.5*DG4/100-(3.5-(1.5*DD4/100+1*DE4/100+1*DF4/100)+0.5*DG4/100+DH4/100)*DH4/100</f>
        <v>0</v>
      </c>
      <c r="DJ4" s="443">
        <v>100</v>
      </c>
      <c r="DK4" s="444">
        <v>100</v>
      </c>
      <c r="DL4" s="444">
        <v>100</v>
      </c>
      <c r="DM4" s="444">
        <v>0</v>
      </c>
      <c r="DN4" s="444">
        <v>0</v>
      </c>
      <c r="DO4" s="445">
        <f>2-(1*DJ4/100+0.5*DK4/100+0.5*DL4/100)+0.5*DM4/100-(2-(1*DJ4/100+0.5*DK4/100+0.5*DL4/100)+0.5*DM4/100)*DN4/100</f>
        <v>0</v>
      </c>
      <c r="DP4" s="237">
        <f>SUM(CH4,CO4,CV4,DC4)</f>
        <v>5</v>
      </c>
      <c r="DQ4" s="17">
        <f>5/10</f>
        <v>0.5</v>
      </c>
      <c r="DR4" s="347">
        <f>6/10</f>
        <v>0.6</v>
      </c>
      <c r="DS4" s="347">
        <f>6/11</f>
        <v>0.54545454545454541</v>
      </c>
      <c r="DT4" s="347">
        <f>4/10</f>
        <v>0.4</v>
      </c>
      <c r="DU4" s="18"/>
      <c r="DV4" s="19">
        <f t="shared" ref="DV4:DV33" si="2">SUM(DQ4:DU4)</f>
        <v>2.0454545454545454</v>
      </c>
      <c r="DW4" s="66"/>
      <c r="DX4" s="67"/>
      <c r="DY4" s="68"/>
      <c r="DZ4" s="67"/>
      <c r="EA4" s="238">
        <f t="shared" ref="EA4:EA33" si="3">SUM(DW4:DZ4)</f>
        <v>0</v>
      </c>
      <c r="EB4" s="374">
        <f t="shared" ref="EB4:EB33" si="4">SUM(CA4,DP4,DV4,EA4)</f>
        <v>33.595454545454544</v>
      </c>
    </row>
    <row r="5" spans="1:132" s="184" customFormat="1" ht="19.5" customHeight="1" x14ac:dyDescent="0.25">
      <c r="A5" s="69">
        <v>2</v>
      </c>
      <c r="B5" s="82" t="s">
        <v>17</v>
      </c>
      <c r="C5" s="55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100</v>
      </c>
      <c r="K5" s="56">
        <v>0</v>
      </c>
      <c r="L5" s="56">
        <v>30</v>
      </c>
      <c r="M5" s="77">
        <f t="shared" ref="M5:M33" si="5">4-(0.5*C5/100+0.5*D5/100+0.5*E5/100+0.5*F5/100+0.5*G5/100+0.5*H5/100+0.5*I5/100+0.5*J5/100)+0.5*K5/100-(4-(0.5*C5/100+0.5*D5/100+0.5*E5/100+0.5*F5/100+0.5*G5/100+0.5*H5/100+0.5*I5/100+0.5*J5/100)+0.5*K5/100)*L5/100</f>
        <v>2.4500000000000002</v>
      </c>
      <c r="N5" s="51">
        <v>100</v>
      </c>
      <c r="O5" s="52">
        <v>100</v>
      </c>
      <c r="P5" s="52">
        <v>100</v>
      </c>
      <c r="Q5" s="52">
        <v>100</v>
      </c>
      <c r="R5" s="52">
        <v>100</v>
      </c>
      <c r="S5" s="52">
        <v>100</v>
      </c>
      <c r="T5" s="52">
        <v>100</v>
      </c>
      <c r="U5" s="52">
        <v>100</v>
      </c>
      <c r="V5" s="52">
        <v>100</v>
      </c>
      <c r="W5" s="52">
        <v>100</v>
      </c>
      <c r="X5" s="52">
        <v>100</v>
      </c>
      <c r="Y5" s="52">
        <v>0</v>
      </c>
      <c r="Z5" s="52">
        <v>0</v>
      </c>
      <c r="AA5" s="236">
        <f t="shared" ref="AA5:AA33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55">
        <v>100</v>
      </c>
      <c r="AC5" s="56">
        <v>100</v>
      </c>
      <c r="AD5" s="56">
        <v>100</v>
      </c>
      <c r="AE5" s="56">
        <v>100</v>
      </c>
      <c r="AF5" s="56">
        <v>100</v>
      </c>
      <c r="AG5" s="56">
        <v>100</v>
      </c>
      <c r="AH5" s="56">
        <v>100</v>
      </c>
      <c r="AI5" s="56">
        <v>100</v>
      </c>
      <c r="AJ5" s="56">
        <v>100</v>
      </c>
      <c r="AK5" s="56">
        <v>100</v>
      </c>
      <c r="AL5" s="56">
        <v>100</v>
      </c>
      <c r="AM5" s="75">
        <v>100</v>
      </c>
      <c r="AN5" s="56">
        <v>0</v>
      </c>
      <c r="AO5" s="56">
        <v>0</v>
      </c>
      <c r="AP5" s="57">
        <f t="shared" ref="AP5:AP33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58">
        <v>100</v>
      </c>
      <c r="AR5" s="76">
        <v>100</v>
      </c>
      <c r="AS5" s="76">
        <v>100</v>
      </c>
      <c r="AT5" s="76">
        <v>100</v>
      </c>
      <c r="AU5" s="76">
        <v>100</v>
      </c>
      <c r="AV5" s="76">
        <v>100</v>
      </c>
      <c r="AW5" s="76">
        <v>100</v>
      </c>
      <c r="AX5" s="76">
        <v>100</v>
      </c>
      <c r="AY5" s="76">
        <v>100</v>
      </c>
      <c r="AZ5" s="52">
        <v>100</v>
      </c>
      <c r="BA5" s="52">
        <v>100</v>
      </c>
      <c r="BB5" s="52">
        <v>0</v>
      </c>
      <c r="BC5" s="52">
        <v>0</v>
      </c>
      <c r="BD5" s="54">
        <f t="shared" ref="BD5:BD33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60">
        <v>100</v>
      </c>
      <c r="BF5" s="60">
        <v>100</v>
      </c>
      <c r="BG5" s="60">
        <v>100</v>
      </c>
      <c r="BH5" s="60">
        <v>100</v>
      </c>
      <c r="BI5" s="60">
        <v>100</v>
      </c>
      <c r="BJ5" s="60">
        <v>100</v>
      </c>
      <c r="BK5" s="60">
        <v>100</v>
      </c>
      <c r="BL5" s="60">
        <v>100</v>
      </c>
      <c r="BM5" s="60">
        <v>100</v>
      </c>
      <c r="BN5" s="60">
        <v>0</v>
      </c>
      <c r="BO5" s="61">
        <v>0</v>
      </c>
      <c r="BP5" s="242">
        <f t="shared" ref="BP5:BP33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63">
        <v>100</v>
      </c>
      <c r="BR5" s="64">
        <v>100</v>
      </c>
      <c r="BS5" s="64">
        <v>100</v>
      </c>
      <c r="BT5" s="64">
        <v>100</v>
      </c>
      <c r="BU5" s="64">
        <v>100</v>
      </c>
      <c r="BV5" s="64">
        <v>100</v>
      </c>
      <c r="BW5" s="64">
        <v>100</v>
      </c>
      <c r="BX5" s="64">
        <v>0</v>
      </c>
      <c r="BY5" s="64">
        <v>0</v>
      </c>
      <c r="BZ5" s="210">
        <f t="shared" ref="BZ5:BZ33" si="10">3.5-(0.5*BQ5/100+0.5*BR5/100+0.5*BS5/100+0.5*BT5/100+0.5*BU5/100+0.5*BV5/100+0.5*BW5/100)+0.5*BX5/100-(3.5-(0.5*BQ5/100+0.5*BR5/100+0.5*BS5/100+0.5*BT5/100+0.5*BU5/100+0.5*BV5/100+0.5*BW5/100)+0.5*BX5/100)*BY5/100</f>
        <v>0</v>
      </c>
      <c r="CA5" s="193">
        <f t="shared" si="0"/>
        <v>2.4500000000000002</v>
      </c>
      <c r="CB5" s="60">
        <v>100</v>
      </c>
      <c r="CC5" s="61">
        <v>100</v>
      </c>
      <c r="CD5" s="61">
        <v>100</v>
      </c>
      <c r="CE5" s="61">
        <v>100</v>
      </c>
      <c r="CF5" s="62">
        <v>0</v>
      </c>
      <c r="CG5" s="62">
        <v>0</v>
      </c>
      <c r="CH5" s="13">
        <f t="shared" ref="CH5:CH33" si="11">5-(1.5*CB5/100+1.5*CC5/100+1*CD5/100+1*CE5/100)+0.5*CF5/100-(5-(1.5*CB5/100+1.5*CC5/100+1*CD5/100+1*CE5/100)+0.5*CF5/100)*CG5/100</f>
        <v>0</v>
      </c>
      <c r="CI5" s="63">
        <v>100</v>
      </c>
      <c r="CJ5" s="64">
        <v>100</v>
      </c>
      <c r="CK5" s="64">
        <v>100</v>
      </c>
      <c r="CL5" s="64">
        <v>100</v>
      </c>
      <c r="CM5" s="64">
        <v>0</v>
      </c>
      <c r="CN5" s="64">
        <v>0</v>
      </c>
      <c r="CO5" s="14">
        <f t="shared" ref="CO5:CO33" si="12">5-(1.5*CI5/100+1.5*CJ5/100+1*CK5/100+1*CL5/100)+0.5*CM5/100-(5-(1.5*CI5/100+1.5*CJ5/100+1*CK5/100+1*CL5/100)+0.5*CM5/100)*CN5/100</f>
        <v>0</v>
      </c>
      <c r="CP5" s="63">
        <v>100</v>
      </c>
      <c r="CQ5" s="63">
        <v>100</v>
      </c>
      <c r="CR5" s="64">
        <v>100</v>
      </c>
      <c r="CS5" s="64">
        <v>100</v>
      </c>
      <c r="CT5" s="64">
        <v>0</v>
      </c>
      <c r="CU5" s="64">
        <v>0</v>
      </c>
      <c r="CV5" s="15">
        <f t="shared" si="1"/>
        <v>0</v>
      </c>
      <c r="CW5" s="61">
        <v>100</v>
      </c>
      <c r="CX5" s="61">
        <v>100</v>
      </c>
      <c r="CY5" s="62">
        <v>100</v>
      </c>
      <c r="CZ5" s="62">
        <v>100</v>
      </c>
      <c r="DA5" s="62">
        <v>0</v>
      </c>
      <c r="DB5" s="62">
        <v>0</v>
      </c>
      <c r="DC5" s="16">
        <f t="shared" ref="DC5:DC33" si="13">6-(2*CW5/100+2*CX5/100+1*CY5/100+1*CZ5/100)+1*DA5/100-(6-(2*CW5/100+2*CX5/100+1*CY5/100+1*CZ5/100)+1*DA5/100)*DB5/100</f>
        <v>0</v>
      </c>
      <c r="DD5" s="439">
        <v>100</v>
      </c>
      <c r="DE5" s="441">
        <v>100</v>
      </c>
      <c r="DF5" s="441">
        <v>100</v>
      </c>
      <c r="DG5" s="441">
        <v>0</v>
      </c>
      <c r="DH5" s="441">
        <v>0</v>
      </c>
      <c r="DI5" s="442">
        <f t="shared" ref="DI5:DI33" si="14">3.5-(1.5*DD5/100+1*DE5/100+1*DF5/100)+0.5*DG5/100-(3.5-(1.5*DD5/100+1*DE5/100+1*DF5/100)+0.5*DG5/100+DH5/100)*DH5/100</f>
        <v>0</v>
      </c>
      <c r="DJ5" s="443">
        <v>100</v>
      </c>
      <c r="DK5" s="444">
        <v>100</v>
      </c>
      <c r="DL5" s="444">
        <v>100</v>
      </c>
      <c r="DM5" s="444">
        <v>0</v>
      </c>
      <c r="DN5" s="444">
        <v>0</v>
      </c>
      <c r="DO5" s="445">
        <f t="shared" ref="DO5:DO33" si="15">2-(1*DJ5/100+0.5*DK5/100+0.5*DL5/100)+0.5*DM5/100-(2-(1*DJ5/100+0.5*DK5/100+0.5*DL5/100)+0.5*DM5/100)*DN5/100</f>
        <v>0</v>
      </c>
      <c r="DP5" s="237">
        <f t="shared" ref="DP5:DP33" si="16">SUM(CH5,CO5,CV5,DC5)</f>
        <v>0</v>
      </c>
      <c r="DQ5" s="17">
        <f>6/10</f>
        <v>0.6</v>
      </c>
      <c r="DR5" s="347">
        <f>7/10</f>
        <v>0.7</v>
      </c>
      <c r="DS5" s="372"/>
      <c r="DT5" s="347">
        <f>3/10</f>
        <v>0.3</v>
      </c>
      <c r="DU5" s="18"/>
      <c r="DV5" s="19">
        <f t="shared" si="2"/>
        <v>1.5999999999999999</v>
      </c>
      <c r="DW5" s="66"/>
      <c r="DX5" s="67"/>
      <c r="DY5" s="68"/>
      <c r="DZ5" s="67"/>
      <c r="EA5" s="238">
        <f t="shared" si="3"/>
        <v>0</v>
      </c>
      <c r="EB5" s="375">
        <f t="shared" si="4"/>
        <v>4.05</v>
      </c>
    </row>
    <row r="6" spans="1:132" s="235" customFormat="1" ht="18" customHeight="1" x14ac:dyDescent="0.25">
      <c r="A6" s="96">
        <v>3</v>
      </c>
      <c r="B6" s="213" t="s">
        <v>18</v>
      </c>
      <c r="C6" s="103">
        <v>100</v>
      </c>
      <c r="D6" s="98">
        <v>100</v>
      </c>
      <c r="E6" s="98">
        <v>100</v>
      </c>
      <c r="F6" s="98">
        <v>100</v>
      </c>
      <c r="G6" s="98">
        <v>100</v>
      </c>
      <c r="H6" s="98">
        <v>100</v>
      </c>
      <c r="I6" s="98">
        <v>100</v>
      </c>
      <c r="J6" s="98">
        <v>100</v>
      </c>
      <c r="K6" s="98">
        <v>0</v>
      </c>
      <c r="L6" s="98">
        <v>0</v>
      </c>
      <c r="M6" s="99">
        <f t="shared" si="5"/>
        <v>0</v>
      </c>
      <c r="N6" s="100">
        <v>100</v>
      </c>
      <c r="O6" s="101">
        <v>100</v>
      </c>
      <c r="P6" s="101">
        <v>100</v>
      </c>
      <c r="Q6" s="101">
        <v>100</v>
      </c>
      <c r="R6" s="101">
        <v>100</v>
      </c>
      <c r="S6" s="101">
        <v>100</v>
      </c>
      <c r="T6" s="101">
        <v>100</v>
      </c>
      <c r="U6" s="101">
        <v>100</v>
      </c>
      <c r="V6" s="101">
        <v>100</v>
      </c>
      <c r="W6" s="101">
        <v>100</v>
      </c>
      <c r="X6" s="101">
        <v>100</v>
      </c>
      <c r="Y6" s="101">
        <v>0</v>
      </c>
      <c r="Z6" s="101">
        <v>0</v>
      </c>
      <c r="AA6" s="102">
        <f t="shared" si="6"/>
        <v>0</v>
      </c>
      <c r="AB6" s="103">
        <v>100</v>
      </c>
      <c r="AC6" s="98">
        <v>100</v>
      </c>
      <c r="AD6" s="98">
        <v>100</v>
      </c>
      <c r="AE6" s="98">
        <v>100</v>
      </c>
      <c r="AF6" s="98">
        <v>100</v>
      </c>
      <c r="AG6" s="98">
        <v>100</v>
      </c>
      <c r="AH6" s="98">
        <v>100</v>
      </c>
      <c r="AI6" s="98">
        <v>100</v>
      </c>
      <c r="AJ6" s="98">
        <v>100</v>
      </c>
      <c r="AK6" s="98">
        <v>100</v>
      </c>
      <c r="AL6" s="98">
        <v>100</v>
      </c>
      <c r="AM6" s="104">
        <v>100</v>
      </c>
      <c r="AN6" s="98">
        <v>0</v>
      </c>
      <c r="AO6" s="98">
        <v>0</v>
      </c>
      <c r="AP6" s="105">
        <f t="shared" si="7"/>
        <v>0</v>
      </c>
      <c r="AQ6" s="106">
        <v>100</v>
      </c>
      <c r="AR6" s="107">
        <v>100</v>
      </c>
      <c r="AS6" s="107">
        <v>100</v>
      </c>
      <c r="AT6" s="107">
        <v>100</v>
      </c>
      <c r="AU6" s="107">
        <v>100</v>
      </c>
      <c r="AV6" s="107">
        <v>100</v>
      </c>
      <c r="AW6" s="107">
        <v>100</v>
      </c>
      <c r="AX6" s="107">
        <v>100</v>
      </c>
      <c r="AY6" s="107">
        <v>100</v>
      </c>
      <c r="AZ6" s="101">
        <v>100</v>
      </c>
      <c r="BA6" s="101">
        <v>100</v>
      </c>
      <c r="BB6" s="101">
        <v>0</v>
      </c>
      <c r="BC6" s="101">
        <v>0</v>
      </c>
      <c r="BD6" s="108">
        <f t="shared" si="8"/>
        <v>0</v>
      </c>
      <c r="BE6" s="109">
        <v>100</v>
      </c>
      <c r="BF6" s="109">
        <v>100</v>
      </c>
      <c r="BG6" s="109">
        <v>100</v>
      </c>
      <c r="BH6" s="109">
        <v>100</v>
      </c>
      <c r="BI6" s="109">
        <v>100</v>
      </c>
      <c r="BJ6" s="109">
        <v>100</v>
      </c>
      <c r="BK6" s="109">
        <v>100</v>
      </c>
      <c r="BL6" s="109">
        <v>100</v>
      </c>
      <c r="BM6" s="109">
        <v>100</v>
      </c>
      <c r="BN6" s="109">
        <v>0</v>
      </c>
      <c r="BO6" s="110">
        <v>0</v>
      </c>
      <c r="BP6" s="335">
        <f t="shared" si="9"/>
        <v>0</v>
      </c>
      <c r="BQ6" s="112">
        <v>100</v>
      </c>
      <c r="BR6" s="113">
        <v>100</v>
      </c>
      <c r="BS6" s="113">
        <v>100</v>
      </c>
      <c r="BT6" s="113">
        <v>100</v>
      </c>
      <c r="BU6" s="113">
        <v>100</v>
      </c>
      <c r="BV6" s="113">
        <v>100</v>
      </c>
      <c r="BW6" s="113">
        <v>100</v>
      </c>
      <c r="BX6" s="113">
        <v>0</v>
      </c>
      <c r="BY6" s="113">
        <v>0</v>
      </c>
      <c r="BZ6" s="210">
        <f t="shared" si="10"/>
        <v>0</v>
      </c>
      <c r="CA6" s="194">
        <f t="shared" si="0"/>
        <v>0</v>
      </c>
      <c r="CB6" s="109">
        <v>100</v>
      </c>
      <c r="CC6" s="110">
        <v>100</v>
      </c>
      <c r="CD6" s="110">
        <v>100</v>
      </c>
      <c r="CE6" s="110">
        <v>100</v>
      </c>
      <c r="CF6" s="111">
        <v>0</v>
      </c>
      <c r="CG6" s="111">
        <v>0</v>
      </c>
      <c r="CH6" s="13">
        <f t="shared" si="11"/>
        <v>0</v>
      </c>
      <c r="CI6" s="112">
        <v>100</v>
      </c>
      <c r="CJ6" s="113">
        <v>100</v>
      </c>
      <c r="CK6" s="113">
        <v>100</v>
      </c>
      <c r="CL6" s="113">
        <v>100</v>
      </c>
      <c r="CM6" s="113">
        <v>0</v>
      </c>
      <c r="CN6" s="113">
        <v>0</v>
      </c>
      <c r="CO6" s="14">
        <f t="shared" si="12"/>
        <v>0</v>
      </c>
      <c r="CP6" s="112">
        <v>100</v>
      </c>
      <c r="CQ6" s="112">
        <v>100</v>
      </c>
      <c r="CR6" s="113">
        <v>100</v>
      </c>
      <c r="CS6" s="113">
        <v>100</v>
      </c>
      <c r="CT6" s="113">
        <v>0</v>
      </c>
      <c r="CU6" s="113">
        <v>0</v>
      </c>
      <c r="CV6" s="15">
        <f t="shared" si="1"/>
        <v>0</v>
      </c>
      <c r="CW6" s="110">
        <v>100</v>
      </c>
      <c r="CX6" s="110">
        <v>100</v>
      </c>
      <c r="CY6" s="111">
        <v>100</v>
      </c>
      <c r="CZ6" s="111">
        <v>100</v>
      </c>
      <c r="DA6" s="111">
        <v>0</v>
      </c>
      <c r="DB6" s="111">
        <v>0</v>
      </c>
      <c r="DC6" s="16">
        <f t="shared" si="13"/>
        <v>0</v>
      </c>
      <c r="DD6" s="460">
        <v>100</v>
      </c>
      <c r="DE6" s="461">
        <v>100</v>
      </c>
      <c r="DF6" s="461">
        <v>100</v>
      </c>
      <c r="DG6" s="461">
        <v>0</v>
      </c>
      <c r="DH6" s="461">
        <v>0</v>
      </c>
      <c r="DI6" s="442">
        <f t="shared" si="14"/>
        <v>0</v>
      </c>
      <c r="DJ6" s="462">
        <v>100</v>
      </c>
      <c r="DK6" s="463">
        <v>100</v>
      </c>
      <c r="DL6" s="463">
        <v>100</v>
      </c>
      <c r="DM6" s="463">
        <v>0</v>
      </c>
      <c r="DN6" s="463">
        <v>0</v>
      </c>
      <c r="DO6" s="464">
        <f t="shared" si="15"/>
        <v>0</v>
      </c>
      <c r="DP6" s="237">
        <f t="shared" si="16"/>
        <v>0</v>
      </c>
      <c r="DQ6" s="114"/>
      <c r="DR6" s="349"/>
      <c r="DS6" s="349"/>
      <c r="DT6" s="349"/>
      <c r="DU6" s="115"/>
      <c r="DV6" s="116">
        <f t="shared" si="2"/>
        <v>0</v>
      </c>
      <c r="DW6" s="117"/>
      <c r="DX6" s="118"/>
      <c r="DY6" s="119"/>
      <c r="DZ6" s="118"/>
      <c r="EA6" s="239">
        <f t="shared" si="3"/>
        <v>0</v>
      </c>
      <c r="EB6" s="376">
        <f t="shared" si="4"/>
        <v>0</v>
      </c>
    </row>
    <row r="7" spans="1:132" s="184" customFormat="1" ht="15.75" x14ac:dyDescent="0.25">
      <c r="A7" s="69">
        <v>4</v>
      </c>
      <c r="B7" s="377" t="s">
        <v>138</v>
      </c>
      <c r="C7" s="55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100</v>
      </c>
      <c r="K7" s="56">
        <v>0</v>
      </c>
      <c r="L7" s="56">
        <v>0</v>
      </c>
      <c r="M7" s="99">
        <f t="shared" si="5"/>
        <v>3.5</v>
      </c>
      <c r="N7" s="51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100</v>
      </c>
      <c r="Y7" s="52">
        <v>0</v>
      </c>
      <c r="Z7" s="52">
        <v>10</v>
      </c>
      <c r="AA7" s="53">
        <f t="shared" si="6"/>
        <v>4.4000000000000004</v>
      </c>
      <c r="AB7" s="55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75">
        <v>100</v>
      </c>
      <c r="AN7" s="56">
        <v>100</v>
      </c>
      <c r="AO7" s="56">
        <v>0</v>
      </c>
      <c r="AP7" s="57">
        <f t="shared" si="7"/>
        <v>6</v>
      </c>
      <c r="AQ7" s="58">
        <v>0</v>
      </c>
      <c r="AR7" s="76">
        <v>0</v>
      </c>
      <c r="AS7" s="76">
        <v>0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0</v>
      </c>
      <c r="AZ7" s="52">
        <v>0</v>
      </c>
      <c r="BA7" s="52">
        <v>100</v>
      </c>
      <c r="BB7" s="52">
        <v>50</v>
      </c>
      <c r="BC7" s="52">
        <v>0</v>
      </c>
      <c r="BD7" s="54">
        <f t="shared" si="8"/>
        <v>5.25</v>
      </c>
      <c r="BE7" s="60">
        <v>100</v>
      </c>
      <c r="BF7" s="60">
        <v>100</v>
      </c>
      <c r="BG7" s="60">
        <v>100</v>
      </c>
      <c r="BH7" s="60">
        <v>100</v>
      </c>
      <c r="BI7" s="60">
        <v>100</v>
      </c>
      <c r="BJ7" s="60">
        <v>100</v>
      </c>
      <c r="BK7" s="60">
        <v>100</v>
      </c>
      <c r="BL7" s="60">
        <v>100</v>
      </c>
      <c r="BM7" s="60">
        <v>100</v>
      </c>
      <c r="BN7" s="60">
        <v>0</v>
      </c>
      <c r="BO7" s="61">
        <v>0</v>
      </c>
      <c r="BP7" s="242">
        <f t="shared" si="9"/>
        <v>0</v>
      </c>
      <c r="BQ7" s="63">
        <v>100</v>
      </c>
      <c r="BR7" s="64">
        <v>100</v>
      </c>
      <c r="BS7" s="64">
        <v>100</v>
      </c>
      <c r="BT7" s="64">
        <v>100</v>
      </c>
      <c r="BU7" s="64">
        <v>100</v>
      </c>
      <c r="BV7" s="64">
        <v>100</v>
      </c>
      <c r="BW7" s="64">
        <v>100</v>
      </c>
      <c r="BX7" s="64">
        <v>0</v>
      </c>
      <c r="BY7" s="64">
        <v>0</v>
      </c>
      <c r="BZ7" s="210">
        <f t="shared" si="10"/>
        <v>0</v>
      </c>
      <c r="CA7" s="193">
        <f t="shared" si="0"/>
        <v>19.149999999999999</v>
      </c>
      <c r="CB7" s="60">
        <v>100</v>
      </c>
      <c r="CC7" s="61">
        <v>100</v>
      </c>
      <c r="CD7" s="61">
        <v>100</v>
      </c>
      <c r="CE7" s="61">
        <v>100</v>
      </c>
      <c r="CF7" s="62">
        <v>0</v>
      </c>
      <c r="CG7" s="62">
        <v>0</v>
      </c>
      <c r="CH7" s="13">
        <f t="shared" si="11"/>
        <v>0</v>
      </c>
      <c r="CI7" s="63">
        <v>100</v>
      </c>
      <c r="CJ7" s="64">
        <v>100</v>
      </c>
      <c r="CK7" s="64">
        <v>100</v>
      </c>
      <c r="CL7" s="64">
        <v>100</v>
      </c>
      <c r="CM7" s="64">
        <v>0</v>
      </c>
      <c r="CN7" s="64">
        <v>0</v>
      </c>
      <c r="CO7" s="14">
        <f t="shared" si="12"/>
        <v>0</v>
      </c>
      <c r="CP7" s="63">
        <v>100</v>
      </c>
      <c r="CQ7" s="63">
        <v>100</v>
      </c>
      <c r="CR7" s="64">
        <v>100</v>
      </c>
      <c r="CS7" s="64">
        <v>100</v>
      </c>
      <c r="CT7" s="64">
        <v>0</v>
      </c>
      <c r="CU7" s="64">
        <v>0</v>
      </c>
      <c r="CV7" s="15">
        <f t="shared" si="1"/>
        <v>0</v>
      </c>
      <c r="CW7" s="61">
        <v>100</v>
      </c>
      <c r="CX7" s="61">
        <v>100</v>
      </c>
      <c r="CY7" s="62">
        <v>100</v>
      </c>
      <c r="CZ7" s="62">
        <v>100</v>
      </c>
      <c r="DA7" s="62">
        <v>0</v>
      </c>
      <c r="DB7" s="62">
        <v>0</v>
      </c>
      <c r="DC7" s="16">
        <f t="shared" si="13"/>
        <v>0</v>
      </c>
      <c r="DD7" s="439">
        <v>100</v>
      </c>
      <c r="DE7" s="441">
        <v>100</v>
      </c>
      <c r="DF7" s="441">
        <v>100</v>
      </c>
      <c r="DG7" s="441">
        <v>0</v>
      </c>
      <c r="DH7" s="441">
        <v>0</v>
      </c>
      <c r="DI7" s="442">
        <f t="shared" si="14"/>
        <v>0</v>
      </c>
      <c r="DJ7" s="443">
        <v>100</v>
      </c>
      <c r="DK7" s="444">
        <v>100</v>
      </c>
      <c r="DL7" s="444">
        <v>100</v>
      </c>
      <c r="DM7" s="444">
        <v>0</v>
      </c>
      <c r="DN7" s="444">
        <v>0</v>
      </c>
      <c r="DO7" s="445">
        <f t="shared" si="15"/>
        <v>0</v>
      </c>
      <c r="DP7" s="237">
        <f t="shared" si="16"/>
        <v>0</v>
      </c>
      <c r="DQ7" s="17">
        <f>6/10</f>
        <v>0.6</v>
      </c>
      <c r="DR7" s="347">
        <f>3/10</f>
        <v>0.3</v>
      </c>
      <c r="DS7" s="347">
        <f>9/11</f>
        <v>0.81818181818181823</v>
      </c>
      <c r="DT7" s="347">
        <f>7/10</f>
        <v>0.7</v>
      </c>
      <c r="DU7" s="18"/>
      <c r="DV7" s="19">
        <f t="shared" si="2"/>
        <v>2.418181818181818</v>
      </c>
      <c r="DW7" s="66"/>
      <c r="DX7" s="67"/>
      <c r="DY7" s="68"/>
      <c r="DZ7" s="67"/>
      <c r="EA7" s="238">
        <f t="shared" si="3"/>
        <v>0</v>
      </c>
      <c r="EB7" s="375">
        <f t="shared" si="4"/>
        <v>21.568181818181817</v>
      </c>
    </row>
    <row r="8" spans="1:132" s="186" customFormat="1" ht="18.75" customHeight="1" outlineLevel="1" x14ac:dyDescent="0.25">
      <c r="A8" s="96">
        <v>5</v>
      </c>
      <c r="B8" s="213" t="s">
        <v>19</v>
      </c>
      <c r="C8" s="103">
        <v>100</v>
      </c>
      <c r="D8" s="98">
        <v>100</v>
      </c>
      <c r="E8" s="98">
        <v>100</v>
      </c>
      <c r="F8" s="98">
        <v>100</v>
      </c>
      <c r="G8" s="98">
        <v>100</v>
      </c>
      <c r="H8" s="98">
        <v>100</v>
      </c>
      <c r="I8" s="98">
        <v>100</v>
      </c>
      <c r="J8" s="98">
        <v>100</v>
      </c>
      <c r="K8" s="98">
        <v>0</v>
      </c>
      <c r="L8" s="98">
        <v>0</v>
      </c>
      <c r="M8" s="99">
        <f t="shared" si="5"/>
        <v>0</v>
      </c>
      <c r="N8" s="100">
        <v>100</v>
      </c>
      <c r="O8" s="101">
        <v>100</v>
      </c>
      <c r="P8" s="101">
        <v>100</v>
      </c>
      <c r="Q8" s="101">
        <v>100</v>
      </c>
      <c r="R8" s="101">
        <v>100</v>
      </c>
      <c r="S8" s="101">
        <v>100</v>
      </c>
      <c r="T8" s="101">
        <v>100</v>
      </c>
      <c r="U8" s="101">
        <v>100</v>
      </c>
      <c r="V8" s="101">
        <v>100</v>
      </c>
      <c r="W8" s="101">
        <v>100</v>
      </c>
      <c r="X8" s="101">
        <v>100</v>
      </c>
      <c r="Y8" s="101">
        <v>0</v>
      </c>
      <c r="Z8" s="101">
        <v>0</v>
      </c>
      <c r="AA8" s="102">
        <f t="shared" si="6"/>
        <v>0</v>
      </c>
      <c r="AB8" s="55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98">
        <v>100</v>
      </c>
      <c r="AJ8" s="98">
        <v>100</v>
      </c>
      <c r="AK8" s="98">
        <v>100</v>
      </c>
      <c r="AL8" s="98">
        <v>100</v>
      </c>
      <c r="AM8" s="104">
        <v>100</v>
      </c>
      <c r="AN8" s="98">
        <v>0</v>
      </c>
      <c r="AO8" s="98">
        <v>0</v>
      </c>
      <c r="AP8" s="105">
        <f t="shared" si="7"/>
        <v>3.5</v>
      </c>
      <c r="AQ8" s="106">
        <v>100</v>
      </c>
      <c r="AR8" s="107">
        <v>100</v>
      </c>
      <c r="AS8" s="107">
        <v>100</v>
      </c>
      <c r="AT8" s="107">
        <v>100</v>
      </c>
      <c r="AU8" s="107">
        <v>100</v>
      </c>
      <c r="AV8" s="107">
        <v>100</v>
      </c>
      <c r="AW8" s="107">
        <v>100</v>
      </c>
      <c r="AX8" s="107">
        <v>100</v>
      </c>
      <c r="AY8" s="107">
        <v>100</v>
      </c>
      <c r="AZ8" s="101">
        <v>100</v>
      </c>
      <c r="BA8" s="101">
        <v>100</v>
      </c>
      <c r="BB8" s="101">
        <v>0</v>
      </c>
      <c r="BC8" s="101">
        <v>0</v>
      </c>
      <c r="BD8" s="108">
        <f t="shared" si="8"/>
        <v>0</v>
      </c>
      <c r="BE8" s="109">
        <v>100</v>
      </c>
      <c r="BF8" s="109">
        <v>100</v>
      </c>
      <c r="BG8" s="109">
        <v>100</v>
      </c>
      <c r="BH8" s="109">
        <v>100</v>
      </c>
      <c r="BI8" s="109">
        <v>100</v>
      </c>
      <c r="BJ8" s="109">
        <v>100</v>
      </c>
      <c r="BK8" s="109">
        <v>100</v>
      </c>
      <c r="BL8" s="109">
        <v>100</v>
      </c>
      <c r="BM8" s="109">
        <v>100</v>
      </c>
      <c r="BN8" s="109">
        <v>0</v>
      </c>
      <c r="BO8" s="110">
        <v>0</v>
      </c>
      <c r="BP8" s="335">
        <f t="shared" si="9"/>
        <v>0</v>
      </c>
      <c r="BQ8" s="112">
        <v>100</v>
      </c>
      <c r="BR8" s="113">
        <v>100</v>
      </c>
      <c r="BS8" s="113">
        <v>100</v>
      </c>
      <c r="BT8" s="113">
        <v>100</v>
      </c>
      <c r="BU8" s="113">
        <v>100</v>
      </c>
      <c r="BV8" s="113">
        <v>100</v>
      </c>
      <c r="BW8" s="113">
        <v>100</v>
      </c>
      <c r="BX8" s="113">
        <v>0</v>
      </c>
      <c r="BY8" s="113">
        <v>0</v>
      </c>
      <c r="BZ8" s="210">
        <f t="shared" si="10"/>
        <v>0</v>
      </c>
      <c r="CA8" s="194">
        <f t="shared" si="0"/>
        <v>3.5</v>
      </c>
      <c r="CB8" s="109">
        <v>100</v>
      </c>
      <c r="CC8" s="110">
        <v>100</v>
      </c>
      <c r="CD8" s="110">
        <v>100</v>
      </c>
      <c r="CE8" s="110">
        <v>100</v>
      </c>
      <c r="CF8" s="111">
        <v>0</v>
      </c>
      <c r="CG8" s="111">
        <v>0</v>
      </c>
      <c r="CH8" s="13">
        <f t="shared" si="11"/>
        <v>0</v>
      </c>
      <c r="CI8" s="112">
        <v>100</v>
      </c>
      <c r="CJ8" s="113">
        <v>100</v>
      </c>
      <c r="CK8" s="113">
        <v>100</v>
      </c>
      <c r="CL8" s="113">
        <v>100</v>
      </c>
      <c r="CM8" s="113">
        <v>0</v>
      </c>
      <c r="CN8" s="113">
        <v>0</v>
      </c>
      <c r="CO8" s="14">
        <f t="shared" si="12"/>
        <v>0</v>
      </c>
      <c r="CP8" s="112">
        <v>100</v>
      </c>
      <c r="CQ8" s="112">
        <v>100</v>
      </c>
      <c r="CR8" s="113">
        <v>100</v>
      </c>
      <c r="CS8" s="113">
        <v>100</v>
      </c>
      <c r="CT8" s="113">
        <v>0</v>
      </c>
      <c r="CU8" s="113">
        <v>0</v>
      </c>
      <c r="CV8" s="15">
        <f t="shared" si="1"/>
        <v>0</v>
      </c>
      <c r="CW8" s="110">
        <v>100</v>
      </c>
      <c r="CX8" s="110">
        <v>100</v>
      </c>
      <c r="CY8" s="111">
        <v>100</v>
      </c>
      <c r="CZ8" s="111">
        <v>100</v>
      </c>
      <c r="DA8" s="111">
        <v>0</v>
      </c>
      <c r="DB8" s="111">
        <v>0</v>
      </c>
      <c r="DC8" s="16">
        <f t="shared" si="13"/>
        <v>0</v>
      </c>
      <c r="DD8" s="460">
        <v>100</v>
      </c>
      <c r="DE8" s="461">
        <v>100</v>
      </c>
      <c r="DF8" s="461">
        <v>100</v>
      </c>
      <c r="DG8" s="461">
        <v>0</v>
      </c>
      <c r="DH8" s="461">
        <v>0</v>
      </c>
      <c r="DI8" s="442">
        <f t="shared" si="14"/>
        <v>0</v>
      </c>
      <c r="DJ8" s="462">
        <v>100</v>
      </c>
      <c r="DK8" s="463">
        <v>100</v>
      </c>
      <c r="DL8" s="463">
        <v>100</v>
      </c>
      <c r="DM8" s="463">
        <v>0</v>
      </c>
      <c r="DN8" s="463">
        <v>0</v>
      </c>
      <c r="DO8" s="464">
        <f t="shared" si="15"/>
        <v>0</v>
      </c>
      <c r="DP8" s="237">
        <f t="shared" si="16"/>
        <v>0</v>
      </c>
      <c r="DQ8" s="114"/>
      <c r="DR8" s="349"/>
      <c r="DS8" s="349"/>
      <c r="DT8" s="349"/>
      <c r="DU8" s="115"/>
      <c r="DV8" s="116">
        <f t="shared" si="2"/>
        <v>0</v>
      </c>
      <c r="DW8" s="117"/>
      <c r="DX8" s="118"/>
      <c r="DY8" s="119"/>
      <c r="DZ8" s="118"/>
      <c r="EA8" s="239">
        <f t="shared" si="3"/>
        <v>0</v>
      </c>
      <c r="EB8" s="376">
        <f t="shared" si="4"/>
        <v>3.5</v>
      </c>
    </row>
    <row r="9" spans="1:132" s="235" customFormat="1" ht="17.25" customHeight="1" outlineLevel="1" x14ac:dyDescent="0.25">
      <c r="A9" s="96">
        <v>6</v>
      </c>
      <c r="B9" s="213" t="s">
        <v>20</v>
      </c>
      <c r="C9" s="103">
        <v>100</v>
      </c>
      <c r="D9" s="98">
        <v>100</v>
      </c>
      <c r="E9" s="98">
        <v>100</v>
      </c>
      <c r="F9" s="98">
        <v>100</v>
      </c>
      <c r="G9" s="98">
        <v>100</v>
      </c>
      <c r="H9" s="98">
        <v>100</v>
      </c>
      <c r="I9" s="98">
        <v>100</v>
      </c>
      <c r="J9" s="98">
        <v>100</v>
      </c>
      <c r="K9" s="98">
        <v>0</v>
      </c>
      <c r="L9" s="98">
        <v>0</v>
      </c>
      <c r="M9" s="99">
        <f t="shared" si="5"/>
        <v>0</v>
      </c>
      <c r="N9" s="100">
        <v>100</v>
      </c>
      <c r="O9" s="101">
        <v>100</v>
      </c>
      <c r="P9" s="101">
        <v>100</v>
      </c>
      <c r="Q9" s="101">
        <v>100</v>
      </c>
      <c r="R9" s="101">
        <v>100</v>
      </c>
      <c r="S9" s="101">
        <v>100</v>
      </c>
      <c r="T9" s="101">
        <v>100</v>
      </c>
      <c r="U9" s="101">
        <v>100</v>
      </c>
      <c r="V9" s="101">
        <v>100</v>
      </c>
      <c r="W9" s="101">
        <v>100</v>
      </c>
      <c r="X9" s="101">
        <v>100</v>
      </c>
      <c r="Y9" s="101">
        <v>0</v>
      </c>
      <c r="Z9" s="101">
        <v>0</v>
      </c>
      <c r="AA9" s="102">
        <f t="shared" si="6"/>
        <v>0</v>
      </c>
      <c r="AB9" s="55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98">
        <v>100</v>
      </c>
      <c r="AJ9" s="98">
        <v>100</v>
      </c>
      <c r="AK9" s="98">
        <v>100</v>
      </c>
      <c r="AL9" s="98">
        <v>100</v>
      </c>
      <c r="AM9" s="104">
        <v>100</v>
      </c>
      <c r="AN9" s="98">
        <v>0</v>
      </c>
      <c r="AO9" s="98">
        <v>0</v>
      </c>
      <c r="AP9" s="105">
        <f t="shared" si="7"/>
        <v>3.5</v>
      </c>
      <c r="AQ9" s="106">
        <v>100</v>
      </c>
      <c r="AR9" s="107">
        <v>100</v>
      </c>
      <c r="AS9" s="107">
        <v>100</v>
      </c>
      <c r="AT9" s="107">
        <v>100</v>
      </c>
      <c r="AU9" s="107">
        <v>100</v>
      </c>
      <c r="AV9" s="107">
        <v>100</v>
      </c>
      <c r="AW9" s="107">
        <v>100</v>
      </c>
      <c r="AX9" s="107">
        <v>100</v>
      </c>
      <c r="AY9" s="107">
        <v>100</v>
      </c>
      <c r="AZ9" s="101">
        <v>100</v>
      </c>
      <c r="BA9" s="101">
        <v>100</v>
      </c>
      <c r="BB9" s="101">
        <v>0</v>
      </c>
      <c r="BC9" s="101">
        <v>0</v>
      </c>
      <c r="BD9" s="108">
        <f t="shared" si="8"/>
        <v>0</v>
      </c>
      <c r="BE9" s="109">
        <v>100</v>
      </c>
      <c r="BF9" s="109">
        <v>100</v>
      </c>
      <c r="BG9" s="109">
        <v>100</v>
      </c>
      <c r="BH9" s="109">
        <v>100</v>
      </c>
      <c r="BI9" s="109">
        <v>100</v>
      </c>
      <c r="BJ9" s="109">
        <v>100</v>
      </c>
      <c r="BK9" s="109">
        <v>100</v>
      </c>
      <c r="BL9" s="109">
        <v>100</v>
      </c>
      <c r="BM9" s="109">
        <v>100</v>
      </c>
      <c r="BN9" s="109">
        <v>0</v>
      </c>
      <c r="BO9" s="110">
        <v>0</v>
      </c>
      <c r="BP9" s="335">
        <f t="shared" si="9"/>
        <v>0</v>
      </c>
      <c r="BQ9" s="112">
        <v>100</v>
      </c>
      <c r="BR9" s="113">
        <v>100</v>
      </c>
      <c r="BS9" s="113">
        <v>100</v>
      </c>
      <c r="BT9" s="113">
        <v>100</v>
      </c>
      <c r="BU9" s="113">
        <v>100</v>
      </c>
      <c r="BV9" s="113">
        <v>100</v>
      </c>
      <c r="BW9" s="113">
        <v>100</v>
      </c>
      <c r="BX9" s="113">
        <v>0</v>
      </c>
      <c r="BY9" s="113">
        <v>0</v>
      </c>
      <c r="BZ9" s="210">
        <f t="shared" si="10"/>
        <v>0</v>
      </c>
      <c r="CA9" s="194">
        <f t="shared" si="0"/>
        <v>3.5</v>
      </c>
      <c r="CB9" s="109">
        <v>100</v>
      </c>
      <c r="CC9" s="110">
        <v>100</v>
      </c>
      <c r="CD9" s="110">
        <v>100</v>
      </c>
      <c r="CE9" s="110">
        <v>100</v>
      </c>
      <c r="CF9" s="111">
        <v>0</v>
      </c>
      <c r="CG9" s="111">
        <v>0</v>
      </c>
      <c r="CH9" s="13">
        <f t="shared" si="11"/>
        <v>0</v>
      </c>
      <c r="CI9" s="112">
        <v>100</v>
      </c>
      <c r="CJ9" s="113">
        <v>100</v>
      </c>
      <c r="CK9" s="113">
        <v>100</v>
      </c>
      <c r="CL9" s="113">
        <v>100</v>
      </c>
      <c r="CM9" s="113">
        <v>0</v>
      </c>
      <c r="CN9" s="113">
        <v>0</v>
      </c>
      <c r="CO9" s="14">
        <f t="shared" si="12"/>
        <v>0</v>
      </c>
      <c r="CP9" s="112">
        <v>100</v>
      </c>
      <c r="CQ9" s="112">
        <v>100</v>
      </c>
      <c r="CR9" s="113">
        <v>100</v>
      </c>
      <c r="CS9" s="113">
        <v>100</v>
      </c>
      <c r="CT9" s="113">
        <v>0</v>
      </c>
      <c r="CU9" s="113">
        <v>0</v>
      </c>
      <c r="CV9" s="15">
        <f t="shared" si="1"/>
        <v>0</v>
      </c>
      <c r="CW9" s="110">
        <v>100</v>
      </c>
      <c r="CX9" s="110">
        <v>100</v>
      </c>
      <c r="CY9" s="111">
        <v>100</v>
      </c>
      <c r="CZ9" s="111">
        <v>100</v>
      </c>
      <c r="DA9" s="111">
        <v>0</v>
      </c>
      <c r="DB9" s="111">
        <v>0</v>
      </c>
      <c r="DC9" s="16">
        <f t="shared" si="13"/>
        <v>0</v>
      </c>
      <c r="DD9" s="460">
        <v>100</v>
      </c>
      <c r="DE9" s="461">
        <v>100</v>
      </c>
      <c r="DF9" s="461">
        <v>100</v>
      </c>
      <c r="DG9" s="461">
        <v>0</v>
      </c>
      <c r="DH9" s="461">
        <v>0</v>
      </c>
      <c r="DI9" s="442">
        <f t="shared" si="14"/>
        <v>0</v>
      </c>
      <c r="DJ9" s="462">
        <v>100</v>
      </c>
      <c r="DK9" s="463">
        <v>100</v>
      </c>
      <c r="DL9" s="463">
        <v>100</v>
      </c>
      <c r="DM9" s="463">
        <v>0</v>
      </c>
      <c r="DN9" s="463">
        <v>0</v>
      </c>
      <c r="DO9" s="464">
        <f t="shared" si="15"/>
        <v>0</v>
      </c>
      <c r="DP9" s="237">
        <f t="shared" si="16"/>
        <v>0</v>
      </c>
      <c r="DQ9" s="114"/>
      <c r="DR9" s="349"/>
      <c r="DS9" s="349"/>
      <c r="DT9" s="349"/>
      <c r="DU9" s="115"/>
      <c r="DV9" s="116">
        <f t="shared" si="2"/>
        <v>0</v>
      </c>
      <c r="DW9" s="117"/>
      <c r="DX9" s="118"/>
      <c r="DY9" s="119"/>
      <c r="DZ9" s="118"/>
      <c r="EA9" s="239">
        <f t="shared" si="3"/>
        <v>0</v>
      </c>
      <c r="EB9" s="376">
        <f t="shared" si="4"/>
        <v>3.5</v>
      </c>
    </row>
    <row r="10" spans="1:132" s="235" customFormat="1" ht="16.5" customHeight="1" outlineLevel="1" x14ac:dyDescent="0.25">
      <c r="A10" s="96">
        <v>7</v>
      </c>
      <c r="B10" s="213" t="s">
        <v>21</v>
      </c>
      <c r="C10" s="103">
        <v>100</v>
      </c>
      <c r="D10" s="98">
        <v>100</v>
      </c>
      <c r="E10" s="98">
        <v>100</v>
      </c>
      <c r="F10" s="98">
        <v>100</v>
      </c>
      <c r="G10" s="98">
        <v>100</v>
      </c>
      <c r="H10" s="98">
        <v>100</v>
      </c>
      <c r="I10" s="98">
        <v>100</v>
      </c>
      <c r="J10" s="98">
        <v>100</v>
      </c>
      <c r="K10" s="98">
        <v>0</v>
      </c>
      <c r="L10" s="98">
        <v>0</v>
      </c>
      <c r="M10" s="99">
        <f t="shared" si="5"/>
        <v>0</v>
      </c>
      <c r="N10" s="100">
        <v>100</v>
      </c>
      <c r="O10" s="101">
        <v>100</v>
      </c>
      <c r="P10" s="101">
        <v>100</v>
      </c>
      <c r="Q10" s="101">
        <v>100</v>
      </c>
      <c r="R10" s="101">
        <v>100</v>
      </c>
      <c r="S10" s="101">
        <v>100</v>
      </c>
      <c r="T10" s="101">
        <v>100</v>
      </c>
      <c r="U10" s="101">
        <v>100</v>
      </c>
      <c r="V10" s="101">
        <v>100</v>
      </c>
      <c r="W10" s="101">
        <v>100</v>
      </c>
      <c r="X10" s="101">
        <v>100</v>
      </c>
      <c r="Y10" s="101">
        <v>0</v>
      </c>
      <c r="Z10" s="101">
        <v>0</v>
      </c>
      <c r="AA10" s="102">
        <f t="shared" si="6"/>
        <v>0</v>
      </c>
      <c r="AB10" s="55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  <c r="AH10" s="56">
        <v>0</v>
      </c>
      <c r="AI10" s="98">
        <v>100</v>
      </c>
      <c r="AJ10" s="98">
        <v>100</v>
      </c>
      <c r="AK10" s="98">
        <v>100</v>
      </c>
      <c r="AL10" s="98">
        <v>100</v>
      </c>
      <c r="AM10" s="104">
        <v>100</v>
      </c>
      <c r="AN10" s="98">
        <v>0</v>
      </c>
      <c r="AO10" s="98">
        <v>0</v>
      </c>
      <c r="AP10" s="105">
        <f t="shared" si="7"/>
        <v>3.5</v>
      </c>
      <c r="AQ10" s="106">
        <v>100</v>
      </c>
      <c r="AR10" s="107">
        <v>100</v>
      </c>
      <c r="AS10" s="107">
        <v>100</v>
      </c>
      <c r="AT10" s="107">
        <v>100</v>
      </c>
      <c r="AU10" s="107">
        <v>100</v>
      </c>
      <c r="AV10" s="107">
        <v>100</v>
      </c>
      <c r="AW10" s="107">
        <v>100</v>
      </c>
      <c r="AX10" s="107">
        <v>100</v>
      </c>
      <c r="AY10" s="107">
        <v>100</v>
      </c>
      <c r="AZ10" s="101">
        <v>100</v>
      </c>
      <c r="BA10" s="101">
        <v>100</v>
      </c>
      <c r="BB10" s="101">
        <v>0</v>
      </c>
      <c r="BC10" s="101">
        <v>0</v>
      </c>
      <c r="BD10" s="108">
        <f t="shared" si="8"/>
        <v>0</v>
      </c>
      <c r="BE10" s="109">
        <v>100</v>
      </c>
      <c r="BF10" s="109">
        <v>100</v>
      </c>
      <c r="BG10" s="109">
        <v>100</v>
      </c>
      <c r="BH10" s="109">
        <v>100</v>
      </c>
      <c r="BI10" s="109">
        <v>100</v>
      </c>
      <c r="BJ10" s="109">
        <v>100</v>
      </c>
      <c r="BK10" s="109">
        <v>100</v>
      </c>
      <c r="BL10" s="109">
        <v>100</v>
      </c>
      <c r="BM10" s="109">
        <v>100</v>
      </c>
      <c r="BN10" s="109">
        <v>0</v>
      </c>
      <c r="BO10" s="110">
        <v>0</v>
      </c>
      <c r="BP10" s="335">
        <f t="shared" si="9"/>
        <v>0</v>
      </c>
      <c r="BQ10" s="112">
        <v>100</v>
      </c>
      <c r="BR10" s="113">
        <v>100</v>
      </c>
      <c r="BS10" s="113">
        <v>100</v>
      </c>
      <c r="BT10" s="113">
        <v>100</v>
      </c>
      <c r="BU10" s="113">
        <v>100</v>
      </c>
      <c r="BV10" s="113">
        <v>100</v>
      </c>
      <c r="BW10" s="113">
        <v>100</v>
      </c>
      <c r="BX10" s="113">
        <v>0</v>
      </c>
      <c r="BY10" s="113">
        <v>0</v>
      </c>
      <c r="BZ10" s="210">
        <f t="shared" si="10"/>
        <v>0</v>
      </c>
      <c r="CA10" s="194">
        <f t="shared" si="0"/>
        <v>3.5</v>
      </c>
      <c r="CB10" s="109">
        <v>100</v>
      </c>
      <c r="CC10" s="110">
        <v>100</v>
      </c>
      <c r="CD10" s="110">
        <v>100</v>
      </c>
      <c r="CE10" s="110">
        <v>100</v>
      </c>
      <c r="CF10" s="111">
        <v>0</v>
      </c>
      <c r="CG10" s="111">
        <v>0</v>
      </c>
      <c r="CH10" s="13">
        <f t="shared" si="11"/>
        <v>0</v>
      </c>
      <c r="CI10" s="112">
        <v>100</v>
      </c>
      <c r="CJ10" s="113">
        <v>100</v>
      </c>
      <c r="CK10" s="113">
        <v>100</v>
      </c>
      <c r="CL10" s="113">
        <v>100</v>
      </c>
      <c r="CM10" s="113">
        <v>0</v>
      </c>
      <c r="CN10" s="113">
        <v>0</v>
      </c>
      <c r="CO10" s="14">
        <f t="shared" si="12"/>
        <v>0</v>
      </c>
      <c r="CP10" s="112">
        <v>100</v>
      </c>
      <c r="CQ10" s="112">
        <v>100</v>
      </c>
      <c r="CR10" s="113">
        <v>100</v>
      </c>
      <c r="CS10" s="113">
        <v>100</v>
      </c>
      <c r="CT10" s="113">
        <v>0</v>
      </c>
      <c r="CU10" s="113">
        <v>0</v>
      </c>
      <c r="CV10" s="15">
        <f t="shared" si="1"/>
        <v>0</v>
      </c>
      <c r="CW10" s="110">
        <v>100</v>
      </c>
      <c r="CX10" s="110">
        <v>100</v>
      </c>
      <c r="CY10" s="111">
        <v>100</v>
      </c>
      <c r="CZ10" s="111">
        <v>100</v>
      </c>
      <c r="DA10" s="111">
        <v>0</v>
      </c>
      <c r="DB10" s="111">
        <v>0</v>
      </c>
      <c r="DC10" s="16">
        <f t="shared" si="13"/>
        <v>0</v>
      </c>
      <c r="DD10" s="460">
        <v>100</v>
      </c>
      <c r="DE10" s="461">
        <v>100</v>
      </c>
      <c r="DF10" s="461">
        <v>100</v>
      </c>
      <c r="DG10" s="461">
        <v>0</v>
      </c>
      <c r="DH10" s="461">
        <v>0</v>
      </c>
      <c r="DI10" s="442">
        <f t="shared" si="14"/>
        <v>0</v>
      </c>
      <c r="DJ10" s="462">
        <v>100</v>
      </c>
      <c r="DK10" s="463">
        <v>100</v>
      </c>
      <c r="DL10" s="463">
        <v>100</v>
      </c>
      <c r="DM10" s="463">
        <v>0</v>
      </c>
      <c r="DN10" s="463">
        <v>0</v>
      </c>
      <c r="DO10" s="464">
        <f t="shared" si="15"/>
        <v>0</v>
      </c>
      <c r="DP10" s="237">
        <f t="shared" si="16"/>
        <v>0</v>
      </c>
      <c r="DQ10" s="114"/>
      <c r="DR10" s="349"/>
      <c r="DS10" s="349"/>
      <c r="DT10" s="349"/>
      <c r="DU10" s="115"/>
      <c r="DV10" s="116">
        <f t="shared" si="2"/>
        <v>0</v>
      </c>
      <c r="DW10" s="117"/>
      <c r="DX10" s="118"/>
      <c r="DY10" s="119"/>
      <c r="DZ10" s="118"/>
      <c r="EA10" s="239">
        <f t="shared" si="3"/>
        <v>0</v>
      </c>
      <c r="EB10" s="376">
        <f t="shared" si="4"/>
        <v>3.5</v>
      </c>
    </row>
    <row r="11" spans="1:132" s="9" customFormat="1" ht="15.75" customHeight="1" x14ac:dyDescent="0.25">
      <c r="A11" s="69">
        <v>8</v>
      </c>
      <c r="B11" s="82" t="s">
        <v>22</v>
      </c>
      <c r="C11" s="55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100</v>
      </c>
      <c r="K11" s="56">
        <v>0</v>
      </c>
      <c r="L11" s="56">
        <v>0</v>
      </c>
      <c r="M11" s="77">
        <f t="shared" si="5"/>
        <v>3.5</v>
      </c>
      <c r="N11" s="51">
        <v>0</v>
      </c>
      <c r="O11" s="52">
        <v>0</v>
      </c>
      <c r="P11" s="52">
        <v>0</v>
      </c>
      <c r="Q11" s="52">
        <v>0</v>
      </c>
      <c r="R11" s="52">
        <v>0</v>
      </c>
      <c r="S11" s="52">
        <v>0</v>
      </c>
      <c r="T11" s="52">
        <v>0</v>
      </c>
      <c r="U11" s="52">
        <v>0</v>
      </c>
      <c r="V11" s="52">
        <v>0</v>
      </c>
      <c r="W11" s="52">
        <v>0</v>
      </c>
      <c r="X11" s="52">
        <v>100</v>
      </c>
      <c r="Y11" s="52">
        <v>0</v>
      </c>
      <c r="Z11" s="52">
        <v>0</v>
      </c>
      <c r="AA11" s="53">
        <f t="shared" si="6"/>
        <v>5</v>
      </c>
      <c r="AB11" s="55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  <c r="AH11" s="56">
        <v>0</v>
      </c>
      <c r="AI11" s="56">
        <v>0</v>
      </c>
      <c r="AJ11" s="56">
        <v>0</v>
      </c>
      <c r="AK11" s="56">
        <v>0</v>
      </c>
      <c r="AL11" s="56">
        <v>0</v>
      </c>
      <c r="AM11" s="75">
        <v>100</v>
      </c>
      <c r="AN11" s="56">
        <v>0</v>
      </c>
      <c r="AO11" s="56">
        <v>20</v>
      </c>
      <c r="AP11" s="57">
        <f t="shared" si="7"/>
        <v>4.4000000000000004</v>
      </c>
      <c r="AQ11" s="58">
        <v>0</v>
      </c>
      <c r="AR11" s="76">
        <v>0</v>
      </c>
      <c r="AS11" s="76">
        <v>0</v>
      </c>
      <c r="AT11" s="76">
        <v>0</v>
      </c>
      <c r="AU11" s="76">
        <v>0</v>
      </c>
      <c r="AV11" s="76">
        <v>0</v>
      </c>
      <c r="AW11" s="76">
        <v>0</v>
      </c>
      <c r="AX11" s="76">
        <v>0</v>
      </c>
      <c r="AY11" s="76">
        <v>0</v>
      </c>
      <c r="AZ11" s="52">
        <v>0</v>
      </c>
      <c r="BA11" s="52">
        <v>100</v>
      </c>
      <c r="BB11" s="52">
        <v>0</v>
      </c>
      <c r="BC11" s="52">
        <v>20</v>
      </c>
      <c r="BD11" s="54">
        <f t="shared" si="8"/>
        <v>4</v>
      </c>
      <c r="BE11" s="60">
        <v>0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100</v>
      </c>
      <c r="BN11" s="60">
        <v>0</v>
      </c>
      <c r="BO11" s="61">
        <v>0</v>
      </c>
      <c r="BP11" s="242">
        <f t="shared" si="9"/>
        <v>4</v>
      </c>
      <c r="BQ11" s="63">
        <v>0</v>
      </c>
      <c r="BR11" s="63">
        <v>0</v>
      </c>
      <c r="BS11" s="63">
        <v>0</v>
      </c>
      <c r="BT11" s="63">
        <v>0</v>
      </c>
      <c r="BU11" s="63">
        <v>0</v>
      </c>
      <c r="BV11" s="63">
        <v>0</v>
      </c>
      <c r="BW11" s="64">
        <v>100</v>
      </c>
      <c r="BX11" s="64">
        <v>100</v>
      </c>
      <c r="BY11" s="64">
        <v>0</v>
      </c>
      <c r="BZ11" s="210">
        <f t="shared" si="10"/>
        <v>3.5</v>
      </c>
      <c r="CA11" s="193">
        <f t="shared" si="0"/>
        <v>24.4</v>
      </c>
      <c r="CB11" s="60">
        <v>100</v>
      </c>
      <c r="CC11" s="61">
        <v>100</v>
      </c>
      <c r="CD11" s="61">
        <v>100</v>
      </c>
      <c r="CE11" s="61">
        <v>100</v>
      </c>
      <c r="CF11" s="62">
        <v>0</v>
      </c>
      <c r="CG11" s="62">
        <v>0</v>
      </c>
      <c r="CH11" s="13">
        <f t="shared" si="11"/>
        <v>0</v>
      </c>
      <c r="CI11" s="63">
        <v>100</v>
      </c>
      <c r="CJ11" s="64">
        <v>100</v>
      </c>
      <c r="CK11" s="64">
        <v>100</v>
      </c>
      <c r="CL11" s="64">
        <v>100</v>
      </c>
      <c r="CM11" s="64">
        <v>0</v>
      </c>
      <c r="CN11" s="64">
        <v>0</v>
      </c>
      <c r="CO11" s="14">
        <f t="shared" si="12"/>
        <v>0</v>
      </c>
      <c r="CP11" s="63">
        <v>100</v>
      </c>
      <c r="CQ11" s="63">
        <v>100</v>
      </c>
      <c r="CR11" s="64">
        <v>100</v>
      </c>
      <c r="CS11" s="64">
        <v>100</v>
      </c>
      <c r="CT11" s="64">
        <v>0</v>
      </c>
      <c r="CU11" s="64">
        <v>0</v>
      </c>
      <c r="CV11" s="15">
        <f t="shared" si="1"/>
        <v>0</v>
      </c>
      <c r="CW11" s="61">
        <v>100</v>
      </c>
      <c r="CX11" s="61">
        <v>100</v>
      </c>
      <c r="CY11" s="62">
        <v>100</v>
      </c>
      <c r="CZ11" s="62">
        <v>100</v>
      </c>
      <c r="DA11" s="62">
        <v>0</v>
      </c>
      <c r="DB11" s="62">
        <v>0</v>
      </c>
      <c r="DC11" s="16">
        <f t="shared" si="13"/>
        <v>0</v>
      </c>
      <c r="DD11" s="439">
        <v>100</v>
      </c>
      <c r="DE11" s="441">
        <v>100</v>
      </c>
      <c r="DF11" s="441">
        <v>100</v>
      </c>
      <c r="DG11" s="441">
        <v>0</v>
      </c>
      <c r="DH11" s="441">
        <v>0</v>
      </c>
      <c r="DI11" s="442">
        <f t="shared" si="14"/>
        <v>0</v>
      </c>
      <c r="DJ11" s="443">
        <v>100</v>
      </c>
      <c r="DK11" s="444">
        <v>100</v>
      </c>
      <c r="DL11" s="444">
        <v>100</v>
      </c>
      <c r="DM11" s="444">
        <v>0</v>
      </c>
      <c r="DN11" s="444">
        <v>0</v>
      </c>
      <c r="DO11" s="445">
        <f t="shared" si="15"/>
        <v>0</v>
      </c>
      <c r="DP11" s="237">
        <f t="shared" si="16"/>
        <v>0</v>
      </c>
      <c r="DQ11" s="17">
        <f>4/10</f>
        <v>0.4</v>
      </c>
      <c r="DR11" s="372"/>
      <c r="DS11" s="347">
        <f>7/11</f>
        <v>0.63636363636363635</v>
      </c>
      <c r="DT11" s="347">
        <f>5/10</f>
        <v>0.5</v>
      </c>
      <c r="DU11" s="18"/>
      <c r="DV11" s="19">
        <f t="shared" si="2"/>
        <v>1.5363636363636364</v>
      </c>
      <c r="DW11" s="70"/>
      <c r="DX11" s="71"/>
      <c r="DY11" s="72"/>
      <c r="DZ11" s="71"/>
      <c r="EA11" s="238">
        <f t="shared" si="3"/>
        <v>0</v>
      </c>
      <c r="EB11" s="375">
        <f t="shared" si="4"/>
        <v>25.936363636363634</v>
      </c>
    </row>
    <row r="12" spans="1:132" s="188" customFormat="1" ht="16.5" customHeight="1" x14ac:dyDescent="0.25">
      <c r="A12" s="69">
        <v>9</v>
      </c>
      <c r="B12" s="82" t="s">
        <v>23</v>
      </c>
      <c r="C12" s="55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100</v>
      </c>
      <c r="K12" s="56">
        <v>0</v>
      </c>
      <c r="L12" s="56">
        <v>0</v>
      </c>
      <c r="M12" s="77">
        <f t="shared" si="5"/>
        <v>3.5</v>
      </c>
      <c r="N12" s="51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100</v>
      </c>
      <c r="Y12" s="52">
        <v>0</v>
      </c>
      <c r="Z12" s="52">
        <v>20</v>
      </c>
      <c r="AA12" s="53">
        <f t="shared" si="6"/>
        <v>3.8</v>
      </c>
      <c r="AB12" s="55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100</v>
      </c>
      <c r="AH12" s="56">
        <v>100</v>
      </c>
      <c r="AI12" s="56">
        <v>100</v>
      </c>
      <c r="AJ12" s="56">
        <v>100</v>
      </c>
      <c r="AK12" s="56">
        <v>100</v>
      </c>
      <c r="AL12" s="56">
        <v>0</v>
      </c>
      <c r="AM12" s="75">
        <v>100</v>
      </c>
      <c r="AN12" s="56">
        <v>0</v>
      </c>
      <c r="AO12" s="56">
        <v>0</v>
      </c>
      <c r="AP12" s="57">
        <f t="shared" si="7"/>
        <v>3</v>
      </c>
      <c r="AQ12" s="58">
        <v>100</v>
      </c>
      <c r="AR12" s="76">
        <v>100</v>
      </c>
      <c r="AS12" s="76">
        <v>100</v>
      </c>
      <c r="AT12" s="76">
        <v>100</v>
      </c>
      <c r="AU12" s="76">
        <v>100</v>
      </c>
      <c r="AV12" s="76">
        <v>100</v>
      </c>
      <c r="AW12" s="76">
        <v>100</v>
      </c>
      <c r="AX12" s="76">
        <v>100</v>
      </c>
      <c r="AY12" s="76">
        <v>100</v>
      </c>
      <c r="AZ12" s="52">
        <v>100</v>
      </c>
      <c r="BA12" s="52">
        <v>100</v>
      </c>
      <c r="BB12" s="52">
        <v>0</v>
      </c>
      <c r="BC12" s="52">
        <v>0</v>
      </c>
      <c r="BD12" s="54">
        <f t="shared" si="8"/>
        <v>0</v>
      </c>
      <c r="BE12" s="60">
        <v>100</v>
      </c>
      <c r="BF12" s="60">
        <v>100</v>
      </c>
      <c r="BG12" s="60">
        <v>100</v>
      </c>
      <c r="BH12" s="60">
        <v>100</v>
      </c>
      <c r="BI12" s="60">
        <v>100</v>
      </c>
      <c r="BJ12" s="60">
        <v>100</v>
      </c>
      <c r="BK12" s="60">
        <v>100</v>
      </c>
      <c r="BL12" s="60">
        <v>100</v>
      </c>
      <c r="BM12" s="60">
        <v>100</v>
      </c>
      <c r="BN12" s="60">
        <v>0</v>
      </c>
      <c r="BO12" s="61">
        <v>0</v>
      </c>
      <c r="BP12" s="242">
        <f t="shared" si="9"/>
        <v>0</v>
      </c>
      <c r="BQ12" s="63">
        <v>100</v>
      </c>
      <c r="BR12" s="64">
        <v>100</v>
      </c>
      <c r="BS12" s="64">
        <v>100</v>
      </c>
      <c r="BT12" s="64">
        <v>100</v>
      </c>
      <c r="BU12" s="64">
        <v>100</v>
      </c>
      <c r="BV12" s="64">
        <v>100</v>
      </c>
      <c r="BW12" s="64">
        <v>100</v>
      </c>
      <c r="BX12" s="64">
        <v>0</v>
      </c>
      <c r="BY12" s="64">
        <v>0</v>
      </c>
      <c r="BZ12" s="210">
        <f t="shared" si="10"/>
        <v>0</v>
      </c>
      <c r="CA12" s="193">
        <f t="shared" si="0"/>
        <v>10.3</v>
      </c>
      <c r="CB12" s="60">
        <v>100</v>
      </c>
      <c r="CC12" s="61">
        <v>100</v>
      </c>
      <c r="CD12" s="61">
        <v>100</v>
      </c>
      <c r="CE12" s="61">
        <v>100</v>
      </c>
      <c r="CF12" s="62">
        <v>0</v>
      </c>
      <c r="CG12" s="62">
        <v>0</v>
      </c>
      <c r="CH12" s="13">
        <f t="shared" si="11"/>
        <v>0</v>
      </c>
      <c r="CI12" s="63">
        <v>100</v>
      </c>
      <c r="CJ12" s="64">
        <v>100</v>
      </c>
      <c r="CK12" s="64">
        <v>100</v>
      </c>
      <c r="CL12" s="64">
        <v>100</v>
      </c>
      <c r="CM12" s="64">
        <v>0</v>
      </c>
      <c r="CN12" s="64">
        <v>0</v>
      </c>
      <c r="CO12" s="14">
        <f t="shared" si="12"/>
        <v>0</v>
      </c>
      <c r="CP12" s="63">
        <v>100</v>
      </c>
      <c r="CQ12" s="63">
        <v>100</v>
      </c>
      <c r="CR12" s="64">
        <v>100</v>
      </c>
      <c r="CS12" s="64">
        <v>100</v>
      </c>
      <c r="CT12" s="64">
        <v>0</v>
      </c>
      <c r="CU12" s="64">
        <v>0</v>
      </c>
      <c r="CV12" s="15">
        <f t="shared" si="1"/>
        <v>0</v>
      </c>
      <c r="CW12" s="61">
        <v>100</v>
      </c>
      <c r="CX12" s="61">
        <v>100</v>
      </c>
      <c r="CY12" s="62">
        <v>100</v>
      </c>
      <c r="CZ12" s="62">
        <v>100</v>
      </c>
      <c r="DA12" s="62">
        <v>0</v>
      </c>
      <c r="DB12" s="62">
        <v>0</v>
      </c>
      <c r="DC12" s="16">
        <f t="shared" si="13"/>
        <v>0</v>
      </c>
      <c r="DD12" s="439">
        <v>100</v>
      </c>
      <c r="DE12" s="441">
        <v>100</v>
      </c>
      <c r="DF12" s="441">
        <v>100</v>
      </c>
      <c r="DG12" s="441">
        <v>0</v>
      </c>
      <c r="DH12" s="441">
        <v>0</v>
      </c>
      <c r="DI12" s="442">
        <f t="shared" si="14"/>
        <v>0</v>
      </c>
      <c r="DJ12" s="443">
        <v>100</v>
      </c>
      <c r="DK12" s="444">
        <v>100</v>
      </c>
      <c r="DL12" s="444">
        <v>100</v>
      </c>
      <c r="DM12" s="444">
        <v>0</v>
      </c>
      <c r="DN12" s="444">
        <v>0</v>
      </c>
      <c r="DO12" s="445">
        <f t="shared" si="15"/>
        <v>0</v>
      </c>
      <c r="DP12" s="237">
        <f t="shared" si="16"/>
        <v>0</v>
      </c>
      <c r="DQ12" s="17">
        <f>4/10</f>
        <v>0.4</v>
      </c>
      <c r="DR12" s="347">
        <f>7/10</f>
        <v>0.7</v>
      </c>
      <c r="DS12" s="347">
        <f>5/11</f>
        <v>0.45454545454545453</v>
      </c>
      <c r="DT12" s="347">
        <f>6/10</f>
        <v>0.6</v>
      </c>
      <c r="DU12" s="18"/>
      <c r="DV12" s="19">
        <f t="shared" si="2"/>
        <v>2.1545454545454548</v>
      </c>
      <c r="DW12" s="29"/>
      <c r="DX12" s="30"/>
      <c r="DY12" s="31"/>
      <c r="DZ12" s="30"/>
      <c r="EA12" s="238">
        <f t="shared" si="3"/>
        <v>0</v>
      </c>
      <c r="EB12" s="375">
        <f t="shared" si="4"/>
        <v>12.454545454545455</v>
      </c>
    </row>
    <row r="13" spans="1:132" s="187" customFormat="1" ht="21" customHeight="1" x14ac:dyDescent="0.25">
      <c r="A13" s="96">
        <v>10</v>
      </c>
      <c r="B13" s="213" t="s">
        <v>24</v>
      </c>
      <c r="C13" s="103">
        <v>100</v>
      </c>
      <c r="D13" s="98">
        <v>100</v>
      </c>
      <c r="E13" s="98">
        <v>100</v>
      </c>
      <c r="F13" s="98">
        <v>100</v>
      </c>
      <c r="G13" s="98">
        <v>100</v>
      </c>
      <c r="H13" s="98">
        <v>100</v>
      </c>
      <c r="I13" s="98">
        <v>100</v>
      </c>
      <c r="J13" s="98">
        <v>100</v>
      </c>
      <c r="K13" s="98">
        <v>0</v>
      </c>
      <c r="L13" s="98">
        <v>0</v>
      </c>
      <c r="M13" s="99">
        <f t="shared" si="5"/>
        <v>0</v>
      </c>
      <c r="N13" s="100">
        <v>100</v>
      </c>
      <c r="O13" s="101">
        <v>100</v>
      </c>
      <c r="P13" s="101">
        <v>100</v>
      </c>
      <c r="Q13" s="101">
        <v>100</v>
      </c>
      <c r="R13" s="101">
        <v>100</v>
      </c>
      <c r="S13" s="101">
        <v>100</v>
      </c>
      <c r="T13" s="101">
        <v>100</v>
      </c>
      <c r="U13" s="101">
        <v>100</v>
      </c>
      <c r="V13" s="101">
        <v>100</v>
      </c>
      <c r="W13" s="101">
        <v>100</v>
      </c>
      <c r="X13" s="101">
        <v>100</v>
      </c>
      <c r="Y13" s="101">
        <v>0</v>
      </c>
      <c r="Z13" s="101">
        <v>0</v>
      </c>
      <c r="AA13" s="102">
        <f t="shared" si="6"/>
        <v>0</v>
      </c>
      <c r="AB13" s="103">
        <v>100</v>
      </c>
      <c r="AC13" s="98">
        <v>100</v>
      </c>
      <c r="AD13" s="98">
        <v>100</v>
      </c>
      <c r="AE13" s="98">
        <v>100</v>
      </c>
      <c r="AF13" s="98">
        <v>100</v>
      </c>
      <c r="AG13" s="98">
        <v>100</v>
      </c>
      <c r="AH13" s="98">
        <v>100</v>
      </c>
      <c r="AI13" s="98">
        <v>100</v>
      </c>
      <c r="AJ13" s="98">
        <v>100</v>
      </c>
      <c r="AK13" s="98">
        <v>100</v>
      </c>
      <c r="AL13" s="98">
        <v>100</v>
      </c>
      <c r="AM13" s="104">
        <v>100</v>
      </c>
      <c r="AN13" s="98">
        <v>0</v>
      </c>
      <c r="AO13" s="98">
        <v>0</v>
      </c>
      <c r="AP13" s="105">
        <f t="shared" si="7"/>
        <v>0</v>
      </c>
      <c r="AQ13" s="106">
        <v>100</v>
      </c>
      <c r="AR13" s="107">
        <v>100</v>
      </c>
      <c r="AS13" s="107">
        <v>100</v>
      </c>
      <c r="AT13" s="107">
        <v>100</v>
      </c>
      <c r="AU13" s="107">
        <v>100</v>
      </c>
      <c r="AV13" s="107">
        <v>100</v>
      </c>
      <c r="AW13" s="107">
        <v>100</v>
      </c>
      <c r="AX13" s="107">
        <v>100</v>
      </c>
      <c r="AY13" s="107">
        <v>100</v>
      </c>
      <c r="AZ13" s="101">
        <v>100</v>
      </c>
      <c r="BA13" s="101">
        <v>100</v>
      </c>
      <c r="BB13" s="101">
        <v>0</v>
      </c>
      <c r="BC13" s="101">
        <v>0</v>
      </c>
      <c r="BD13" s="108">
        <f t="shared" si="8"/>
        <v>0</v>
      </c>
      <c r="BE13" s="109">
        <v>100</v>
      </c>
      <c r="BF13" s="109">
        <v>100</v>
      </c>
      <c r="BG13" s="109">
        <v>100</v>
      </c>
      <c r="BH13" s="109">
        <v>100</v>
      </c>
      <c r="BI13" s="109">
        <v>100</v>
      </c>
      <c r="BJ13" s="109">
        <v>100</v>
      </c>
      <c r="BK13" s="109">
        <v>100</v>
      </c>
      <c r="BL13" s="109">
        <v>100</v>
      </c>
      <c r="BM13" s="109">
        <v>100</v>
      </c>
      <c r="BN13" s="109">
        <v>0</v>
      </c>
      <c r="BO13" s="110">
        <v>0</v>
      </c>
      <c r="BP13" s="335">
        <f t="shared" si="9"/>
        <v>0</v>
      </c>
      <c r="BQ13" s="112">
        <v>100</v>
      </c>
      <c r="BR13" s="113">
        <v>100</v>
      </c>
      <c r="BS13" s="113">
        <v>100</v>
      </c>
      <c r="BT13" s="113">
        <v>100</v>
      </c>
      <c r="BU13" s="113">
        <v>100</v>
      </c>
      <c r="BV13" s="113">
        <v>100</v>
      </c>
      <c r="BW13" s="113">
        <v>100</v>
      </c>
      <c r="BX13" s="113">
        <v>0</v>
      </c>
      <c r="BY13" s="113">
        <v>0</v>
      </c>
      <c r="BZ13" s="210">
        <f t="shared" si="10"/>
        <v>0</v>
      </c>
      <c r="CA13" s="194">
        <f t="shared" si="0"/>
        <v>0</v>
      </c>
      <c r="CB13" s="109">
        <v>100</v>
      </c>
      <c r="CC13" s="110">
        <v>100</v>
      </c>
      <c r="CD13" s="110">
        <v>100</v>
      </c>
      <c r="CE13" s="110">
        <v>100</v>
      </c>
      <c r="CF13" s="111">
        <v>0</v>
      </c>
      <c r="CG13" s="111">
        <v>0</v>
      </c>
      <c r="CH13" s="13">
        <f t="shared" si="11"/>
        <v>0</v>
      </c>
      <c r="CI13" s="112">
        <v>100</v>
      </c>
      <c r="CJ13" s="113">
        <v>100</v>
      </c>
      <c r="CK13" s="113">
        <v>100</v>
      </c>
      <c r="CL13" s="113">
        <v>100</v>
      </c>
      <c r="CM13" s="113">
        <v>0</v>
      </c>
      <c r="CN13" s="113">
        <v>0</v>
      </c>
      <c r="CO13" s="14">
        <f t="shared" si="12"/>
        <v>0</v>
      </c>
      <c r="CP13" s="112">
        <v>100</v>
      </c>
      <c r="CQ13" s="112">
        <v>100</v>
      </c>
      <c r="CR13" s="113">
        <v>100</v>
      </c>
      <c r="CS13" s="113">
        <v>100</v>
      </c>
      <c r="CT13" s="113">
        <v>0</v>
      </c>
      <c r="CU13" s="113">
        <v>0</v>
      </c>
      <c r="CV13" s="15">
        <f t="shared" si="1"/>
        <v>0</v>
      </c>
      <c r="CW13" s="110">
        <v>100</v>
      </c>
      <c r="CX13" s="110">
        <v>100</v>
      </c>
      <c r="CY13" s="111">
        <v>100</v>
      </c>
      <c r="CZ13" s="111">
        <v>100</v>
      </c>
      <c r="DA13" s="111">
        <v>0</v>
      </c>
      <c r="DB13" s="111">
        <v>0</v>
      </c>
      <c r="DC13" s="16">
        <f t="shared" si="13"/>
        <v>0</v>
      </c>
      <c r="DD13" s="460">
        <v>100</v>
      </c>
      <c r="DE13" s="461">
        <v>100</v>
      </c>
      <c r="DF13" s="461">
        <v>100</v>
      </c>
      <c r="DG13" s="461">
        <v>0</v>
      </c>
      <c r="DH13" s="461">
        <v>0</v>
      </c>
      <c r="DI13" s="442">
        <f t="shared" si="14"/>
        <v>0</v>
      </c>
      <c r="DJ13" s="462">
        <v>100</v>
      </c>
      <c r="DK13" s="463">
        <v>100</v>
      </c>
      <c r="DL13" s="463">
        <v>100</v>
      </c>
      <c r="DM13" s="463">
        <v>0</v>
      </c>
      <c r="DN13" s="463">
        <v>0</v>
      </c>
      <c r="DO13" s="464">
        <f t="shared" si="15"/>
        <v>0</v>
      </c>
      <c r="DP13" s="237">
        <f t="shared" si="16"/>
        <v>0</v>
      </c>
      <c r="DQ13" s="114"/>
      <c r="DR13" s="349"/>
      <c r="DS13" s="349"/>
      <c r="DT13" s="349"/>
      <c r="DU13" s="115"/>
      <c r="DV13" s="116">
        <f t="shared" si="2"/>
        <v>0</v>
      </c>
      <c r="DW13" s="114"/>
      <c r="DX13" s="115"/>
      <c r="DY13" s="157"/>
      <c r="DZ13" s="115"/>
      <c r="EA13" s="239">
        <f t="shared" si="3"/>
        <v>0</v>
      </c>
      <c r="EB13" s="376">
        <f t="shared" si="4"/>
        <v>0</v>
      </c>
    </row>
    <row r="14" spans="1:132" s="9" customFormat="1" ht="15.75" x14ac:dyDescent="0.25">
      <c r="A14" s="69">
        <v>11</v>
      </c>
      <c r="B14" s="82" t="s">
        <v>25</v>
      </c>
      <c r="C14" s="55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100</v>
      </c>
      <c r="K14" s="56">
        <v>30</v>
      </c>
      <c r="L14" s="56">
        <v>0</v>
      </c>
      <c r="M14" s="77">
        <f t="shared" si="5"/>
        <v>3.65</v>
      </c>
      <c r="N14" s="51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100</v>
      </c>
      <c r="Y14" s="52">
        <v>0</v>
      </c>
      <c r="Z14" s="52">
        <v>0</v>
      </c>
      <c r="AA14" s="53">
        <f t="shared" si="6"/>
        <v>5</v>
      </c>
      <c r="AB14" s="55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100</v>
      </c>
      <c r="AH14" s="56">
        <v>100</v>
      </c>
      <c r="AI14" s="56">
        <v>100</v>
      </c>
      <c r="AJ14" s="56">
        <v>100</v>
      </c>
      <c r="AK14" s="56">
        <v>100</v>
      </c>
      <c r="AL14" s="56">
        <v>100</v>
      </c>
      <c r="AM14" s="75">
        <v>100</v>
      </c>
      <c r="AN14" s="56">
        <v>0</v>
      </c>
      <c r="AO14" s="56">
        <v>0</v>
      </c>
      <c r="AP14" s="57">
        <f t="shared" si="7"/>
        <v>2.5</v>
      </c>
      <c r="AQ14" s="58">
        <v>100</v>
      </c>
      <c r="AR14" s="76">
        <v>100</v>
      </c>
      <c r="AS14" s="76">
        <v>100</v>
      </c>
      <c r="AT14" s="76">
        <v>100</v>
      </c>
      <c r="AU14" s="76">
        <v>100</v>
      </c>
      <c r="AV14" s="76">
        <v>100</v>
      </c>
      <c r="AW14" s="76">
        <v>100</v>
      </c>
      <c r="AX14" s="76">
        <v>100</v>
      </c>
      <c r="AY14" s="76">
        <v>100</v>
      </c>
      <c r="AZ14" s="52">
        <v>100</v>
      </c>
      <c r="BA14" s="52">
        <v>100</v>
      </c>
      <c r="BB14" s="52">
        <v>0</v>
      </c>
      <c r="BC14" s="52">
        <v>0</v>
      </c>
      <c r="BD14" s="54">
        <f t="shared" si="8"/>
        <v>0</v>
      </c>
      <c r="BE14" s="60">
        <v>100</v>
      </c>
      <c r="BF14" s="60">
        <v>100</v>
      </c>
      <c r="BG14" s="60">
        <v>100</v>
      </c>
      <c r="BH14" s="60">
        <v>100</v>
      </c>
      <c r="BI14" s="60">
        <v>100</v>
      </c>
      <c r="BJ14" s="60">
        <v>100</v>
      </c>
      <c r="BK14" s="60">
        <v>100</v>
      </c>
      <c r="BL14" s="60">
        <v>100</v>
      </c>
      <c r="BM14" s="60">
        <v>100</v>
      </c>
      <c r="BN14" s="60">
        <v>0</v>
      </c>
      <c r="BO14" s="61">
        <v>0</v>
      </c>
      <c r="BP14" s="242">
        <f t="shared" si="9"/>
        <v>0</v>
      </c>
      <c r="BQ14" s="63">
        <v>100</v>
      </c>
      <c r="BR14" s="64">
        <v>100</v>
      </c>
      <c r="BS14" s="64">
        <v>100</v>
      </c>
      <c r="BT14" s="64">
        <v>100</v>
      </c>
      <c r="BU14" s="64">
        <v>100</v>
      </c>
      <c r="BV14" s="64">
        <v>100</v>
      </c>
      <c r="BW14" s="64">
        <v>100</v>
      </c>
      <c r="BX14" s="64">
        <v>0</v>
      </c>
      <c r="BY14" s="64">
        <v>0</v>
      </c>
      <c r="BZ14" s="210">
        <f t="shared" si="10"/>
        <v>0</v>
      </c>
      <c r="CA14" s="193">
        <f t="shared" si="0"/>
        <v>11.15</v>
      </c>
      <c r="CB14" s="60">
        <v>100</v>
      </c>
      <c r="CC14" s="61">
        <v>100</v>
      </c>
      <c r="CD14" s="61">
        <v>100</v>
      </c>
      <c r="CE14" s="61">
        <v>100</v>
      </c>
      <c r="CF14" s="62">
        <v>0</v>
      </c>
      <c r="CG14" s="62">
        <v>0</v>
      </c>
      <c r="CH14" s="13">
        <f t="shared" si="11"/>
        <v>0</v>
      </c>
      <c r="CI14" s="63">
        <v>100</v>
      </c>
      <c r="CJ14" s="64">
        <v>100</v>
      </c>
      <c r="CK14" s="64">
        <v>100</v>
      </c>
      <c r="CL14" s="64">
        <v>100</v>
      </c>
      <c r="CM14" s="64">
        <v>0</v>
      </c>
      <c r="CN14" s="64">
        <v>0</v>
      </c>
      <c r="CO14" s="14">
        <f t="shared" si="12"/>
        <v>0</v>
      </c>
      <c r="CP14" s="63">
        <v>100</v>
      </c>
      <c r="CQ14" s="63">
        <v>100</v>
      </c>
      <c r="CR14" s="64">
        <v>100</v>
      </c>
      <c r="CS14" s="64">
        <v>100</v>
      </c>
      <c r="CT14" s="64">
        <v>0</v>
      </c>
      <c r="CU14" s="64">
        <v>0</v>
      </c>
      <c r="CV14" s="15">
        <f t="shared" si="1"/>
        <v>0</v>
      </c>
      <c r="CW14" s="61">
        <v>100</v>
      </c>
      <c r="CX14" s="61">
        <v>100</v>
      </c>
      <c r="CY14" s="62">
        <v>100</v>
      </c>
      <c r="CZ14" s="62">
        <v>100</v>
      </c>
      <c r="DA14" s="62">
        <v>0</v>
      </c>
      <c r="DB14" s="62">
        <v>0</v>
      </c>
      <c r="DC14" s="16">
        <f t="shared" si="13"/>
        <v>0</v>
      </c>
      <c r="DD14" s="439">
        <v>100</v>
      </c>
      <c r="DE14" s="441">
        <v>100</v>
      </c>
      <c r="DF14" s="441">
        <v>100</v>
      </c>
      <c r="DG14" s="441">
        <v>0</v>
      </c>
      <c r="DH14" s="441">
        <v>0</v>
      </c>
      <c r="DI14" s="442">
        <f t="shared" si="14"/>
        <v>0</v>
      </c>
      <c r="DJ14" s="443">
        <v>100</v>
      </c>
      <c r="DK14" s="444">
        <v>100</v>
      </c>
      <c r="DL14" s="444">
        <v>100</v>
      </c>
      <c r="DM14" s="444">
        <v>0</v>
      </c>
      <c r="DN14" s="444">
        <v>0</v>
      </c>
      <c r="DO14" s="445">
        <f t="shared" si="15"/>
        <v>0</v>
      </c>
      <c r="DP14" s="237">
        <f t="shared" si="16"/>
        <v>0</v>
      </c>
      <c r="DQ14" s="373"/>
      <c r="DR14" s="347">
        <f>8/10</f>
        <v>0.8</v>
      </c>
      <c r="DS14" s="347">
        <f>11/11</f>
        <v>1</v>
      </c>
      <c r="DT14" s="347"/>
      <c r="DU14" s="18"/>
      <c r="DV14" s="19">
        <f t="shared" si="2"/>
        <v>1.8</v>
      </c>
      <c r="DW14" s="70"/>
      <c r="DX14" s="71"/>
      <c r="DY14" s="72"/>
      <c r="DZ14" s="71"/>
      <c r="EA14" s="238">
        <f t="shared" si="3"/>
        <v>0</v>
      </c>
      <c r="EB14" s="375">
        <f t="shared" si="4"/>
        <v>12.950000000000001</v>
      </c>
    </row>
    <row r="15" spans="1:132" s="187" customFormat="1" ht="15.75" outlineLevel="1" x14ac:dyDescent="0.25">
      <c r="A15" s="96">
        <v>12</v>
      </c>
      <c r="B15" s="213" t="s">
        <v>26</v>
      </c>
      <c r="C15" s="103">
        <v>100</v>
      </c>
      <c r="D15" s="98">
        <v>100</v>
      </c>
      <c r="E15" s="98">
        <v>100</v>
      </c>
      <c r="F15" s="98">
        <v>100</v>
      </c>
      <c r="G15" s="98">
        <v>100</v>
      </c>
      <c r="H15" s="98">
        <v>100</v>
      </c>
      <c r="I15" s="98">
        <v>100</v>
      </c>
      <c r="J15" s="98">
        <v>100</v>
      </c>
      <c r="K15" s="98">
        <v>0</v>
      </c>
      <c r="L15" s="98">
        <v>0</v>
      </c>
      <c r="M15" s="99">
        <f t="shared" si="5"/>
        <v>0</v>
      </c>
      <c r="N15" s="100">
        <v>100</v>
      </c>
      <c r="O15" s="101">
        <v>100</v>
      </c>
      <c r="P15" s="101">
        <v>100</v>
      </c>
      <c r="Q15" s="101">
        <v>100</v>
      </c>
      <c r="R15" s="101">
        <v>100</v>
      </c>
      <c r="S15" s="101">
        <v>100</v>
      </c>
      <c r="T15" s="101">
        <v>100</v>
      </c>
      <c r="U15" s="101">
        <v>100</v>
      </c>
      <c r="V15" s="101">
        <v>100</v>
      </c>
      <c r="W15" s="101">
        <v>100</v>
      </c>
      <c r="X15" s="101">
        <v>100</v>
      </c>
      <c r="Y15" s="101">
        <v>0</v>
      </c>
      <c r="Z15" s="101">
        <v>0</v>
      </c>
      <c r="AA15" s="102">
        <f t="shared" si="6"/>
        <v>0</v>
      </c>
      <c r="AB15" s="103">
        <v>100</v>
      </c>
      <c r="AC15" s="98">
        <v>100</v>
      </c>
      <c r="AD15" s="98">
        <v>100</v>
      </c>
      <c r="AE15" s="98">
        <v>100</v>
      </c>
      <c r="AF15" s="98">
        <v>100</v>
      </c>
      <c r="AG15" s="98">
        <v>100</v>
      </c>
      <c r="AH15" s="98">
        <v>100</v>
      </c>
      <c r="AI15" s="98">
        <v>100</v>
      </c>
      <c r="AJ15" s="98">
        <v>100</v>
      </c>
      <c r="AK15" s="98">
        <v>100</v>
      </c>
      <c r="AL15" s="98">
        <v>100</v>
      </c>
      <c r="AM15" s="104">
        <v>100</v>
      </c>
      <c r="AN15" s="98">
        <v>0</v>
      </c>
      <c r="AO15" s="98">
        <v>0</v>
      </c>
      <c r="AP15" s="105">
        <f t="shared" si="7"/>
        <v>0</v>
      </c>
      <c r="AQ15" s="106">
        <v>100</v>
      </c>
      <c r="AR15" s="107">
        <v>100</v>
      </c>
      <c r="AS15" s="107">
        <v>100</v>
      </c>
      <c r="AT15" s="107">
        <v>100</v>
      </c>
      <c r="AU15" s="107">
        <v>100</v>
      </c>
      <c r="AV15" s="107">
        <v>100</v>
      </c>
      <c r="AW15" s="107">
        <v>100</v>
      </c>
      <c r="AX15" s="107">
        <v>100</v>
      </c>
      <c r="AY15" s="107">
        <v>100</v>
      </c>
      <c r="AZ15" s="101">
        <v>100</v>
      </c>
      <c r="BA15" s="101">
        <v>100</v>
      </c>
      <c r="BB15" s="101">
        <v>0</v>
      </c>
      <c r="BC15" s="101">
        <v>0</v>
      </c>
      <c r="BD15" s="108">
        <f t="shared" si="8"/>
        <v>0</v>
      </c>
      <c r="BE15" s="109">
        <v>100</v>
      </c>
      <c r="BF15" s="109">
        <v>100</v>
      </c>
      <c r="BG15" s="109">
        <v>100</v>
      </c>
      <c r="BH15" s="109">
        <v>100</v>
      </c>
      <c r="BI15" s="109">
        <v>100</v>
      </c>
      <c r="BJ15" s="109">
        <v>100</v>
      </c>
      <c r="BK15" s="109">
        <v>100</v>
      </c>
      <c r="BL15" s="109">
        <v>100</v>
      </c>
      <c r="BM15" s="109">
        <v>100</v>
      </c>
      <c r="BN15" s="109">
        <v>0</v>
      </c>
      <c r="BO15" s="110">
        <v>0</v>
      </c>
      <c r="BP15" s="335">
        <f t="shared" si="9"/>
        <v>0</v>
      </c>
      <c r="BQ15" s="112">
        <v>100</v>
      </c>
      <c r="BR15" s="113">
        <v>100</v>
      </c>
      <c r="BS15" s="113">
        <v>100</v>
      </c>
      <c r="BT15" s="113">
        <v>100</v>
      </c>
      <c r="BU15" s="113">
        <v>100</v>
      </c>
      <c r="BV15" s="113">
        <v>100</v>
      </c>
      <c r="BW15" s="113">
        <v>100</v>
      </c>
      <c r="BX15" s="113">
        <v>0</v>
      </c>
      <c r="BY15" s="113">
        <v>0</v>
      </c>
      <c r="BZ15" s="210">
        <f t="shared" si="10"/>
        <v>0</v>
      </c>
      <c r="CA15" s="194">
        <f t="shared" si="0"/>
        <v>0</v>
      </c>
      <c r="CB15" s="109">
        <v>100</v>
      </c>
      <c r="CC15" s="110">
        <v>100</v>
      </c>
      <c r="CD15" s="110">
        <v>100</v>
      </c>
      <c r="CE15" s="110">
        <v>100</v>
      </c>
      <c r="CF15" s="111">
        <v>0</v>
      </c>
      <c r="CG15" s="111">
        <v>0</v>
      </c>
      <c r="CH15" s="13">
        <f t="shared" si="11"/>
        <v>0</v>
      </c>
      <c r="CI15" s="112">
        <v>100</v>
      </c>
      <c r="CJ15" s="113">
        <v>100</v>
      </c>
      <c r="CK15" s="113">
        <v>100</v>
      </c>
      <c r="CL15" s="113">
        <v>100</v>
      </c>
      <c r="CM15" s="113">
        <v>0</v>
      </c>
      <c r="CN15" s="113">
        <v>0</v>
      </c>
      <c r="CO15" s="14">
        <f t="shared" si="12"/>
        <v>0</v>
      </c>
      <c r="CP15" s="112">
        <v>100</v>
      </c>
      <c r="CQ15" s="112">
        <v>100</v>
      </c>
      <c r="CR15" s="113">
        <v>100</v>
      </c>
      <c r="CS15" s="113">
        <v>100</v>
      </c>
      <c r="CT15" s="113">
        <v>0</v>
      </c>
      <c r="CU15" s="113">
        <v>0</v>
      </c>
      <c r="CV15" s="15">
        <f t="shared" si="1"/>
        <v>0</v>
      </c>
      <c r="CW15" s="110">
        <v>100</v>
      </c>
      <c r="CX15" s="110">
        <v>100</v>
      </c>
      <c r="CY15" s="111">
        <v>100</v>
      </c>
      <c r="CZ15" s="111">
        <v>100</v>
      </c>
      <c r="DA15" s="111">
        <v>0</v>
      </c>
      <c r="DB15" s="111">
        <v>0</v>
      </c>
      <c r="DC15" s="16">
        <f t="shared" si="13"/>
        <v>0</v>
      </c>
      <c r="DD15" s="460">
        <v>100</v>
      </c>
      <c r="DE15" s="461">
        <v>100</v>
      </c>
      <c r="DF15" s="461">
        <v>100</v>
      </c>
      <c r="DG15" s="461">
        <v>0</v>
      </c>
      <c r="DH15" s="461">
        <v>0</v>
      </c>
      <c r="DI15" s="442">
        <f t="shared" si="14"/>
        <v>0</v>
      </c>
      <c r="DJ15" s="462">
        <v>100</v>
      </c>
      <c r="DK15" s="463">
        <v>100</v>
      </c>
      <c r="DL15" s="463">
        <v>100</v>
      </c>
      <c r="DM15" s="463">
        <v>0</v>
      </c>
      <c r="DN15" s="463">
        <v>0</v>
      </c>
      <c r="DO15" s="464">
        <f t="shared" si="15"/>
        <v>0</v>
      </c>
      <c r="DP15" s="237">
        <f t="shared" si="16"/>
        <v>0</v>
      </c>
      <c r="DQ15" s="114"/>
      <c r="DR15" s="349"/>
      <c r="DS15" s="349"/>
      <c r="DT15" s="349"/>
      <c r="DU15" s="115"/>
      <c r="DV15" s="116">
        <f t="shared" si="2"/>
        <v>0</v>
      </c>
      <c r="DW15" s="114"/>
      <c r="DX15" s="115"/>
      <c r="DY15" s="157"/>
      <c r="DZ15" s="115"/>
      <c r="EA15" s="239">
        <f t="shared" si="3"/>
        <v>0</v>
      </c>
      <c r="EB15" s="376">
        <f t="shared" si="4"/>
        <v>0</v>
      </c>
    </row>
    <row r="16" spans="1:132" s="187" customFormat="1" ht="15.75" outlineLevel="1" x14ac:dyDescent="0.25">
      <c r="A16" s="96">
        <v>13</v>
      </c>
      <c r="B16" s="213" t="s">
        <v>27</v>
      </c>
      <c r="C16" s="103">
        <v>100</v>
      </c>
      <c r="D16" s="98">
        <v>100</v>
      </c>
      <c r="E16" s="98">
        <v>100</v>
      </c>
      <c r="F16" s="98">
        <v>100</v>
      </c>
      <c r="G16" s="98">
        <v>100</v>
      </c>
      <c r="H16" s="98">
        <v>100</v>
      </c>
      <c r="I16" s="98">
        <v>100</v>
      </c>
      <c r="J16" s="98">
        <v>100</v>
      </c>
      <c r="K16" s="98">
        <v>0</v>
      </c>
      <c r="L16" s="98">
        <v>0</v>
      </c>
      <c r="M16" s="99">
        <f t="shared" si="5"/>
        <v>0</v>
      </c>
      <c r="N16" s="100">
        <v>100</v>
      </c>
      <c r="O16" s="101">
        <v>100</v>
      </c>
      <c r="P16" s="101">
        <v>100</v>
      </c>
      <c r="Q16" s="101">
        <v>100</v>
      </c>
      <c r="R16" s="101">
        <v>100</v>
      </c>
      <c r="S16" s="101">
        <v>100</v>
      </c>
      <c r="T16" s="101">
        <v>100</v>
      </c>
      <c r="U16" s="101">
        <v>100</v>
      </c>
      <c r="V16" s="101">
        <v>100</v>
      </c>
      <c r="W16" s="101">
        <v>100</v>
      </c>
      <c r="X16" s="101">
        <v>100</v>
      </c>
      <c r="Y16" s="101">
        <v>0</v>
      </c>
      <c r="Z16" s="101">
        <v>0</v>
      </c>
      <c r="AA16" s="102">
        <f t="shared" si="6"/>
        <v>0</v>
      </c>
      <c r="AB16" s="103">
        <v>100</v>
      </c>
      <c r="AC16" s="98">
        <v>100</v>
      </c>
      <c r="AD16" s="98">
        <v>100</v>
      </c>
      <c r="AE16" s="98">
        <v>100</v>
      </c>
      <c r="AF16" s="98">
        <v>100</v>
      </c>
      <c r="AG16" s="98">
        <v>100</v>
      </c>
      <c r="AH16" s="98">
        <v>100</v>
      </c>
      <c r="AI16" s="98">
        <v>100</v>
      </c>
      <c r="AJ16" s="98">
        <v>100</v>
      </c>
      <c r="AK16" s="98">
        <v>100</v>
      </c>
      <c r="AL16" s="98">
        <v>100</v>
      </c>
      <c r="AM16" s="104">
        <v>100</v>
      </c>
      <c r="AN16" s="98">
        <v>0</v>
      </c>
      <c r="AO16" s="98">
        <v>0</v>
      </c>
      <c r="AP16" s="105">
        <f t="shared" si="7"/>
        <v>0</v>
      </c>
      <c r="AQ16" s="106">
        <v>100</v>
      </c>
      <c r="AR16" s="107">
        <v>100</v>
      </c>
      <c r="AS16" s="107">
        <v>100</v>
      </c>
      <c r="AT16" s="107">
        <v>100</v>
      </c>
      <c r="AU16" s="107">
        <v>100</v>
      </c>
      <c r="AV16" s="107">
        <v>100</v>
      </c>
      <c r="AW16" s="107">
        <v>100</v>
      </c>
      <c r="AX16" s="107">
        <v>100</v>
      </c>
      <c r="AY16" s="107">
        <v>100</v>
      </c>
      <c r="AZ16" s="101">
        <v>100</v>
      </c>
      <c r="BA16" s="101">
        <v>100</v>
      </c>
      <c r="BB16" s="101">
        <v>0</v>
      </c>
      <c r="BC16" s="101">
        <v>0</v>
      </c>
      <c r="BD16" s="108">
        <f t="shared" si="8"/>
        <v>0</v>
      </c>
      <c r="BE16" s="109">
        <v>100</v>
      </c>
      <c r="BF16" s="109">
        <v>100</v>
      </c>
      <c r="BG16" s="109">
        <v>100</v>
      </c>
      <c r="BH16" s="109">
        <v>100</v>
      </c>
      <c r="BI16" s="109">
        <v>100</v>
      </c>
      <c r="BJ16" s="109">
        <v>100</v>
      </c>
      <c r="BK16" s="109">
        <v>100</v>
      </c>
      <c r="BL16" s="109">
        <v>100</v>
      </c>
      <c r="BM16" s="109">
        <v>100</v>
      </c>
      <c r="BN16" s="109">
        <v>0</v>
      </c>
      <c r="BO16" s="110">
        <v>0</v>
      </c>
      <c r="BP16" s="335">
        <f t="shared" si="9"/>
        <v>0</v>
      </c>
      <c r="BQ16" s="112">
        <v>100</v>
      </c>
      <c r="BR16" s="113">
        <v>100</v>
      </c>
      <c r="BS16" s="113">
        <v>100</v>
      </c>
      <c r="BT16" s="113">
        <v>100</v>
      </c>
      <c r="BU16" s="113">
        <v>100</v>
      </c>
      <c r="BV16" s="113">
        <v>100</v>
      </c>
      <c r="BW16" s="113">
        <v>100</v>
      </c>
      <c r="BX16" s="113">
        <v>0</v>
      </c>
      <c r="BY16" s="113">
        <v>0</v>
      </c>
      <c r="BZ16" s="210">
        <f t="shared" si="10"/>
        <v>0</v>
      </c>
      <c r="CA16" s="194">
        <f t="shared" si="0"/>
        <v>0</v>
      </c>
      <c r="CB16" s="109">
        <v>100</v>
      </c>
      <c r="CC16" s="110">
        <v>100</v>
      </c>
      <c r="CD16" s="110">
        <v>100</v>
      </c>
      <c r="CE16" s="110">
        <v>100</v>
      </c>
      <c r="CF16" s="111">
        <v>0</v>
      </c>
      <c r="CG16" s="111">
        <v>0</v>
      </c>
      <c r="CH16" s="13">
        <f t="shared" si="11"/>
        <v>0</v>
      </c>
      <c r="CI16" s="112">
        <v>100</v>
      </c>
      <c r="CJ16" s="113">
        <v>100</v>
      </c>
      <c r="CK16" s="113">
        <v>100</v>
      </c>
      <c r="CL16" s="113">
        <v>100</v>
      </c>
      <c r="CM16" s="113">
        <v>0</v>
      </c>
      <c r="CN16" s="113">
        <v>0</v>
      </c>
      <c r="CO16" s="14">
        <f t="shared" si="12"/>
        <v>0</v>
      </c>
      <c r="CP16" s="112">
        <v>100</v>
      </c>
      <c r="CQ16" s="112">
        <v>100</v>
      </c>
      <c r="CR16" s="113">
        <v>100</v>
      </c>
      <c r="CS16" s="113">
        <v>100</v>
      </c>
      <c r="CT16" s="113">
        <v>0</v>
      </c>
      <c r="CU16" s="113">
        <v>0</v>
      </c>
      <c r="CV16" s="15">
        <f t="shared" si="1"/>
        <v>0</v>
      </c>
      <c r="CW16" s="110">
        <v>100</v>
      </c>
      <c r="CX16" s="110">
        <v>100</v>
      </c>
      <c r="CY16" s="111">
        <v>100</v>
      </c>
      <c r="CZ16" s="111">
        <v>100</v>
      </c>
      <c r="DA16" s="111">
        <v>0</v>
      </c>
      <c r="DB16" s="111">
        <v>0</v>
      </c>
      <c r="DC16" s="16">
        <f t="shared" si="13"/>
        <v>0</v>
      </c>
      <c r="DD16" s="460">
        <v>100</v>
      </c>
      <c r="DE16" s="461">
        <v>100</v>
      </c>
      <c r="DF16" s="461">
        <v>100</v>
      </c>
      <c r="DG16" s="461">
        <v>0</v>
      </c>
      <c r="DH16" s="461">
        <v>0</v>
      </c>
      <c r="DI16" s="442">
        <f t="shared" si="14"/>
        <v>0</v>
      </c>
      <c r="DJ16" s="462">
        <v>100</v>
      </c>
      <c r="DK16" s="463">
        <v>100</v>
      </c>
      <c r="DL16" s="463">
        <v>100</v>
      </c>
      <c r="DM16" s="463">
        <v>0</v>
      </c>
      <c r="DN16" s="463">
        <v>0</v>
      </c>
      <c r="DO16" s="464">
        <f t="shared" si="15"/>
        <v>0</v>
      </c>
      <c r="DP16" s="237">
        <f t="shared" si="16"/>
        <v>0</v>
      </c>
      <c r="DQ16" s="114"/>
      <c r="DR16" s="349"/>
      <c r="DS16" s="349"/>
      <c r="DT16" s="349"/>
      <c r="DU16" s="115"/>
      <c r="DV16" s="116">
        <f t="shared" si="2"/>
        <v>0</v>
      </c>
      <c r="DW16" s="114"/>
      <c r="DX16" s="115"/>
      <c r="DY16" s="157"/>
      <c r="DZ16" s="115"/>
      <c r="EA16" s="239">
        <f t="shared" si="3"/>
        <v>0</v>
      </c>
      <c r="EB16" s="376">
        <f t="shared" si="4"/>
        <v>0</v>
      </c>
    </row>
    <row r="17" spans="1:132" s="187" customFormat="1" ht="15.75" outlineLevel="1" x14ac:dyDescent="0.25">
      <c r="A17" s="96">
        <v>14</v>
      </c>
      <c r="B17" s="213" t="s">
        <v>28</v>
      </c>
      <c r="C17" s="103">
        <v>100</v>
      </c>
      <c r="D17" s="98">
        <v>100</v>
      </c>
      <c r="E17" s="98">
        <v>100</v>
      </c>
      <c r="F17" s="98">
        <v>100</v>
      </c>
      <c r="G17" s="98">
        <v>100</v>
      </c>
      <c r="H17" s="98">
        <v>100</v>
      </c>
      <c r="I17" s="98">
        <v>100</v>
      </c>
      <c r="J17" s="98">
        <v>100</v>
      </c>
      <c r="K17" s="98">
        <v>0</v>
      </c>
      <c r="L17" s="98">
        <v>0</v>
      </c>
      <c r="M17" s="99">
        <f t="shared" si="5"/>
        <v>0</v>
      </c>
      <c r="N17" s="100">
        <v>100</v>
      </c>
      <c r="O17" s="101">
        <v>100</v>
      </c>
      <c r="P17" s="101">
        <v>100</v>
      </c>
      <c r="Q17" s="101">
        <v>100</v>
      </c>
      <c r="R17" s="101">
        <v>100</v>
      </c>
      <c r="S17" s="101">
        <v>100</v>
      </c>
      <c r="T17" s="101">
        <v>100</v>
      </c>
      <c r="U17" s="101">
        <v>100</v>
      </c>
      <c r="V17" s="101">
        <v>100</v>
      </c>
      <c r="W17" s="101">
        <v>100</v>
      </c>
      <c r="X17" s="101">
        <v>100</v>
      </c>
      <c r="Y17" s="101">
        <v>0</v>
      </c>
      <c r="Z17" s="101">
        <v>0</v>
      </c>
      <c r="AA17" s="102">
        <f t="shared" si="6"/>
        <v>0</v>
      </c>
      <c r="AB17" s="103">
        <v>100</v>
      </c>
      <c r="AC17" s="98">
        <v>100</v>
      </c>
      <c r="AD17" s="98">
        <v>100</v>
      </c>
      <c r="AE17" s="98">
        <v>100</v>
      </c>
      <c r="AF17" s="98">
        <v>100</v>
      </c>
      <c r="AG17" s="98">
        <v>100</v>
      </c>
      <c r="AH17" s="98">
        <v>100</v>
      </c>
      <c r="AI17" s="98">
        <v>100</v>
      </c>
      <c r="AJ17" s="98">
        <v>100</v>
      </c>
      <c r="AK17" s="98">
        <v>100</v>
      </c>
      <c r="AL17" s="98">
        <v>100</v>
      </c>
      <c r="AM17" s="104">
        <v>100</v>
      </c>
      <c r="AN17" s="98">
        <v>0</v>
      </c>
      <c r="AO17" s="98">
        <v>0</v>
      </c>
      <c r="AP17" s="105">
        <f t="shared" si="7"/>
        <v>0</v>
      </c>
      <c r="AQ17" s="106">
        <v>100</v>
      </c>
      <c r="AR17" s="107">
        <v>100</v>
      </c>
      <c r="AS17" s="107">
        <v>100</v>
      </c>
      <c r="AT17" s="107">
        <v>100</v>
      </c>
      <c r="AU17" s="107">
        <v>100</v>
      </c>
      <c r="AV17" s="107">
        <v>100</v>
      </c>
      <c r="AW17" s="107">
        <v>100</v>
      </c>
      <c r="AX17" s="107">
        <v>100</v>
      </c>
      <c r="AY17" s="107">
        <v>100</v>
      </c>
      <c r="AZ17" s="101">
        <v>100</v>
      </c>
      <c r="BA17" s="101">
        <v>100</v>
      </c>
      <c r="BB17" s="101">
        <v>0</v>
      </c>
      <c r="BC17" s="101">
        <v>0</v>
      </c>
      <c r="BD17" s="108">
        <f t="shared" si="8"/>
        <v>0</v>
      </c>
      <c r="BE17" s="109">
        <v>100</v>
      </c>
      <c r="BF17" s="109">
        <v>100</v>
      </c>
      <c r="BG17" s="109">
        <v>100</v>
      </c>
      <c r="BH17" s="109">
        <v>100</v>
      </c>
      <c r="BI17" s="109">
        <v>100</v>
      </c>
      <c r="BJ17" s="109">
        <v>100</v>
      </c>
      <c r="BK17" s="109">
        <v>100</v>
      </c>
      <c r="BL17" s="109">
        <v>100</v>
      </c>
      <c r="BM17" s="109">
        <v>100</v>
      </c>
      <c r="BN17" s="109">
        <v>0</v>
      </c>
      <c r="BO17" s="110">
        <v>0</v>
      </c>
      <c r="BP17" s="335">
        <f t="shared" si="9"/>
        <v>0</v>
      </c>
      <c r="BQ17" s="112">
        <v>100</v>
      </c>
      <c r="BR17" s="113">
        <v>100</v>
      </c>
      <c r="BS17" s="113">
        <v>100</v>
      </c>
      <c r="BT17" s="113">
        <v>100</v>
      </c>
      <c r="BU17" s="113">
        <v>100</v>
      </c>
      <c r="BV17" s="113">
        <v>100</v>
      </c>
      <c r="BW17" s="113">
        <v>100</v>
      </c>
      <c r="BX17" s="113">
        <v>0</v>
      </c>
      <c r="BY17" s="113">
        <v>0</v>
      </c>
      <c r="BZ17" s="210">
        <f t="shared" si="10"/>
        <v>0</v>
      </c>
      <c r="CA17" s="194">
        <f t="shared" si="0"/>
        <v>0</v>
      </c>
      <c r="CB17" s="109">
        <v>100</v>
      </c>
      <c r="CC17" s="110">
        <v>100</v>
      </c>
      <c r="CD17" s="110">
        <v>100</v>
      </c>
      <c r="CE17" s="110">
        <v>100</v>
      </c>
      <c r="CF17" s="111">
        <v>0</v>
      </c>
      <c r="CG17" s="111">
        <v>0</v>
      </c>
      <c r="CH17" s="13">
        <f t="shared" si="11"/>
        <v>0</v>
      </c>
      <c r="CI17" s="112">
        <v>100</v>
      </c>
      <c r="CJ17" s="113">
        <v>100</v>
      </c>
      <c r="CK17" s="113">
        <v>100</v>
      </c>
      <c r="CL17" s="113">
        <v>100</v>
      </c>
      <c r="CM17" s="113">
        <v>0</v>
      </c>
      <c r="CN17" s="113">
        <v>0</v>
      </c>
      <c r="CO17" s="14">
        <f t="shared" si="12"/>
        <v>0</v>
      </c>
      <c r="CP17" s="112">
        <v>100</v>
      </c>
      <c r="CQ17" s="112">
        <v>100</v>
      </c>
      <c r="CR17" s="113">
        <v>100</v>
      </c>
      <c r="CS17" s="113">
        <v>100</v>
      </c>
      <c r="CT17" s="113">
        <v>0</v>
      </c>
      <c r="CU17" s="113">
        <v>0</v>
      </c>
      <c r="CV17" s="15">
        <f t="shared" si="1"/>
        <v>0</v>
      </c>
      <c r="CW17" s="110">
        <v>100</v>
      </c>
      <c r="CX17" s="110">
        <v>100</v>
      </c>
      <c r="CY17" s="111">
        <v>100</v>
      </c>
      <c r="CZ17" s="111">
        <v>100</v>
      </c>
      <c r="DA17" s="111">
        <v>0</v>
      </c>
      <c r="DB17" s="111">
        <v>0</v>
      </c>
      <c r="DC17" s="16">
        <f t="shared" si="13"/>
        <v>0</v>
      </c>
      <c r="DD17" s="460">
        <v>100</v>
      </c>
      <c r="DE17" s="461">
        <v>100</v>
      </c>
      <c r="DF17" s="461">
        <v>100</v>
      </c>
      <c r="DG17" s="461">
        <v>0</v>
      </c>
      <c r="DH17" s="461">
        <v>0</v>
      </c>
      <c r="DI17" s="442">
        <f t="shared" si="14"/>
        <v>0</v>
      </c>
      <c r="DJ17" s="462">
        <v>100</v>
      </c>
      <c r="DK17" s="463">
        <v>100</v>
      </c>
      <c r="DL17" s="463">
        <v>100</v>
      </c>
      <c r="DM17" s="463">
        <v>0</v>
      </c>
      <c r="DN17" s="463">
        <v>0</v>
      </c>
      <c r="DO17" s="464">
        <f t="shared" si="15"/>
        <v>0</v>
      </c>
      <c r="DP17" s="237">
        <f t="shared" si="16"/>
        <v>0</v>
      </c>
      <c r="DQ17" s="114"/>
      <c r="DR17" s="349"/>
      <c r="DS17" s="349"/>
      <c r="DT17" s="349"/>
      <c r="DU17" s="115"/>
      <c r="DV17" s="116">
        <f t="shared" si="2"/>
        <v>0</v>
      </c>
      <c r="DW17" s="114"/>
      <c r="DX17" s="115"/>
      <c r="DY17" s="157"/>
      <c r="DZ17" s="115"/>
      <c r="EA17" s="239">
        <f t="shared" si="3"/>
        <v>0</v>
      </c>
      <c r="EB17" s="376">
        <f t="shared" si="4"/>
        <v>0</v>
      </c>
    </row>
    <row r="18" spans="1:132" s="187" customFormat="1" ht="15.75" outlineLevel="1" x14ac:dyDescent="0.25">
      <c r="A18" s="96">
        <v>15</v>
      </c>
      <c r="B18" s="213" t="s">
        <v>29</v>
      </c>
      <c r="C18" s="103">
        <v>100</v>
      </c>
      <c r="D18" s="98">
        <v>100</v>
      </c>
      <c r="E18" s="98">
        <v>100</v>
      </c>
      <c r="F18" s="98">
        <v>100</v>
      </c>
      <c r="G18" s="98">
        <v>100</v>
      </c>
      <c r="H18" s="98">
        <v>100</v>
      </c>
      <c r="I18" s="98">
        <v>100</v>
      </c>
      <c r="J18" s="98">
        <v>100</v>
      </c>
      <c r="K18" s="98">
        <v>0</v>
      </c>
      <c r="L18" s="98">
        <v>0</v>
      </c>
      <c r="M18" s="99">
        <f t="shared" si="5"/>
        <v>0</v>
      </c>
      <c r="N18" s="100">
        <v>100</v>
      </c>
      <c r="O18" s="101">
        <v>100</v>
      </c>
      <c r="P18" s="101">
        <v>100</v>
      </c>
      <c r="Q18" s="101">
        <v>100</v>
      </c>
      <c r="R18" s="101">
        <v>100</v>
      </c>
      <c r="S18" s="101">
        <v>100</v>
      </c>
      <c r="T18" s="101">
        <v>100</v>
      </c>
      <c r="U18" s="101">
        <v>100</v>
      </c>
      <c r="V18" s="101">
        <v>100</v>
      </c>
      <c r="W18" s="101">
        <v>100</v>
      </c>
      <c r="X18" s="101">
        <v>100</v>
      </c>
      <c r="Y18" s="101">
        <v>0</v>
      </c>
      <c r="Z18" s="101">
        <v>0</v>
      </c>
      <c r="AA18" s="102">
        <f t="shared" si="6"/>
        <v>0</v>
      </c>
      <c r="AB18" s="103">
        <v>100</v>
      </c>
      <c r="AC18" s="98">
        <v>100</v>
      </c>
      <c r="AD18" s="98">
        <v>100</v>
      </c>
      <c r="AE18" s="98">
        <v>100</v>
      </c>
      <c r="AF18" s="98">
        <v>100</v>
      </c>
      <c r="AG18" s="98">
        <v>100</v>
      </c>
      <c r="AH18" s="98">
        <v>100</v>
      </c>
      <c r="AI18" s="98">
        <v>100</v>
      </c>
      <c r="AJ18" s="98">
        <v>100</v>
      </c>
      <c r="AK18" s="98">
        <v>100</v>
      </c>
      <c r="AL18" s="98">
        <v>100</v>
      </c>
      <c r="AM18" s="104">
        <v>100</v>
      </c>
      <c r="AN18" s="98">
        <v>0</v>
      </c>
      <c r="AO18" s="98">
        <v>0</v>
      </c>
      <c r="AP18" s="105">
        <f t="shared" si="7"/>
        <v>0</v>
      </c>
      <c r="AQ18" s="106">
        <v>100</v>
      </c>
      <c r="AR18" s="107">
        <v>100</v>
      </c>
      <c r="AS18" s="107">
        <v>100</v>
      </c>
      <c r="AT18" s="107">
        <v>100</v>
      </c>
      <c r="AU18" s="107">
        <v>100</v>
      </c>
      <c r="AV18" s="107">
        <v>100</v>
      </c>
      <c r="AW18" s="107">
        <v>100</v>
      </c>
      <c r="AX18" s="107">
        <v>100</v>
      </c>
      <c r="AY18" s="107">
        <v>100</v>
      </c>
      <c r="AZ18" s="101">
        <v>100</v>
      </c>
      <c r="BA18" s="101">
        <v>100</v>
      </c>
      <c r="BB18" s="101">
        <v>0</v>
      </c>
      <c r="BC18" s="101">
        <v>0</v>
      </c>
      <c r="BD18" s="108">
        <f t="shared" si="8"/>
        <v>0</v>
      </c>
      <c r="BE18" s="109">
        <v>100</v>
      </c>
      <c r="BF18" s="109">
        <v>100</v>
      </c>
      <c r="BG18" s="109">
        <v>100</v>
      </c>
      <c r="BH18" s="109">
        <v>100</v>
      </c>
      <c r="BI18" s="109">
        <v>100</v>
      </c>
      <c r="BJ18" s="109">
        <v>100</v>
      </c>
      <c r="BK18" s="109">
        <v>100</v>
      </c>
      <c r="BL18" s="109">
        <v>100</v>
      </c>
      <c r="BM18" s="109">
        <v>100</v>
      </c>
      <c r="BN18" s="109">
        <v>0</v>
      </c>
      <c r="BO18" s="110">
        <v>0</v>
      </c>
      <c r="BP18" s="335">
        <f t="shared" si="9"/>
        <v>0</v>
      </c>
      <c r="BQ18" s="112">
        <v>100</v>
      </c>
      <c r="BR18" s="113">
        <v>100</v>
      </c>
      <c r="BS18" s="113">
        <v>100</v>
      </c>
      <c r="BT18" s="113">
        <v>100</v>
      </c>
      <c r="BU18" s="113">
        <v>100</v>
      </c>
      <c r="BV18" s="113">
        <v>100</v>
      </c>
      <c r="BW18" s="113">
        <v>100</v>
      </c>
      <c r="BX18" s="113">
        <v>0</v>
      </c>
      <c r="BY18" s="113">
        <v>0</v>
      </c>
      <c r="BZ18" s="210">
        <f t="shared" si="10"/>
        <v>0</v>
      </c>
      <c r="CA18" s="194">
        <f t="shared" si="0"/>
        <v>0</v>
      </c>
      <c r="CB18" s="109">
        <v>100</v>
      </c>
      <c r="CC18" s="110">
        <v>100</v>
      </c>
      <c r="CD18" s="110">
        <v>100</v>
      </c>
      <c r="CE18" s="110">
        <v>100</v>
      </c>
      <c r="CF18" s="111">
        <v>0</v>
      </c>
      <c r="CG18" s="111">
        <v>0</v>
      </c>
      <c r="CH18" s="13">
        <f t="shared" si="11"/>
        <v>0</v>
      </c>
      <c r="CI18" s="112">
        <v>100</v>
      </c>
      <c r="CJ18" s="113">
        <v>100</v>
      </c>
      <c r="CK18" s="113">
        <v>100</v>
      </c>
      <c r="CL18" s="113">
        <v>100</v>
      </c>
      <c r="CM18" s="113">
        <v>0</v>
      </c>
      <c r="CN18" s="113">
        <v>0</v>
      </c>
      <c r="CO18" s="14">
        <f t="shared" si="12"/>
        <v>0</v>
      </c>
      <c r="CP18" s="112">
        <v>100</v>
      </c>
      <c r="CQ18" s="112">
        <v>100</v>
      </c>
      <c r="CR18" s="113">
        <v>100</v>
      </c>
      <c r="CS18" s="113">
        <v>100</v>
      </c>
      <c r="CT18" s="113">
        <v>0</v>
      </c>
      <c r="CU18" s="113">
        <v>0</v>
      </c>
      <c r="CV18" s="15">
        <f t="shared" si="1"/>
        <v>0</v>
      </c>
      <c r="CW18" s="110">
        <v>100</v>
      </c>
      <c r="CX18" s="110">
        <v>100</v>
      </c>
      <c r="CY18" s="111">
        <v>100</v>
      </c>
      <c r="CZ18" s="111">
        <v>100</v>
      </c>
      <c r="DA18" s="111">
        <v>0</v>
      </c>
      <c r="DB18" s="111">
        <v>0</v>
      </c>
      <c r="DC18" s="16">
        <f t="shared" si="13"/>
        <v>0</v>
      </c>
      <c r="DD18" s="460">
        <v>100</v>
      </c>
      <c r="DE18" s="461">
        <v>100</v>
      </c>
      <c r="DF18" s="461">
        <v>100</v>
      </c>
      <c r="DG18" s="461">
        <v>0</v>
      </c>
      <c r="DH18" s="461">
        <v>0</v>
      </c>
      <c r="DI18" s="442">
        <f t="shared" si="14"/>
        <v>0</v>
      </c>
      <c r="DJ18" s="462">
        <v>100</v>
      </c>
      <c r="DK18" s="463">
        <v>100</v>
      </c>
      <c r="DL18" s="463">
        <v>100</v>
      </c>
      <c r="DM18" s="463">
        <v>0</v>
      </c>
      <c r="DN18" s="463">
        <v>0</v>
      </c>
      <c r="DO18" s="464">
        <f t="shared" si="15"/>
        <v>0</v>
      </c>
      <c r="DP18" s="237">
        <f t="shared" si="16"/>
        <v>0</v>
      </c>
      <c r="DQ18" s="114"/>
      <c r="DR18" s="349"/>
      <c r="DS18" s="349"/>
      <c r="DT18" s="349"/>
      <c r="DU18" s="115"/>
      <c r="DV18" s="116">
        <f t="shared" si="2"/>
        <v>0</v>
      </c>
      <c r="DW18" s="114"/>
      <c r="DX18" s="115"/>
      <c r="DY18" s="157"/>
      <c r="DZ18" s="115"/>
      <c r="EA18" s="239">
        <f t="shared" si="3"/>
        <v>0</v>
      </c>
      <c r="EB18" s="376">
        <f t="shared" si="4"/>
        <v>0</v>
      </c>
    </row>
    <row r="19" spans="1:132" s="11" customFormat="1" ht="15.75" x14ac:dyDescent="0.25">
      <c r="A19" s="69">
        <v>16</v>
      </c>
      <c r="B19" s="82" t="s">
        <v>30</v>
      </c>
      <c r="C19" s="55">
        <v>100</v>
      </c>
      <c r="D19" s="56">
        <v>100</v>
      </c>
      <c r="E19" s="56">
        <v>100</v>
      </c>
      <c r="F19" s="56">
        <v>100</v>
      </c>
      <c r="G19" s="56">
        <v>100</v>
      </c>
      <c r="H19" s="56">
        <v>100</v>
      </c>
      <c r="I19" s="56">
        <v>100</v>
      </c>
      <c r="J19" s="56">
        <v>100</v>
      </c>
      <c r="K19" s="56">
        <v>0</v>
      </c>
      <c r="L19" s="56">
        <v>0</v>
      </c>
      <c r="M19" s="198">
        <f t="shared" si="5"/>
        <v>0</v>
      </c>
      <c r="N19" s="51">
        <v>100</v>
      </c>
      <c r="O19" s="52">
        <v>100</v>
      </c>
      <c r="P19" s="52">
        <v>100</v>
      </c>
      <c r="Q19" s="52">
        <v>100</v>
      </c>
      <c r="R19" s="52">
        <v>100</v>
      </c>
      <c r="S19" s="52">
        <v>100</v>
      </c>
      <c r="T19" s="52">
        <v>100</v>
      </c>
      <c r="U19" s="52">
        <v>100</v>
      </c>
      <c r="V19" s="52">
        <v>100</v>
      </c>
      <c r="W19" s="52">
        <v>100</v>
      </c>
      <c r="X19" s="52">
        <v>100</v>
      </c>
      <c r="Y19" s="52">
        <v>0</v>
      </c>
      <c r="Z19" s="52">
        <v>0</v>
      </c>
      <c r="AA19" s="53">
        <f t="shared" si="6"/>
        <v>0</v>
      </c>
      <c r="AB19" s="55">
        <v>100</v>
      </c>
      <c r="AC19" s="56">
        <v>100</v>
      </c>
      <c r="AD19" s="56">
        <v>100</v>
      </c>
      <c r="AE19" s="56">
        <v>100</v>
      </c>
      <c r="AF19" s="56">
        <v>100</v>
      </c>
      <c r="AG19" s="56">
        <v>100</v>
      </c>
      <c r="AH19" s="56">
        <v>100</v>
      </c>
      <c r="AI19" s="56">
        <v>100</v>
      </c>
      <c r="AJ19" s="56">
        <v>100</v>
      </c>
      <c r="AK19" s="56">
        <v>100</v>
      </c>
      <c r="AL19" s="56">
        <v>100</v>
      </c>
      <c r="AM19" s="75">
        <v>100</v>
      </c>
      <c r="AN19" s="56">
        <v>0</v>
      </c>
      <c r="AO19" s="56">
        <v>0</v>
      </c>
      <c r="AP19" s="57">
        <f t="shared" si="7"/>
        <v>0</v>
      </c>
      <c r="AQ19" s="58">
        <v>100</v>
      </c>
      <c r="AR19" s="76">
        <v>100</v>
      </c>
      <c r="AS19" s="76">
        <v>100</v>
      </c>
      <c r="AT19" s="76">
        <v>100</v>
      </c>
      <c r="AU19" s="76">
        <v>100</v>
      </c>
      <c r="AV19" s="76">
        <v>100</v>
      </c>
      <c r="AW19" s="76">
        <v>100</v>
      </c>
      <c r="AX19" s="76">
        <v>100</v>
      </c>
      <c r="AY19" s="76">
        <v>100</v>
      </c>
      <c r="AZ19" s="52">
        <v>100</v>
      </c>
      <c r="BA19" s="52">
        <v>100</v>
      </c>
      <c r="BB19" s="52">
        <v>0</v>
      </c>
      <c r="BC19" s="52">
        <v>0</v>
      </c>
      <c r="BD19" s="54">
        <f t="shared" si="8"/>
        <v>0</v>
      </c>
      <c r="BE19" s="60">
        <v>100</v>
      </c>
      <c r="BF19" s="60">
        <v>100</v>
      </c>
      <c r="BG19" s="60">
        <v>100</v>
      </c>
      <c r="BH19" s="60">
        <v>100</v>
      </c>
      <c r="BI19" s="60">
        <v>100</v>
      </c>
      <c r="BJ19" s="60">
        <v>100</v>
      </c>
      <c r="BK19" s="60">
        <v>100</v>
      </c>
      <c r="BL19" s="60">
        <v>100</v>
      </c>
      <c r="BM19" s="60">
        <v>100</v>
      </c>
      <c r="BN19" s="60">
        <v>0</v>
      </c>
      <c r="BO19" s="61">
        <v>0</v>
      </c>
      <c r="BP19" s="242">
        <f t="shared" si="9"/>
        <v>0</v>
      </c>
      <c r="BQ19" s="63">
        <v>100</v>
      </c>
      <c r="BR19" s="64">
        <v>100</v>
      </c>
      <c r="BS19" s="64">
        <v>100</v>
      </c>
      <c r="BT19" s="64">
        <v>100</v>
      </c>
      <c r="BU19" s="64">
        <v>100</v>
      </c>
      <c r="BV19" s="64">
        <v>100</v>
      </c>
      <c r="BW19" s="64">
        <v>100</v>
      </c>
      <c r="BX19" s="64">
        <v>0</v>
      </c>
      <c r="BY19" s="64">
        <v>0</v>
      </c>
      <c r="BZ19" s="210">
        <f t="shared" si="10"/>
        <v>0</v>
      </c>
      <c r="CA19" s="193">
        <f t="shared" si="0"/>
        <v>0</v>
      </c>
      <c r="CB19" s="60">
        <v>100</v>
      </c>
      <c r="CC19" s="61">
        <v>100</v>
      </c>
      <c r="CD19" s="61">
        <v>100</v>
      </c>
      <c r="CE19" s="61">
        <v>100</v>
      </c>
      <c r="CF19" s="62">
        <v>0</v>
      </c>
      <c r="CG19" s="62">
        <v>0</v>
      </c>
      <c r="CH19" s="13">
        <f t="shared" si="11"/>
        <v>0</v>
      </c>
      <c r="CI19" s="63">
        <v>100</v>
      </c>
      <c r="CJ19" s="64">
        <v>100</v>
      </c>
      <c r="CK19" s="64">
        <v>100</v>
      </c>
      <c r="CL19" s="64">
        <v>100</v>
      </c>
      <c r="CM19" s="64">
        <v>0</v>
      </c>
      <c r="CN19" s="64">
        <v>0</v>
      </c>
      <c r="CO19" s="14">
        <f t="shared" si="12"/>
        <v>0</v>
      </c>
      <c r="CP19" s="63">
        <v>100</v>
      </c>
      <c r="CQ19" s="63">
        <v>100</v>
      </c>
      <c r="CR19" s="64">
        <v>100</v>
      </c>
      <c r="CS19" s="64">
        <v>100</v>
      </c>
      <c r="CT19" s="64">
        <v>0</v>
      </c>
      <c r="CU19" s="64">
        <v>0</v>
      </c>
      <c r="CV19" s="15">
        <f t="shared" si="1"/>
        <v>0</v>
      </c>
      <c r="CW19" s="61">
        <v>100</v>
      </c>
      <c r="CX19" s="61">
        <v>100</v>
      </c>
      <c r="CY19" s="62">
        <v>100</v>
      </c>
      <c r="CZ19" s="62">
        <v>100</v>
      </c>
      <c r="DA19" s="62">
        <v>0</v>
      </c>
      <c r="DB19" s="62">
        <v>0</v>
      </c>
      <c r="DC19" s="16">
        <f t="shared" si="13"/>
        <v>0</v>
      </c>
      <c r="DD19" s="439">
        <v>100</v>
      </c>
      <c r="DE19" s="441">
        <v>100</v>
      </c>
      <c r="DF19" s="441">
        <v>100</v>
      </c>
      <c r="DG19" s="441">
        <v>0</v>
      </c>
      <c r="DH19" s="441">
        <v>0</v>
      </c>
      <c r="DI19" s="442">
        <f t="shared" si="14"/>
        <v>0</v>
      </c>
      <c r="DJ19" s="443">
        <v>100</v>
      </c>
      <c r="DK19" s="444">
        <v>100</v>
      </c>
      <c r="DL19" s="444">
        <v>100</v>
      </c>
      <c r="DM19" s="444">
        <v>0</v>
      </c>
      <c r="DN19" s="444">
        <v>0</v>
      </c>
      <c r="DO19" s="445">
        <f t="shared" si="15"/>
        <v>0</v>
      </c>
      <c r="DP19" s="237">
        <f t="shared" si="16"/>
        <v>0</v>
      </c>
      <c r="DQ19" s="373"/>
      <c r="DR19" s="372"/>
      <c r="DS19" s="347">
        <f>8/11</f>
        <v>0.72727272727272729</v>
      </c>
      <c r="DT19" s="347">
        <f>6/10</f>
        <v>0.6</v>
      </c>
      <c r="DU19" s="18"/>
      <c r="DV19" s="19">
        <f t="shared" si="2"/>
        <v>1.3272727272727272</v>
      </c>
      <c r="DW19" s="42"/>
      <c r="DX19" s="43"/>
      <c r="DY19" s="45"/>
      <c r="DZ19" s="43"/>
      <c r="EA19" s="238">
        <f t="shared" si="3"/>
        <v>0</v>
      </c>
      <c r="EB19" s="375">
        <f t="shared" si="4"/>
        <v>1.3272727272727272</v>
      </c>
    </row>
    <row r="20" spans="1:132" s="187" customFormat="1" ht="15.75" x14ac:dyDescent="0.25">
      <c r="A20" s="283">
        <v>17</v>
      </c>
      <c r="B20" s="82" t="s">
        <v>31</v>
      </c>
      <c r="C20" s="55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100</v>
      </c>
      <c r="K20" s="56">
        <v>0</v>
      </c>
      <c r="L20" s="52">
        <v>40</v>
      </c>
      <c r="M20" s="77">
        <f t="shared" ref="M20" si="17">4-(0.5*C20/100+0.5*D20/100+0.5*E20/100+0.5*F20/100+0.5*G20/100+0.5*H20/100+0.5*I20/100+0.5*J20/100)+0.5*K20/100-(4-(0.5*C20/100+0.5*D20/100+0.5*E20/100+0.5*F20/100+0.5*G20/100+0.5*H20/100+0.5*I20/100+0.5*J20/100)+0.5*K20/100)*L20/100</f>
        <v>2.1</v>
      </c>
      <c r="N20" s="51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100</v>
      </c>
      <c r="Y20" s="52">
        <v>0</v>
      </c>
      <c r="Z20" s="52">
        <v>40</v>
      </c>
      <c r="AA20" s="53">
        <f t="shared" ref="AA20" si="18">5.5-(0.5*N20/100+0.5*O20/100+0.5*P20/100+0.5*Q20/100+0.5*R20/100+0.5*S20/100+0.5*T20/100+0.5*U20/100+0.5*V20/100+0.5*W20/100+0.5*X20/100)+0.5*Y20/100-(5.5-0.5*N20/100+0.5*O20/100+0.5*P20/100+0.5*Q20/100+0.5*R20/100+0.5*S20/100+0.5*T20/100+0.5*U20/100+0.5*V20/100+0.5*W20/100+0.5*X20/100)*Z20/100</f>
        <v>2.6</v>
      </c>
      <c r="AB20" s="55">
        <v>100</v>
      </c>
      <c r="AC20" s="56">
        <v>100</v>
      </c>
      <c r="AD20" s="56">
        <v>100</v>
      </c>
      <c r="AE20" s="56">
        <v>100</v>
      </c>
      <c r="AF20" s="56">
        <v>100</v>
      </c>
      <c r="AG20" s="56">
        <v>100</v>
      </c>
      <c r="AH20" s="56">
        <v>100</v>
      </c>
      <c r="AI20" s="56">
        <v>100</v>
      </c>
      <c r="AJ20" s="56">
        <v>100</v>
      </c>
      <c r="AK20" s="56">
        <v>100</v>
      </c>
      <c r="AL20" s="56">
        <v>100</v>
      </c>
      <c r="AM20" s="75">
        <v>100</v>
      </c>
      <c r="AN20" s="56">
        <v>0</v>
      </c>
      <c r="AO20" s="56">
        <v>0</v>
      </c>
      <c r="AP20" s="57">
        <f t="shared" ref="AP20" si="19">6-(0.5*AB20/100+0.5*AC20/100+0.5*AD20/100+0.5*AE20/100+0.5*AF20/100+0.5*AG20/100+0.5*AH20/100+0.5*AI20/100+0.5*AJ20/100+0.5*AK20/100+0.5*AL20/100+0.5*AM20/100)+0.5*AN20/100-(6-(0.5*AB20/100+0.5*AC20/100+0.5*AD20/100+0.5*AE20/100+0.5*AF20/100+0.5*AG20/100+0.5*AH20/100+0.5*AI20/100+0.5*AJ20/100+0.5*AK20/100+0.5*AL20/100+0.5*AM20/100)+0.5*AN20/100)*AO20/100</f>
        <v>0</v>
      </c>
      <c r="AQ20" s="58">
        <v>100</v>
      </c>
      <c r="AR20" s="76">
        <v>100</v>
      </c>
      <c r="AS20" s="76">
        <v>100</v>
      </c>
      <c r="AT20" s="76">
        <v>100</v>
      </c>
      <c r="AU20" s="76">
        <v>100</v>
      </c>
      <c r="AV20" s="76">
        <v>100</v>
      </c>
      <c r="AW20" s="76">
        <v>100</v>
      </c>
      <c r="AX20" s="76">
        <v>100</v>
      </c>
      <c r="AY20" s="76">
        <v>100</v>
      </c>
      <c r="AZ20" s="52">
        <v>100</v>
      </c>
      <c r="BA20" s="52">
        <v>100</v>
      </c>
      <c r="BB20" s="52">
        <v>0</v>
      </c>
      <c r="BC20" s="52">
        <v>0</v>
      </c>
      <c r="BD20" s="54">
        <f t="shared" ref="BD20" si="20">5.5-(0.5*AQ20/100+0.5*AR20/100+0.5*AS20/100+0.5*AT20/100+0.5*AU20/100+0.5*AV20/100+0.5*AW20/100+0.5*AX20/100+0.5*AY20/100+0.5*AZ20/100+0.5*BA20/100)+0.5*BB20/100-(5.5-(0.5*AQ20/100+0.5*AR20/100+0.5*AS20/100+0.5*AT20/100+0.5*AU20/100+0.5*AV20/100+0.5*AW20/100+0.5*AX20/100+0.5*AY20/100+0.5*AZ20/100+0.5*BA20/100)+0.5*BB20/100)*BC20/100</f>
        <v>0</v>
      </c>
      <c r="BE20" s="60">
        <v>100</v>
      </c>
      <c r="BF20" s="60">
        <v>100</v>
      </c>
      <c r="BG20" s="60">
        <v>100</v>
      </c>
      <c r="BH20" s="60">
        <v>100</v>
      </c>
      <c r="BI20" s="60">
        <v>100</v>
      </c>
      <c r="BJ20" s="60">
        <v>100</v>
      </c>
      <c r="BK20" s="60">
        <v>100</v>
      </c>
      <c r="BL20" s="60">
        <v>100</v>
      </c>
      <c r="BM20" s="60">
        <v>100</v>
      </c>
      <c r="BN20" s="60">
        <v>0</v>
      </c>
      <c r="BO20" s="61">
        <v>0</v>
      </c>
      <c r="BP20" s="242">
        <f t="shared" ref="BP20" si="21">4.5-(0.5*BE20/100+0.5*BF20/100+0.5*BG20/100+0.5*BH20/100+0.5*BI20/100+0.5*BJ20/100+0.5*BK20/100+0.5*BL20/100+0.5*BM20/100)+0.5*BN20/100-(4.5-(0.5*BE20/100+0.5*BF20/100+0.5*BG20/100+0.5*BH20/100+0.5*BI20/100+0.5*BJ20/100+0.5*BK20/100+0.5*BL20/100+0.5*BM20/100)+0.5*BN20/100)*BO20/100</f>
        <v>0</v>
      </c>
      <c r="BQ20" s="63">
        <v>100</v>
      </c>
      <c r="BR20" s="64">
        <v>100</v>
      </c>
      <c r="BS20" s="64">
        <v>100</v>
      </c>
      <c r="BT20" s="64">
        <v>100</v>
      </c>
      <c r="BU20" s="64">
        <v>100</v>
      </c>
      <c r="BV20" s="64">
        <v>100</v>
      </c>
      <c r="BW20" s="64">
        <v>100</v>
      </c>
      <c r="BX20" s="64">
        <v>0</v>
      </c>
      <c r="BY20" s="64">
        <v>0</v>
      </c>
      <c r="BZ20" s="210">
        <f t="shared" ref="BZ20" si="22">3.5-(0.5*BQ20/100+0.5*BR20/100+0.5*BS20/100+0.5*BT20/100+0.5*BU20/100+0.5*BV20/100+0.5*BW20/100)+0.5*BX20/100-(3.5-(0.5*BQ20/100+0.5*BR20/100+0.5*BS20/100+0.5*BT20/100+0.5*BU20/100+0.5*BV20/100+0.5*BW20/100)+0.5*BX20/100)*BY20/100</f>
        <v>0</v>
      </c>
      <c r="CA20" s="193">
        <f t="shared" ref="CA20" si="23">SUM(M20,AA20,AP20,BD20,BP20,BZ20)</f>
        <v>4.7</v>
      </c>
      <c r="CB20" s="109">
        <v>100</v>
      </c>
      <c r="CC20" s="110">
        <v>100</v>
      </c>
      <c r="CD20" s="110">
        <v>100</v>
      </c>
      <c r="CE20" s="110">
        <v>100</v>
      </c>
      <c r="CF20" s="111">
        <v>0</v>
      </c>
      <c r="CG20" s="111">
        <v>0</v>
      </c>
      <c r="CH20" s="13">
        <f t="shared" si="11"/>
        <v>0</v>
      </c>
      <c r="CI20" s="112">
        <v>100</v>
      </c>
      <c r="CJ20" s="113">
        <v>100</v>
      </c>
      <c r="CK20" s="113">
        <v>100</v>
      </c>
      <c r="CL20" s="113">
        <v>100</v>
      </c>
      <c r="CM20" s="113">
        <v>0</v>
      </c>
      <c r="CN20" s="113">
        <v>0</v>
      </c>
      <c r="CO20" s="14">
        <f t="shared" si="12"/>
        <v>0</v>
      </c>
      <c r="CP20" s="112">
        <v>100</v>
      </c>
      <c r="CQ20" s="112">
        <v>100</v>
      </c>
      <c r="CR20" s="113">
        <v>100</v>
      </c>
      <c r="CS20" s="113">
        <v>100</v>
      </c>
      <c r="CT20" s="113">
        <v>0</v>
      </c>
      <c r="CU20" s="113">
        <v>0</v>
      </c>
      <c r="CV20" s="15">
        <f t="shared" si="1"/>
        <v>0</v>
      </c>
      <c r="CW20" s="110">
        <v>100</v>
      </c>
      <c r="CX20" s="110">
        <v>100</v>
      </c>
      <c r="CY20" s="111">
        <v>100</v>
      </c>
      <c r="CZ20" s="111">
        <v>100</v>
      </c>
      <c r="DA20" s="111">
        <v>0</v>
      </c>
      <c r="DB20" s="111">
        <v>0</v>
      </c>
      <c r="DC20" s="16">
        <f t="shared" si="13"/>
        <v>0</v>
      </c>
      <c r="DD20" s="460">
        <v>100</v>
      </c>
      <c r="DE20" s="461">
        <v>100</v>
      </c>
      <c r="DF20" s="461">
        <v>100</v>
      </c>
      <c r="DG20" s="461">
        <v>0</v>
      </c>
      <c r="DH20" s="461">
        <v>0</v>
      </c>
      <c r="DI20" s="442">
        <f t="shared" si="14"/>
        <v>0</v>
      </c>
      <c r="DJ20" s="462">
        <v>100</v>
      </c>
      <c r="DK20" s="463">
        <v>100</v>
      </c>
      <c r="DL20" s="463">
        <v>100</v>
      </c>
      <c r="DM20" s="463">
        <v>0</v>
      </c>
      <c r="DN20" s="463">
        <v>0</v>
      </c>
      <c r="DO20" s="464">
        <f t="shared" si="15"/>
        <v>0</v>
      </c>
      <c r="DP20" s="237">
        <f t="shared" si="16"/>
        <v>0</v>
      </c>
      <c r="DQ20" s="17">
        <f>6/10</f>
        <v>0.6</v>
      </c>
      <c r="DR20" s="347">
        <f>7/10</f>
        <v>0.7</v>
      </c>
      <c r="DS20" s="383"/>
      <c r="DT20" s="349"/>
      <c r="DU20" s="115"/>
      <c r="DV20" s="116">
        <f t="shared" si="2"/>
        <v>1.2999999999999998</v>
      </c>
      <c r="DW20" s="114"/>
      <c r="DX20" s="115"/>
      <c r="DY20" s="157"/>
      <c r="DZ20" s="115"/>
      <c r="EA20" s="239">
        <f t="shared" si="3"/>
        <v>0</v>
      </c>
      <c r="EB20" s="376">
        <f t="shared" si="4"/>
        <v>6</v>
      </c>
    </row>
    <row r="21" spans="1:132" s="187" customFormat="1" ht="19.5" customHeight="1" x14ac:dyDescent="0.25">
      <c r="A21" s="96">
        <v>18</v>
      </c>
      <c r="B21" s="213" t="s">
        <v>32</v>
      </c>
      <c r="C21" s="103">
        <v>100</v>
      </c>
      <c r="D21" s="98">
        <v>100</v>
      </c>
      <c r="E21" s="98">
        <v>100</v>
      </c>
      <c r="F21" s="98">
        <v>100</v>
      </c>
      <c r="G21" s="98">
        <v>100</v>
      </c>
      <c r="H21" s="98">
        <v>100</v>
      </c>
      <c r="I21" s="98">
        <v>100</v>
      </c>
      <c r="J21" s="98">
        <v>100</v>
      </c>
      <c r="K21" s="98">
        <v>0</v>
      </c>
      <c r="L21" s="98">
        <v>0</v>
      </c>
      <c r="M21" s="99">
        <f t="shared" si="5"/>
        <v>0</v>
      </c>
      <c r="N21" s="100">
        <v>100</v>
      </c>
      <c r="O21" s="101">
        <v>100</v>
      </c>
      <c r="P21" s="101">
        <v>100</v>
      </c>
      <c r="Q21" s="101">
        <v>100</v>
      </c>
      <c r="R21" s="101">
        <v>100</v>
      </c>
      <c r="S21" s="101">
        <v>100</v>
      </c>
      <c r="T21" s="101">
        <v>100</v>
      </c>
      <c r="U21" s="101">
        <v>100</v>
      </c>
      <c r="V21" s="101">
        <v>100</v>
      </c>
      <c r="W21" s="101">
        <v>100</v>
      </c>
      <c r="X21" s="101">
        <v>100</v>
      </c>
      <c r="Y21" s="101">
        <v>0</v>
      </c>
      <c r="Z21" s="101">
        <v>0</v>
      </c>
      <c r="AA21" s="102">
        <f t="shared" si="6"/>
        <v>0</v>
      </c>
      <c r="AB21" s="103">
        <v>100</v>
      </c>
      <c r="AC21" s="98">
        <v>100</v>
      </c>
      <c r="AD21" s="98">
        <v>100</v>
      </c>
      <c r="AE21" s="98">
        <v>100</v>
      </c>
      <c r="AF21" s="98">
        <v>100</v>
      </c>
      <c r="AG21" s="98">
        <v>100</v>
      </c>
      <c r="AH21" s="98">
        <v>100</v>
      </c>
      <c r="AI21" s="98">
        <v>100</v>
      </c>
      <c r="AJ21" s="98">
        <v>100</v>
      </c>
      <c r="AK21" s="98">
        <v>100</v>
      </c>
      <c r="AL21" s="98">
        <v>100</v>
      </c>
      <c r="AM21" s="104">
        <v>100</v>
      </c>
      <c r="AN21" s="98">
        <v>0</v>
      </c>
      <c r="AO21" s="98">
        <v>0</v>
      </c>
      <c r="AP21" s="105">
        <f t="shared" si="7"/>
        <v>0</v>
      </c>
      <c r="AQ21" s="106">
        <v>100</v>
      </c>
      <c r="AR21" s="107">
        <v>100</v>
      </c>
      <c r="AS21" s="107">
        <v>100</v>
      </c>
      <c r="AT21" s="107">
        <v>100</v>
      </c>
      <c r="AU21" s="107">
        <v>100</v>
      </c>
      <c r="AV21" s="107">
        <v>100</v>
      </c>
      <c r="AW21" s="107">
        <v>100</v>
      </c>
      <c r="AX21" s="107">
        <v>100</v>
      </c>
      <c r="AY21" s="107">
        <v>100</v>
      </c>
      <c r="AZ21" s="101">
        <v>100</v>
      </c>
      <c r="BA21" s="101">
        <v>100</v>
      </c>
      <c r="BB21" s="101">
        <v>0</v>
      </c>
      <c r="BC21" s="101">
        <v>0</v>
      </c>
      <c r="BD21" s="108">
        <f t="shared" si="8"/>
        <v>0</v>
      </c>
      <c r="BE21" s="109">
        <v>100</v>
      </c>
      <c r="BF21" s="109">
        <v>100</v>
      </c>
      <c r="BG21" s="109">
        <v>100</v>
      </c>
      <c r="BH21" s="109">
        <v>100</v>
      </c>
      <c r="BI21" s="109">
        <v>100</v>
      </c>
      <c r="BJ21" s="109">
        <v>100</v>
      </c>
      <c r="BK21" s="109">
        <v>100</v>
      </c>
      <c r="BL21" s="109">
        <v>100</v>
      </c>
      <c r="BM21" s="109">
        <v>100</v>
      </c>
      <c r="BN21" s="109">
        <v>0</v>
      </c>
      <c r="BO21" s="110">
        <v>0</v>
      </c>
      <c r="BP21" s="335">
        <f t="shared" si="9"/>
        <v>0</v>
      </c>
      <c r="BQ21" s="112">
        <v>100</v>
      </c>
      <c r="BR21" s="113">
        <v>100</v>
      </c>
      <c r="BS21" s="113">
        <v>100</v>
      </c>
      <c r="BT21" s="113">
        <v>100</v>
      </c>
      <c r="BU21" s="113">
        <v>100</v>
      </c>
      <c r="BV21" s="113">
        <v>100</v>
      </c>
      <c r="BW21" s="113">
        <v>100</v>
      </c>
      <c r="BX21" s="113">
        <v>0</v>
      </c>
      <c r="BY21" s="113">
        <v>0</v>
      </c>
      <c r="BZ21" s="210">
        <f t="shared" si="10"/>
        <v>0</v>
      </c>
      <c r="CA21" s="194">
        <f t="shared" si="0"/>
        <v>0</v>
      </c>
      <c r="CB21" s="109">
        <v>100</v>
      </c>
      <c r="CC21" s="110">
        <v>100</v>
      </c>
      <c r="CD21" s="110">
        <v>100</v>
      </c>
      <c r="CE21" s="110">
        <v>100</v>
      </c>
      <c r="CF21" s="111">
        <v>0</v>
      </c>
      <c r="CG21" s="111">
        <v>0</v>
      </c>
      <c r="CH21" s="13">
        <f t="shared" si="11"/>
        <v>0</v>
      </c>
      <c r="CI21" s="112">
        <v>100</v>
      </c>
      <c r="CJ21" s="113">
        <v>100</v>
      </c>
      <c r="CK21" s="113">
        <v>100</v>
      </c>
      <c r="CL21" s="113">
        <v>100</v>
      </c>
      <c r="CM21" s="113">
        <v>0</v>
      </c>
      <c r="CN21" s="113">
        <v>0</v>
      </c>
      <c r="CO21" s="14">
        <f t="shared" si="12"/>
        <v>0</v>
      </c>
      <c r="CP21" s="112">
        <v>100</v>
      </c>
      <c r="CQ21" s="112">
        <v>100</v>
      </c>
      <c r="CR21" s="113">
        <v>100</v>
      </c>
      <c r="CS21" s="113">
        <v>100</v>
      </c>
      <c r="CT21" s="113">
        <v>0</v>
      </c>
      <c r="CU21" s="113">
        <v>0</v>
      </c>
      <c r="CV21" s="15">
        <f t="shared" si="1"/>
        <v>0</v>
      </c>
      <c r="CW21" s="110">
        <v>100</v>
      </c>
      <c r="CX21" s="110">
        <v>100</v>
      </c>
      <c r="CY21" s="111">
        <v>100</v>
      </c>
      <c r="CZ21" s="111">
        <v>100</v>
      </c>
      <c r="DA21" s="111">
        <v>0</v>
      </c>
      <c r="DB21" s="111">
        <v>0</v>
      </c>
      <c r="DC21" s="16">
        <f t="shared" si="13"/>
        <v>0</v>
      </c>
      <c r="DD21" s="460">
        <v>100</v>
      </c>
      <c r="DE21" s="461">
        <v>100</v>
      </c>
      <c r="DF21" s="461">
        <v>100</v>
      </c>
      <c r="DG21" s="461">
        <v>0</v>
      </c>
      <c r="DH21" s="461">
        <v>0</v>
      </c>
      <c r="DI21" s="442">
        <f t="shared" si="14"/>
        <v>0</v>
      </c>
      <c r="DJ21" s="462">
        <v>100</v>
      </c>
      <c r="DK21" s="463">
        <v>100</v>
      </c>
      <c r="DL21" s="463">
        <v>100</v>
      </c>
      <c r="DM21" s="463">
        <v>0</v>
      </c>
      <c r="DN21" s="463">
        <v>0</v>
      </c>
      <c r="DO21" s="464">
        <f t="shared" si="15"/>
        <v>0</v>
      </c>
      <c r="DP21" s="237">
        <f t="shared" si="16"/>
        <v>0</v>
      </c>
      <c r="DQ21" s="114"/>
      <c r="DR21" s="349"/>
      <c r="DS21" s="349"/>
      <c r="DT21" s="349"/>
      <c r="DU21" s="115"/>
      <c r="DV21" s="116">
        <f t="shared" si="2"/>
        <v>0</v>
      </c>
      <c r="DW21" s="114"/>
      <c r="DX21" s="115"/>
      <c r="DY21" s="157"/>
      <c r="DZ21" s="115"/>
      <c r="EA21" s="239">
        <f t="shared" si="3"/>
        <v>0</v>
      </c>
      <c r="EB21" s="376">
        <f t="shared" si="4"/>
        <v>0</v>
      </c>
    </row>
    <row r="22" spans="1:132" s="11" customFormat="1" ht="15.75" x14ac:dyDescent="0.25">
      <c r="A22" s="69">
        <v>19</v>
      </c>
      <c r="B22" s="82" t="s">
        <v>33</v>
      </c>
      <c r="C22" s="55">
        <v>0</v>
      </c>
      <c r="D22" s="56">
        <v>0</v>
      </c>
      <c r="E22" s="56">
        <v>0</v>
      </c>
      <c r="F22" s="56">
        <v>0</v>
      </c>
      <c r="G22" s="56">
        <v>0</v>
      </c>
      <c r="H22" s="56">
        <v>0</v>
      </c>
      <c r="I22" s="56">
        <v>0</v>
      </c>
      <c r="J22" s="56">
        <v>100</v>
      </c>
      <c r="K22" s="56">
        <v>0</v>
      </c>
      <c r="L22" s="56">
        <v>0</v>
      </c>
      <c r="M22" s="77">
        <f t="shared" si="5"/>
        <v>3.5</v>
      </c>
      <c r="N22" s="51">
        <v>0</v>
      </c>
      <c r="O22" s="52">
        <v>0</v>
      </c>
      <c r="P22" s="52">
        <v>0</v>
      </c>
      <c r="Q22" s="52">
        <v>0</v>
      </c>
      <c r="R22" s="52">
        <v>0</v>
      </c>
      <c r="S22" s="52">
        <v>0</v>
      </c>
      <c r="T22" s="52">
        <v>0</v>
      </c>
      <c r="U22" s="52">
        <v>0</v>
      </c>
      <c r="V22" s="52">
        <v>0</v>
      </c>
      <c r="W22" s="52">
        <v>0</v>
      </c>
      <c r="X22" s="52">
        <v>100</v>
      </c>
      <c r="Y22" s="52">
        <v>50</v>
      </c>
      <c r="Z22" s="52">
        <v>0</v>
      </c>
      <c r="AA22" s="53">
        <f t="shared" si="6"/>
        <v>5.25</v>
      </c>
      <c r="AB22" s="55">
        <v>0</v>
      </c>
      <c r="AC22" s="56">
        <v>0</v>
      </c>
      <c r="AD22" s="56">
        <v>0</v>
      </c>
      <c r="AE22" s="56">
        <v>0</v>
      </c>
      <c r="AF22" s="56">
        <v>0</v>
      </c>
      <c r="AG22" s="56">
        <v>0</v>
      </c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75">
        <v>100</v>
      </c>
      <c r="AN22" s="56">
        <v>100</v>
      </c>
      <c r="AO22" s="56">
        <v>0</v>
      </c>
      <c r="AP22" s="57">
        <f t="shared" si="7"/>
        <v>6</v>
      </c>
      <c r="AQ22" s="58">
        <v>0</v>
      </c>
      <c r="AR22" s="76">
        <v>0</v>
      </c>
      <c r="AS22" s="76">
        <v>0</v>
      </c>
      <c r="AT22" s="76">
        <v>0</v>
      </c>
      <c r="AU22" s="76">
        <v>0</v>
      </c>
      <c r="AV22" s="76">
        <v>0</v>
      </c>
      <c r="AW22" s="76">
        <v>0</v>
      </c>
      <c r="AX22" s="76">
        <v>0</v>
      </c>
      <c r="AY22" s="76">
        <v>0</v>
      </c>
      <c r="AZ22" s="76">
        <v>0</v>
      </c>
      <c r="BA22" s="52">
        <v>100</v>
      </c>
      <c r="BB22" s="52">
        <v>0</v>
      </c>
      <c r="BC22" s="52">
        <v>0</v>
      </c>
      <c r="BD22" s="54">
        <f t="shared" si="8"/>
        <v>5</v>
      </c>
      <c r="BE22" s="60">
        <v>0</v>
      </c>
      <c r="BF22" s="60">
        <v>0</v>
      </c>
      <c r="BG22" s="60">
        <v>0</v>
      </c>
      <c r="BH22" s="60">
        <v>0</v>
      </c>
      <c r="BI22" s="60">
        <v>0</v>
      </c>
      <c r="BJ22" s="60">
        <v>0</v>
      </c>
      <c r="BK22" s="60">
        <v>0</v>
      </c>
      <c r="BL22" s="60">
        <v>0</v>
      </c>
      <c r="BM22" s="60">
        <v>100</v>
      </c>
      <c r="BN22" s="60">
        <v>0</v>
      </c>
      <c r="BO22" s="61">
        <v>0</v>
      </c>
      <c r="BP22" s="242">
        <f t="shared" si="9"/>
        <v>4</v>
      </c>
      <c r="BQ22" s="63">
        <v>0</v>
      </c>
      <c r="BR22" s="64">
        <v>0</v>
      </c>
      <c r="BS22" s="64">
        <v>0</v>
      </c>
      <c r="BT22" s="64">
        <v>0</v>
      </c>
      <c r="BU22" s="64">
        <v>0</v>
      </c>
      <c r="BV22" s="64">
        <v>0</v>
      </c>
      <c r="BW22" s="64">
        <v>0</v>
      </c>
      <c r="BX22" s="64">
        <v>0</v>
      </c>
      <c r="BY22" s="64">
        <v>0</v>
      </c>
      <c r="BZ22" s="210">
        <f t="shared" si="10"/>
        <v>3.5</v>
      </c>
      <c r="CA22" s="193">
        <f t="shared" si="0"/>
        <v>27.25</v>
      </c>
      <c r="CB22" s="60">
        <v>100</v>
      </c>
      <c r="CC22" s="61">
        <v>100</v>
      </c>
      <c r="CD22" s="61">
        <v>100</v>
      </c>
      <c r="CE22" s="61">
        <v>100</v>
      </c>
      <c r="CF22" s="62">
        <v>0</v>
      </c>
      <c r="CG22" s="62">
        <v>0</v>
      </c>
      <c r="CH22" s="13">
        <f t="shared" si="11"/>
        <v>0</v>
      </c>
      <c r="CI22" s="63">
        <v>100</v>
      </c>
      <c r="CJ22" s="64">
        <v>100</v>
      </c>
      <c r="CK22" s="64">
        <v>100</v>
      </c>
      <c r="CL22" s="64">
        <v>100</v>
      </c>
      <c r="CM22" s="64">
        <v>0</v>
      </c>
      <c r="CN22" s="64">
        <v>0</v>
      </c>
      <c r="CO22" s="14">
        <f t="shared" si="12"/>
        <v>0</v>
      </c>
      <c r="CP22" s="63">
        <v>100</v>
      </c>
      <c r="CQ22" s="63">
        <v>100</v>
      </c>
      <c r="CR22" s="64">
        <v>100</v>
      </c>
      <c r="CS22" s="64">
        <v>100</v>
      </c>
      <c r="CT22" s="64">
        <v>0</v>
      </c>
      <c r="CU22" s="64">
        <v>0</v>
      </c>
      <c r="CV22" s="15">
        <f t="shared" si="1"/>
        <v>0</v>
      </c>
      <c r="CW22" s="61">
        <v>100</v>
      </c>
      <c r="CX22" s="61">
        <v>100</v>
      </c>
      <c r="CY22" s="62">
        <v>100</v>
      </c>
      <c r="CZ22" s="62">
        <v>100</v>
      </c>
      <c r="DA22" s="62">
        <v>0</v>
      </c>
      <c r="DB22" s="62">
        <v>0</v>
      </c>
      <c r="DC22" s="16">
        <f t="shared" si="13"/>
        <v>0</v>
      </c>
      <c r="DD22" s="439">
        <v>100</v>
      </c>
      <c r="DE22" s="441">
        <v>100</v>
      </c>
      <c r="DF22" s="441">
        <v>100</v>
      </c>
      <c r="DG22" s="441">
        <v>0</v>
      </c>
      <c r="DH22" s="441">
        <v>0</v>
      </c>
      <c r="DI22" s="442">
        <f t="shared" si="14"/>
        <v>0</v>
      </c>
      <c r="DJ22" s="443">
        <v>100</v>
      </c>
      <c r="DK22" s="444">
        <v>100</v>
      </c>
      <c r="DL22" s="444">
        <v>100</v>
      </c>
      <c r="DM22" s="444">
        <v>0</v>
      </c>
      <c r="DN22" s="444">
        <v>0</v>
      </c>
      <c r="DO22" s="445">
        <f t="shared" si="15"/>
        <v>0</v>
      </c>
      <c r="DP22" s="237">
        <f t="shared" si="16"/>
        <v>0</v>
      </c>
      <c r="DQ22" s="17">
        <f>6/10</f>
        <v>0.6</v>
      </c>
      <c r="DR22" s="347">
        <f>7/10</f>
        <v>0.7</v>
      </c>
      <c r="DS22" s="347">
        <f>6/11</f>
        <v>0.54545454545454541</v>
      </c>
      <c r="DT22" s="347">
        <f>7/10</f>
        <v>0.7</v>
      </c>
      <c r="DU22" s="18"/>
      <c r="DV22" s="19">
        <f t="shared" si="2"/>
        <v>2.545454545454545</v>
      </c>
      <c r="DW22" s="42"/>
      <c r="DX22" s="43"/>
      <c r="DY22" s="45"/>
      <c r="DZ22" s="43"/>
      <c r="EA22" s="238">
        <f t="shared" si="3"/>
        <v>0</v>
      </c>
      <c r="EB22" s="375">
        <f t="shared" si="4"/>
        <v>29.795454545454547</v>
      </c>
    </row>
    <row r="23" spans="1:132" s="11" customFormat="1" ht="15.75" x14ac:dyDescent="0.25">
      <c r="A23" s="69">
        <v>20</v>
      </c>
      <c r="B23" s="82" t="s">
        <v>34</v>
      </c>
      <c r="C23" s="55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100</v>
      </c>
      <c r="K23" s="56">
        <v>30</v>
      </c>
      <c r="L23" s="56">
        <v>0</v>
      </c>
      <c r="M23" s="77">
        <f t="shared" si="5"/>
        <v>3.65</v>
      </c>
      <c r="N23" s="51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100</v>
      </c>
      <c r="Y23" s="52">
        <v>0</v>
      </c>
      <c r="Z23" s="52">
        <v>0</v>
      </c>
      <c r="AA23" s="53">
        <f t="shared" si="6"/>
        <v>5</v>
      </c>
      <c r="AB23" s="55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100</v>
      </c>
      <c r="AJ23" s="56">
        <v>100</v>
      </c>
      <c r="AK23" s="56">
        <v>100</v>
      </c>
      <c r="AL23" s="56">
        <v>0</v>
      </c>
      <c r="AM23" s="75">
        <v>100</v>
      </c>
      <c r="AN23" s="56">
        <v>0</v>
      </c>
      <c r="AO23" s="56">
        <v>0</v>
      </c>
      <c r="AP23" s="57">
        <f t="shared" si="7"/>
        <v>4</v>
      </c>
      <c r="AQ23" s="58">
        <v>100</v>
      </c>
      <c r="AR23" s="76">
        <v>100</v>
      </c>
      <c r="AS23" s="76">
        <v>100</v>
      </c>
      <c r="AT23" s="76">
        <v>100</v>
      </c>
      <c r="AU23" s="76">
        <v>100</v>
      </c>
      <c r="AV23" s="76">
        <v>100</v>
      </c>
      <c r="AW23" s="76">
        <v>100</v>
      </c>
      <c r="AX23" s="76">
        <v>100</v>
      </c>
      <c r="AY23" s="76">
        <v>100</v>
      </c>
      <c r="AZ23" s="52">
        <v>100</v>
      </c>
      <c r="BA23" s="52">
        <v>100</v>
      </c>
      <c r="BB23" s="52">
        <v>0</v>
      </c>
      <c r="BC23" s="52">
        <v>0</v>
      </c>
      <c r="BD23" s="54">
        <f t="shared" si="8"/>
        <v>0</v>
      </c>
      <c r="BE23" s="60">
        <v>100</v>
      </c>
      <c r="BF23" s="60">
        <v>100</v>
      </c>
      <c r="BG23" s="60">
        <v>100</v>
      </c>
      <c r="BH23" s="60">
        <v>100</v>
      </c>
      <c r="BI23" s="60">
        <v>100</v>
      </c>
      <c r="BJ23" s="60">
        <v>100</v>
      </c>
      <c r="BK23" s="60">
        <v>100</v>
      </c>
      <c r="BL23" s="60">
        <v>100</v>
      </c>
      <c r="BM23" s="60">
        <v>100</v>
      </c>
      <c r="BN23" s="60">
        <v>0</v>
      </c>
      <c r="BO23" s="61">
        <v>0</v>
      </c>
      <c r="BP23" s="242">
        <f t="shared" si="9"/>
        <v>0</v>
      </c>
      <c r="BQ23" s="63">
        <v>100</v>
      </c>
      <c r="BR23" s="64">
        <v>100</v>
      </c>
      <c r="BS23" s="64">
        <v>100</v>
      </c>
      <c r="BT23" s="64">
        <v>100</v>
      </c>
      <c r="BU23" s="64">
        <v>100</v>
      </c>
      <c r="BV23" s="64">
        <v>100</v>
      </c>
      <c r="BW23" s="64">
        <v>100</v>
      </c>
      <c r="BX23" s="64">
        <v>0</v>
      </c>
      <c r="BY23" s="64">
        <v>0</v>
      </c>
      <c r="BZ23" s="210">
        <f t="shared" si="10"/>
        <v>0</v>
      </c>
      <c r="CA23" s="193">
        <f t="shared" si="0"/>
        <v>12.65</v>
      </c>
      <c r="CB23" s="60">
        <v>100</v>
      </c>
      <c r="CC23" s="61">
        <v>100</v>
      </c>
      <c r="CD23" s="61">
        <v>100</v>
      </c>
      <c r="CE23" s="61">
        <v>100</v>
      </c>
      <c r="CF23" s="62">
        <v>0</v>
      </c>
      <c r="CG23" s="62">
        <v>0</v>
      </c>
      <c r="CH23" s="13">
        <f t="shared" si="11"/>
        <v>0</v>
      </c>
      <c r="CI23" s="63">
        <v>100</v>
      </c>
      <c r="CJ23" s="64">
        <v>100</v>
      </c>
      <c r="CK23" s="64">
        <v>100</v>
      </c>
      <c r="CL23" s="64">
        <v>100</v>
      </c>
      <c r="CM23" s="64">
        <v>0</v>
      </c>
      <c r="CN23" s="64">
        <v>0</v>
      </c>
      <c r="CO23" s="14">
        <f t="shared" si="12"/>
        <v>0</v>
      </c>
      <c r="CP23" s="63">
        <v>100</v>
      </c>
      <c r="CQ23" s="63">
        <v>100</v>
      </c>
      <c r="CR23" s="64">
        <v>100</v>
      </c>
      <c r="CS23" s="64">
        <v>100</v>
      </c>
      <c r="CT23" s="64">
        <v>0</v>
      </c>
      <c r="CU23" s="64">
        <v>0</v>
      </c>
      <c r="CV23" s="15">
        <f t="shared" si="1"/>
        <v>0</v>
      </c>
      <c r="CW23" s="61">
        <v>100</v>
      </c>
      <c r="CX23" s="61">
        <v>100</v>
      </c>
      <c r="CY23" s="62">
        <v>100</v>
      </c>
      <c r="CZ23" s="62">
        <v>100</v>
      </c>
      <c r="DA23" s="62">
        <v>0</v>
      </c>
      <c r="DB23" s="62">
        <v>0</v>
      </c>
      <c r="DC23" s="16">
        <f t="shared" si="13"/>
        <v>0</v>
      </c>
      <c r="DD23" s="439">
        <v>100</v>
      </c>
      <c r="DE23" s="441">
        <v>100</v>
      </c>
      <c r="DF23" s="441">
        <v>100</v>
      </c>
      <c r="DG23" s="441">
        <v>0</v>
      </c>
      <c r="DH23" s="441">
        <v>0</v>
      </c>
      <c r="DI23" s="442">
        <f t="shared" si="14"/>
        <v>0</v>
      </c>
      <c r="DJ23" s="443">
        <v>100</v>
      </c>
      <c r="DK23" s="444">
        <v>100</v>
      </c>
      <c r="DL23" s="444">
        <v>100</v>
      </c>
      <c r="DM23" s="444">
        <v>0</v>
      </c>
      <c r="DN23" s="444">
        <v>0</v>
      </c>
      <c r="DO23" s="445">
        <f t="shared" si="15"/>
        <v>0</v>
      </c>
      <c r="DP23" s="237">
        <f t="shared" si="16"/>
        <v>0</v>
      </c>
      <c r="DQ23" s="17">
        <f>6/10</f>
        <v>0.6</v>
      </c>
      <c r="DR23" s="347">
        <f>7/10</f>
        <v>0.7</v>
      </c>
      <c r="DS23" s="347">
        <f>5/11</f>
        <v>0.45454545454545453</v>
      </c>
      <c r="DT23" s="347">
        <f>5/10</f>
        <v>0.5</v>
      </c>
      <c r="DU23" s="18"/>
      <c r="DV23" s="19">
        <f t="shared" si="2"/>
        <v>2.2545454545454544</v>
      </c>
      <c r="DW23" s="42"/>
      <c r="DX23" s="43"/>
      <c r="DY23" s="45"/>
      <c r="DZ23" s="43"/>
      <c r="EA23" s="238">
        <f t="shared" si="3"/>
        <v>0</v>
      </c>
      <c r="EB23" s="375">
        <f t="shared" si="4"/>
        <v>14.904545454545454</v>
      </c>
    </row>
    <row r="24" spans="1:132" s="187" customFormat="1" ht="15.75" outlineLevel="1" x14ac:dyDescent="0.25">
      <c r="A24" s="96">
        <v>21</v>
      </c>
      <c r="B24" s="213" t="s">
        <v>35</v>
      </c>
      <c r="C24" s="103">
        <v>100</v>
      </c>
      <c r="D24" s="98">
        <v>100</v>
      </c>
      <c r="E24" s="98">
        <v>100</v>
      </c>
      <c r="F24" s="98">
        <v>100</v>
      </c>
      <c r="G24" s="98">
        <v>100</v>
      </c>
      <c r="H24" s="98">
        <v>100</v>
      </c>
      <c r="I24" s="98">
        <v>100</v>
      </c>
      <c r="J24" s="98">
        <v>100</v>
      </c>
      <c r="K24" s="98">
        <v>0</v>
      </c>
      <c r="L24" s="98">
        <v>0</v>
      </c>
      <c r="M24" s="99">
        <f t="shared" si="5"/>
        <v>0</v>
      </c>
      <c r="N24" s="100">
        <v>100</v>
      </c>
      <c r="O24" s="101">
        <v>100</v>
      </c>
      <c r="P24" s="101">
        <v>100</v>
      </c>
      <c r="Q24" s="101">
        <v>100</v>
      </c>
      <c r="R24" s="101">
        <v>100</v>
      </c>
      <c r="S24" s="101">
        <v>100</v>
      </c>
      <c r="T24" s="101">
        <v>100</v>
      </c>
      <c r="U24" s="101">
        <v>100</v>
      </c>
      <c r="V24" s="101">
        <v>100</v>
      </c>
      <c r="W24" s="101">
        <v>100</v>
      </c>
      <c r="X24" s="101">
        <v>100</v>
      </c>
      <c r="Y24" s="101">
        <v>0</v>
      </c>
      <c r="Z24" s="101">
        <v>0</v>
      </c>
      <c r="AA24" s="102">
        <f t="shared" si="6"/>
        <v>0</v>
      </c>
      <c r="AB24" s="55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98">
        <v>100</v>
      </c>
      <c r="AJ24" s="98">
        <v>100</v>
      </c>
      <c r="AK24" s="98">
        <v>100</v>
      </c>
      <c r="AL24" s="98">
        <v>100</v>
      </c>
      <c r="AM24" s="104">
        <v>100</v>
      </c>
      <c r="AN24" s="98">
        <v>0</v>
      </c>
      <c r="AO24" s="98">
        <v>0</v>
      </c>
      <c r="AP24" s="105">
        <f t="shared" si="7"/>
        <v>3.5</v>
      </c>
      <c r="AQ24" s="106">
        <v>100</v>
      </c>
      <c r="AR24" s="107">
        <v>100</v>
      </c>
      <c r="AS24" s="107">
        <v>100</v>
      </c>
      <c r="AT24" s="107">
        <v>100</v>
      </c>
      <c r="AU24" s="107">
        <v>100</v>
      </c>
      <c r="AV24" s="107">
        <v>100</v>
      </c>
      <c r="AW24" s="107">
        <v>100</v>
      </c>
      <c r="AX24" s="107">
        <v>100</v>
      </c>
      <c r="AY24" s="107">
        <v>100</v>
      </c>
      <c r="AZ24" s="101">
        <v>100</v>
      </c>
      <c r="BA24" s="101">
        <v>100</v>
      </c>
      <c r="BB24" s="101">
        <v>0</v>
      </c>
      <c r="BC24" s="101">
        <v>0</v>
      </c>
      <c r="BD24" s="108">
        <f t="shared" si="8"/>
        <v>0</v>
      </c>
      <c r="BE24" s="109">
        <v>100</v>
      </c>
      <c r="BF24" s="109">
        <v>100</v>
      </c>
      <c r="BG24" s="109">
        <v>100</v>
      </c>
      <c r="BH24" s="109">
        <v>100</v>
      </c>
      <c r="BI24" s="109">
        <v>100</v>
      </c>
      <c r="BJ24" s="109">
        <v>100</v>
      </c>
      <c r="BK24" s="109">
        <v>100</v>
      </c>
      <c r="BL24" s="109">
        <v>100</v>
      </c>
      <c r="BM24" s="109">
        <v>100</v>
      </c>
      <c r="BN24" s="109">
        <v>0</v>
      </c>
      <c r="BO24" s="110">
        <v>0</v>
      </c>
      <c r="BP24" s="335">
        <f t="shared" si="9"/>
        <v>0</v>
      </c>
      <c r="BQ24" s="112">
        <v>100</v>
      </c>
      <c r="BR24" s="113">
        <v>100</v>
      </c>
      <c r="BS24" s="113">
        <v>100</v>
      </c>
      <c r="BT24" s="113">
        <v>100</v>
      </c>
      <c r="BU24" s="113">
        <v>100</v>
      </c>
      <c r="BV24" s="113">
        <v>100</v>
      </c>
      <c r="BW24" s="113">
        <v>100</v>
      </c>
      <c r="BX24" s="113">
        <v>0</v>
      </c>
      <c r="BY24" s="113">
        <v>0</v>
      </c>
      <c r="BZ24" s="210">
        <f t="shared" si="10"/>
        <v>0</v>
      </c>
      <c r="CA24" s="194">
        <f t="shared" si="0"/>
        <v>3.5</v>
      </c>
      <c r="CB24" s="109">
        <v>100</v>
      </c>
      <c r="CC24" s="110">
        <v>100</v>
      </c>
      <c r="CD24" s="110">
        <v>100</v>
      </c>
      <c r="CE24" s="110">
        <v>100</v>
      </c>
      <c r="CF24" s="111">
        <v>0</v>
      </c>
      <c r="CG24" s="111">
        <v>0</v>
      </c>
      <c r="CH24" s="13">
        <f t="shared" si="11"/>
        <v>0</v>
      </c>
      <c r="CI24" s="112">
        <v>100</v>
      </c>
      <c r="CJ24" s="113">
        <v>100</v>
      </c>
      <c r="CK24" s="113">
        <v>100</v>
      </c>
      <c r="CL24" s="113">
        <v>100</v>
      </c>
      <c r="CM24" s="113">
        <v>0</v>
      </c>
      <c r="CN24" s="113">
        <v>0</v>
      </c>
      <c r="CO24" s="14">
        <f t="shared" si="12"/>
        <v>0</v>
      </c>
      <c r="CP24" s="112">
        <v>100</v>
      </c>
      <c r="CQ24" s="112">
        <v>100</v>
      </c>
      <c r="CR24" s="113">
        <v>100</v>
      </c>
      <c r="CS24" s="113">
        <v>100</v>
      </c>
      <c r="CT24" s="113">
        <v>0</v>
      </c>
      <c r="CU24" s="113">
        <v>0</v>
      </c>
      <c r="CV24" s="15">
        <f t="shared" si="1"/>
        <v>0</v>
      </c>
      <c r="CW24" s="110">
        <v>100</v>
      </c>
      <c r="CX24" s="110">
        <v>100</v>
      </c>
      <c r="CY24" s="111">
        <v>100</v>
      </c>
      <c r="CZ24" s="111">
        <v>100</v>
      </c>
      <c r="DA24" s="111">
        <v>0</v>
      </c>
      <c r="DB24" s="111">
        <v>0</v>
      </c>
      <c r="DC24" s="16">
        <f t="shared" si="13"/>
        <v>0</v>
      </c>
      <c r="DD24" s="460">
        <v>100</v>
      </c>
      <c r="DE24" s="461">
        <v>100</v>
      </c>
      <c r="DF24" s="461">
        <v>100</v>
      </c>
      <c r="DG24" s="461">
        <v>0</v>
      </c>
      <c r="DH24" s="461">
        <v>0</v>
      </c>
      <c r="DI24" s="442">
        <f t="shared" si="14"/>
        <v>0</v>
      </c>
      <c r="DJ24" s="462">
        <v>100</v>
      </c>
      <c r="DK24" s="463">
        <v>100</v>
      </c>
      <c r="DL24" s="463">
        <v>100</v>
      </c>
      <c r="DM24" s="463">
        <v>0</v>
      </c>
      <c r="DN24" s="463">
        <v>0</v>
      </c>
      <c r="DO24" s="464">
        <f t="shared" si="15"/>
        <v>0</v>
      </c>
      <c r="DP24" s="237">
        <f t="shared" si="16"/>
        <v>0</v>
      </c>
      <c r="DQ24" s="114"/>
      <c r="DR24" s="349"/>
      <c r="DS24" s="349"/>
      <c r="DT24" s="349"/>
      <c r="DU24" s="115"/>
      <c r="DV24" s="116">
        <f t="shared" si="2"/>
        <v>0</v>
      </c>
      <c r="DW24" s="114"/>
      <c r="DX24" s="115"/>
      <c r="DY24" s="157"/>
      <c r="DZ24" s="115"/>
      <c r="EA24" s="239">
        <f t="shared" si="3"/>
        <v>0</v>
      </c>
      <c r="EB24" s="376">
        <f t="shared" si="4"/>
        <v>3.5</v>
      </c>
    </row>
    <row r="25" spans="1:132" s="187" customFormat="1" ht="15.75" outlineLevel="1" x14ac:dyDescent="0.25">
      <c r="A25" s="96">
        <v>22</v>
      </c>
      <c r="B25" s="213" t="s">
        <v>36</v>
      </c>
      <c r="C25" s="103">
        <v>100</v>
      </c>
      <c r="D25" s="98">
        <v>100</v>
      </c>
      <c r="E25" s="98">
        <v>100</v>
      </c>
      <c r="F25" s="98">
        <v>100</v>
      </c>
      <c r="G25" s="98">
        <v>100</v>
      </c>
      <c r="H25" s="98">
        <v>100</v>
      </c>
      <c r="I25" s="98">
        <v>100</v>
      </c>
      <c r="J25" s="98">
        <v>100</v>
      </c>
      <c r="K25" s="98">
        <v>0</v>
      </c>
      <c r="L25" s="98">
        <v>0</v>
      </c>
      <c r="M25" s="99">
        <f t="shared" si="5"/>
        <v>0</v>
      </c>
      <c r="N25" s="100">
        <v>100</v>
      </c>
      <c r="O25" s="101">
        <v>100</v>
      </c>
      <c r="P25" s="101">
        <v>100</v>
      </c>
      <c r="Q25" s="101">
        <v>100</v>
      </c>
      <c r="R25" s="101">
        <v>100</v>
      </c>
      <c r="S25" s="101">
        <v>100</v>
      </c>
      <c r="T25" s="101">
        <v>100</v>
      </c>
      <c r="U25" s="101">
        <v>100</v>
      </c>
      <c r="V25" s="101">
        <v>100</v>
      </c>
      <c r="W25" s="101">
        <v>100</v>
      </c>
      <c r="X25" s="101">
        <v>100</v>
      </c>
      <c r="Y25" s="101">
        <v>0</v>
      </c>
      <c r="Z25" s="101">
        <v>0</v>
      </c>
      <c r="AA25" s="102">
        <f t="shared" si="6"/>
        <v>0</v>
      </c>
      <c r="AB25" s="55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98">
        <v>100</v>
      </c>
      <c r="AJ25" s="98">
        <v>100</v>
      </c>
      <c r="AK25" s="98">
        <v>100</v>
      </c>
      <c r="AL25" s="98">
        <v>100</v>
      </c>
      <c r="AM25" s="104">
        <v>100</v>
      </c>
      <c r="AN25" s="98">
        <v>0</v>
      </c>
      <c r="AO25" s="98">
        <v>0</v>
      </c>
      <c r="AP25" s="105">
        <f t="shared" si="7"/>
        <v>3.5</v>
      </c>
      <c r="AQ25" s="106">
        <v>100</v>
      </c>
      <c r="AR25" s="107">
        <v>100</v>
      </c>
      <c r="AS25" s="107">
        <v>100</v>
      </c>
      <c r="AT25" s="107">
        <v>100</v>
      </c>
      <c r="AU25" s="107">
        <v>100</v>
      </c>
      <c r="AV25" s="107">
        <v>100</v>
      </c>
      <c r="AW25" s="107">
        <v>100</v>
      </c>
      <c r="AX25" s="107">
        <v>100</v>
      </c>
      <c r="AY25" s="107">
        <v>100</v>
      </c>
      <c r="AZ25" s="101">
        <v>100</v>
      </c>
      <c r="BA25" s="101">
        <v>100</v>
      </c>
      <c r="BB25" s="101">
        <v>0</v>
      </c>
      <c r="BC25" s="101">
        <v>0</v>
      </c>
      <c r="BD25" s="108">
        <f t="shared" si="8"/>
        <v>0</v>
      </c>
      <c r="BE25" s="109">
        <v>100</v>
      </c>
      <c r="BF25" s="109">
        <v>100</v>
      </c>
      <c r="BG25" s="109">
        <v>100</v>
      </c>
      <c r="BH25" s="109">
        <v>100</v>
      </c>
      <c r="BI25" s="109">
        <v>100</v>
      </c>
      <c r="BJ25" s="109">
        <v>100</v>
      </c>
      <c r="BK25" s="109">
        <v>100</v>
      </c>
      <c r="BL25" s="109">
        <v>100</v>
      </c>
      <c r="BM25" s="109">
        <v>100</v>
      </c>
      <c r="BN25" s="109">
        <v>0</v>
      </c>
      <c r="BO25" s="110">
        <v>0</v>
      </c>
      <c r="BP25" s="335">
        <f t="shared" si="9"/>
        <v>0</v>
      </c>
      <c r="BQ25" s="112">
        <v>100</v>
      </c>
      <c r="BR25" s="113">
        <v>100</v>
      </c>
      <c r="BS25" s="113">
        <v>100</v>
      </c>
      <c r="BT25" s="113">
        <v>100</v>
      </c>
      <c r="BU25" s="113">
        <v>100</v>
      </c>
      <c r="BV25" s="113">
        <v>100</v>
      </c>
      <c r="BW25" s="113">
        <v>100</v>
      </c>
      <c r="BX25" s="113">
        <v>0</v>
      </c>
      <c r="BY25" s="113">
        <v>0</v>
      </c>
      <c r="BZ25" s="210">
        <f t="shared" si="10"/>
        <v>0</v>
      </c>
      <c r="CA25" s="194">
        <f t="shared" si="0"/>
        <v>3.5</v>
      </c>
      <c r="CB25" s="109">
        <v>100</v>
      </c>
      <c r="CC25" s="110">
        <v>100</v>
      </c>
      <c r="CD25" s="110">
        <v>100</v>
      </c>
      <c r="CE25" s="110">
        <v>100</v>
      </c>
      <c r="CF25" s="111">
        <v>0</v>
      </c>
      <c r="CG25" s="111">
        <v>0</v>
      </c>
      <c r="CH25" s="13">
        <f t="shared" si="11"/>
        <v>0</v>
      </c>
      <c r="CI25" s="112">
        <v>100</v>
      </c>
      <c r="CJ25" s="113">
        <v>100</v>
      </c>
      <c r="CK25" s="113">
        <v>100</v>
      </c>
      <c r="CL25" s="113">
        <v>100</v>
      </c>
      <c r="CM25" s="113">
        <v>0</v>
      </c>
      <c r="CN25" s="113">
        <v>0</v>
      </c>
      <c r="CO25" s="14">
        <f t="shared" si="12"/>
        <v>0</v>
      </c>
      <c r="CP25" s="112">
        <v>100</v>
      </c>
      <c r="CQ25" s="112">
        <v>100</v>
      </c>
      <c r="CR25" s="113">
        <v>100</v>
      </c>
      <c r="CS25" s="113">
        <v>100</v>
      </c>
      <c r="CT25" s="113">
        <v>0</v>
      </c>
      <c r="CU25" s="113">
        <v>0</v>
      </c>
      <c r="CV25" s="15">
        <f t="shared" si="1"/>
        <v>0</v>
      </c>
      <c r="CW25" s="110">
        <v>100</v>
      </c>
      <c r="CX25" s="110">
        <v>100</v>
      </c>
      <c r="CY25" s="111">
        <v>100</v>
      </c>
      <c r="CZ25" s="111">
        <v>100</v>
      </c>
      <c r="DA25" s="111">
        <v>0</v>
      </c>
      <c r="DB25" s="111">
        <v>0</v>
      </c>
      <c r="DC25" s="16">
        <f t="shared" si="13"/>
        <v>0</v>
      </c>
      <c r="DD25" s="460">
        <v>100</v>
      </c>
      <c r="DE25" s="461">
        <v>100</v>
      </c>
      <c r="DF25" s="461">
        <v>100</v>
      </c>
      <c r="DG25" s="461">
        <v>0</v>
      </c>
      <c r="DH25" s="461">
        <v>0</v>
      </c>
      <c r="DI25" s="442">
        <f t="shared" si="14"/>
        <v>0</v>
      </c>
      <c r="DJ25" s="462">
        <v>100</v>
      </c>
      <c r="DK25" s="463">
        <v>100</v>
      </c>
      <c r="DL25" s="463">
        <v>100</v>
      </c>
      <c r="DM25" s="463">
        <v>0</v>
      </c>
      <c r="DN25" s="463">
        <v>0</v>
      </c>
      <c r="DO25" s="464">
        <f t="shared" si="15"/>
        <v>0</v>
      </c>
      <c r="DP25" s="237">
        <f t="shared" si="16"/>
        <v>0</v>
      </c>
      <c r="DQ25" s="114"/>
      <c r="DR25" s="349"/>
      <c r="DS25" s="349"/>
      <c r="DT25" s="349"/>
      <c r="DU25" s="115"/>
      <c r="DV25" s="116">
        <f t="shared" si="2"/>
        <v>0</v>
      </c>
      <c r="DW25" s="114"/>
      <c r="DX25" s="115"/>
      <c r="DY25" s="157"/>
      <c r="DZ25" s="115"/>
      <c r="EA25" s="239">
        <f t="shared" si="3"/>
        <v>0</v>
      </c>
      <c r="EB25" s="376">
        <f t="shared" si="4"/>
        <v>3.5</v>
      </c>
    </row>
    <row r="26" spans="1:132" s="9" customFormat="1" ht="15.75" x14ac:dyDescent="0.25">
      <c r="A26" s="69">
        <v>23</v>
      </c>
      <c r="B26" s="82" t="s">
        <v>37</v>
      </c>
      <c r="C26" s="55">
        <v>0</v>
      </c>
      <c r="D26" s="56">
        <v>0</v>
      </c>
      <c r="E26" s="56">
        <v>0</v>
      </c>
      <c r="F26" s="56">
        <v>0</v>
      </c>
      <c r="G26" s="56">
        <v>0</v>
      </c>
      <c r="H26" s="56">
        <v>0</v>
      </c>
      <c r="I26" s="56">
        <v>0</v>
      </c>
      <c r="J26" s="56">
        <v>100</v>
      </c>
      <c r="K26" s="56">
        <v>30</v>
      </c>
      <c r="L26" s="56">
        <v>0</v>
      </c>
      <c r="M26" s="77">
        <f t="shared" si="5"/>
        <v>3.65</v>
      </c>
      <c r="N26" s="51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2">
        <v>100</v>
      </c>
      <c r="Y26" s="52">
        <v>30</v>
      </c>
      <c r="Z26" s="52">
        <v>0</v>
      </c>
      <c r="AA26" s="53">
        <f t="shared" si="6"/>
        <v>5.15</v>
      </c>
      <c r="AB26" s="55">
        <v>0</v>
      </c>
      <c r="AC26" s="56">
        <v>0</v>
      </c>
      <c r="AD26" s="56">
        <v>0</v>
      </c>
      <c r="AE26" s="56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75">
        <v>100</v>
      </c>
      <c r="AN26" s="56">
        <v>50</v>
      </c>
      <c r="AO26" s="56">
        <v>20</v>
      </c>
      <c r="AP26" s="57">
        <f t="shared" si="7"/>
        <v>4.5999999999999996</v>
      </c>
      <c r="AQ26" s="58">
        <v>0</v>
      </c>
      <c r="AR26" s="76">
        <v>0</v>
      </c>
      <c r="AS26" s="76">
        <v>0</v>
      </c>
      <c r="AT26" s="76">
        <v>0</v>
      </c>
      <c r="AU26" s="76">
        <v>0</v>
      </c>
      <c r="AV26" s="76">
        <v>0</v>
      </c>
      <c r="AW26" s="76">
        <v>0</v>
      </c>
      <c r="AX26" s="76">
        <v>0</v>
      </c>
      <c r="AY26" s="76">
        <v>0</v>
      </c>
      <c r="AZ26" s="52">
        <v>0</v>
      </c>
      <c r="BA26" s="52">
        <v>100</v>
      </c>
      <c r="BB26" s="52">
        <v>0</v>
      </c>
      <c r="BC26" s="52">
        <v>20</v>
      </c>
      <c r="BD26" s="54">
        <f t="shared" si="8"/>
        <v>4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100</v>
      </c>
      <c r="BN26" s="60">
        <v>0</v>
      </c>
      <c r="BO26" s="61">
        <v>0</v>
      </c>
      <c r="BP26" s="242">
        <f t="shared" si="9"/>
        <v>4</v>
      </c>
      <c r="BQ26" s="63">
        <v>100</v>
      </c>
      <c r="BR26" s="64">
        <v>100</v>
      </c>
      <c r="BS26" s="64">
        <v>100</v>
      </c>
      <c r="BT26" s="64">
        <v>100</v>
      </c>
      <c r="BU26" s="64">
        <v>100</v>
      </c>
      <c r="BV26" s="64">
        <v>100</v>
      </c>
      <c r="BW26" s="64">
        <v>100</v>
      </c>
      <c r="BX26" s="64">
        <v>0</v>
      </c>
      <c r="BY26" s="64">
        <v>0</v>
      </c>
      <c r="BZ26" s="210">
        <f t="shared" si="10"/>
        <v>0</v>
      </c>
      <c r="CA26" s="193">
        <f t="shared" si="0"/>
        <v>21.4</v>
      </c>
      <c r="CB26" s="60">
        <v>100</v>
      </c>
      <c r="CC26" s="61">
        <v>100</v>
      </c>
      <c r="CD26" s="61">
        <v>100</v>
      </c>
      <c r="CE26" s="61">
        <v>100</v>
      </c>
      <c r="CF26" s="62">
        <v>0</v>
      </c>
      <c r="CG26" s="62">
        <v>0</v>
      </c>
      <c r="CH26" s="13">
        <f t="shared" si="11"/>
        <v>0</v>
      </c>
      <c r="CI26" s="63">
        <v>100</v>
      </c>
      <c r="CJ26" s="64">
        <v>100</v>
      </c>
      <c r="CK26" s="64">
        <v>100</v>
      </c>
      <c r="CL26" s="64">
        <v>100</v>
      </c>
      <c r="CM26" s="64">
        <v>0</v>
      </c>
      <c r="CN26" s="64">
        <v>0</v>
      </c>
      <c r="CO26" s="14">
        <f t="shared" si="12"/>
        <v>0</v>
      </c>
      <c r="CP26" s="63">
        <v>100</v>
      </c>
      <c r="CQ26" s="63">
        <v>100</v>
      </c>
      <c r="CR26" s="64">
        <v>100</v>
      </c>
      <c r="CS26" s="64">
        <v>100</v>
      </c>
      <c r="CT26" s="64">
        <v>0</v>
      </c>
      <c r="CU26" s="64">
        <v>0</v>
      </c>
      <c r="CV26" s="15">
        <f t="shared" si="1"/>
        <v>0</v>
      </c>
      <c r="CW26" s="61">
        <v>100</v>
      </c>
      <c r="CX26" s="61">
        <v>100</v>
      </c>
      <c r="CY26" s="62">
        <v>100</v>
      </c>
      <c r="CZ26" s="62">
        <v>100</v>
      </c>
      <c r="DA26" s="62">
        <v>0</v>
      </c>
      <c r="DB26" s="62">
        <v>0</v>
      </c>
      <c r="DC26" s="16">
        <f t="shared" si="13"/>
        <v>0</v>
      </c>
      <c r="DD26" s="439">
        <v>100</v>
      </c>
      <c r="DE26" s="441">
        <v>100</v>
      </c>
      <c r="DF26" s="441">
        <v>100</v>
      </c>
      <c r="DG26" s="441">
        <v>0</v>
      </c>
      <c r="DH26" s="441">
        <v>0</v>
      </c>
      <c r="DI26" s="442">
        <f t="shared" si="14"/>
        <v>0</v>
      </c>
      <c r="DJ26" s="443">
        <v>100</v>
      </c>
      <c r="DK26" s="444">
        <v>100</v>
      </c>
      <c r="DL26" s="444">
        <v>100</v>
      </c>
      <c r="DM26" s="444">
        <v>0</v>
      </c>
      <c r="DN26" s="444">
        <v>0</v>
      </c>
      <c r="DO26" s="445">
        <f t="shared" si="15"/>
        <v>0</v>
      </c>
      <c r="DP26" s="237">
        <f t="shared" si="16"/>
        <v>0</v>
      </c>
      <c r="DQ26" s="17"/>
      <c r="DR26" s="347"/>
      <c r="DS26" s="347"/>
      <c r="DT26" s="347"/>
      <c r="DU26" s="18"/>
      <c r="DV26" s="19">
        <f t="shared" si="2"/>
        <v>0</v>
      </c>
      <c r="DW26" s="70"/>
      <c r="DX26" s="71"/>
      <c r="DY26" s="72"/>
      <c r="DZ26" s="71"/>
      <c r="EA26" s="240">
        <f t="shared" si="3"/>
        <v>0</v>
      </c>
      <c r="EB26" s="375">
        <f t="shared" si="4"/>
        <v>21.4</v>
      </c>
    </row>
    <row r="27" spans="1:132" s="187" customFormat="1" ht="18.75" customHeight="1" x14ac:dyDescent="0.25">
      <c r="A27" s="96">
        <v>24</v>
      </c>
      <c r="B27" s="213" t="s">
        <v>38</v>
      </c>
      <c r="C27" s="103">
        <v>100</v>
      </c>
      <c r="D27" s="98">
        <v>100</v>
      </c>
      <c r="E27" s="98">
        <v>100</v>
      </c>
      <c r="F27" s="98">
        <v>100</v>
      </c>
      <c r="G27" s="98">
        <v>100</v>
      </c>
      <c r="H27" s="98">
        <v>100</v>
      </c>
      <c r="I27" s="98">
        <v>100</v>
      </c>
      <c r="J27" s="98">
        <v>100</v>
      </c>
      <c r="K27" s="98">
        <v>0</v>
      </c>
      <c r="L27" s="98">
        <v>0</v>
      </c>
      <c r="M27" s="99">
        <f t="shared" si="5"/>
        <v>0</v>
      </c>
      <c r="N27" s="100">
        <v>100</v>
      </c>
      <c r="O27" s="101">
        <v>100</v>
      </c>
      <c r="P27" s="101">
        <v>100</v>
      </c>
      <c r="Q27" s="101">
        <v>100</v>
      </c>
      <c r="R27" s="101">
        <v>100</v>
      </c>
      <c r="S27" s="101">
        <v>100</v>
      </c>
      <c r="T27" s="101">
        <v>100</v>
      </c>
      <c r="U27" s="101">
        <v>100</v>
      </c>
      <c r="V27" s="101">
        <v>100</v>
      </c>
      <c r="W27" s="101">
        <v>100</v>
      </c>
      <c r="X27" s="101">
        <v>100</v>
      </c>
      <c r="Y27" s="101">
        <v>0</v>
      </c>
      <c r="Z27" s="101">
        <v>0</v>
      </c>
      <c r="AA27" s="102">
        <f t="shared" si="6"/>
        <v>0</v>
      </c>
      <c r="AB27" s="103">
        <v>100</v>
      </c>
      <c r="AC27" s="98">
        <v>100</v>
      </c>
      <c r="AD27" s="98">
        <v>100</v>
      </c>
      <c r="AE27" s="98">
        <v>100</v>
      </c>
      <c r="AF27" s="98">
        <v>100</v>
      </c>
      <c r="AG27" s="98">
        <v>100</v>
      </c>
      <c r="AH27" s="98">
        <v>100</v>
      </c>
      <c r="AI27" s="98">
        <v>100</v>
      </c>
      <c r="AJ27" s="98">
        <v>100</v>
      </c>
      <c r="AK27" s="98">
        <v>100</v>
      </c>
      <c r="AL27" s="98">
        <v>100</v>
      </c>
      <c r="AM27" s="104">
        <v>100</v>
      </c>
      <c r="AN27" s="98">
        <v>0</v>
      </c>
      <c r="AO27" s="98">
        <v>0</v>
      </c>
      <c r="AP27" s="105">
        <f t="shared" si="7"/>
        <v>0</v>
      </c>
      <c r="AQ27" s="106">
        <v>100</v>
      </c>
      <c r="AR27" s="107">
        <v>100</v>
      </c>
      <c r="AS27" s="107">
        <v>100</v>
      </c>
      <c r="AT27" s="107">
        <v>100</v>
      </c>
      <c r="AU27" s="107">
        <v>100</v>
      </c>
      <c r="AV27" s="107">
        <v>100</v>
      </c>
      <c r="AW27" s="107">
        <v>100</v>
      </c>
      <c r="AX27" s="107">
        <v>100</v>
      </c>
      <c r="AY27" s="107">
        <v>100</v>
      </c>
      <c r="AZ27" s="101">
        <v>100</v>
      </c>
      <c r="BA27" s="101">
        <v>100</v>
      </c>
      <c r="BB27" s="101">
        <v>0</v>
      </c>
      <c r="BC27" s="101">
        <v>0</v>
      </c>
      <c r="BD27" s="108">
        <f t="shared" si="8"/>
        <v>0</v>
      </c>
      <c r="BE27" s="109">
        <v>100</v>
      </c>
      <c r="BF27" s="109">
        <v>100</v>
      </c>
      <c r="BG27" s="109">
        <v>100</v>
      </c>
      <c r="BH27" s="109">
        <v>100</v>
      </c>
      <c r="BI27" s="109">
        <v>100</v>
      </c>
      <c r="BJ27" s="109">
        <v>100</v>
      </c>
      <c r="BK27" s="109">
        <v>100</v>
      </c>
      <c r="BL27" s="109">
        <v>100</v>
      </c>
      <c r="BM27" s="109">
        <v>100</v>
      </c>
      <c r="BN27" s="109">
        <v>0</v>
      </c>
      <c r="BO27" s="110">
        <v>0</v>
      </c>
      <c r="BP27" s="335">
        <f t="shared" si="9"/>
        <v>0</v>
      </c>
      <c r="BQ27" s="112">
        <v>100</v>
      </c>
      <c r="BR27" s="113">
        <v>100</v>
      </c>
      <c r="BS27" s="113">
        <v>100</v>
      </c>
      <c r="BT27" s="113">
        <v>100</v>
      </c>
      <c r="BU27" s="113">
        <v>100</v>
      </c>
      <c r="BV27" s="113">
        <v>100</v>
      </c>
      <c r="BW27" s="113">
        <v>100</v>
      </c>
      <c r="BX27" s="113">
        <v>0</v>
      </c>
      <c r="BY27" s="113">
        <v>0</v>
      </c>
      <c r="BZ27" s="210">
        <f t="shared" si="10"/>
        <v>0</v>
      </c>
      <c r="CA27" s="194">
        <f t="shared" si="0"/>
        <v>0</v>
      </c>
      <c r="CB27" s="109">
        <v>100</v>
      </c>
      <c r="CC27" s="110">
        <v>100</v>
      </c>
      <c r="CD27" s="110">
        <v>100</v>
      </c>
      <c r="CE27" s="110">
        <v>100</v>
      </c>
      <c r="CF27" s="111">
        <v>0</v>
      </c>
      <c r="CG27" s="111">
        <v>0</v>
      </c>
      <c r="CH27" s="13">
        <f t="shared" si="11"/>
        <v>0</v>
      </c>
      <c r="CI27" s="112">
        <v>100</v>
      </c>
      <c r="CJ27" s="113">
        <v>100</v>
      </c>
      <c r="CK27" s="113">
        <v>100</v>
      </c>
      <c r="CL27" s="113">
        <v>100</v>
      </c>
      <c r="CM27" s="113">
        <v>0</v>
      </c>
      <c r="CN27" s="113">
        <v>0</v>
      </c>
      <c r="CO27" s="14">
        <f t="shared" si="12"/>
        <v>0</v>
      </c>
      <c r="CP27" s="112">
        <v>100</v>
      </c>
      <c r="CQ27" s="112">
        <v>100</v>
      </c>
      <c r="CR27" s="113">
        <v>100</v>
      </c>
      <c r="CS27" s="113">
        <v>100</v>
      </c>
      <c r="CT27" s="113">
        <v>0</v>
      </c>
      <c r="CU27" s="113">
        <v>0</v>
      </c>
      <c r="CV27" s="15">
        <f t="shared" si="1"/>
        <v>0</v>
      </c>
      <c r="CW27" s="110">
        <v>100</v>
      </c>
      <c r="CX27" s="110">
        <v>100</v>
      </c>
      <c r="CY27" s="111">
        <v>100</v>
      </c>
      <c r="CZ27" s="111">
        <v>100</v>
      </c>
      <c r="DA27" s="111">
        <v>0</v>
      </c>
      <c r="DB27" s="111">
        <v>0</v>
      </c>
      <c r="DC27" s="16">
        <f t="shared" si="13"/>
        <v>0</v>
      </c>
      <c r="DD27" s="460">
        <v>100</v>
      </c>
      <c r="DE27" s="461">
        <v>100</v>
      </c>
      <c r="DF27" s="461">
        <v>100</v>
      </c>
      <c r="DG27" s="461">
        <v>0</v>
      </c>
      <c r="DH27" s="461">
        <v>0</v>
      </c>
      <c r="DI27" s="442">
        <f t="shared" si="14"/>
        <v>0</v>
      </c>
      <c r="DJ27" s="462">
        <v>100</v>
      </c>
      <c r="DK27" s="463">
        <v>100</v>
      </c>
      <c r="DL27" s="463">
        <v>100</v>
      </c>
      <c r="DM27" s="463">
        <v>0</v>
      </c>
      <c r="DN27" s="463">
        <v>0</v>
      </c>
      <c r="DO27" s="464">
        <f t="shared" si="15"/>
        <v>0</v>
      </c>
      <c r="DP27" s="237">
        <f t="shared" si="16"/>
        <v>0</v>
      </c>
      <c r="DQ27" s="114"/>
      <c r="DR27" s="349"/>
      <c r="DS27" s="349"/>
      <c r="DT27" s="349"/>
      <c r="DU27" s="115"/>
      <c r="DV27" s="116">
        <f t="shared" si="2"/>
        <v>0</v>
      </c>
      <c r="DW27" s="114"/>
      <c r="DX27" s="115"/>
      <c r="DY27" s="157"/>
      <c r="DZ27" s="115"/>
      <c r="EA27" s="239">
        <f t="shared" si="3"/>
        <v>0</v>
      </c>
      <c r="EB27" s="376">
        <f t="shared" si="4"/>
        <v>0</v>
      </c>
    </row>
    <row r="28" spans="1:132" s="9" customFormat="1" ht="15.75" x14ac:dyDescent="0.25">
      <c r="A28" s="69">
        <v>25</v>
      </c>
      <c r="B28" s="82" t="s">
        <v>39</v>
      </c>
      <c r="C28" s="55">
        <v>100</v>
      </c>
      <c r="D28" s="56">
        <v>100</v>
      </c>
      <c r="E28" s="56">
        <v>100</v>
      </c>
      <c r="F28" s="56">
        <v>100</v>
      </c>
      <c r="G28" s="56">
        <v>100</v>
      </c>
      <c r="H28" s="56">
        <v>100</v>
      </c>
      <c r="I28" s="56">
        <v>100</v>
      </c>
      <c r="J28" s="56">
        <v>100</v>
      </c>
      <c r="K28" s="56">
        <v>0</v>
      </c>
      <c r="L28" s="56">
        <v>0</v>
      </c>
      <c r="M28" s="198">
        <f t="shared" si="5"/>
        <v>0</v>
      </c>
      <c r="N28" s="84">
        <v>100</v>
      </c>
      <c r="O28" s="85">
        <v>100</v>
      </c>
      <c r="P28" s="85">
        <v>100</v>
      </c>
      <c r="Q28" s="85">
        <v>100</v>
      </c>
      <c r="R28" s="85">
        <v>100</v>
      </c>
      <c r="S28" s="85">
        <v>100</v>
      </c>
      <c r="T28" s="85">
        <v>100</v>
      </c>
      <c r="U28" s="85">
        <v>100</v>
      </c>
      <c r="V28" s="85">
        <v>100</v>
      </c>
      <c r="W28" s="85">
        <v>100</v>
      </c>
      <c r="X28" s="85">
        <v>100</v>
      </c>
      <c r="Y28" s="52">
        <v>0</v>
      </c>
      <c r="Z28" s="52">
        <v>0</v>
      </c>
      <c r="AA28" s="53">
        <f t="shared" si="6"/>
        <v>0</v>
      </c>
      <c r="AB28" s="55">
        <v>100</v>
      </c>
      <c r="AC28" s="56">
        <v>100</v>
      </c>
      <c r="AD28" s="56">
        <v>100</v>
      </c>
      <c r="AE28" s="56">
        <v>100</v>
      </c>
      <c r="AF28" s="56">
        <v>100</v>
      </c>
      <c r="AG28" s="56">
        <v>100</v>
      </c>
      <c r="AH28" s="56">
        <v>100</v>
      </c>
      <c r="AI28" s="56">
        <v>100</v>
      </c>
      <c r="AJ28" s="56">
        <v>100</v>
      </c>
      <c r="AK28" s="56">
        <v>100</v>
      </c>
      <c r="AL28" s="56">
        <v>100</v>
      </c>
      <c r="AM28" s="75">
        <v>100</v>
      </c>
      <c r="AN28" s="56">
        <v>0</v>
      </c>
      <c r="AO28" s="56">
        <v>0</v>
      </c>
      <c r="AP28" s="57">
        <f t="shared" si="7"/>
        <v>0</v>
      </c>
      <c r="AQ28" s="58">
        <v>100</v>
      </c>
      <c r="AR28" s="76">
        <v>100</v>
      </c>
      <c r="AS28" s="76">
        <v>100</v>
      </c>
      <c r="AT28" s="76">
        <v>100</v>
      </c>
      <c r="AU28" s="76">
        <v>100</v>
      </c>
      <c r="AV28" s="76">
        <v>100</v>
      </c>
      <c r="AW28" s="76">
        <v>100</v>
      </c>
      <c r="AX28" s="76">
        <v>100</v>
      </c>
      <c r="AY28" s="76">
        <v>100</v>
      </c>
      <c r="AZ28" s="52">
        <v>100</v>
      </c>
      <c r="BA28" s="52">
        <v>100</v>
      </c>
      <c r="BB28" s="52">
        <v>0</v>
      </c>
      <c r="BC28" s="52">
        <v>0</v>
      </c>
      <c r="BD28" s="54">
        <f t="shared" si="8"/>
        <v>0</v>
      </c>
      <c r="BE28" s="60">
        <v>100</v>
      </c>
      <c r="BF28" s="60">
        <v>100</v>
      </c>
      <c r="BG28" s="60">
        <v>100</v>
      </c>
      <c r="BH28" s="60">
        <v>100</v>
      </c>
      <c r="BI28" s="60">
        <v>100</v>
      </c>
      <c r="BJ28" s="60">
        <v>100</v>
      </c>
      <c r="BK28" s="60">
        <v>100</v>
      </c>
      <c r="BL28" s="60">
        <v>100</v>
      </c>
      <c r="BM28" s="60">
        <v>100</v>
      </c>
      <c r="BN28" s="60">
        <v>0</v>
      </c>
      <c r="BO28" s="61">
        <v>0</v>
      </c>
      <c r="BP28" s="242">
        <f t="shared" si="9"/>
        <v>0</v>
      </c>
      <c r="BQ28" s="63">
        <v>100</v>
      </c>
      <c r="BR28" s="64">
        <v>100</v>
      </c>
      <c r="BS28" s="64">
        <v>100</v>
      </c>
      <c r="BT28" s="64">
        <v>100</v>
      </c>
      <c r="BU28" s="64">
        <v>100</v>
      </c>
      <c r="BV28" s="64">
        <v>100</v>
      </c>
      <c r="BW28" s="64">
        <v>100</v>
      </c>
      <c r="BX28" s="64">
        <v>0</v>
      </c>
      <c r="BY28" s="64">
        <v>0</v>
      </c>
      <c r="BZ28" s="210">
        <f t="shared" si="10"/>
        <v>0</v>
      </c>
      <c r="CA28" s="193">
        <f t="shared" si="0"/>
        <v>0</v>
      </c>
      <c r="CB28" s="60">
        <v>100</v>
      </c>
      <c r="CC28" s="61">
        <v>100</v>
      </c>
      <c r="CD28" s="61">
        <v>100</v>
      </c>
      <c r="CE28" s="61">
        <v>100</v>
      </c>
      <c r="CF28" s="62">
        <v>0</v>
      </c>
      <c r="CG28" s="62">
        <v>0</v>
      </c>
      <c r="CH28" s="13">
        <f t="shared" si="11"/>
        <v>0</v>
      </c>
      <c r="CI28" s="63">
        <v>100</v>
      </c>
      <c r="CJ28" s="64">
        <v>100</v>
      </c>
      <c r="CK28" s="64">
        <v>100</v>
      </c>
      <c r="CL28" s="64">
        <v>100</v>
      </c>
      <c r="CM28" s="64">
        <v>0</v>
      </c>
      <c r="CN28" s="64">
        <v>0</v>
      </c>
      <c r="CO28" s="14">
        <f t="shared" si="12"/>
        <v>0</v>
      </c>
      <c r="CP28" s="63">
        <v>100</v>
      </c>
      <c r="CQ28" s="63">
        <v>100</v>
      </c>
      <c r="CR28" s="64">
        <v>100</v>
      </c>
      <c r="CS28" s="64">
        <v>100</v>
      </c>
      <c r="CT28" s="64">
        <v>0</v>
      </c>
      <c r="CU28" s="64">
        <v>0</v>
      </c>
      <c r="CV28" s="15">
        <f t="shared" si="1"/>
        <v>0</v>
      </c>
      <c r="CW28" s="61">
        <v>100</v>
      </c>
      <c r="CX28" s="61">
        <v>100</v>
      </c>
      <c r="CY28" s="62">
        <v>100</v>
      </c>
      <c r="CZ28" s="62">
        <v>100</v>
      </c>
      <c r="DA28" s="62">
        <v>0</v>
      </c>
      <c r="DB28" s="62">
        <v>0</v>
      </c>
      <c r="DC28" s="16">
        <f t="shared" si="13"/>
        <v>0</v>
      </c>
      <c r="DD28" s="439">
        <v>100</v>
      </c>
      <c r="DE28" s="441">
        <v>100</v>
      </c>
      <c r="DF28" s="441">
        <v>100</v>
      </c>
      <c r="DG28" s="441">
        <v>0</v>
      </c>
      <c r="DH28" s="441">
        <v>0</v>
      </c>
      <c r="DI28" s="442">
        <f t="shared" si="14"/>
        <v>0</v>
      </c>
      <c r="DJ28" s="443">
        <v>100</v>
      </c>
      <c r="DK28" s="444">
        <v>100</v>
      </c>
      <c r="DL28" s="444">
        <v>100</v>
      </c>
      <c r="DM28" s="444">
        <v>0</v>
      </c>
      <c r="DN28" s="444">
        <v>0</v>
      </c>
      <c r="DO28" s="445">
        <f t="shared" si="15"/>
        <v>0</v>
      </c>
      <c r="DP28" s="237">
        <f t="shared" si="16"/>
        <v>0</v>
      </c>
      <c r="DQ28" s="17"/>
      <c r="DR28" s="347"/>
      <c r="DS28" s="347"/>
      <c r="DT28" s="347"/>
      <c r="DU28" s="18"/>
      <c r="DV28" s="19">
        <f t="shared" si="2"/>
        <v>0</v>
      </c>
      <c r="DW28" s="73"/>
      <c r="DX28" s="72"/>
      <c r="DY28" s="72"/>
      <c r="DZ28" s="72"/>
      <c r="EA28" s="238">
        <f t="shared" si="3"/>
        <v>0</v>
      </c>
      <c r="EB28" s="376">
        <f t="shared" si="4"/>
        <v>0</v>
      </c>
    </row>
    <row r="29" spans="1:132" s="11" customFormat="1" ht="15.75" x14ac:dyDescent="0.25">
      <c r="A29" s="69">
        <v>26</v>
      </c>
      <c r="B29" s="82" t="s">
        <v>40</v>
      </c>
      <c r="C29" s="55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100</v>
      </c>
      <c r="K29" s="56">
        <v>50</v>
      </c>
      <c r="L29" s="56">
        <v>0</v>
      </c>
      <c r="M29" s="83">
        <f t="shared" si="5"/>
        <v>3.75</v>
      </c>
      <c r="N29" s="56">
        <v>0</v>
      </c>
      <c r="O29" s="56">
        <v>0</v>
      </c>
      <c r="P29" s="56">
        <v>0</v>
      </c>
      <c r="Q29" s="56">
        <v>0</v>
      </c>
      <c r="R29" s="56">
        <v>0</v>
      </c>
      <c r="S29" s="56">
        <v>0</v>
      </c>
      <c r="T29" s="56">
        <v>0</v>
      </c>
      <c r="U29" s="56">
        <v>0</v>
      </c>
      <c r="V29" s="56">
        <v>0</v>
      </c>
      <c r="W29" s="56">
        <v>0</v>
      </c>
      <c r="X29" s="85">
        <v>100</v>
      </c>
      <c r="Y29" s="52">
        <v>50</v>
      </c>
      <c r="Z29" s="52">
        <v>0</v>
      </c>
      <c r="AA29" s="53">
        <f t="shared" si="6"/>
        <v>5.25</v>
      </c>
      <c r="AB29" s="55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75">
        <v>100</v>
      </c>
      <c r="AN29" s="56">
        <v>100</v>
      </c>
      <c r="AO29" s="56">
        <v>0</v>
      </c>
      <c r="AP29" s="57">
        <f t="shared" si="7"/>
        <v>6</v>
      </c>
      <c r="AQ29" s="58">
        <v>0</v>
      </c>
      <c r="AR29" s="76">
        <v>0</v>
      </c>
      <c r="AS29" s="76">
        <v>0</v>
      </c>
      <c r="AT29" s="76">
        <v>0</v>
      </c>
      <c r="AU29" s="76">
        <v>0</v>
      </c>
      <c r="AV29" s="76">
        <v>0</v>
      </c>
      <c r="AW29" s="76">
        <v>0</v>
      </c>
      <c r="AX29" s="76">
        <v>0</v>
      </c>
      <c r="AY29" s="76">
        <v>0</v>
      </c>
      <c r="AZ29" s="76">
        <v>0</v>
      </c>
      <c r="BA29" s="52">
        <v>100</v>
      </c>
      <c r="BB29" s="52">
        <v>100</v>
      </c>
      <c r="BC29" s="52">
        <v>0</v>
      </c>
      <c r="BD29" s="54">
        <f t="shared" si="8"/>
        <v>5.5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100</v>
      </c>
      <c r="BN29" s="60">
        <v>100</v>
      </c>
      <c r="BO29" s="61">
        <v>0</v>
      </c>
      <c r="BP29" s="242">
        <f t="shared" si="9"/>
        <v>4.5</v>
      </c>
      <c r="BQ29" s="63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0</v>
      </c>
      <c r="BW29" s="64">
        <v>100</v>
      </c>
      <c r="BX29" s="64">
        <v>100</v>
      </c>
      <c r="BY29" s="64">
        <v>0</v>
      </c>
      <c r="BZ29" s="210">
        <f t="shared" si="10"/>
        <v>3.5</v>
      </c>
      <c r="CA29" s="193">
        <f t="shared" si="0"/>
        <v>28.5</v>
      </c>
      <c r="CB29" s="60">
        <v>100</v>
      </c>
      <c r="CC29" s="61">
        <v>100</v>
      </c>
      <c r="CD29" s="61">
        <v>100</v>
      </c>
      <c r="CE29" s="61">
        <v>100</v>
      </c>
      <c r="CF29" s="62">
        <v>0</v>
      </c>
      <c r="CG29" s="62">
        <v>0</v>
      </c>
      <c r="CH29" s="13">
        <f t="shared" si="11"/>
        <v>0</v>
      </c>
      <c r="CI29" s="63">
        <v>100</v>
      </c>
      <c r="CJ29" s="64">
        <v>100</v>
      </c>
      <c r="CK29" s="64">
        <v>100</v>
      </c>
      <c r="CL29" s="64">
        <v>100</v>
      </c>
      <c r="CM29" s="64">
        <v>0</v>
      </c>
      <c r="CN29" s="64">
        <v>0</v>
      </c>
      <c r="CO29" s="14">
        <f t="shared" si="12"/>
        <v>0</v>
      </c>
      <c r="CP29" s="63">
        <v>100</v>
      </c>
      <c r="CQ29" s="63">
        <v>100</v>
      </c>
      <c r="CR29" s="64">
        <v>100</v>
      </c>
      <c r="CS29" s="64">
        <v>100</v>
      </c>
      <c r="CT29" s="64">
        <v>0</v>
      </c>
      <c r="CU29" s="64">
        <v>0</v>
      </c>
      <c r="CV29" s="15">
        <f t="shared" si="1"/>
        <v>0</v>
      </c>
      <c r="CW29" s="61">
        <v>100</v>
      </c>
      <c r="CX29" s="61">
        <v>100</v>
      </c>
      <c r="CY29" s="62">
        <v>100</v>
      </c>
      <c r="CZ29" s="62">
        <v>100</v>
      </c>
      <c r="DA29" s="62">
        <v>0</v>
      </c>
      <c r="DB29" s="62">
        <v>0</v>
      </c>
      <c r="DC29" s="16">
        <f t="shared" si="13"/>
        <v>0</v>
      </c>
      <c r="DD29" s="439">
        <v>100</v>
      </c>
      <c r="DE29" s="441">
        <v>100</v>
      </c>
      <c r="DF29" s="441">
        <v>100</v>
      </c>
      <c r="DG29" s="441">
        <v>0</v>
      </c>
      <c r="DH29" s="441">
        <v>0</v>
      </c>
      <c r="DI29" s="442">
        <f t="shared" si="14"/>
        <v>0</v>
      </c>
      <c r="DJ29" s="443">
        <v>100</v>
      </c>
      <c r="DK29" s="444">
        <v>100</v>
      </c>
      <c r="DL29" s="444">
        <v>100</v>
      </c>
      <c r="DM29" s="444">
        <v>0</v>
      </c>
      <c r="DN29" s="444">
        <v>0</v>
      </c>
      <c r="DO29" s="445">
        <f t="shared" si="15"/>
        <v>0</v>
      </c>
      <c r="DP29" s="237">
        <f t="shared" si="16"/>
        <v>0</v>
      </c>
      <c r="DQ29" s="17">
        <f>6/10</f>
        <v>0.6</v>
      </c>
      <c r="DR29" s="347">
        <f>7/10</f>
        <v>0.7</v>
      </c>
      <c r="DS29" s="347">
        <f>7/11</f>
        <v>0.63636363636363635</v>
      </c>
      <c r="DT29" s="347">
        <f>6/10</f>
        <v>0.6</v>
      </c>
      <c r="DU29" s="18"/>
      <c r="DV29" s="19">
        <f t="shared" si="2"/>
        <v>2.5363636363636362</v>
      </c>
      <c r="DW29" s="48"/>
      <c r="DX29" s="45"/>
      <c r="DY29" s="45"/>
      <c r="DZ29" s="45"/>
      <c r="EA29" s="238">
        <f t="shared" si="3"/>
        <v>0</v>
      </c>
      <c r="EB29" s="375">
        <f t="shared" si="4"/>
        <v>31.036363636363635</v>
      </c>
    </row>
    <row r="30" spans="1:132" s="187" customFormat="1" ht="18.75" customHeight="1" x14ac:dyDescent="0.25">
      <c r="A30" s="96">
        <v>27</v>
      </c>
      <c r="B30" s="213" t="s">
        <v>41</v>
      </c>
      <c r="C30" s="103">
        <v>100</v>
      </c>
      <c r="D30" s="98">
        <v>100</v>
      </c>
      <c r="E30" s="98">
        <v>100</v>
      </c>
      <c r="F30" s="98">
        <v>100</v>
      </c>
      <c r="G30" s="98">
        <v>100</v>
      </c>
      <c r="H30" s="98">
        <v>100</v>
      </c>
      <c r="I30" s="98">
        <v>100</v>
      </c>
      <c r="J30" s="98">
        <v>100</v>
      </c>
      <c r="K30" s="98">
        <v>0</v>
      </c>
      <c r="L30" s="98">
        <v>0</v>
      </c>
      <c r="M30" s="99">
        <f t="shared" si="5"/>
        <v>0</v>
      </c>
      <c r="N30" s="106">
        <v>100</v>
      </c>
      <c r="O30" s="107">
        <v>100</v>
      </c>
      <c r="P30" s="107">
        <v>100</v>
      </c>
      <c r="Q30" s="107">
        <v>100</v>
      </c>
      <c r="R30" s="107">
        <v>100</v>
      </c>
      <c r="S30" s="107">
        <v>100</v>
      </c>
      <c r="T30" s="107">
        <v>100</v>
      </c>
      <c r="U30" s="107">
        <v>100</v>
      </c>
      <c r="V30" s="107">
        <v>100</v>
      </c>
      <c r="W30" s="107">
        <v>100</v>
      </c>
      <c r="X30" s="107">
        <v>100</v>
      </c>
      <c r="Y30" s="101">
        <v>0</v>
      </c>
      <c r="Z30" s="101">
        <v>0</v>
      </c>
      <c r="AA30" s="102">
        <f t="shared" si="6"/>
        <v>0</v>
      </c>
      <c r="AB30" s="103">
        <v>100</v>
      </c>
      <c r="AC30" s="98">
        <v>100</v>
      </c>
      <c r="AD30" s="98">
        <v>100</v>
      </c>
      <c r="AE30" s="98">
        <v>100</v>
      </c>
      <c r="AF30" s="98">
        <v>100</v>
      </c>
      <c r="AG30" s="98">
        <v>100</v>
      </c>
      <c r="AH30" s="98">
        <v>100</v>
      </c>
      <c r="AI30" s="98">
        <v>100</v>
      </c>
      <c r="AJ30" s="98">
        <v>100</v>
      </c>
      <c r="AK30" s="98">
        <v>100</v>
      </c>
      <c r="AL30" s="98">
        <v>100</v>
      </c>
      <c r="AM30" s="104">
        <v>100</v>
      </c>
      <c r="AN30" s="98">
        <v>0</v>
      </c>
      <c r="AO30" s="98">
        <v>0</v>
      </c>
      <c r="AP30" s="105">
        <f t="shared" si="7"/>
        <v>0</v>
      </c>
      <c r="AQ30" s="106">
        <v>100</v>
      </c>
      <c r="AR30" s="107">
        <v>100</v>
      </c>
      <c r="AS30" s="107">
        <v>100</v>
      </c>
      <c r="AT30" s="107">
        <v>100</v>
      </c>
      <c r="AU30" s="107">
        <v>100</v>
      </c>
      <c r="AV30" s="107">
        <v>100</v>
      </c>
      <c r="AW30" s="107">
        <v>100</v>
      </c>
      <c r="AX30" s="107">
        <v>100</v>
      </c>
      <c r="AY30" s="107">
        <v>100</v>
      </c>
      <c r="AZ30" s="101">
        <v>100</v>
      </c>
      <c r="BA30" s="101">
        <v>100</v>
      </c>
      <c r="BB30" s="101">
        <v>0</v>
      </c>
      <c r="BC30" s="101">
        <v>0</v>
      </c>
      <c r="BD30" s="108">
        <f t="shared" si="8"/>
        <v>0</v>
      </c>
      <c r="BE30" s="109">
        <v>100</v>
      </c>
      <c r="BF30" s="109">
        <v>100</v>
      </c>
      <c r="BG30" s="109">
        <v>100</v>
      </c>
      <c r="BH30" s="109">
        <v>100</v>
      </c>
      <c r="BI30" s="109">
        <v>100</v>
      </c>
      <c r="BJ30" s="109">
        <v>100</v>
      </c>
      <c r="BK30" s="109">
        <v>100</v>
      </c>
      <c r="BL30" s="109">
        <v>100</v>
      </c>
      <c r="BM30" s="109">
        <v>100</v>
      </c>
      <c r="BN30" s="109">
        <v>0</v>
      </c>
      <c r="BO30" s="110">
        <v>0</v>
      </c>
      <c r="BP30" s="335">
        <f t="shared" si="9"/>
        <v>0</v>
      </c>
      <c r="BQ30" s="112">
        <v>100</v>
      </c>
      <c r="BR30" s="113">
        <v>100</v>
      </c>
      <c r="BS30" s="113">
        <v>100</v>
      </c>
      <c r="BT30" s="113">
        <v>100</v>
      </c>
      <c r="BU30" s="113">
        <v>100</v>
      </c>
      <c r="BV30" s="113">
        <v>100</v>
      </c>
      <c r="BW30" s="113">
        <v>100</v>
      </c>
      <c r="BX30" s="113">
        <v>0</v>
      </c>
      <c r="BY30" s="113">
        <v>0</v>
      </c>
      <c r="BZ30" s="210">
        <f t="shared" si="10"/>
        <v>0</v>
      </c>
      <c r="CA30" s="194">
        <f t="shared" si="0"/>
        <v>0</v>
      </c>
      <c r="CB30" s="109">
        <v>100</v>
      </c>
      <c r="CC30" s="110">
        <v>100</v>
      </c>
      <c r="CD30" s="110">
        <v>100</v>
      </c>
      <c r="CE30" s="110">
        <v>100</v>
      </c>
      <c r="CF30" s="111">
        <v>0</v>
      </c>
      <c r="CG30" s="111">
        <v>0</v>
      </c>
      <c r="CH30" s="13">
        <f t="shared" si="11"/>
        <v>0</v>
      </c>
      <c r="CI30" s="112">
        <v>100</v>
      </c>
      <c r="CJ30" s="113">
        <v>100</v>
      </c>
      <c r="CK30" s="113">
        <v>100</v>
      </c>
      <c r="CL30" s="113">
        <v>100</v>
      </c>
      <c r="CM30" s="113">
        <v>0</v>
      </c>
      <c r="CN30" s="113">
        <v>0</v>
      </c>
      <c r="CO30" s="14">
        <f t="shared" si="12"/>
        <v>0</v>
      </c>
      <c r="CP30" s="112">
        <v>100</v>
      </c>
      <c r="CQ30" s="112">
        <v>100</v>
      </c>
      <c r="CR30" s="113">
        <v>100</v>
      </c>
      <c r="CS30" s="113">
        <v>100</v>
      </c>
      <c r="CT30" s="113">
        <v>0</v>
      </c>
      <c r="CU30" s="113">
        <v>0</v>
      </c>
      <c r="CV30" s="15">
        <f t="shared" si="1"/>
        <v>0</v>
      </c>
      <c r="CW30" s="110">
        <v>100</v>
      </c>
      <c r="CX30" s="110">
        <v>100</v>
      </c>
      <c r="CY30" s="111">
        <v>100</v>
      </c>
      <c r="CZ30" s="111">
        <v>100</v>
      </c>
      <c r="DA30" s="111">
        <v>0</v>
      </c>
      <c r="DB30" s="111">
        <v>0</v>
      </c>
      <c r="DC30" s="16">
        <f t="shared" si="13"/>
        <v>0</v>
      </c>
      <c r="DD30" s="460">
        <v>100</v>
      </c>
      <c r="DE30" s="461">
        <v>100</v>
      </c>
      <c r="DF30" s="461">
        <v>100</v>
      </c>
      <c r="DG30" s="461">
        <v>0</v>
      </c>
      <c r="DH30" s="461">
        <v>0</v>
      </c>
      <c r="DI30" s="442">
        <f t="shared" si="14"/>
        <v>0</v>
      </c>
      <c r="DJ30" s="462">
        <v>100</v>
      </c>
      <c r="DK30" s="463">
        <v>100</v>
      </c>
      <c r="DL30" s="463">
        <v>100</v>
      </c>
      <c r="DM30" s="463">
        <v>0</v>
      </c>
      <c r="DN30" s="463">
        <v>0</v>
      </c>
      <c r="DO30" s="464">
        <f t="shared" si="15"/>
        <v>0</v>
      </c>
      <c r="DP30" s="237">
        <f t="shared" si="16"/>
        <v>0</v>
      </c>
      <c r="DQ30" s="114"/>
      <c r="DR30" s="349"/>
      <c r="DS30" s="349"/>
      <c r="DT30" s="349"/>
      <c r="DU30" s="115"/>
      <c r="DV30" s="116">
        <f t="shared" si="2"/>
        <v>0</v>
      </c>
      <c r="DW30" s="214"/>
      <c r="DX30" s="157"/>
      <c r="DY30" s="157"/>
      <c r="DZ30" s="157"/>
      <c r="EA30" s="239">
        <f t="shared" si="3"/>
        <v>0</v>
      </c>
      <c r="EB30" s="376">
        <f t="shared" si="4"/>
        <v>0</v>
      </c>
    </row>
    <row r="31" spans="1:132" s="11" customFormat="1" ht="15.75" x14ac:dyDescent="0.25">
      <c r="A31" s="69">
        <v>28</v>
      </c>
      <c r="B31" s="82" t="s">
        <v>42</v>
      </c>
      <c r="C31" s="55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100</v>
      </c>
      <c r="K31" s="56">
        <v>50</v>
      </c>
      <c r="L31" s="56">
        <v>0</v>
      </c>
      <c r="M31" s="77">
        <f t="shared" si="5"/>
        <v>3.75</v>
      </c>
      <c r="N31" s="51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100</v>
      </c>
      <c r="Y31" s="52">
        <v>50</v>
      </c>
      <c r="Z31" s="52">
        <v>0</v>
      </c>
      <c r="AA31" s="53">
        <f t="shared" si="6"/>
        <v>5.25</v>
      </c>
      <c r="AB31" s="55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75">
        <v>100</v>
      </c>
      <c r="AN31" s="56">
        <v>100</v>
      </c>
      <c r="AO31" s="56">
        <v>0</v>
      </c>
      <c r="AP31" s="57">
        <f t="shared" si="7"/>
        <v>6</v>
      </c>
      <c r="AQ31" s="58">
        <v>0</v>
      </c>
      <c r="AR31" s="76">
        <v>0</v>
      </c>
      <c r="AS31" s="76">
        <v>0</v>
      </c>
      <c r="AT31" s="76">
        <v>0</v>
      </c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52">
        <v>0</v>
      </c>
      <c r="BA31" s="52">
        <v>100</v>
      </c>
      <c r="BB31" s="52">
        <v>100</v>
      </c>
      <c r="BC31" s="52">
        <v>0</v>
      </c>
      <c r="BD31" s="54">
        <f t="shared" si="8"/>
        <v>5.5</v>
      </c>
      <c r="BE31" s="60">
        <v>0</v>
      </c>
      <c r="BF31" s="60">
        <v>0</v>
      </c>
      <c r="BG31" s="60">
        <v>0</v>
      </c>
      <c r="BH31" s="60">
        <v>0</v>
      </c>
      <c r="BI31" s="60">
        <v>0</v>
      </c>
      <c r="BJ31" s="60">
        <v>0</v>
      </c>
      <c r="BK31" s="60">
        <v>0</v>
      </c>
      <c r="BL31" s="60">
        <v>0</v>
      </c>
      <c r="BM31" s="60">
        <v>100</v>
      </c>
      <c r="BN31" s="60">
        <v>150</v>
      </c>
      <c r="BO31" s="61">
        <v>0</v>
      </c>
      <c r="BP31" s="242">
        <f t="shared" si="9"/>
        <v>4.75</v>
      </c>
      <c r="BQ31" s="63">
        <v>0</v>
      </c>
      <c r="BR31" s="64">
        <v>0</v>
      </c>
      <c r="BS31" s="64">
        <v>0</v>
      </c>
      <c r="BT31" s="64">
        <v>0</v>
      </c>
      <c r="BU31" s="64">
        <v>0</v>
      </c>
      <c r="BV31" s="64">
        <v>0</v>
      </c>
      <c r="BW31" s="64">
        <v>100</v>
      </c>
      <c r="BX31" s="64">
        <v>100</v>
      </c>
      <c r="BY31" s="64">
        <v>0</v>
      </c>
      <c r="BZ31" s="210">
        <f t="shared" si="10"/>
        <v>3.5</v>
      </c>
      <c r="CA31" s="193">
        <f t="shared" si="0"/>
        <v>28.75</v>
      </c>
      <c r="CB31" s="60">
        <v>100</v>
      </c>
      <c r="CC31" s="61">
        <v>100</v>
      </c>
      <c r="CD31" s="61">
        <v>100</v>
      </c>
      <c r="CE31" s="61">
        <v>100</v>
      </c>
      <c r="CF31" s="62">
        <v>0</v>
      </c>
      <c r="CG31" s="62">
        <v>0</v>
      </c>
      <c r="CH31" s="13">
        <f t="shared" si="11"/>
        <v>0</v>
      </c>
      <c r="CI31" s="63">
        <v>100</v>
      </c>
      <c r="CJ31" s="64">
        <v>100</v>
      </c>
      <c r="CK31" s="64">
        <v>100</v>
      </c>
      <c r="CL31" s="64">
        <v>100</v>
      </c>
      <c r="CM31" s="64">
        <v>0</v>
      </c>
      <c r="CN31" s="64">
        <v>0</v>
      </c>
      <c r="CO31" s="14">
        <f t="shared" si="12"/>
        <v>0</v>
      </c>
      <c r="CP31" s="63">
        <v>100</v>
      </c>
      <c r="CQ31" s="63">
        <v>100</v>
      </c>
      <c r="CR31" s="64">
        <v>100</v>
      </c>
      <c r="CS31" s="64">
        <v>100</v>
      </c>
      <c r="CT31" s="64">
        <v>0</v>
      </c>
      <c r="CU31" s="64">
        <v>0</v>
      </c>
      <c r="CV31" s="15">
        <f t="shared" si="1"/>
        <v>0</v>
      </c>
      <c r="CW31" s="61">
        <v>100</v>
      </c>
      <c r="CX31" s="61">
        <v>100</v>
      </c>
      <c r="CY31" s="62">
        <v>100</v>
      </c>
      <c r="CZ31" s="62">
        <v>100</v>
      </c>
      <c r="DA31" s="62">
        <v>0</v>
      </c>
      <c r="DB31" s="62">
        <v>0</v>
      </c>
      <c r="DC31" s="16">
        <f t="shared" si="13"/>
        <v>0</v>
      </c>
      <c r="DD31" s="439">
        <v>100</v>
      </c>
      <c r="DE31" s="441">
        <v>100</v>
      </c>
      <c r="DF31" s="441">
        <v>100</v>
      </c>
      <c r="DG31" s="441">
        <v>0</v>
      </c>
      <c r="DH31" s="441">
        <v>0</v>
      </c>
      <c r="DI31" s="442">
        <f t="shared" si="14"/>
        <v>0</v>
      </c>
      <c r="DJ31" s="443">
        <v>100</v>
      </c>
      <c r="DK31" s="444">
        <v>100</v>
      </c>
      <c r="DL31" s="444">
        <v>100</v>
      </c>
      <c r="DM31" s="444">
        <v>0</v>
      </c>
      <c r="DN31" s="444">
        <v>0</v>
      </c>
      <c r="DO31" s="445">
        <f t="shared" si="15"/>
        <v>0</v>
      </c>
      <c r="DP31" s="237">
        <f t="shared" si="16"/>
        <v>0</v>
      </c>
      <c r="DQ31" s="17">
        <f>5/10</f>
        <v>0.5</v>
      </c>
      <c r="DR31" s="347">
        <f>6/10</f>
        <v>0.6</v>
      </c>
      <c r="DS31" s="347">
        <f>9/11</f>
        <v>0.81818181818181823</v>
      </c>
      <c r="DT31" s="347">
        <f>8/10</f>
        <v>0.8</v>
      </c>
      <c r="DU31" s="18"/>
      <c r="DV31" s="19">
        <f t="shared" si="2"/>
        <v>2.7181818181818187</v>
      </c>
      <c r="DW31" s="42"/>
      <c r="DX31" s="43"/>
      <c r="DY31" s="43"/>
      <c r="DZ31" s="43"/>
      <c r="EA31" s="238">
        <f t="shared" si="3"/>
        <v>0</v>
      </c>
      <c r="EB31" s="375">
        <f t="shared" si="4"/>
        <v>31.468181818181819</v>
      </c>
    </row>
    <row r="32" spans="1:132" s="215" customFormat="1" ht="15.75" x14ac:dyDescent="0.25">
      <c r="A32" s="96">
        <v>29</v>
      </c>
      <c r="B32" s="213" t="s">
        <v>43</v>
      </c>
      <c r="C32" s="103">
        <v>100</v>
      </c>
      <c r="D32" s="98">
        <v>100</v>
      </c>
      <c r="E32" s="98">
        <v>100</v>
      </c>
      <c r="F32" s="98">
        <v>100</v>
      </c>
      <c r="G32" s="98">
        <v>100</v>
      </c>
      <c r="H32" s="98">
        <v>100</v>
      </c>
      <c r="I32" s="98">
        <v>100</v>
      </c>
      <c r="J32" s="98">
        <v>100</v>
      </c>
      <c r="K32" s="98">
        <v>0</v>
      </c>
      <c r="L32" s="98">
        <v>0</v>
      </c>
      <c r="M32" s="99">
        <f t="shared" si="5"/>
        <v>0</v>
      </c>
      <c r="N32" s="100">
        <v>100</v>
      </c>
      <c r="O32" s="101">
        <v>100</v>
      </c>
      <c r="P32" s="101">
        <v>100</v>
      </c>
      <c r="Q32" s="101">
        <v>100</v>
      </c>
      <c r="R32" s="101">
        <v>100</v>
      </c>
      <c r="S32" s="101">
        <v>100</v>
      </c>
      <c r="T32" s="101">
        <v>100</v>
      </c>
      <c r="U32" s="101">
        <v>100</v>
      </c>
      <c r="V32" s="101">
        <v>100</v>
      </c>
      <c r="W32" s="101">
        <v>100</v>
      </c>
      <c r="X32" s="101">
        <v>100</v>
      </c>
      <c r="Y32" s="101">
        <v>0</v>
      </c>
      <c r="Z32" s="101">
        <v>0</v>
      </c>
      <c r="AA32" s="102">
        <f t="shared" si="6"/>
        <v>0</v>
      </c>
      <c r="AB32" s="103">
        <v>100</v>
      </c>
      <c r="AC32" s="98">
        <v>100</v>
      </c>
      <c r="AD32" s="98">
        <v>100</v>
      </c>
      <c r="AE32" s="98">
        <v>100</v>
      </c>
      <c r="AF32" s="98">
        <v>100</v>
      </c>
      <c r="AG32" s="98">
        <v>100</v>
      </c>
      <c r="AH32" s="98">
        <v>100</v>
      </c>
      <c r="AI32" s="98">
        <v>100</v>
      </c>
      <c r="AJ32" s="98">
        <v>100</v>
      </c>
      <c r="AK32" s="98">
        <v>100</v>
      </c>
      <c r="AL32" s="98">
        <v>100</v>
      </c>
      <c r="AM32" s="104">
        <v>100</v>
      </c>
      <c r="AN32" s="98">
        <v>0</v>
      </c>
      <c r="AO32" s="98">
        <v>0</v>
      </c>
      <c r="AP32" s="105">
        <f t="shared" si="7"/>
        <v>0</v>
      </c>
      <c r="AQ32" s="106">
        <v>100</v>
      </c>
      <c r="AR32" s="107">
        <v>100</v>
      </c>
      <c r="AS32" s="107">
        <v>100</v>
      </c>
      <c r="AT32" s="107">
        <v>100</v>
      </c>
      <c r="AU32" s="107">
        <v>100</v>
      </c>
      <c r="AV32" s="107">
        <v>100</v>
      </c>
      <c r="AW32" s="107">
        <v>100</v>
      </c>
      <c r="AX32" s="107">
        <v>100</v>
      </c>
      <c r="AY32" s="107">
        <v>100</v>
      </c>
      <c r="AZ32" s="101">
        <v>100</v>
      </c>
      <c r="BA32" s="101">
        <v>100</v>
      </c>
      <c r="BB32" s="101">
        <v>0</v>
      </c>
      <c r="BC32" s="101">
        <v>0</v>
      </c>
      <c r="BD32" s="108">
        <f t="shared" si="8"/>
        <v>0</v>
      </c>
      <c r="BE32" s="109">
        <v>100</v>
      </c>
      <c r="BF32" s="109">
        <v>100</v>
      </c>
      <c r="BG32" s="109">
        <v>100</v>
      </c>
      <c r="BH32" s="109">
        <v>100</v>
      </c>
      <c r="BI32" s="109">
        <v>100</v>
      </c>
      <c r="BJ32" s="109">
        <v>100</v>
      </c>
      <c r="BK32" s="109">
        <v>100</v>
      </c>
      <c r="BL32" s="109">
        <v>100</v>
      </c>
      <c r="BM32" s="109">
        <v>100</v>
      </c>
      <c r="BN32" s="109">
        <v>0</v>
      </c>
      <c r="BO32" s="110">
        <v>0</v>
      </c>
      <c r="BP32" s="335">
        <f t="shared" si="9"/>
        <v>0</v>
      </c>
      <c r="BQ32" s="112">
        <v>100</v>
      </c>
      <c r="BR32" s="113">
        <v>100</v>
      </c>
      <c r="BS32" s="113">
        <v>100</v>
      </c>
      <c r="BT32" s="113">
        <v>100</v>
      </c>
      <c r="BU32" s="113">
        <v>100</v>
      </c>
      <c r="BV32" s="113">
        <v>100</v>
      </c>
      <c r="BW32" s="113">
        <v>100</v>
      </c>
      <c r="BX32" s="113">
        <v>0</v>
      </c>
      <c r="BY32" s="113">
        <v>0</v>
      </c>
      <c r="BZ32" s="210">
        <f t="shared" si="10"/>
        <v>0</v>
      </c>
      <c r="CA32" s="194">
        <f t="shared" si="0"/>
        <v>0</v>
      </c>
      <c r="CB32" s="109">
        <v>100</v>
      </c>
      <c r="CC32" s="110">
        <v>100</v>
      </c>
      <c r="CD32" s="110">
        <v>100</v>
      </c>
      <c r="CE32" s="110">
        <v>100</v>
      </c>
      <c r="CF32" s="111">
        <v>0</v>
      </c>
      <c r="CG32" s="111">
        <v>0</v>
      </c>
      <c r="CH32" s="13">
        <f t="shared" si="11"/>
        <v>0</v>
      </c>
      <c r="CI32" s="112">
        <v>100</v>
      </c>
      <c r="CJ32" s="113">
        <v>100</v>
      </c>
      <c r="CK32" s="113">
        <v>100</v>
      </c>
      <c r="CL32" s="113">
        <v>100</v>
      </c>
      <c r="CM32" s="113">
        <v>0</v>
      </c>
      <c r="CN32" s="113">
        <v>0</v>
      </c>
      <c r="CO32" s="14">
        <f t="shared" si="12"/>
        <v>0</v>
      </c>
      <c r="CP32" s="112">
        <v>100</v>
      </c>
      <c r="CQ32" s="112">
        <v>100</v>
      </c>
      <c r="CR32" s="113">
        <v>100</v>
      </c>
      <c r="CS32" s="113">
        <v>100</v>
      </c>
      <c r="CT32" s="113">
        <v>0</v>
      </c>
      <c r="CU32" s="113">
        <v>0</v>
      </c>
      <c r="CV32" s="15">
        <f t="shared" si="1"/>
        <v>0</v>
      </c>
      <c r="CW32" s="110">
        <v>100</v>
      </c>
      <c r="CX32" s="110">
        <v>100</v>
      </c>
      <c r="CY32" s="111">
        <v>100</v>
      </c>
      <c r="CZ32" s="111">
        <v>100</v>
      </c>
      <c r="DA32" s="111">
        <v>0</v>
      </c>
      <c r="DB32" s="111">
        <v>0</v>
      </c>
      <c r="DC32" s="16">
        <f t="shared" si="13"/>
        <v>0</v>
      </c>
      <c r="DD32" s="460">
        <v>100</v>
      </c>
      <c r="DE32" s="461">
        <v>100</v>
      </c>
      <c r="DF32" s="461">
        <v>100</v>
      </c>
      <c r="DG32" s="461">
        <v>0</v>
      </c>
      <c r="DH32" s="461">
        <v>0</v>
      </c>
      <c r="DI32" s="442">
        <f t="shared" si="14"/>
        <v>0</v>
      </c>
      <c r="DJ32" s="462">
        <v>100</v>
      </c>
      <c r="DK32" s="463">
        <v>100</v>
      </c>
      <c r="DL32" s="463">
        <v>100</v>
      </c>
      <c r="DM32" s="463">
        <v>0</v>
      </c>
      <c r="DN32" s="463">
        <v>0</v>
      </c>
      <c r="DO32" s="464">
        <f t="shared" si="15"/>
        <v>0</v>
      </c>
      <c r="DP32" s="237">
        <f t="shared" si="16"/>
        <v>0</v>
      </c>
      <c r="DQ32" s="114"/>
      <c r="DR32" s="349"/>
      <c r="DS32" s="349"/>
      <c r="DT32" s="349"/>
      <c r="DU32" s="115"/>
      <c r="DV32" s="116">
        <f t="shared" si="2"/>
        <v>0</v>
      </c>
      <c r="DW32" s="114"/>
      <c r="DX32" s="115"/>
      <c r="DY32" s="115"/>
      <c r="DZ32" s="115"/>
      <c r="EA32" s="239">
        <f t="shared" si="3"/>
        <v>0</v>
      </c>
      <c r="EB32" s="376">
        <f t="shared" si="4"/>
        <v>0</v>
      </c>
    </row>
    <row r="33" spans="1:132" s="215" customFormat="1" ht="16.5" thickBot="1" x14ac:dyDescent="0.3">
      <c r="A33" s="96">
        <v>30</v>
      </c>
      <c r="B33" s="213" t="s">
        <v>44</v>
      </c>
      <c r="C33" s="216">
        <v>100</v>
      </c>
      <c r="D33" s="217">
        <v>100</v>
      </c>
      <c r="E33" s="217">
        <v>100</v>
      </c>
      <c r="F33" s="217">
        <v>100</v>
      </c>
      <c r="G33" s="217">
        <v>100</v>
      </c>
      <c r="H33" s="217">
        <v>100</v>
      </c>
      <c r="I33" s="217">
        <v>100</v>
      </c>
      <c r="J33" s="217">
        <v>100</v>
      </c>
      <c r="K33" s="217">
        <v>0</v>
      </c>
      <c r="L33" s="217">
        <v>0</v>
      </c>
      <c r="M33" s="218">
        <f t="shared" si="5"/>
        <v>0</v>
      </c>
      <c r="N33" s="219">
        <v>100</v>
      </c>
      <c r="O33" s="220">
        <v>100</v>
      </c>
      <c r="P33" s="220">
        <v>100</v>
      </c>
      <c r="Q33" s="220">
        <v>100</v>
      </c>
      <c r="R33" s="220">
        <v>100</v>
      </c>
      <c r="S33" s="220">
        <v>100</v>
      </c>
      <c r="T33" s="220">
        <v>100</v>
      </c>
      <c r="U33" s="220">
        <v>100</v>
      </c>
      <c r="V33" s="220">
        <v>100</v>
      </c>
      <c r="W33" s="220">
        <v>100</v>
      </c>
      <c r="X33" s="220">
        <v>100</v>
      </c>
      <c r="Y33" s="220">
        <v>0</v>
      </c>
      <c r="Z33" s="220">
        <v>0</v>
      </c>
      <c r="AA33" s="221">
        <f t="shared" si="6"/>
        <v>0</v>
      </c>
      <c r="AB33" s="216">
        <v>100</v>
      </c>
      <c r="AC33" s="217">
        <v>100</v>
      </c>
      <c r="AD33" s="217">
        <v>100</v>
      </c>
      <c r="AE33" s="217">
        <v>100</v>
      </c>
      <c r="AF33" s="217">
        <v>100</v>
      </c>
      <c r="AG33" s="217">
        <v>100</v>
      </c>
      <c r="AH33" s="217">
        <v>100</v>
      </c>
      <c r="AI33" s="217">
        <v>100</v>
      </c>
      <c r="AJ33" s="217">
        <v>100</v>
      </c>
      <c r="AK33" s="217">
        <v>100</v>
      </c>
      <c r="AL33" s="217">
        <v>100</v>
      </c>
      <c r="AM33" s="222">
        <v>100</v>
      </c>
      <c r="AN33" s="217">
        <v>0</v>
      </c>
      <c r="AO33" s="217">
        <v>0</v>
      </c>
      <c r="AP33" s="223">
        <f t="shared" si="7"/>
        <v>0</v>
      </c>
      <c r="AQ33" s="224">
        <v>100</v>
      </c>
      <c r="AR33" s="225">
        <v>100</v>
      </c>
      <c r="AS33" s="225">
        <v>100</v>
      </c>
      <c r="AT33" s="225">
        <v>100</v>
      </c>
      <c r="AU33" s="225">
        <v>100</v>
      </c>
      <c r="AV33" s="225">
        <v>100</v>
      </c>
      <c r="AW33" s="225">
        <v>100</v>
      </c>
      <c r="AX33" s="225">
        <v>100</v>
      </c>
      <c r="AY33" s="225">
        <v>100</v>
      </c>
      <c r="AZ33" s="220">
        <v>100</v>
      </c>
      <c r="BA33" s="220">
        <v>100</v>
      </c>
      <c r="BB33" s="220">
        <v>0</v>
      </c>
      <c r="BC33" s="220">
        <v>0</v>
      </c>
      <c r="BD33" s="226">
        <f t="shared" si="8"/>
        <v>0</v>
      </c>
      <c r="BE33" s="109">
        <v>100</v>
      </c>
      <c r="BF33" s="109">
        <v>100</v>
      </c>
      <c r="BG33" s="109">
        <v>100</v>
      </c>
      <c r="BH33" s="109">
        <v>100</v>
      </c>
      <c r="BI33" s="109">
        <v>100</v>
      </c>
      <c r="BJ33" s="109">
        <v>100</v>
      </c>
      <c r="BK33" s="109">
        <v>100</v>
      </c>
      <c r="BL33" s="109">
        <v>100</v>
      </c>
      <c r="BM33" s="109">
        <v>100</v>
      </c>
      <c r="BN33" s="109">
        <v>0</v>
      </c>
      <c r="BO33" s="110">
        <v>0</v>
      </c>
      <c r="BP33" s="335">
        <f t="shared" si="9"/>
        <v>0</v>
      </c>
      <c r="BQ33" s="112">
        <v>100</v>
      </c>
      <c r="BR33" s="113">
        <v>100</v>
      </c>
      <c r="BS33" s="113">
        <v>100</v>
      </c>
      <c r="BT33" s="113">
        <v>100</v>
      </c>
      <c r="BU33" s="113">
        <v>100</v>
      </c>
      <c r="BV33" s="113">
        <v>100</v>
      </c>
      <c r="BW33" s="113">
        <v>100</v>
      </c>
      <c r="BX33" s="113">
        <v>0</v>
      </c>
      <c r="BY33" s="113">
        <v>0</v>
      </c>
      <c r="BZ33" s="210">
        <f t="shared" si="10"/>
        <v>0</v>
      </c>
      <c r="CA33" s="194">
        <f t="shared" si="0"/>
        <v>0</v>
      </c>
      <c r="CB33" s="109">
        <v>100</v>
      </c>
      <c r="CC33" s="110">
        <v>100</v>
      </c>
      <c r="CD33" s="110">
        <v>100</v>
      </c>
      <c r="CE33" s="110">
        <v>100</v>
      </c>
      <c r="CF33" s="111">
        <v>0</v>
      </c>
      <c r="CG33" s="111">
        <v>0</v>
      </c>
      <c r="CH33" s="13">
        <f t="shared" si="11"/>
        <v>0</v>
      </c>
      <c r="CI33" s="112">
        <v>100</v>
      </c>
      <c r="CJ33" s="113">
        <v>100</v>
      </c>
      <c r="CK33" s="113">
        <v>100</v>
      </c>
      <c r="CL33" s="113">
        <v>100</v>
      </c>
      <c r="CM33" s="113">
        <v>0</v>
      </c>
      <c r="CN33" s="113">
        <v>0</v>
      </c>
      <c r="CO33" s="14">
        <f t="shared" si="12"/>
        <v>0</v>
      </c>
      <c r="CP33" s="227">
        <v>100</v>
      </c>
      <c r="CQ33" s="227">
        <v>100</v>
      </c>
      <c r="CR33" s="228">
        <v>100</v>
      </c>
      <c r="CS33" s="228">
        <v>100</v>
      </c>
      <c r="CT33" s="228">
        <v>0</v>
      </c>
      <c r="CU33" s="228">
        <v>0</v>
      </c>
      <c r="CV33" s="15">
        <f t="shared" si="1"/>
        <v>0</v>
      </c>
      <c r="CW33" s="229">
        <v>100</v>
      </c>
      <c r="CX33" s="229">
        <v>100</v>
      </c>
      <c r="CY33" s="230">
        <v>100</v>
      </c>
      <c r="CZ33" s="230">
        <v>100</v>
      </c>
      <c r="DA33" s="230">
        <v>0</v>
      </c>
      <c r="DB33" s="230">
        <v>0</v>
      </c>
      <c r="DC33" s="16">
        <f t="shared" si="13"/>
        <v>0</v>
      </c>
      <c r="DD33" s="465">
        <v>100</v>
      </c>
      <c r="DE33" s="466">
        <v>100</v>
      </c>
      <c r="DF33" s="466">
        <v>100</v>
      </c>
      <c r="DG33" s="466">
        <v>0</v>
      </c>
      <c r="DH33" s="466">
        <v>0</v>
      </c>
      <c r="DI33" s="442">
        <f t="shared" si="14"/>
        <v>0</v>
      </c>
      <c r="DJ33" s="467">
        <v>100</v>
      </c>
      <c r="DK33" s="468">
        <v>100</v>
      </c>
      <c r="DL33" s="468">
        <v>100</v>
      </c>
      <c r="DM33" s="468">
        <v>0</v>
      </c>
      <c r="DN33" s="468">
        <v>0</v>
      </c>
      <c r="DO33" s="469">
        <f t="shared" si="15"/>
        <v>0</v>
      </c>
      <c r="DP33" s="237">
        <f t="shared" si="16"/>
        <v>0</v>
      </c>
      <c r="DQ33" s="231"/>
      <c r="DR33" s="350"/>
      <c r="DS33" s="350"/>
      <c r="DT33" s="350"/>
      <c r="DU33" s="232"/>
      <c r="DV33" s="233">
        <f t="shared" si="2"/>
        <v>0</v>
      </c>
      <c r="DW33" s="231"/>
      <c r="DX33" s="232"/>
      <c r="DY33" s="232"/>
      <c r="DZ33" s="232"/>
      <c r="EA33" s="241">
        <f t="shared" si="3"/>
        <v>0</v>
      </c>
      <c r="EB33" s="376">
        <f t="shared" si="4"/>
        <v>0</v>
      </c>
    </row>
    <row r="36" spans="1:132" x14ac:dyDescent="0.25">
      <c r="DH36" s="74">
        <f>24/5</f>
        <v>4.8</v>
      </c>
      <c r="DI36" s="74">
        <f>5+5+5+5+4</f>
        <v>24</v>
      </c>
    </row>
    <row r="1048576" spans="80:119" x14ac:dyDescent="0.25">
      <c r="CB1048576" s="234">
        <f t="shared" ref="CB1048576:DO1048576" si="24">SUM(CB4:CB1048575)</f>
        <v>2900</v>
      </c>
      <c r="CC1048576" s="234">
        <f t="shared" si="24"/>
        <v>2900</v>
      </c>
      <c r="CD1048576" s="234">
        <f t="shared" si="24"/>
        <v>2900</v>
      </c>
      <c r="CE1048576" s="234">
        <f t="shared" si="24"/>
        <v>3000</v>
      </c>
      <c r="CF1048576" s="234">
        <f t="shared" si="24"/>
        <v>0</v>
      </c>
      <c r="CG1048576" s="234">
        <f t="shared" si="24"/>
        <v>0</v>
      </c>
      <c r="CH1048576" s="74">
        <f t="shared" si="24"/>
        <v>5</v>
      </c>
      <c r="CI1048576" s="234">
        <f t="shared" si="24"/>
        <v>3000</v>
      </c>
      <c r="CJ1048576" s="234">
        <f t="shared" si="24"/>
        <v>3000</v>
      </c>
      <c r="CK1048576" s="234">
        <f t="shared" si="24"/>
        <v>3000</v>
      </c>
      <c r="CL1048576" s="234">
        <f t="shared" si="24"/>
        <v>3000</v>
      </c>
      <c r="CM1048576" s="234">
        <f t="shared" si="24"/>
        <v>0</v>
      </c>
      <c r="CN1048576" s="234">
        <f t="shared" si="24"/>
        <v>0</v>
      </c>
      <c r="CO1048576" s="74">
        <f t="shared" si="24"/>
        <v>0</v>
      </c>
      <c r="CP1048576" s="234">
        <f t="shared" si="24"/>
        <v>3000</v>
      </c>
      <c r="CQ1048576" s="234"/>
      <c r="CR1048576" s="234">
        <f t="shared" si="24"/>
        <v>3000</v>
      </c>
      <c r="CS1048576" s="234">
        <f t="shared" si="24"/>
        <v>3000</v>
      </c>
      <c r="CT1048576" s="234">
        <f t="shared" si="24"/>
        <v>0</v>
      </c>
      <c r="CU1048576" s="234">
        <f t="shared" si="24"/>
        <v>0</v>
      </c>
      <c r="CV1048576" s="74">
        <f t="shared" si="24"/>
        <v>0</v>
      </c>
      <c r="CW1048576" s="234">
        <f t="shared" si="24"/>
        <v>3000</v>
      </c>
      <c r="CX1048576" s="234"/>
      <c r="CY1048576" s="234">
        <f t="shared" si="24"/>
        <v>3000</v>
      </c>
      <c r="CZ1048576" s="234">
        <f t="shared" si="24"/>
        <v>3000</v>
      </c>
      <c r="DA1048576" s="234">
        <f t="shared" si="24"/>
        <v>0</v>
      </c>
      <c r="DB1048576" s="234">
        <f t="shared" si="24"/>
        <v>0</v>
      </c>
      <c r="DC1048576" s="74">
        <f t="shared" si="24"/>
        <v>0</v>
      </c>
      <c r="DD1048576" s="234">
        <f t="shared" si="24"/>
        <v>3000</v>
      </c>
      <c r="DE1048576" s="234">
        <f t="shared" si="24"/>
        <v>3000</v>
      </c>
      <c r="DF1048576" s="234">
        <f t="shared" si="24"/>
        <v>3000</v>
      </c>
      <c r="DG1048576" s="234">
        <f t="shared" si="24"/>
        <v>0</v>
      </c>
      <c r="DH1048576" s="234">
        <f t="shared" si="24"/>
        <v>4.8</v>
      </c>
      <c r="DI1048576" s="74">
        <f t="shared" si="24"/>
        <v>24</v>
      </c>
      <c r="DJ1048576" s="234">
        <f t="shared" si="24"/>
        <v>3000</v>
      </c>
      <c r="DK1048576" s="234">
        <f t="shared" si="24"/>
        <v>3000</v>
      </c>
      <c r="DL1048576" s="234">
        <f t="shared" si="24"/>
        <v>3000</v>
      </c>
      <c r="DM1048576" s="234">
        <f t="shared" si="24"/>
        <v>0</v>
      </c>
      <c r="DN1048576" s="234">
        <f t="shared" si="24"/>
        <v>0</v>
      </c>
      <c r="DO1048576" s="74">
        <f t="shared" si="24"/>
        <v>0</v>
      </c>
    </row>
  </sheetData>
  <dataConsolidate/>
  <mergeCells count="106">
    <mergeCell ref="A1:A3"/>
    <mergeCell ref="B1:B3"/>
    <mergeCell ref="DP1:DP3"/>
    <mergeCell ref="CA1:CA3"/>
    <mergeCell ref="BC2:BC3"/>
    <mergeCell ref="BD2:BD3"/>
    <mergeCell ref="AO2:AO3"/>
    <mergeCell ref="AP2:AP3"/>
    <mergeCell ref="AZ2:AZ3"/>
    <mergeCell ref="BA2:BA3"/>
    <mergeCell ref="BB2:BB3"/>
    <mergeCell ref="Z2:Z3"/>
    <mergeCell ref="AA2:AA3"/>
    <mergeCell ref="AL2:AL3"/>
    <mergeCell ref="AM2:AM3"/>
    <mergeCell ref="AN2:AN3"/>
    <mergeCell ref="BV2:BV3"/>
    <mergeCell ref="BW2:BW3"/>
    <mergeCell ref="BX2:BX3"/>
    <mergeCell ref="BY2:BY3"/>
    <mergeCell ref="BZ2:BZ3"/>
    <mergeCell ref="EB1:EB3"/>
    <mergeCell ref="DQ2:DQ3"/>
    <mergeCell ref="DR2:DR3"/>
    <mergeCell ref="DV2:DV3"/>
    <mergeCell ref="DW2:DW3"/>
    <mergeCell ref="DX2:DX3"/>
    <mergeCell ref="DY2:DY3"/>
    <mergeCell ref="DZ2:DZ3"/>
    <mergeCell ref="EA2:EA3"/>
    <mergeCell ref="DW1:EA1"/>
    <mergeCell ref="DS2:DS3"/>
    <mergeCell ref="DT2:DT3"/>
    <mergeCell ref="DU2:DU3"/>
    <mergeCell ref="C1:M1"/>
    <mergeCell ref="N1:AA1"/>
    <mergeCell ref="AB1:AP1"/>
    <mergeCell ref="AQ1:BD1"/>
    <mergeCell ref="C2:H2"/>
    <mergeCell ref="N2:V2"/>
    <mergeCell ref="AB2:AK2"/>
    <mergeCell ref="I2:I3"/>
    <mergeCell ref="J2:J3"/>
    <mergeCell ref="K2:K3"/>
    <mergeCell ref="L2:L3"/>
    <mergeCell ref="M2:M3"/>
    <mergeCell ref="W2:W3"/>
    <mergeCell ref="X2:X3"/>
    <mergeCell ref="Y2:Y3"/>
    <mergeCell ref="AQ2:AY2"/>
    <mergeCell ref="DJ1:DO1"/>
    <mergeCell ref="DQ1:DV1"/>
    <mergeCell ref="BE2:BK2"/>
    <mergeCell ref="CW1:DC1"/>
    <mergeCell ref="DD1:DI1"/>
    <mergeCell ref="BE1:BP1"/>
    <mergeCell ref="BQ1:BZ1"/>
    <mergeCell ref="CB1:CH1"/>
    <mergeCell ref="CI1:CO1"/>
    <mergeCell ref="CP1:CV1"/>
    <mergeCell ref="BQ2:BU2"/>
    <mergeCell ref="CB2:CB3"/>
    <mergeCell ref="CC2:CC3"/>
    <mergeCell ref="CD2:CD3"/>
    <mergeCell ref="CE2:CE3"/>
    <mergeCell ref="CF2:CF3"/>
    <mergeCell ref="BL2:BL3"/>
    <mergeCell ref="BM2:BM3"/>
    <mergeCell ref="BN2:BN3"/>
    <mergeCell ref="BO2:BO3"/>
    <mergeCell ref="BP2:BP3"/>
    <mergeCell ref="CV2:CV3"/>
    <mergeCell ref="CL2:CL3"/>
    <mergeCell ref="CM2:CM3"/>
    <mergeCell ref="CN2:CN3"/>
    <mergeCell ref="CO2:CO3"/>
    <mergeCell ref="CP2:CP3"/>
    <mergeCell ref="CG2:CG3"/>
    <mergeCell ref="CH2:CH3"/>
    <mergeCell ref="CI2:CI3"/>
    <mergeCell ref="CJ2:CJ3"/>
    <mergeCell ref="CK2:CK3"/>
    <mergeCell ref="DM2:DM3"/>
    <mergeCell ref="DN2:DN3"/>
    <mergeCell ref="DO2:DO3"/>
    <mergeCell ref="CQ2:CQ3"/>
    <mergeCell ref="CX2:CX3"/>
    <mergeCell ref="DH2:DH3"/>
    <mergeCell ref="DI2:DI3"/>
    <mergeCell ref="DJ2:DJ3"/>
    <mergeCell ref="DK2:DK3"/>
    <mergeCell ref="DL2:DL3"/>
    <mergeCell ref="DC2:DC3"/>
    <mergeCell ref="DD2:DD3"/>
    <mergeCell ref="DE2:DE3"/>
    <mergeCell ref="DF2:DF3"/>
    <mergeCell ref="DG2:DG3"/>
    <mergeCell ref="CW2:CW3"/>
    <mergeCell ref="CY2:CY3"/>
    <mergeCell ref="CZ2:CZ3"/>
    <mergeCell ref="DA2:DA3"/>
    <mergeCell ref="DB2:DB3"/>
    <mergeCell ref="CR2:CR3"/>
    <mergeCell ref="CS2:CS3"/>
    <mergeCell ref="CT2:CT3"/>
    <mergeCell ref="CU2:CU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33"/>
  <sheetViews>
    <sheetView zoomScale="115" zoomScaleNormal="115" workbookViewId="0">
      <pane xSplit="2" ySplit="2" topLeftCell="BV3" activePane="bottomRight" state="frozen"/>
      <selection pane="topRight" activeCell="C1" sqref="C1"/>
      <selection pane="bottomLeft" activeCell="A3" sqref="A3"/>
      <selection pane="bottomRight" activeCell="B13" sqref="B13"/>
    </sheetView>
  </sheetViews>
  <sheetFormatPr defaultRowHeight="15" outlineLevelRow="1" outlineLevelCol="3" x14ac:dyDescent="0.25"/>
  <cols>
    <col min="1" max="1" width="9.140625" style="74"/>
    <col min="2" max="2" width="30.7109375" style="74" customWidth="1"/>
    <col min="3" max="12" width="4.140625" style="74" customWidth="1" outlineLevel="2"/>
    <col min="13" max="13" width="5.5703125" style="74" customWidth="1" outlineLevel="1"/>
    <col min="14" max="26" width="4.140625" style="74" customWidth="1" outlineLevel="2"/>
    <col min="27" max="27" width="5.140625" style="74" customWidth="1" outlineLevel="1"/>
    <col min="28" max="41" width="4.140625" style="74" customWidth="1" outlineLevel="2"/>
    <col min="42" max="42" width="4.140625" style="74" customWidth="1" outlineLevel="1"/>
    <col min="43" max="55" width="4.140625" style="74" customWidth="1" outlineLevel="2"/>
    <col min="56" max="56" width="5.5703125" style="74" customWidth="1" outlineLevel="1"/>
    <col min="57" max="67" width="4.140625" style="74" customWidth="1" outlineLevel="2"/>
    <col min="68" max="68" width="6" style="74" customWidth="1" outlineLevel="1"/>
    <col min="69" max="72" width="4.140625" style="74" customWidth="1" outlineLevel="2"/>
    <col min="73" max="73" width="5.140625" style="74" customWidth="1" outlineLevel="2"/>
    <col min="74" max="74" width="6" style="74" customWidth="1" outlineLevel="2"/>
    <col min="75" max="77" width="4.85546875" style="74" customWidth="1" outlineLevel="2"/>
    <col min="78" max="78" width="5.85546875" style="74" customWidth="1" outlineLevel="1"/>
    <col min="79" max="79" width="10.140625" style="74" customWidth="1" outlineLevel="1"/>
    <col min="80" max="85" width="6" style="74" customWidth="1" outlineLevel="3"/>
    <col min="86" max="86" width="6.5703125" style="74" customWidth="1" outlineLevel="2"/>
    <col min="87" max="92" width="6.5703125" style="74" customWidth="1" outlineLevel="3"/>
    <col min="93" max="93" width="6.5703125" style="74" customWidth="1" outlineLevel="2"/>
    <col min="94" max="99" width="6.5703125" style="74" customWidth="1" outlineLevel="3"/>
    <col min="100" max="100" width="6.5703125" style="74" customWidth="1" outlineLevel="2"/>
    <col min="101" max="106" width="6.5703125" style="74" customWidth="1" outlineLevel="3"/>
    <col min="107" max="107" width="6.5703125" style="74" customWidth="1" outlineLevel="2"/>
    <col min="108" max="114" width="6.5703125" style="74" hidden="1" customWidth="1" outlineLevel="3"/>
    <col min="115" max="115" width="6.5703125" style="74" customWidth="1" outlineLevel="2" collapsed="1"/>
    <col min="116" max="120" width="6.5703125" style="74" hidden="1" customWidth="1" outlineLevel="3"/>
    <col min="121" max="121" width="6.5703125" style="74" customWidth="1" outlineLevel="2" collapsed="1"/>
    <col min="122" max="122" width="7.5703125" style="74" customWidth="1" outlineLevel="1"/>
    <col min="123" max="128" width="6" style="74" customWidth="1" outlineLevel="1"/>
    <col min="129" max="132" width="6" style="74" hidden="1" customWidth="1" outlineLevel="2"/>
    <col min="133" max="133" width="6" style="74" customWidth="1" outlineLevel="1" collapsed="1"/>
    <col min="134" max="134" width="9.140625" style="74"/>
    <col min="135" max="16384" width="9.140625" style="190"/>
  </cols>
  <sheetData>
    <row r="1" spans="1:134" s="182" customFormat="1" ht="42" customHeight="1" thickBot="1" x14ac:dyDescent="0.25">
      <c r="A1" s="572" t="s">
        <v>0</v>
      </c>
      <c r="B1" s="575" t="s">
        <v>1</v>
      </c>
      <c r="C1" s="526" t="s">
        <v>126</v>
      </c>
      <c r="D1" s="526"/>
      <c r="E1" s="526"/>
      <c r="F1" s="526"/>
      <c r="G1" s="526"/>
      <c r="H1" s="526"/>
      <c r="I1" s="527"/>
      <c r="J1" s="527"/>
      <c r="K1" s="527"/>
      <c r="L1" s="527"/>
      <c r="M1" s="528"/>
      <c r="N1" s="529" t="s">
        <v>132</v>
      </c>
      <c r="O1" s="530"/>
      <c r="P1" s="530"/>
      <c r="Q1" s="530"/>
      <c r="R1" s="530"/>
      <c r="S1" s="530"/>
      <c r="T1" s="530"/>
      <c r="U1" s="530"/>
      <c r="V1" s="530"/>
      <c r="W1" s="530"/>
      <c r="X1" s="530"/>
      <c r="Y1" s="530"/>
      <c r="Z1" s="530"/>
      <c r="AA1" s="531"/>
      <c r="AB1" s="532" t="s">
        <v>128</v>
      </c>
      <c r="AC1" s="533"/>
      <c r="AD1" s="533"/>
      <c r="AE1" s="533"/>
      <c r="AF1" s="533"/>
      <c r="AG1" s="533"/>
      <c r="AH1" s="533"/>
      <c r="AI1" s="533"/>
      <c r="AJ1" s="533"/>
      <c r="AK1" s="533"/>
      <c r="AL1" s="534"/>
      <c r="AM1" s="534"/>
      <c r="AN1" s="534"/>
      <c r="AO1" s="534"/>
      <c r="AP1" s="535"/>
      <c r="AQ1" s="532" t="s">
        <v>129</v>
      </c>
      <c r="AR1" s="533"/>
      <c r="AS1" s="533"/>
      <c r="AT1" s="533"/>
      <c r="AU1" s="533"/>
      <c r="AV1" s="533"/>
      <c r="AW1" s="533"/>
      <c r="AX1" s="533"/>
      <c r="AY1" s="533"/>
      <c r="AZ1" s="534"/>
      <c r="BA1" s="534"/>
      <c r="BB1" s="534"/>
      <c r="BC1" s="534"/>
      <c r="BD1" s="535"/>
      <c r="BE1" s="532" t="s">
        <v>130</v>
      </c>
      <c r="BF1" s="588"/>
      <c r="BG1" s="588"/>
      <c r="BH1" s="588"/>
      <c r="BI1" s="588"/>
      <c r="BJ1" s="588"/>
      <c r="BK1" s="589"/>
      <c r="BL1" s="590"/>
      <c r="BM1" s="590"/>
      <c r="BN1" s="590"/>
      <c r="BO1" s="590"/>
      <c r="BP1" s="511"/>
      <c r="BQ1" s="512" t="s">
        <v>125</v>
      </c>
      <c r="BR1" s="513"/>
      <c r="BS1" s="513"/>
      <c r="BT1" s="513"/>
      <c r="BU1" s="591"/>
      <c r="BV1" s="591"/>
      <c r="BW1" s="591"/>
      <c r="BX1" s="591"/>
      <c r="BY1" s="591"/>
      <c r="BZ1" s="592"/>
      <c r="CA1" s="599" t="s">
        <v>52</v>
      </c>
      <c r="CB1" s="604" t="s">
        <v>46</v>
      </c>
      <c r="CC1" s="517"/>
      <c r="CD1" s="504"/>
      <c r="CE1" s="504"/>
      <c r="CF1" s="504"/>
      <c r="CG1" s="504"/>
      <c r="CH1" s="505"/>
      <c r="CI1" s="521" t="s">
        <v>47</v>
      </c>
      <c r="CJ1" s="521"/>
      <c r="CK1" s="522"/>
      <c r="CL1" s="522"/>
      <c r="CM1" s="522"/>
      <c r="CN1" s="522"/>
      <c r="CO1" s="605"/>
      <c r="CP1" s="516" t="s">
        <v>48</v>
      </c>
      <c r="CQ1" s="521"/>
      <c r="CR1" s="522"/>
      <c r="CS1" s="522"/>
      <c r="CT1" s="522"/>
      <c r="CU1" s="522"/>
      <c r="CV1" s="523"/>
      <c r="CW1" s="503" t="s">
        <v>49</v>
      </c>
      <c r="CX1" s="603"/>
      <c r="CY1" s="504"/>
      <c r="CZ1" s="504"/>
      <c r="DA1" s="504"/>
      <c r="DB1" s="504"/>
      <c r="DC1" s="505"/>
      <c r="DD1" s="494" t="s">
        <v>50</v>
      </c>
      <c r="DE1" s="495"/>
      <c r="DF1" s="496"/>
      <c r="DG1" s="496"/>
      <c r="DH1" s="496"/>
      <c r="DI1" s="496"/>
      <c r="DJ1" s="496"/>
      <c r="DK1" s="506"/>
      <c r="DL1" s="494" t="s">
        <v>51</v>
      </c>
      <c r="DM1" s="495"/>
      <c r="DN1" s="496"/>
      <c r="DO1" s="496"/>
      <c r="DP1" s="496"/>
      <c r="DQ1" s="496"/>
      <c r="DR1" s="599" t="s">
        <v>53</v>
      </c>
      <c r="DS1" s="497" t="s">
        <v>112</v>
      </c>
      <c r="DT1" s="498"/>
      <c r="DU1" s="498"/>
      <c r="DV1" s="498"/>
      <c r="DW1" s="499"/>
      <c r="DX1" s="500"/>
      <c r="DY1" s="569" t="s">
        <v>54</v>
      </c>
      <c r="DZ1" s="570"/>
      <c r="EA1" s="570"/>
      <c r="EB1" s="570"/>
      <c r="EC1" s="571"/>
      <c r="ED1" s="552" t="s">
        <v>2</v>
      </c>
    </row>
    <row r="2" spans="1:134" s="183" customFormat="1" ht="33.75" customHeight="1" thickBot="1" x14ac:dyDescent="0.3">
      <c r="A2" s="573"/>
      <c r="B2" s="576"/>
      <c r="C2" s="536" t="s">
        <v>45</v>
      </c>
      <c r="D2" s="537"/>
      <c r="E2" s="537"/>
      <c r="F2" s="537"/>
      <c r="G2" s="537"/>
      <c r="H2" s="537"/>
      <c r="I2" s="537" t="s">
        <v>4</v>
      </c>
      <c r="J2" s="537" t="s">
        <v>5</v>
      </c>
      <c r="K2" s="542" t="s">
        <v>6</v>
      </c>
      <c r="L2" s="537" t="s">
        <v>7</v>
      </c>
      <c r="M2" s="544" t="s">
        <v>8</v>
      </c>
      <c r="N2" s="491" t="s">
        <v>3</v>
      </c>
      <c r="O2" s="492"/>
      <c r="P2" s="492"/>
      <c r="Q2" s="492"/>
      <c r="R2" s="492"/>
      <c r="S2" s="492"/>
      <c r="T2" s="492"/>
      <c r="U2" s="492"/>
      <c r="V2" s="493"/>
      <c r="W2" s="546" t="s">
        <v>4</v>
      </c>
      <c r="X2" s="548" t="s">
        <v>5</v>
      </c>
      <c r="Y2" s="550" t="s">
        <v>6</v>
      </c>
      <c r="Z2" s="548" t="s">
        <v>7</v>
      </c>
      <c r="AA2" s="584" t="s">
        <v>8</v>
      </c>
      <c r="AB2" s="538" t="s">
        <v>3</v>
      </c>
      <c r="AC2" s="539"/>
      <c r="AD2" s="539"/>
      <c r="AE2" s="539"/>
      <c r="AF2" s="539"/>
      <c r="AG2" s="539"/>
      <c r="AH2" s="539"/>
      <c r="AI2" s="539"/>
      <c r="AJ2" s="539"/>
      <c r="AK2" s="540"/>
      <c r="AL2" s="546" t="s">
        <v>4</v>
      </c>
      <c r="AM2" s="548" t="s">
        <v>5</v>
      </c>
      <c r="AN2" s="550" t="s">
        <v>6</v>
      </c>
      <c r="AO2" s="548" t="s">
        <v>7</v>
      </c>
      <c r="AP2" s="584" t="s">
        <v>8</v>
      </c>
      <c r="AQ2" s="491" t="s">
        <v>3</v>
      </c>
      <c r="AR2" s="492"/>
      <c r="AS2" s="492"/>
      <c r="AT2" s="492"/>
      <c r="AU2" s="492"/>
      <c r="AV2" s="492"/>
      <c r="AW2" s="492"/>
      <c r="AX2" s="492"/>
      <c r="AY2" s="493"/>
      <c r="AZ2" s="546" t="s">
        <v>4</v>
      </c>
      <c r="BA2" s="548" t="s">
        <v>5</v>
      </c>
      <c r="BB2" s="550" t="s">
        <v>6</v>
      </c>
      <c r="BC2" s="548" t="s">
        <v>7</v>
      </c>
      <c r="BD2" s="593" t="s">
        <v>8</v>
      </c>
      <c r="BE2" s="596" t="s">
        <v>3</v>
      </c>
      <c r="BF2" s="596"/>
      <c r="BG2" s="596"/>
      <c r="BH2" s="596"/>
      <c r="BI2" s="596"/>
      <c r="BJ2" s="596"/>
      <c r="BK2" s="596"/>
      <c r="BL2" s="595" t="s">
        <v>4</v>
      </c>
      <c r="BM2" s="595" t="s">
        <v>5</v>
      </c>
      <c r="BN2" s="598" t="s">
        <v>6</v>
      </c>
      <c r="BO2" s="595" t="s">
        <v>7</v>
      </c>
      <c r="BP2" s="648" t="s">
        <v>8</v>
      </c>
      <c r="BQ2" s="524" t="s">
        <v>3</v>
      </c>
      <c r="BR2" s="525"/>
      <c r="BS2" s="525"/>
      <c r="BT2" s="525"/>
      <c r="BU2" s="597"/>
      <c r="BV2" s="546" t="s">
        <v>4</v>
      </c>
      <c r="BW2" s="548" t="s">
        <v>5</v>
      </c>
      <c r="BX2" s="550" t="s">
        <v>6</v>
      </c>
      <c r="BY2" s="548" t="s">
        <v>7</v>
      </c>
      <c r="BZ2" s="584" t="s">
        <v>8</v>
      </c>
      <c r="CA2" s="600"/>
      <c r="CB2" s="482" t="s">
        <v>140</v>
      </c>
      <c r="CC2" s="476" t="s">
        <v>141</v>
      </c>
      <c r="CD2" s="483" t="s">
        <v>4</v>
      </c>
      <c r="CE2" s="483" t="s">
        <v>5</v>
      </c>
      <c r="CF2" s="483" t="s">
        <v>10</v>
      </c>
      <c r="CG2" s="483" t="s">
        <v>7</v>
      </c>
      <c r="CH2" s="480" t="s">
        <v>8</v>
      </c>
      <c r="CI2" s="482" t="s">
        <v>140</v>
      </c>
      <c r="CJ2" s="476" t="s">
        <v>141</v>
      </c>
      <c r="CK2" s="483" t="s">
        <v>4</v>
      </c>
      <c r="CL2" s="483" t="s">
        <v>5</v>
      </c>
      <c r="CM2" s="483" t="s">
        <v>10</v>
      </c>
      <c r="CN2" s="483" t="s">
        <v>7</v>
      </c>
      <c r="CO2" s="480" t="s">
        <v>8</v>
      </c>
      <c r="CP2" s="482" t="s">
        <v>140</v>
      </c>
      <c r="CQ2" s="476" t="s">
        <v>141</v>
      </c>
      <c r="CR2" s="483" t="s">
        <v>4</v>
      </c>
      <c r="CS2" s="483" t="s">
        <v>5</v>
      </c>
      <c r="CT2" s="483" t="s">
        <v>10</v>
      </c>
      <c r="CU2" s="483" t="s">
        <v>7</v>
      </c>
      <c r="CV2" s="480" t="s">
        <v>8</v>
      </c>
      <c r="CW2" s="482" t="s">
        <v>140</v>
      </c>
      <c r="CX2" s="476" t="s">
        <v>141</v>
      </c>
      <c r="CY2" s="483" t="s">
        <v>4</v>
      </c>
      <c r="CZ2" s="483" t="s">
        <v>5</v>
      </c>
      <c r="DA2" s="483" t="s">
        <v>10</v>
      </c>
      <c r="DB2" s="483" t="s">
        <v>7</v>
      </c>
      <c r="DC2" s="480" t="s">
        <v>8</v>
      </c>
      <c r="DD2" s="474" t="s">
        <v>3</v>
      </c>
      <c r="DE2" s="474"/>
      <c r="DF2" s="474" t="s">
        <v>4</v>
      </c>
      <c r="DG2" s="474" t="s">
        <v>5</v>
      </c>
      <c r="DH2" s="474" t="s">
        <v>10</v>
      </c>
      <c r="DI2" s="474" t="s">
        <v>11</v>
      </c>
      <c r="DJ2" s="474" t="s">
        <v>7</v>
      </c>
      <c r="DK2" s="474" t="s">
        <v>8</v>
      </c>
      <c r="DL2" s="474" t="s">
        <v>9</v>
      </c>
      <c r="DM2" s="474" t="s">
        <v>4</v>
      </c>
      <c r="DN2" s="474" t="s">
        <v>5</v>
      </c>
      <c r="DO2" s="474" t="s">
        <v>10</v>
      </c>
      <c r="DP2" s="474" t="s">
        <v>7</v>
      </c>
      <c r="DQ2" s="474" t="s">
        <v>8</v>
      </c>
      <c r="DR2" s="600"/>
      <c r="DS2" s="555" t="s">
        <v>133</v>
      </c>
      <c r="DT2" s="557" t="s">
        <v>134</v>
      </c>
      <c r="DU2" s="557" t="s">
        <v>135</v>
      </c>
      <c r="DV2" s="557" t="s">
        <v>136</v>
      </c>
      <c r="DW2" s="557" t="s">
        <v>137</v>
      </c>
      <c r="DX2" s="559" t="s">
        <v>113</v>
      </c>
      <c r="DY2" s="561" t="s">
        <v>12</v>
      </c>
      <c r="DZ2" s="563" t="s">
        <v>13</v>
      </c>
      <c r="EA2" s="563" t="s">
        <v>14</v>
      </c>
      <c r="EB2" s="565" t="s">
        <v>111</v>
      </c>
      <c r="EC2" s="567" t="s">
        <v>15</v>
      </c>
      <c r="ED2" s="553"/>
    </row>
    <row r="3" spans="1:134" s="183" customFormat="1" ht="18.75" customHeight="1" thickBot="1" x14ac:dyDescent="0.3">
      <c r="A3" s="574"/>
      <c r="B3" s="577"/>
      <c r="C3" s="312" t="s">
        <v>118</v>
      </c>
      <c r="D3" s="310" t="s">
        <v>115</v>
      </c>
      <c r="E3" s="310" t="s">
        <v>116</v>
      </c>
      <c r="F3" s="310" t="s">
        <v>117</v>
      </c>
      <c r="G3" s="310" t="s">
        <v>119</v>
      </c>
      <c r="H3" s="310" t="s">
        <v>120</v>
      </c>
      <c r="I3" s="541"/>
      <c r="J3" s="541"/>
      <c r="K3" s="543"/>
      <c r="L3" s="541"/>
      <c r="M3" s="545"/>
      <c r="N3" s="311" t="s">
        <v>118</v>
      </c>
      <c r="O3" s="310" t="s">
        <v>115</v>
      </c>
      <c r="P3" s="310" t="s">
        <v>116</v>
      </c>
      <c r="Q3" s="310" t="s">
        <v>117</v>
      </c>
      <c r="R3" s="310" t="s">
        <v>119</v>
      </c>
      <c r="S3" s="310" t="s">
        <v>120</v>
      </c>
      <c r="T3" s="312" t="s">
        <v>121</v>
      </c>
      <c r="U3" s="310" t="s">
        <v>122</v>
      </c>
      <c r="V3" s="310" t="s">
        <v>123</v>
      </c>
      <c r="W3" s="547"/>
      <c r="X3" s="549"/>
      <c r="Y3" s="551"/>
      <c r="Z3" s="549"/>
      <c r="AA3" s="586"/>
      <c r="AB3" s="311" t="s">
        <v>118</v>
      </c>
      <c r="AC3" s="310" t="s">
        <v>115</v>
      </c>
      <c r="AD3" s="310" t="s">
        <v>116</v>
      </c>
      <c r="AE3" s="310" t="s">
        <v>117</v>
      </c>
      <c r="AF3" s="310" t="s">
        <v>119</v>
      </c>
      <c r="AG3" s="310" t="s">
        <v>120</v>
      </c>
      <c r="AH3" s="312" t="s">
        <v>121</v>
      </c>
      <c r="AI3" s="310" t="s">
        <v>122</v>
      </c>
      <c r="AJ3" s="310" t="s">
        <v>123</v>
      </c>
      <c r="AK3" s="311" t="s">
        <v>124</v>
      </c>
      <c r="AL3" s="547"/>
      <c r="AM3" s="549"/>
      <c r="AN3" s="551"/>
      <c r="AO3" s="549"/>
      <c r="AP3" s="586"/>
      <c r="AQ3" s="311" t="s">
        <v>118</v>
      </c>
      <c r="AR3" s="310" t="s">
        <v>115</v>
      </c>
      <c r="AS3" s="310" t="s">
        <v>116</v>
      </c>
      <c r="AT3" s="310" t="s">
        <v>117</v>
      </c>
      <c r="AU3" s="310" t="s">
        <v>119</v>
      </c>
      <c r="AV3" s="310" t="s">
        <v>120</v>
      </c>
      <c r="AW3" s="312" t="s">
        <v>121</v>
      </c>
      <c r="AX3" s="310" t="s">
        <v>122</v>
      </c>
      <c r="AY3" s="310" t="s">
        <v>123</v>
      </c>
      <c r="AZ3" s="547"/>
      <c r="BA3" s="549"/>
      <c r="BB3" s="551"/>
      <c r="BC3" s="549"/>
      <c r="BD3" s="594"/>
      <c r="BE3" s="78" t="s">
        <v>118</v>
      </c>
      <c r="BF3" s="78" t="s">
        <v>115</v>
      </c>
      <c r="BG3" s="78" t="s">
        <v>116</v>
      </c>
      <c r="BH3" s="78" t="s">
        <v>117</v>
      </c>
      <c r="BI3" s="78" t="s">
        <v>119</v>
      </c>
      <c r="BJ3" s="78" t="s">
        <v>120</v>
      </c>
      <c r="BK3" s="78" t="s">
        <v>121</v>
      </c>
      <c r="BL3" s="595"/>
      <c r="BM3" s="595"/>
      <c r="BN3" s="598"/>
      <c r="BO3" s="595"/>
      <c r="BP3" s="649"/>
      <c r="BQ3" s="78" t="s">
        <v>118</v>
      </c>
      <c r="BR3" s="78" t="s">
        <v>115</v>
      </c>
      <c r="BS3" s="78" t="s">
        <v>116</v>
      </c>
      <c r="BT3" s="78" t="s">
        <v>117</v>
      </c>
      <c r="BU3" s="78" t="s">
        <v>119</v>
      </c>
      <c r="BV3" s="547"/>
      <c r="BW3" s="549"/>
      <c r="BX3" s="551"/>
      <c r="BY3" s="549"/>
      <c r="BZ3" s="586"/>
      <c r="CA3" s="601"/>
      <c r="CB3" s="482"/>
      <c r="CC3" s="477"/>
      <c r="CD3" s="484"/>
      <c r="CE3" s="484"/>
      <c r="CF3" s="484"/>
      <c r="CG3" s="484"/>
      <c r="CH3" s="586"/>
      <c r="CI3" s="482"/>
      <c r="CJ3" s="477"/>
      <c r="CK3" s="484"/>
      <c r="CL3" s="484"/>
      <c r="CM3" s="484"/>
      <c r="CN3" s="484"/>
      <c r="CO3" s="586"/>
      <c r="CP3" s="482"/>
      <c r="CQ3" s="477"/>
      <c r="CR3" s="484"/>
      <c r="CS3" s="484"/>
      <c r="CT3" s="484"/>
      <c r="CU3" s="484"/>
      <c r="CV3" s="586"/>
      <c r="CW3" s="482"/>
      <c r="CX3" s="477"/>
      <c r="CY3" s="484"/>
      <c r="CZ3" s="484"/>
      <c r="DA3" s="484"/>
      <c r="DB3" s="484"/>
      <c r="DC3" s="586"/>
      <c r="DD3" s="602"/>
      <c r="DE3" s="602"/>
      <c r="DF3" s="602"/>
      <c r="DG3" s="602"/>
      <c r="DH3" s="602"/>
      <c r="DI3" s="602"/>
      <c r="DJ3" s="602"/>
      <c r="DK3" s="602"/>
      <c r="DL3" s="602"/>
      <c r="DM3" s="602"/>
      <c r="DN3" s="602"/>
      <c r="DO3" s="602"/>
      <c r="DP3" s="602"/>
      <c r="DQ3" s="602"/>
      <c r="DR3" s="601"/>
      <c r="DS3" s="556"/>
      <c r="DT3" s="558"/>
      <c r="DU3" s="558"/>
      <c r="DV3" s="558"/>
      <c r="DW3" s="558"/>
      <c r="DX3" s="560"/>
      <c r="DY3" s="562"/>
      <c r="DZ3" s="564"/>
      <c r="EA3" s="564"/>
      <c r="EB3" s="566"/>
      <c r="EC3" s="568"/>
      <c r="ED3" s="554"/>
    </row>
    <row r="4" spans="1:134" s="243" customFormat="1" ht="15" hidden="1" customHeight="1" outlineLevel="1" x14ac:dyDescent="0.25">
      <c r="A4" s="205">
        <v>1</v>
      </c>
      <c r="B4" s="291" t="s">
        <v>55</v>
      </c>
      <c r="C4" s="292">
        <v>100</v>
      </c>
      <c r="D4" s="293">
        <v>100</v>
      </c>
      <c r="E4" s="293">
        <v>100</v>
      </c>
      <c r="F4" s="293">
        <v>100</v>
      </c>
      <c r="G4" s="293">
        <v>100</v>
      </c>
      <c r="H4" s="293">
        <v>100</v>
      </c>
      <c r="I4" s="293">
        <v>100</v>
      </c>
      <c r="J4" s="293">
        <v>100</v>
      </c>
      <c r="K4" s="293">
        <v>0</v>
      </c>
      <c r="L4" s="293">
        <v>0</v>
      </c>
      <c r="M4" s="294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31">
        <v>100</v>
      </c>
      <c r="O4" s="132">
        <v>100</v>
      </c>
      <c r="P4" s="132">
        <v>100</v>
      </c>
      <c r="Q4" s="132">
        <v>100</v>
      </c>
      <c r="R4" s="132">
        <v>100</v>
      </c>
      <c r="S4" s="132">
        <v>100</v>
      </c>
      <c r="T4" s="132">
        <v>100</v>
      </c>
      <c r="U4" s="132">
        <v>100</v>
      </c>
      <c r="V4" s="132">
        <v>100</v>
      </c>
      <c r="W4" s="132">
        <v>100</v>
      </c>
      <c r="X4" s="132">
        <v>100</v>
      </c>
      <c r="Y4" s="132">
        <v>0</v>
      </c>
      <c r="Z4" s="132">
        <v>0</v>
      </c>
      <c r="AA4" s="339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95">
        <v>100</v>
      </c>
      <c r="AC4" s="293">
        <v>100</v>
      </c>
      <c r="AD4" s="293">
        <v>100</v>
      </c>
      <c r="AE4" s="293">
        <v>100</v>
      </c>
      <c r="AF4" s="293">
        <v>100</v>
      </c>
      <c r="AG4" s="293">
        <v>100</v>
      </c>
      <c r="AH4" s="293">
        <v>100</v>
      </c>
      <c r="AI4" s="293">
        <v>100</v>
      </c>
      <c r="AJ4" s="293">
        <v>100</v>
      </c>
      <c r="AK4" s="293">
        <v>100</v>
      </c>
      <c r="AL4" s="293">
        <v>100</v>
      </c>
      <c r="AM4" s="296">
        <v>100</v>
      </c>
      <c r="AN4" s="293">
        <v>0</v>
      </c>
      <c r="AO4" s="293">
        <v>0</v>
      </c>
      <c r="AP4" s="297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31">
        <v>100</v>
      </c>
      <c r="AR4" s="132">
        <v>100</v>
      </c>
      <c r="AS4" s="132">
        <v>100</v>
      </c>
      <c r="AT4" s="132">
        <v>100</v>
      </c>
      <c r="AU4" s="132">
        <v>100</v>
      </c>
      <c r="AV4" s="132">
        <v>100</v>
      </c>
      <c r="AW4" s="132">
        <v>100</v>
      </c>
      <c r="AX4" s="132">
        <v>100</v>
      </c>
      <c r="AY4" s="132">
        <v>100</v>
      </c>
      <c r="AZ4" s="132">
        <v>100</v>
      </c>
      <c r="BA4" s="132">
        <v>100</v>
      </c>
      <c r="BB4" s="132">
        <v>0</v>
      </c>
      <c r="BC4" s="132">
        <v>0</v>
      </c>
      <c r="BD4" s="298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299">
        <v>100</v>
      </c>
      <c r="BF4" s="299">
        <v>100</v>
      </c>
      <c r="BG4" s="299">
        <v>100</v>
      </c>
      <c r="BH4" s="299">
        <v>100</v>
      </c>
      <c r="BI4" s="299">
        <v>100</v>
      </c>
      <c r="BJ4" s="299">
        <v>100</v>
      </c>
      <c r="BK4" s="299">
        <v>100</v>
      </c>
      <c r="BL4" s="299">
        <v>100</v>
      </c>
      <c r="BM4" s="299">
        <v>100</v>
      </c>
      <c r="BN4" s="299">
        <v>0</v>
      </c>
      <c r="BO4" s="300">
        <v>0</v>
      </c>
      <c r="BP4" s="650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299">
        <v>100</v>
      </c>
      <c r="BR4" s="299">
        <v>100</v>
      </c>
      <c r="BS4" s="299">
        <v>100</v>
      </c>
      <c r="BT4" s="299">
        <v>100</v>
      </c>
      <c r="BU4" s="299">
        <v>100</v>
      </c>
      <c r="BV4" s="299">
        <v>100</v>
      </c>
      <c r="BW4" s="299">
        <v>100</v>
      </c>
      <c r="BX4" s="300">
        <v>0</v>
      </c>
      <c r="BY4" s="302">
        <v>0</v>
      </c>
      <c r="BZ4" s="301">
        <f>3.5-(0.5*BQ4/100+0.5*BR4/100+0.5*BS4/100+0.5*BT4/100+0.5*BU4/100+0.5*BV4/100+0.5*BW4/100)+0.5*BX4/100-(3.5-(0.5*BQ4/100+0.5*BR4/100+0.5*BS4/100+0.5*BT4/100+0.5*BU4/100+0.5*BV4/100+0.5*BW4/100)+0.5*BX4/100)*BY4/100</f>
        <v>0</v>
      </c>
      <c r="CA4" s="303">
        <f t="shared" ref="CA4:CA33" si="0">SUM(M4,AA4,AP4,BD4,BP4,BZ4)</f>
        <v>0</v>
      </c>
      <c r="CB4" s="39">
        <v>100</v>
      </c>
      <c r="CC4" s="304">
        <v>100</v>
      </c>
      <c r="CD4" s="304">
        <v>100</v>
      </c>
      <c r="CE4" s="304">
        <v>100</v>
      </c>
      <c r="CF4" s="40">
        <v>0</v>
      </c>
      <c r="CG4" s="40">
        <v>0</v>
      </c>
      <c r="CH4" s="41">
        <f>6-(2*CB4/100+2*CC4/100+1*CD4/100+1*CE4/100)+1*CF4/100-(6-(2*CB4/100+2*CC4/100+1*CD4/100+1*CE4/100)+1*CF4/100)*CG4/100</f>
        <v>0</v>
      </c>
      <c r="CI4" s="305">
        <v>100</v>
      </c>
      <c r="CJ4" s="306">
        <v>100</v>
      </c>
      <c r="CK4" s="306">
        <v>100</v>
      </c>
      <c r="CL4" s="306">
        <v>100</v>
      </c>
      <c r="CM4" s="306">
        <v>0</v>
      </c>
      <c r="CN4" s="306">
        <v>0</v>
      </c>
      <c r="CO4" s="307">
        <f>6-(2*CI4/100+2*CJ4/100+1*CK4/100+1*CL4/100)+1*CM4/100-(6-(2*CI4/100+2*CJ4/100+1*CK4/100+1*CL4/100)+1*CM4/100)*CN4/100</f>
        <v>0</v>
      </c>
      <c r="CP4" s="305">
        <v>100</v>
      </c>
      <c r="CQ4" s="305">
        <v>100</v>
      </c>
      <c r="CR4" s="306">
        <v>100</v>
      </c>
      <c r="CS4" s="306">
        <v>100</v>
      </c>
      <c r="CT4" s="306">
        <v>0</v>
      </c>
      <c r="CU4" s="306">
        <v>0</v>
      </c>
      <c r="CV4" s="308">
        <f>6-(2*CP4/100+2*CQ4/100+1*CR4/100+1*CS4/100)+1*CT4/100-(6-(2*CP4/100+2*CQ4/100+1*CR4/100+1*CS4/100)+1*CT4/100)*CU4/100</f>
        <v>0</v>
      </c>
      <c r="CW4" s="304">
        <v>100</v>
      </c>
      <c r="CX4" s="304">
        <v>100</v>
      </c>
      <c r="CY4" s="40">
        <v>100</v>
      </c>
      <c r="CZ4" s="40">
        <v>100</v>
      </c>
      <c r="DA4" s="40">
        <v>0</v>
      </c>
      <c r="DB4" s="40">
        <v>0</v>
      </c>
      <c r="DC4" s="309">
        <f>6-(2*CP5/100+2*CQ5/100+1*CR5/100+1*CS5/100)+1*CT5/100-(6-(2*CP5/100+2*CQ5/100+1*CR5/100+1*CS5/100)+1*CT5/100)*CU5/100</f>
        <v>0</v>
      </c>
      <c r="DD4" s="430">
        <v>100</v>
      </c>
      <c r="DE4" s="431">
        <v>100</v>
      </c>
      <c r="DF4" s="432">
        <v>100</v>
      </c>
      <c r="DG4" s="432">
        <v>100</v>
      </c>
      <c r="DH4" s="432">
        <v>0</v>
      </c>
      <c r="DI4" s="432">
        <v>0</v>
      </c>
      <c r="DJ4" s="432">
        <v>0</v>
      </c>
      <c r="DK4" s="433">
        <f>3.5-(1*DD4/100+1.5*DE4/100+0.5*DF4/100+0.5*DG4/100)+0.5*DH4/100+DI4/100-(3.5-(1*DD4/100+1.5*DE4/100+0.5*DF4/100+0.5*DG4/100)+0.5*DH4/100+DJ4/100)*DJ4/100</f>
        <v>0</v>
      </c>
      <c r="DL4" s="430">
        <v>100</v>
      </c>
      <c r="DM4" s="432">
        <v>100</v>
      </c>
      <c r="DN4" s="432">
        <v>100</v>
      </c>
      <c r="DO4" s="432">
        <v>0</v>
      </c>
      <c r="DP4" s="432">
        <v>0</v>
      </c>
      <c r="DQ4" s="434">
        <f>2-(1*DL4/100+0.5*DM4/100+0.5*DN4/100)+0.5*DO4/100-(2-(1*DL4/100+0.5*DM4/100+0.5*DN4/100)+0.5*DO4/100)*DP4/100</f>
        <v>0</v>
      </c>
      <c r="DR4" s="250">
        <f>SUM(DC4,CV4,CO4,CH4)</f>
        <v>0</v>
      </c>
      <c r="DS4" s="251"/>
      <c r="DT4" s="345"/>
      <c r="DU4" s="345"/>
      <c r="DV4" s="345"/>
      <c r="DW4" s="252"/>
      <c r="DX4" s="253">
        <f>SUM(DS4:DW4)</f>
        <v>0</v>
      </c>
      <c r="DY4" s="254"/>
      <c r="DZ4" s="255"/>
      <c r="EA4" s="256"/>
      <c r="EB4" s="255"/>
      <c r="EC4" s="257">
        <f t="shared" ref="EC4:EC33" si="1">SUM(DY4:EB4)</f>
        <v>0</v>
      </c>
      <c r="ED4" s="378">
        <f t="shared" ref="ED4:ED33" si="2">SUM(CA4,DR4,DX4,EC4)</f>
        <v>0</v>
      </c>
    </row>
    <row r="5" spans="1:134" s="243" customFormat="1" ht="15" hidden="1" customHeight="1" outlineLevel="1" x14ac:dyDescent="0.25">
      <c r="A5" s="33">
        <v>2</v>
      </c>
      <c r="B5" s="207" t="s">
        <v>56</v>
      </c>
      <c r="C5" s="206">
        <v>100</v>
      </c>
      <c r="D5" s="123">
        <v>100</v>
      </c>
      <c r="E5" s="123">
        <v>100</v>
      </c>
      <c r="F5" s="123">
        <v>100</v>
      </c>
      <c r="G5" s="123">
        <v>100</v>
      </c>
      <c r="H5" s="123">
        <v>100</v>
      </c>
      <c r="I5" s="123">
        <v>100</v>
      </c>
      <c r="J5" s="123">
        <v>100</v>
      </c>
      <c r="K5" s="123">
        <v>0</v>
      </c>
      <c r="L5" s="123">
        <v>0</v>
      </c>
      <c r="M5" s="124">
        <f t="shared" ref="M5:M33" si="3">4-(0.5*C5/100+0.5*D5/100+0.5*E5/100+0.5*F5/100+0.5*G5/100+0.5*H5/100+0.5*I5/100+0.5*J5/100)+0.5*K5/100-(4-(0.5*C5/100+0.5*D5/100+0.5*E5/100+0.5*F5/100+0.5*G5/100+0.5*H5/100+0.5*I5/100+0.5*J5/100)+0.5*K5/100)*L5/100</f>
        <v>0</v>
      </c>
      <c r="N5" s="125">
        <v>100</v>
      </c>
      <c r="O5" s="126">
        <v>100</v>
      </c>
      <c r="P5" s="126">
        <v>100</v>
      </c>
      <c r="Q5" s="126">
        <v>100</v>
      </c>
      <c r="R5" s="126">
        <v>100</v>
      </c>
      <c r="S5" s="126">
        <v>100</v>
      </c>
      <c r="T5" s="126">
        <v>100</v>
      </c>
      <c r="U5" s="126">
        <v>100</v>
      </c>
      <c r="V5" s="126">
        <v>100</v>
      </c>
      <c r="W5" s="126">
        <v>100</v>
      </c>
      <c r="X5" s="126">
        <v>100</v>
      </c>
      <c r="Y5" s="126">
        <v>0</v>
      </c>
      <c r="Z5" s="126">
        <v>0</v>
      </c>
      <c r="AA5" s="340">
        <f t="shared" ref="AA5:AA33" si="4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28">
        <v>100</v>
      </c>
      <c r="AC5" s="123">
        <v>100</v>
      </c>
      <c r="AD5" s="123">
        <v>100</v>
      </c>
      <c r="AE5" s="123">
        <v>100</v>
      </c>
      <c r="AF5" s="123">
        <v>100</v>
      </c>
      <c r="AG5" s="123">
        <v>100</v>
      </c>
      <c r="AH5" s="123">
        <v>100</v>
      </c>
      <c r="AI5" s="123">
        <v>100</v>
      </c>
      <c r="AJ5" s="123">
        <v>100</v>
      </c>
      <c r="AK5" s="123">
        <v>100</v>
      </c>
      <c r="AL5" s="123">
        <v>100</v>
      </c>
      <c r="AM5" s="129">
        <v>100</v>
      </c>
      <c r="AN5" s="123">
        <v>0</v>
      </c>
      <c r="AO5" s="123">
        <v>0</v>
      </c>
      <c r="AP5" s="130">
        <f t="shared" ref="AP5:AP33" si="5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131">
        <v>100</v>
      </c>
      <c r="AR5" s="132">
        <v>100</v>
      </c>
      <c r="AS5" s="132">
        <v>100</v>
      </c>
      <c r="AT5" s="132">
        <v>100</v>
      </c>
      <c r="AU5" s="132">
        <v>100</v>
      </c>
      <c r="AV5" s="132">
        <v>100</v>
      </c>
      <c r="AW5" s="132">
        <v>100</v>
      </c>
      <c r="AX5" s="132">
        <v>100</v>
      </c>
      <c r="AY5" s="132">
        <v>100</v>
      </c>
      <c r="AZ5" s="126">
        <v>100</v>
      </c>
      <c r="BA5" s="126">
        <v>100</v>
      </c>
      <c r="BB5" s="126">
        <v>0</v>
      </c>
      <c r="BC5" s="126">
        <v>0</v>
      </c>
      <c r="BD5" s="133">
        <f t="shared" ref="BD5:BD33" si="6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299">
        <v>100</v>
      </c>
      <c r="BF5" s="299">
        <v>100</v>
      </c>
      <c r="BG5" s="299">
        <v>100</v>
      </c>
      <c r="BH5" s="299">
        <v>100</v>
      </c>
      <c r="BI5" s="299">
        <v>100</v>
      </c>
      <c r="BJ5" s="299">
        <v>100</v>
      </c>
      <c r="BK5" s="299">
        <v>100</v>
      </c>
      <c r="BL5" s="299">
        <v>100</v>
      </c>
      <c r="BM5" s="299">
        <v>100</v>
      </c>
      <c r="BN5" s="299">
        <v>0</v>
      </c>
      <c r="BO5" s="300">
        <v>0</v>
      </c>
      <c r="BP5" s="650">
        <f t="shared" ref="BP5:BP33" si="7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201">
        <v>100</v>
      </c>
      <c r="BR5" s="201">
        <v>100</v>
      </c>
      <c r="BS5" s="201">
        <v>100</v>
      </c>
      <c r="BT5" s="201">
        <v>100</v>
      </c>
      <c r="BU5" s="201">
        <v>100</v>
      </c>
      <c r="BV5" s="201">
        <v>100</v>
      </c>
      <c r="BW5" s="201">
        <v>100</v>
      </c>
      <c r="BX5" s="202">
        <v>0</v>
      </c>
      <c r="BY5" s="203">
        <v>0</v>
      </c>
      <c r="BZ5" s="301">
        <f t="shared" ref="BZ5:BZ33" si="8">3.5-(0.5*BQ5/100+0.5*BR5/100+0.5*BS5/100+0.5*BT5/100+0.5*BU5/100+0.5*BV5/100+0.5*BW5/100)+0.5*BX5/100-(3.5-(0.5*BQ5/100+0.5*BR5/100+0.5*BS5/100+0.5*BT5/100+0.5*BU5/100+0.5*BV5/100+0.5*BW5/100)+0.5*BX5/100)*BY5/100</f>
        <v>0</v>
      </c>
      <c r="CA5" s="196">
        <f t="shared" si="0"/>
        <v>0</v>
      </c>
      <c r="CB5" s="34">
        <v>100</v>
      </c>
      <c r="CC5" s="35">
        <v>100</v>
      </c>
      <c r="CD5" s="35">
        <v>100</v>
      </c>
      <c r="CE5" s="35">
        <v>100</v>
      </c>
      <c r="CF5" s="36">
        <v>0</v>
      </c>
      <c r="CG5" s="36">
        <v>0</v>
      </c>
      <c r="CH5" s="41">
        <f t="shared" ref="CH5:CH33" si="9">6-(2*CB5/100+2*CC5/100+1*CD5/100+1*CE5/100)+1*CF5/100-(6-(2*CB5/100+2*CC5/100+1*CD5/100+1*CE5/100)+1*CF5/100)*CG5/100</f>
        <v>0</v>
      </c>
      <c r="CI5" s="37">
        <v>100</v>
      </c>
      <c r="CJ5" s="38">
        <v>100</v>
      </c>
      <c r="CK5" s="38">
        <v>100</v>
      </c>
      <c r="CL5" s="38">
        <v>100</v>
      </c>
      <c r="CM5" s="38">
        <v>0</v>
      </c>
      <c r="CN5" s="38">
        <v>0</v>
      </c>
      <c r="CO5" s="307">
        <f t="shared" ref="CO5:CO33" si="10">6-(2*CI5/100+2*CJ5/100+1*CK5/100+1*CL5/100)+1*CM5/100-(6-(2*CI5/100+2*CJ5/100+1*CK5/100+1*CL5/100)+1*CM5/100)*CN5/100</f>
        <v>0</v>
      </c>
      <c r="CP5" s="37">
        <v>100</v>
      </c>
      <c r="CQ5" s="37">
        <v>100</v>
      </c>
      <c r="CR5" s="38">
        <v>100</v>
      </c>
      <c r="CS5" s="38">
        <v>100</v>
      </c>
      <c r="CT5" s="38">
        <v>0</v>
      </c>
      <c r="CU5" s="38">
        <v>0</v>
      </c>
      <c r="CV5" s="308">
        <f t="shared" ref="CV5:CV33" si="11">6-(2*CP5/100+2*CQ5/100+1*CR5/100+1*CS5/100)+1*CT5/100-(6-(2*CP5/100+2*CQ5/100+1*CR5/100+1*CS5/100)+1*CT5/100)*CU5/100</f>
        <v>0</v>
      </c>
      <c r="CW5" s="35">
        <v>100</v>
      </c>
      <c r="CX5" s="35">
        <v>100</v>
      </c>
      <c r="CY5" s="36">
        <v>100</v>
      </c>
      <c r="CZ5" s="36">
        <v>100</v>
      </c>
      <c r="DA5" s="36">
        <v>0</v>
      </c>
      <c r="DB5" s="36">
        <v>0</v>
      </c>
      <c r="DC5" s="309">
        <f t="shared" ref="DC5:DC33" si="12">6-(2*CP6/100+2*CQ6/100+1*CR6/100+1*CS6/100)+1*CT6/100-(6-(2*CP6/100+2*CQ6/100+1*CR6/100+1*CS6/100)+1*CT6/100)*CU6/100</f>
        <v>0</v>
      </c>
      <c r="DD5" s="435">
        <v>100</v>
      </c>
      <c r="DE5" s="436">
        <v>100</v>
      </c>
      <c r="DF5" s="437">
        <v>100</v>
      </c>
      <c r="DG5" s="437">
        <v>100</v>
      </c>
      <c r="DH5" s="437">
        <v>0</v>
      </c>
      <c r="DI5" s="437">
        <v>0</v>
      </c>
      <c r="DJ5" s="437">
        <v>0</v>
      </c>
      <c r="DK5" s="438">
        <f t="shared" ref="DK5:DK33" si="13">3.5-(1*DD5/100+1.5*DE5/100+0.5*DF5/100+0.5*DG5/100)+0.5*DH5/100+DI5/100-(3.5-(1*DD5/100+1.5*DE5/100+0.5*DF5/100+0.5*DG5/100)+0.5*DH5/100+DJ5/100)*DJ5/100</f>
        <v>0</v>
      </c>
      <c r="DL5" s="430">
        <v>100</v>
      </c>
      <c r="DM5" s="432">
        <v>100</v>
      </c>
      <c r="DN5" s="432">
        <v>100</v>
      </c>
      <c r="DO5" s="432">
        <v>0</v>
      </c>
      <c r="DP5" s="432">
        <v>0</v>
      </c>
      <c r="DQ5" s="434">
        <f t="shared" ref="DQ5:DQ33" si="14">2-(1*DL5/100+0.5*DM5/100+0.5*DN5/100)+0.5*DO5/100-(2-(1*DL5/100+0.5*DM5/100+0.5*DN5/100)+0.5*DO5/100)*DP5/100</f>
        <v>0</v>
      </c>
      <c r="DR5" s="250">
        <f t="shared" ref="DR5:DR33" si="15">SUM(DC5,CV5,CO5,CH5)</f>
        <v>0</v>
      </c>
      <c r="DS5" s="42"/>
      <c r="DT5" s="346"/>
      <c r="DU5" s="346"/>
      <c r="DV5" s="346"/>
      <c r="DW5" s="43"/>
      <c r="DX5" s="44">
        <f t="shared" ref="DX5:DX33" si="16">SUM(DS5:DW5)</f>
        <v>0</v>
      </c>
      <c r="DY5" s="134"/>
      <c r="DZ5" s="135"/>
      <c r="EA5" s="136"/>
      <c r="EB5" s="135"/>
      <c r="EC5" s="46">
        <f t="shared" si="1"/>
        <v>0</v>
      </c>
      <c r="ED5" s="379">
        <f t="shared" si="2"/>
        <v>0</v>
      </c>
    </row>
    <row r="6" spans="1:134" s="244" customFormat="1" ht="12.75" hidden="1" customHeight="1" outlineLevel="1" x14ac:dyDescent="0.25">
      <c r="A6" s="33">
        <v>3</v>
      </c>
      <c r="B6" s="200" t="s">
        <v>57</v>
      </c>
      <c r="C6" s="128">
        <v>100</v>
      </c>
      <c r="D6" s="123">
        <v>100</v>
      </c>
      <c r="E6" s="123">
        <v>100</v>
      </c>
      <c r="F6" s="123">
        <v>100</v>
      </c>
      <c r="G6" s="123">
        <v>100</v>
      </c>
      <c r="H6" s="123">
        <v>100</v>
      </c>
      <c r="I6" s="123">
        <v>100</v>
      </c>
      <c r="J6" s="123">
        <v>100</v>
      </c>
      <c r="K6" s="123">
        <v>0</v>
      </c>
      <c r="L6" s="123">
        <v>0</v>
      </c>
      <c r="M6" s="124">
        <f t="shared" si="3"/>
        <v>0</v>
      </c>
      <c r="N6" s="125">
        <v>100</v>
      </c>
      <c r="O6" s="126">
        <v>100</v>
      </c>
      <c r="P6" s="126">
        <v>100</v>
      </c>
      <c r="Q6" s="126">
        <v>100</v>
      </c>
      <c r="R6" s="126">
        <v>100</v>
      </c>
      <c r="S6" s="126">
        <v>100</v>
      </c>
      <c r="T6" s="126">
        <v>100</v>
      </c>
      <c r="U6" s="126">
        <v>100</v>
      </c>
      <c r="V6" s="126">
        <v>100</v>
      </c>
      <c r="W6" s="126">
        <v>100</v>
      </c>
      <c r="X6" s="126">
        <v>100</v>
      </c>
      <c r="Y6" s="126">
        <v>0</v>
      </c>
      <c r="Z6" s="126">
        <v>0</v>
      </c>
      <c r="AA6" s="340">
        <f t="shared" si="4"/>
        <v>0</v>
      </c>
      <c r="AB6" s="128">
        <v>100</v>
      </c>
      <c r="AC6" s="123">
        <v>100</v>
      </c>
      <c r="AD6" s="123">
        <v>100</v>
      </c>
      <c r="AE6" s="123">
        <v>100</v>
      </c>
      <c r="AF6" s="123">
        <v>100</v>
      </c>
      <c r="AG6" s="123">
        <v>100</v>
      </c>
      <c r="AH6" s="123">
        <v>100</v>
      </c>
      <c r="AI6" s="123">
        <v>100</v>
      </c>
      <c r="AJ6" s="123">
        <v>100</v>
      </c>
      <c r="AK6" s="123">
        <v>100</v>
      </c>
      <c r="AL6" s="123">
        <v>100</v>
      </c>
      <c r="AM6" s="129">
        <v>100</v>
      </c>
      <c r="AN6" s="123">
        <v>0</v>
      </c>
      <c r="AO6" s="123">
        <v>0</v>
      </c>
      <c r="AP6" s="130">
        <f t="shared" si="5"/>
        <v>0</v>
      </c>
      <c r="AQ6" s="131">
        <v>100</v>
      </c>
      <c r="AR6" s="132">
        <v>100</v>
      </c>
      <c r="AS6" s="132">
        <v>100</v>
      </c>
      <c r="AT6" s="132">
        <v>100</v>
      </c>
      <c r="AU6" s="132">
        <v>100</v>
      </c>
      <c r="AV6" s="132">
        <v>100</v>
      </c>
      <c r="AW6" s="132">
        <v>100</v>
      </c>
      <c r="AX6" s="132">
        <v>100</v>
      </c>
      <c r="AY6" s="132">
        <v>100</v>
      </c>
      <c r="AZ6" s="126">
        <v>100</v>
      </c>
      <c r="BA6" s="126">
        <v>100</v>
      </c>
      <c r="BB6" s="126">
        <v>0</v>
      </c>
      <c r="BC6" s="126">
        <v>0</v>
      </c>
      <c r="BD6" s="133">
        <f t="shared" si="6"/>
        <v>0</v>
      </c>
      <c r="BE6" s="299">
        <v>100</v>
      </c>
      <c r="BF6" s="299">
        <v>100</v>
      </c>
      <c r="BG6" s="299">
        <v>100</v>
      </c>
      <c r="BH6" s="299">
        <v>100</v>
      </c>
      <c r="BI6" s="299">
        <v>100</v>
      </c>
      <c r="BJ6" s="299">
        <v>100</v>
      </c>
      <c r="BK6" s="299">
        <v>100</v>
      </c>
      <c r="BL6" s="299">
        <v>100</v>
      </c>
      <c r="BM6" s="299">
        <v>100</v>
      </c>
      <c r="BN6" s="299">
        <v>0</v>
      </c>
      <c r="BO6" s="300">
        <v>0</v>
      </c>
      <c r="BP6" s="650">
        <f t="shared" si="7"/>
        <v>0</v>
      </c>
      <c r="BQ6" s="201">
        <v>100</v>
      </c>
      <c r="BR6" s="201">
        <v>100</v>
      </c>
      <c r="BS6" s="201">
        <v>100</v>
      </c>
      <c r="BT6" s="201">
        <v>100</v>
      </c>
      <c r="BU6" s="201">
        <v>100</v>
      </c>
      <c r="BV6" s="201">
        <v>100</v>
      </c>
      <c r="BW6" s="201">
        <v>100</v>
      </c>
      <c r="BX6" s="202">
        <v>0</v>
      </c>
      <c r="BY6" s="203">
        <v>0</v>
      </c>
      <c r="BZ6" s="301">
        <f t="shared" si="8"/>
        <v>0</v>
      </c>
      <c r="CA6" s="196">
        <f t="shared" si="0"/>
        <v>0</v>
      </c>
      <c r="CB6" s="34">
        <v>100</v>
      </c>
      <c r="CC6" s="35">
        <v>100</v>
      </c>
      <c r="CD6" s="35">
        <v>100</v>
      </c>
      <c r="CE6" s="35">
        <v>100</v>
      </c>
      <c r="CF6" s="36">
        <v>0</v>
      </c>
      <c r="CG6" s="36">
        <v>0</v>
      </c>
      <c r="CH6" s="41">
        <f t="shared" si="9"/>
        <v>0</v>
      </c>
      <c r="CI6" s="37">
        <v>100</v>
      </c>
      <c r="CJ6" s="38">
        <v>100</v>
      </c>
      <c r="CK6" s="38">
        <v>100</v>
      </c>
      <c r="CL6" s="38">
        <v>100</v>
      </c>
      <c r="CM6" s="38">
        <v>0</v>
      </c>
      <c r="CN6" s="38">
        <v>0</v>
      </c>
      <c r="CO6" s="307">
        <f t="shared" si="10"/>
        <v>0</v>
      </c>
      <c r="CP6" s="37">
        <v>100</v>
      </c>
      <c r="CQ6" s="37">
        <v>100</v>
      </c>
      <c r="CR6" s="38">
        <v>100</v>
      </c>
      <c r="CS6" s="38">
        <v>100</v>
      </c>
      <c r="CT6" s="38">
        <v>0</v>
      </c>
      <c r="CU6" s="38">
        <v>0</v>
      </c>
      <c r="CV6" s="308">
        <f t="shared" si="11"/>
        <v>0</v>
      </c>
      <c r="CW6" s="35">
        <v>100</v>
      </c>
      <c r="CX6" s="35">
        <v>100</v>
      </c>
      <c r="CY6" s="36">
        <v>100</v>
      </c>
      <c r="CZ6" s="36">
        <v>100</v>
      </c>
      <c r="DA6" s="36">
        <v>0</v>
      </c>
      <c r="DB6" s="36">
        <v>0</v>
      </c>
      <c r="DC6" s="309">
        <f t="shared" si="12"/>
        <v>0</v>
      </c>
      <c r="DD6" s="435">
        <v>100</v>
      </c>
      <c r="DE6" s="436">
        <v>100</v>
      </c>
      <c r="DF6" s="437">
        <v>100</v>
      </c>
      <c r="DG6" s="437">
        <v>100</v>
      </c>
      <c r="DH6" s="437">
        <v>0</v>
      </c>
      <c r="DI6" s="437">
        <v>0</v>
      </c>
      <c r="DJ6" s="437">
        <v>0</v>
      </c>
      <c r="DK6" s="438">
        <f t="shared" si="13"/>
        <v>0</v>
      </c>
      <c r="DL6" s="430">
        <v>100</v>
      </c>
      <c r="DM6" s="432">
        <v>100</v>
      </c>
      <c r="DN6" s="432">
        <v>100</v>
      </c>
      <c r="DO6" s="432">
        <v>0</v>
      </c>
      <c r="DP6" s="432">
        <v>0</v>
      </c>
      <c r="DQ6" s="434">
        <f t="shared" si="14"/>
        <v>0</v>
      </c>
      <c r="DR6" s="250">
        <f t="shared" si="15"/>
        <v>0</v>
      </c>
      <c r="DS6" s="42"/>
      <c r="DT6" s="346"/>
      <c r="DU6" s="346"/>
      <c r="DV6" s="346"/>
      <c r="DW6" s="43"/>
      <c r="DX6" s="44">
        <f t="shared" si="16"/>
        <v>0</v>
      </c>
      <c r="DY6" s="134"/>
      <c r="DZ6" s="135"/>
      <c r="EA6" s="136"/>
      <c r="EB6" s="135"/>
      <c r="EC6" s="46">
        <f t="shared" si="1"/>
        <v>0</v>
      </c>
      <c r="ED6" s="379">
        <f t="shared" si="2"/>
        <v>0</v>
      </c>
    </row>
    <row r="7" spans="1:134" s="243" customFormat="1" ht="14.25" hidden="1" customHeight="1" outlineLevel="1" x14ac:dyDescent="0.25">
      <c r="A7" s="33">
        <v>4</v>
      </c>
      <c r="B7" s="204" t="s">
        <v>58</v>
      </c>
      <c r="C7" s="128">
        <v>100</v>
      </c>
      <c r="D7" s="123">
        <v>100</v>
      </c>
      <c r="E7" s="123">
        <v>100</v>
      </c>
      <c r="F7" s="123">
        <v>100</v>
      </c>
      <c r="G7" s="123">
        <v>100</v>
      </c>
      <c r="H7" s="123">
        <v>100</v>
      </c>
      <c r="I7" s="123">
        <v>100</v>
      </c>
      <c r="J7" s="123">
        <v>100</v>
      </c>
      <c r="K7" s="123">
        <v>0</v>
      </c>
      <c r="L7" s="123">
        <v>0</v>
      </c>
      <c r="M7" s="124">
        <f t="shared" si="3"/>
        <v>0</v>
      </c>
      <c r="N7" s="125">
        <v>100</v>
      </c>
      <c r="O7" s="126">
        <v>100</v>
      </c>
      <c r="P7" s="126">
        <v>100</v>
      </c>
      <c r="Q7" s="126">
        <v>100</v>
      </c>
      <c r="R7" s="126">
        <v>100</v>
      </c>
      <c r="S7" s="126">
        <v>100</v>
      </c>
      <c r="T7" s="126">
        <v>100</v>
      </c>
      <c r="U7" s="126">
        <v>100</v>
      </c>
      <c r="V7" s="126">
        <v>100</v>
      </c>
      <c r="W7" s="126">
        <v>100</v>
      </c>
      <c r="X7" s="126">
        <v>100</v>
      </c>
      <c r="Y7" s="126">
        <v>0</v>
      </c>
      <c r="Z7" s="126">
        <v>0</v>
      </c>
      <c r="AA7" s="340">
        <f t="shared" si="4"/>
        <v>0</v>
      </c>
      <c r="AB7" s="128">
        <v>100</v>
      </c>
      <c r="AC7" s="123">
        <v>100</v>
      </c>
      <c r="AD7" s="123">
        <v>100</v>
      </c>
      <c r="AE7" s="123">
        <v>100</v>
      </c>
      <c r="AF7" s="123">
        <v>100</v>
      </c>
      <c r="AG7" s="123">
        <v>100</v>
      </c>
      <c r="AH7" s="123">
        <v>100</v>
      </c>
      <c r="AI7" s="123">
        <v>100</v>
      </c>
      <c r="AJ7" s="123">
        <v>100</v>
      </c>
      <c r="AK7" s="123">
        <v>100</v>
      </c>
      <c r="AL7" s="123">
        <v>100</v>
      </c>
      <c r="AM7" s="129">
        <v>100</v>
      </c>
      <c r="AN7" s="123">
        <v>0</v>
      </c>
      <c r="AO7" s="123">
        <v>0</v>
      </c>
      <c r="AP7" s="130">
        <f t="shared" si="5"/>
        <v>0</v>
      </c>
      <c r="AQ7" s="131">
        <v>100</v>
      </c>
      <c r="AR7" s="132">
        <v>100</v>
      </c>
      <c r="AS7" s="132">
        <v>100</v>
      </c>
      <c r="AT7" s="132">
        <v>100</v>
      </c>
      <c r="AU7" s="132">
        <v>100</v>
      </c>
      <c r="AV7" s="132">
        <v>100</v>
      </c>
      <c r="AW7" s="132">
        <v>100</v>
      </c>
      <c r="AX7" s="132">
        <v>100</v>
      </c>
      <c r="AY7" s="132">
        <v>100</v>
      </c>
      <c r="AZ7" s="126">
        <v>100</v>
      </c>
      <c r="BA7" s="126">
        <v>100</v>
      </c>
      <c r="BB7" s="126">
        <v>0</v>
      </c>
      <c r="BC7" s="126">
        <v>0</v>
      </c>
      <c r="BD7" s="133">
        <f t="shared" si="6"/>
        <v>0</v>
      </c>
      <c r="BE7" s="299">
        <v>100</v>
      </c>
      <c r="BF7" s="299">
        <v>100</v>
      </c>
      <c r="BG7" s="299">
        <v>100</v>
      </c>
      <c r="BH7" s="299">
        <v>100</v>
      </c>
      <c r="BI7" s="299">
        <v>100</v>
      </c>
      <c r="BJ7" s="299">
        <v>100</v>
      </c>
      <c r="BK7" s="299">
        <v>100</v>
      </c>
      <c r="BL7" s="299">
        <v>100</v>
      </c>
      <c r="BM7" s="299">
        <v>100</v>
      </c>
      <c r="BN7" s="299">
        <v>0</v>
      </c>
      <c r="BO7" s="300">
        <v>0</v>
      </c>
      <c r="BP7" s="650">
        <f t="shared" si="7"/>
        <v>0</v>
      </c>
      <c r="BQ7" s="201">
        <v>100</v>
      </c>
      <c r="BR7" s="201">
        <v>100</v>
      </c>
      <c r="BS7" s="201">
        <v>100</v>
      </c>
      <c r="BT7" s="201">
        <v>100</v>
      </c>
      <c r="BU7" s="201">
        <v>100</v>
      </c>
      <c r="BV7" s="201">
        <v>100</v>
      </c>
      <c r="BW7" s="201">
        <v>100</v>
      </c>
      <c r="BX7" s="202">
        <v>0</v>
      </c>
      <c r="BY7" s="203">
        <v>0</v>
      </c>
      <c r="BZ7" s="301">
        <f t="shared" si="8"/>
        <v>0</v>
      </c>
      <c r="CA7" s="196">
        <f t="shared" si="0"/>
        <v>0</v>
      </c>
      <c r="CB7" s="34">
        <v>100</v>
      </c>
      <c r="CC7" s="35">
        <v>100</v>
      </c>
      <c r="CD7" s="35">
        <v>100</v>
      </c>
      <c r="CE7" s="35">
        <v>100</v>
      </c>
      <c r="CF7" s="36">
        <v>0</v>
      </c>
      <c r="CG7" s="36">
        <v>0</v>
      </c>
      <c r="CH7" s="41">
        <f t="shared" si="9"/>
        <v>0</v>
      </c>
      <c r="CI7" s="37">
        <v>100</v>
      </c>
      <c r="CJ7" s="38">
        <v>100</v>
      </c>
      <c r="CK7" s="38">
        <v>100</v>
      </c>
      <c r="CL7" s="38">
        <v>100</v>
      </c>
      <c r="CM7" s="38">
        <v>0</v>
      </c>
      <c r="CN7" s="38">
        <v>0</v>
      </c>
      <c r="CO7" s="307">
        <f t="shared" si="10"/>
        <v>0</v>
      </c>
      <c r="CP7" s="37">
        <v>100</v>
      </c>
      <c r="CQ7" s="37">
        <v>100</v>
      </c>
      <c r="CR7" s="38">
        <v>100</v>
      </c>
      <c r="CS7" s="38">
        <v>100</v>
      </c>
      <c r="CT7" s="38">
        <v>0</v>
      </c>
      <c r="CU7" s="38">
        <v>0</v>
      </c>
      <c r="CV7" s="308">
        <f t="shared" si="11"/>
        <v>0</v>
      </c>
      <c r="CW7" s="35">
        <v>100</v>
      </c>
      <c r="CX7" s="35">
        <v>100</v>
      </c>
      <c r="CY7" s="36">
        <v>100</v>
      </c>
      <c r="CZ7" s="36">
        <v>100</v>
      </c>
      <c r="DA7" s="36">
        <v>0</v>
      </c>
      <c r="DB7" s="36">
        <v>0</v>
      </c>
      <c r="DC7" s="309">
        <f t="shared" si="12"/>
        <v>0</v>
      </c>
      <c r="DD7" s="435">
        <v>100</v>
      </c>
      <c r="DE7" s="436">
        <v>100</v>
      </c>
      <c r="DF7" s="437">
        <v>100</v>
      </c>
      <c r="DG7" s="437">
        <v>100</v>
      </c>
      <c r="DH7" s="437">
        <v>0</v>
      </c>
      <c r="DI7" s="437">
        <v>0</v>
      </c>
      <c r="DJ7" s="437">
        <v>0</v>
      </c>
      <c r="DK7" s="438">
        <f t="shared" si="13"/>
        <v>0</v>
      </c>
      <c r="DL7" s="430">
        <v>100</v>
      </c>
      <c r="DM7" s="432">
        <v>100</v>
      </c>
      <c r="DN7" s="432">
        <v>100</v>
      </c>
      <c r="DO7" s="432">
        <v>0</v>
      </c>
      <c r="DP7" s="432">
        <v>0</v>
      </c>
      <c r="DQ7" s="434">
        <f t="shared" si="14"/>
        <v>0</v>
      </c>
      <c r="DR7" s="250">
        <f t="shared" si="15"/>
        <v>0</v>
      </c>
      <c r="DS7" s="42"/>
      <c r="DT7" s="346"/>
      <c r="DU7" s="346"/>
      <c r="DV7" s="346"/>
      <c r="DW7" s="43"/>
      <c r="DX7" s="44">
        <f t="shared" si="16"/>
        <v>0</v>
      </c>
      <c r="DY7" s="134"/>
      <c r="DZ7" s="135"/>
      <c r="EA7" s="136"/>
      <c r="EB7" s="135"/>
      <c r="EC7" s="46">
        <f t="shared" si="1"/>
        <v>0</v>
      </c>
      <c r="ED7" s="379">
        <f t="shared" si="2"/>
        <v>0</v>
      </c>
    </row>
    <row r="8" spans="1:134" s="184" customFormat="1" ht="16.5" customHeight="1" collapsed="1" x14ac:dyDescent="0.25">
      <c r="A8" s="283">
        <v>5</v>
      </c>
      <c r="B8" s="87" t="s">
        <v>59</v>
      </c>
      <c r="C8" s="55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100</v>
      </c>
      <c r="K8" s="56">
        <v>20</v>
      </c>
      <c r="L8" s="56">
        <v>0</v>
      </c>
      <c r="M8" s="77">
        <f t="shared" si="3"/>
        <v>3.6</v>
      </c>
      <c r="N8" s="51">
        <v>0</v>
      </c>
      <c r="O8" s="52">
        <v>0</v>
      </c>
      <c r="P8" s="52">
        <v>0</v>
      </c>
      <c r="Q8" s="52">
        <v>0</v>
      </c>
      <c r="R8" s="52">
        <v>0</v>
      </c>
      <c r="S8" s="52">
        <v>0</v>
      </c>
      <c r="T8" s="52">
        <v>0</v>
      </c>
      <c r="U8" s="52">
        <v>0</v>
      </c>
      <c r="V8" s="52">
        <v>0</v>
      </c>
      <c r="W8" s="52">
        <v>0</v>
      </c>
      <c r="X8" s="52">
        <v>100</v>
      </c>
      <c r="Y8" s="52">
        <v>30</v>
      </c>
      <c r="Z8" s="52">
        <v>0</v>
      </c>
      <c r="AA8" s="343">
        <f t="shared" si="4"/>
        <v>5.15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  <c r="AH8" s="56">
        <v>0</v>
      </c>
      <c r="AI8" s="56">
        <v>0</v>
      </c>
      <c r="AJ8" s="56">
        <v>0</v>
      </c>
      <c r="AK8" s="56">
        <v>0</v>
      </c>
      <c r="AL8" s="342">
        <v>0</v>
      </c>
      <c r="AM8" s="75">
        <v>100</v>
      </c>
      <c r="AN8" s="56">
        <v>100</v>
      </c>
      <c r="AO8" s="56">
        <v>0</v>
      </c>
      <c r="AP8" s="57">
        <f t="shared" si="5"/>
        <v>6</v>
      </c>
      <c r="AQ8" s="58">
        <v>0</v>
      </c>
      <c r="AR8" s="76">
        <v>0</v>
      </c>
      <c r="AS8" s="76">
        <v>0</v>
      </c>
      <c r="AT8" s="76">
        <v>0</v>
      </c>
      <c r="AU8" s="76">
        <v>0</v>
      </c>
      <c r="AV8" s="76">
        <v>0</v>
      </c>
      <c r="AW8" s="76">
        <v>0</v>
      </c>
      <c r="AX8" s="76">
        <v>0</v>
      </c>
      <c r="AY8" s="76">
        <v>0</v>
      </c>
      <c r="AZ8" s="76">
        <v>0</v>
      </c>
      <c r="BA8" s="52">
        <v>100</v>
      </c>
      <c r="BB8" s="52">
        <v>0</v>
      </c>
      <c r="BC8" s="52">
        <v>10</v>
      </c>
      <c r="BD8" s="54">
        <f t="shared" si="6"/>
        <v>4.5</v>
      </c>
      <c r="BE8" s="90">
        <v>0</v>
      </c>
      <c r="BF8" s="90">
        <v>0</v>
      </c>
      <c r="BG8" s="90">
        <v>0</v>
      </c>
      <c r="BH8" s="90">
        <v>0</v>
      </c>
      <c r="BI8" s="90">
        <v>0</v>
      </c>
      <c r="BJ8" s="90">
        <v>0</v>
      </c>
      <c r="BK8" s="90">
        <v>0</v>
      </c>
      <c r="BL8" s="90">
        <v>0</v>
      </c>
      <c r="BM8" s="90">
        <v>100</v>
      </c>
      <c r="BN8" s="90">
        <v>100</v>
      </c>
      <c r="BO8" s="91">
        <v>0</v>
      </c>
      <c r="BP8" s="651">
        <f t="shared" si="7"/>
        <v>4.5</v>
      </c>
      <c r="BQ8" s="90">
        <v>0</v>
      </c>
      <c r="BR8" s="90">
        <v>0</v>
      </c>
      <c r="BS8" s="90">
        <v>0</v>
      </c>
      <c r="BT8" s="90">
        <v>0</v>
      </c>
      <c r="BU8" s="90">
        <v>0</v>
      </c>
      <c r="BV8" s="90">
        <v>0</v>
      </c>
      <c r="BW8" s="90">
        <v>100</v>
      </c>
      <c r="BX8" s="91">
        <v>50</v>
      </c>
      <c r="BY8" s="92">
        <v>0</v>
      </c>
      <c r="BZ8" s="338">
        <f t="shared" si="8"/>
        <v>3.25</v>
      </c>
      <c r="CA8" s="193">
        <f t="shared" si="0"/>
        <v>27</v>
      </c>
      <c r="CB8" s="60">
        <v>100</v>
      </c>
      <c r="CC8" s="61">
        <v>100</v>
      </c>
      <c r="CD8" s="61">
        <v>100</v>
      </c>
      <c r="CE8" s="61">
        <v>100</v>
      </c>
      <c r="CF8" s="62">
        <v>0</v>
      </c>
      <c r="CG8" s="62">
        <v>0</v>
      </c>
      <c r="CH8" s="654">
        <f t="shared" si="9"/>
        <v>0</v>
      </c>
      <c r="CI8" s="63">
        <v>100</v>
      </c>
      <c r="CJ8" s="64">
        <v>100</v>
      </c>
      <c r="CK8" s="64">
        <v>100</v>
      </c>
      <c r="CL8" s="64">
        <v>100</v>
      </c>
      <c r="CM8" s="64">
        <v>0</v>
      </c>
      <c r="CN8" s="64">
        <v>0</v>
      </c>
      <c r="CO8" s="655">
        <f t="shared" si="10"/>
        <v>0</v>
      </c>
      <c r="CP8" s="63">
        <v>100</v>
      </c>
      <c r="CQ8" s="63">
        <v>100</v>
      </c>
      <c r="CR8" s="64">
        <v>100</v>
      </c>
      <c r="CS8" s="64">
        <v>100</v>
      </c>
      <c r="CT8" s="64">
        <v>0</v>
      </c>
      <c r="CU8" s="64">
        <v>0</v>
      </c>
      <c r="CV8" s="308">
        <f t="shared" si="11"/>
        <v>0</v>
      </c>
      <c r="CW8" s="61">
        <v>100</v>
      </c>
      <c r="CX8" s="61">
        <v>100</v>
      </c>
      <c r="CY8" s="62">
        <v>100</v>
      </c>
      <c r="CZ8" s="62">
        <v>100</v>
      </c>
      <c r="DA8" s="62">
        <v>0</v>
      </c>
      <c r="DB8" s="62">
        <v>0</v>
      </c>
      <c r="DC8" s="309">
        <f t="shared" si="12"/>
        <v>0</v>
      </c>
      <c r="DD8" s="439">
        <v>100</v>
      </c>
      <c r="DE8" s="440">
        <v>100</v>
      </c>
      <c r="DF8" s="441">
        <v>100</v>
      </c>
      <c r="DG8" s="441">
        <v>100</v>
      </c>
      <c r="DH8" s="441">
        <v>0</v>
      </c>
      <c r="DI8" s="441">
        <v>0</v>
      </c>
      <c r="DJ8" s="441">
        <v>0</v>
      </c>
      <c r="DK8" s="442">
        <f t="shared" si="13"/>
        <v>0</v>
      </c>
      <c r="DL8" s="443">
        <v>100</v>
      </c>
      <c r="DM8" s="444">
        <v>100</v>
      </c>
      <c r="DN8" s="444">
        <v>100</v>
      </c>
      <c r="DO8" s="444">
        <v>0</v>
      </c>
      <c r="DP8" s="444">
        <v>0</v>
      </c>
      <c r="DQ8" s="445">
        <f t="shared" si="14"/>
        <v>0</v>
      </c>
      <c r="DR8" s="250">
        <f t="shared" si="15"/>
        <v>0</v>
      </c>
      <c r="DS8" s="17">
        <f>6/10</f>
        <v>0.6</v>
      </c>
      <c r="DT8" s="17">
        <f>6/10</f>
        <v>0.6</v>
      </c>
      <c r="DU8" s="347">
        <f>9/11</f>
        <v>0.81818181818181823</v>
      </c>
      <c r="DV8" s="347">
        <f>8/10</f>
        <v>0.8</v>
      </c>
      <c r="DW8" s="18"/>
      <c r="DX8" s="19">
        <f t="shared" si="16"/>
        <v>2.8181818181818183</v>
      </c>
      <c r="DY8" s="66"/>
      <c r="DZ8" s="67"/>
      <c r="EA8" s="68"/>
      <c r="EB8" s="67"/>
      <c r="EC8" s="93">
        <f t="shared" si="1"/>
        <v>0</v>
      </c>
      <c r="ED8" s="380">
        <f t="shared" si="2"/>
        <v>29.81818181818182</v>
      </c>
    </row>
    <row r="9" spans="1:134" s="244" customFormat="1" ht="14.25" customHeight="1" outlineLevel="1" x14ac:dyDescent="0.25">
      <c r="A9" s="33">
        <v>6</v>
      </c>
      <c r="B9" s="204" t="s">
        <v>60</v>
      </c>
      <c r="C9" s="128">
        <v>100</v>
      </c>
      <c r="D9" s="123">
        <v>100</v>
      </c>
      <c r="E9" s="123">
        <v>100</v>
      </c>
      <c r="F9" s="123">
        <v>100</v>
      </c>
      <c r="G9" s="123">
        <v>100</v>
      </c>
      <c r="H9" s="123">
        <v>100</v>
      </c>
      <c r="I9" s="123">
        <v>100</v>
      </c>
      <c r="J9" s="123">
        <v>100</v>
      </c>
      <c r="K9" s="123">
        <v>0</v>
      </c>
      <c r="L9" s="123">
        <v>0</v>
      </c>
      <c r="M9" s="124">
        <f t="shared" si="3"/>
        <v>0</v>
      </c>
      <c r="N9" s="125">
        <v>100</v>
      </c>
      <c r="O9" s="126">
        <v>100</v>
      </c>
      <c r="P9" s="126">
        <v>100</v>
      </c>
      <c r="Q9" s="126">
        <v>100</v>
      </c>
      <c r="R9" s="126">
        <v>100</v>
      </c>
      <c r="S9" s="126">
        <v>100</v>
      </c>
      <c r="T9" s="126">
        <v>100</v>
      </c>
      <c r="U9" s="126">
        <v>100</v>
      </c>
      <c r="V9" s="126">
        <v>100</v>
      </c>
      <c r="W9" s="126">
        <v>100</v>
      </c>
      <c r="X9" s="126">
        <v>100</v>
      </c>
      <c r="Y9" s="126">
        <v>0</v>
      </c>
      <c r="Z9" s="126">
        <v>0</v>
      </c>
      <c r="AA9" s="340">
        <f t="shared" si="4"/>
        <v>0</v>
      </c>
      <c r="AB9" s="128">
        <v>100</v>
      </c>
      <c r="AC9" s="123">
        <v>100</v>
      </c>
      <c r="AD9" s="123">
        <v>100</v>
      </c>
      <c r="AE9" s="123">
        <v>100</v>
      </c>
      <c r="AF9" s="123">
        <v>100</v>
      </c>
      <c r="AG9" s="123">
        <v>100</v>
      </c>
      <c r="AH9" s="123">
        <v>100</v>
      </c>
      <c r="AI9" s="123">
        <v>100</v>
      </c>
      <c r="AJ9" s="123">
        <v>100</v>
      </c>
      <c r="AK9" s="123">
        <v>100</v>
      </c>
      <c r="AL9" s="123">
        <v>100</v>
      </c>
      <c r="AM9" s="129">
        <v>100</v>
      </c>
      <c r="AN9" s="123">
        <v>0</v>
      </c>
      <c r="AO9" s="123">
        <v>0</v>
      </c>
      <c r="AP9" s="130">
        <f t="shared" si="5"/>
        <v>0</v>
      </c>
      <c r="AQ9" s="131">
        <v>100</v>
      </c>
      <c r="AR9" s="132">
        <v>100</v>
      </c>
      <c r="AS9" s="132">
        <v>100</v>
      </c>
      <c r="AT9" s="132">
        <v>100</v>
      </c>
      <c r="AU9" s="132">
        <v>100</v>
      </c>
      <c r="AV9" s="132">
        <v>100</v>
      </c>
      <c r="AW9" s="132">
        <v>100</v>
      </c>
      <c r="AX9" s="132">
        <v>100</v>
      </c>
      <c r="AY9" s="132">
        <v>100</v>
      </c>
      <c r="AZ9" s="126">
        <v>100</v>
      </c>
      <c r="BA9" s="126">
        <v>100</v>
      </c>
      <c r="BB9" s="126">
        <v>0</v>
      </c>
      <c r="BC9" s="126">
        <v>0</v>
      </c>
      <c r="BD9" s="133">
        <f t="shared" si="6"/>
        <v>0</v>
      </c>
      <c r="BE9" s="201">
        <v>100</v>
      </c>
      <c r="BF9" s="201">
        <v>100</v>
      </c>
      <c r="BG9" s="201">
        <v>100</v>
      </c>
      <c r="BH9" s="201">
        <v>100</v>
      </c>
      <c r="BI9" s="201">
        <v>100</v>
      </c>
      <c r="BJ9" s="201">
        <v>100</v>
      </c>
      <c r="BK9" s="201">
        <v>100</v>
      </c>
      <c r="BL9" s="201">
        <v>100</v>
      </c>
      <c r="BM9" s="201">
        <v>100</v>
      </c>
      <c r="BN9" s="201">
        <v>0</v>
      </c>
      <c r="BO9" s="202">
        <v>0</v>
      </c>
      <c r="BP9" s="650">
        <f t="shared" si="7"/>
        <v>0</v>
      </c>
      <c r="BQ9" s="201">
        <v>100</v>
      </c>
      <c r="BR9" s="201">
        <v>100</v>
      </c>
      <c r="BS9" s="201">
        <v>100</v>
      </c>
      <c r="BT9" s="201">
        <v>100</v>
      </c>
      <c r="BU9" s="201">
        <v>100</v>
      </c>
      <c r="BV9" s="201">
        <v>100</v>
      </c>
      <c r="BW9" s="201">
        <v>100</v>
      </c>
      <c r="BX9" s="202">
        <v>0</v>
      </c>
      <c r="BY9" s="203">
        <v>0</v>
      </c>
      <c r="BZ9" s="301">
        <f t="shared" si="8"/>
        <v>0</v>
      </c>
      <c r="CA9" s="196">
        <f t="shared" si="0"/>
        <v>0</v>
      </c>
      <c r="CB9" s="34">
        <v>100</v>
      </c>
      <c r="CC9" s="35">
        <v>100</v>
      </c>
      <c r="CD9" s="35">
        <v>100</v>
      </c>
      <c r="CE9" s="35">
        <v>100</v>
      </c>
      <c r="CF9" s="36">
        <v>0</v>
      </c>
      <c r="CG9" s="36">
        <v>0</v>
      </c>
      <c r="CH9" s="41">
        <f t="shared" si="9"/>
        <v>0</v>
      </c>
      <c r="CI9" s="37">
        <v>100</v>
      </c>
      <c r="CJ9" s="38">
        <v>100</v>
      </c>
      <c r="CK9" s="38">
        <v>100</v>
      </c>
      <c r="CL9" s="38">
        <v>100</v>
      </c>
      <c r="CM9" s="38">
        <v>0</v>
      </c>
      <c r="CN9" s="38">
        <v>0</v>
      </c>
      <c r="CO9" s="307">
        <f t="shared" si="10"/>
        <v>0</v>
      </c>
      <c r="CP9" s="37">
        <v>100</v>
      </c>
      <c r="CQ9" s="37">
        <v>100</v>
      </c>
      <c r="CR9" s="38">
        <v>100</v>
      </c>
      <c r="CS9" s="38">
        <v>100</v>
      </c>
      <c r="CT9" s="38">
        <v>0</v>
      </c>
      <c r="CU9" s="38">
        <v>0</v>
      </c>
      <c r="CV9" s="308">
        <f t="shared" si="11"/>
        <v>0</v>
      </c>
      <c r="CW9" s="35">
        <v>100</v>
      </c>
      <c r="CX9" s="35">
        <v>100</v>
      </c>
      <c r="CY9" s="36">
        <v>100</v>
      </c>
      <c r="CZ9" s="36">
        <v>100</v>
      </c>
      <c r="DA9" s="36">
        <v>0</v>
      </c>
      <c r="DB9" s="36">
        <v>0</v>
      </c>
      <c r="DC9" s="309">
        <f t="shared" si="12"/>
        <v>0</v>
      </c>
      <c r="DD9" s="435">
        <v>100</v>
      </c>
      <c r="DE9" s="436">
        <v>100</v>
      </c>
      <c r="DF9" s="437">
        <v>100</v>
      </c>
      <c r="DG9" s="437">
        <v>100</v>
      </c>
      <c r="DH9" s="437">
        <v>0</v>
      </c>
      <c r="DI9" s="437">
        <v>0</v>
      </c>
      <c r="DJ9" s="437">
        <v>0</v>
      </c>
      <c r="DK9" s="438">
        <f t="shared" si="13"/>
        <v>0</v>
      </c>
      <c r="DL9" s="430">
        <v>100</v>
      </c>
      <c r="DM9" s="432">
        <v>100</v>
      </c>
      <c r="DN9" s="432">
        <v>100</v>
      </c>
      <c r="DO9" s="432">
        <v>0</v>
      </c>
      <c r="DP9" s="432">
        <v>0</v>
      </c>
      <c r="DQ9" s="434">
        <f t="shared" si="14"/>
        <v>0</v>
      </c>
      <c r="DR9" s="250">
        <f t="shared" si="15"/>
        <v>0</v>
      </c>
      <c r="DS9" s="17"/>
      <c r="DT9" s="347"/>
      <c r="DU9" s="347"/>
      <c r="DV9" s="347"/>
      <c r="DW9" s="18"/>
      <c r="DX9" s="44">
        <f t="shared" si="16"/>
        <v>0</v>
      </c>
      <c r="DY9" s="134"/>
      <c r="DZ9" s="135"/>
      <c r="EA9" s="136"/>
      <c r="EB9" s="135"/>
      <c r="EC9" s="46">
        <f t="shared" si="1"/>
        <v>0</v>
      </c>
      <c r="ED9" s="379">
        <f t="shared" si="2"/>
        <v>0</v>
      </c>
    </row>
    <row r="10" spans="1:134" s="244" customFormat="1" ht="16.5" customHeight="1" outlineLevel="1" x14ac:dyDescent="0.25">
      <c r="A10" s="33">
        <v>7</v>
      </c>
      <c r="B10" s="204" t="s">
        <v>61</v>
      </c>
      <c r="C10" s="128">
        <v>100</v>
      </c>
      <c r="D10" s="123">
        <v>100</v>
      </c>
      <c r="E10" s="123">
        <v>100</v>
      </c>
      <c r="F10" s="123">
        <v>100</v>
      </c>
      <c r="G10" s="123">
        <v>100</v>
      </c>
      <c r="H10" s="123">
        <v>100</v>
      </c>
      <c r="I10" s="123">
        <v>100</v>
      </c>
      <c r="J10" s="123">
        <v>100</v>
      </c>
      <c r="K10" s="123">
        <v>0</v>
      </c>
      <c r="L10" s="123">
        <v>0</v>
      </c>
      <c r="M10" s="124">
        <f t="shared" si="3"/>
        <v>0</v>
      </c>
      <c r="N10" s="125">
        <v>100</v>
      </c>
      <c r="O10" s="126">
        <v>100</v>
      </c>
      <c r="P10" s="126">
        <v>100</v>
      </c>
      <c r="Q10" s="126">
        <v>100</v>
      </c>
      <c r="R10" s="126">
        <v>100</v>
      </c>
      <c r="S10" s="126">
        <v>100</v>
      </c>
      <c r="T10" s="126">
        <v>100</v>
      </c>
      <c r="U10" s="126">
        <v>100</v>
      </c>
      <c r="V10" s="126">
        <v>100</v>
      </c>
      <c r="W10" s="126">
        <v>100</v>
      </c>
      <c r="X10" s="126">
        <v>100</v>
      </c>
      <c r="Y10" s="126">
        <v>0</v>
      </c>
      <c r="Z10" s="126">
        <v>0</v>
      </c>
      <c r="AA10" s="340">
        <f t="shared" si="4"/>
        <v>0</v>
      </c>
      <c r="AB10" s="128">
        <v>100</v>
      </c>
      <c r="AC10" s="123">
        <v>100</v>
      </c>
      <c r="AD10" s="123">
        <v>100</v>
      </c>
      <c r="AE10" s="123">
        <v>100</v>
      </c>
      <c r="AF10" s="123">
        <v>100</v>
      </c>
      <c r="AG10" s="123">
        <v>100</v>
      </c>
      <c r="AH10" s="123">
        <v>100</v>
      </c>
      <c r="AI10" s="123">
        <v>100</v>
      </c>
      <c r="AJ10" s="123">
        <v>100</v>
      </c>
      <c r="AK10" s="123">
        <v>100</v>
      </c>
      <c r="AL10" s="123">
        <v>100</v>
      </c>
      <c r="AM10" s="129">
        <v>100</v>
      </c>
      <c r="AN10" s="123">
        <v>0</v>
      </c>
      <c r="AO10" s="123">
        <v>0</v>
      </c>
      <c r="AP10" s="130">
        <f t="shared" si="5"/>
        <v>0</v>
      </c>
      <c r="AQ10" s="131">
        <v>100</v>
      </c>
      <c r="AR10" s="132">
        <v>100</v>
      </c>
      <c r="AS10" s="132">
        <v>100</v>
      </c>
      <c r="AT10" s="132">
        <v>100</v>
      </c>
      <c r="AU10" s="132">
        <v>100</v>
      </c>
      <c r="AV10" s="132">
        <v>100</v>
      </c>
      <c r="AW10" s="132">
        <v>100</v>
      </c>
      <c r="AX10" s="132">
        <v>100</v>
      </c>
      <c r="AY10" s="132">
        <v>100</v>
      </c>
      <c r="AZ10" s="126">
        <v>100</v>
      </c>
      <c r="BA10" s="126">
        <v>100</v>
      </c>
      <c r="BB10" s="126">
        <v>0</v>
      </c>
      <c r="BC10" s="126">
        <v>0</v>
      </c>
      <c r="BD10" s="133">
        <f t="shared" si="6"/>
        <v>0</v>
      </c>
      <c r="BE10" s="201">
        <v>100</v>
      </c>
      <c r="BF10" s="201">
        <v>100</v>
      </c>
      <c r="BG10" s="201">
        <v>100</v>
      </c>
      <c r="BH10" s="201">
        <v>100</v>
      </c>
      <c r="BI10" s="201">
        <v>100</v>
      </c>
      <c r="BJ10" s="201">
        <v>100</v>
      </c>
      <c r="BK10" s="201">
        <v>100</v>
      </c>
      <c r="BL10" s="201">
        <v>100</v>
      </c>
      <c r="BM10" s="201">
        <v>100</v>
      </c>
      <c r="BN10" s="201">
        <v>0</v>
      </c>
      <c r="BO10" s="202">
        <v>0</v>
      </c>
      <c r="BP10" s="650">
        <f t="shared" si="7"/>
        <v>0</v>
      </c>
      <c r="BQ10" s="201">
        <v>100</v>
      </c>
      <c r="BR10" s="201">
        <v>100</v>
      </c>
      <c r="BS10" s="201">
        <v>100</v>
      </c>
      <c r="BT10" s="201">
        <v>100</v>
      </c>
      <c r="BU10" s="201">
        <v>100</v>
      </c>
      <c r="BV10" s="201">
        <v>100</v>
      </c>
      <c r="BW10" s="201">
        <v>100</v>
      </c>
      <c r="BX10" s="202">
        <v>0</v>
      </c>
      <c r="BY10" s="203">
        <v>0</v>
      </c>
      <c r="BZ10" s="301">
        <f t="shared" si="8"/>
        <v>0</v>
      </c>
      <c r="CA10" s="196">
        <f t="shared" si="0"/>
        <v>0</v>
      </c>
      <c r="CB10" s="34">
        <v>100</v>
      </c>
      <c r="CC10" s="35">
        <v>100</v>
      </c>
      <c r="CD10" s="35">
        <v>100</v>
      </c>
      <c r="CE10" s="35">
        <v>100</v>
      </c>
      <c r="CF10" s="36">
        <v>0</v>
      </c>
      <c r="CG10" s="36">
        <v>0</v>
      </c>
      <c r="CH10" s="41">
        <f t="shared" si="9"/>
        <v>0</v>
      </c>
      <c r="CI10" s="37">
        <v>100</v>
      </c>
      <c r="CJ10" s="38">
        <v>100</v>
      </c>
      <c r="CK10" s="38">
        <v>100</v>
      </c>
      <c r="CL10" s="38">
        <v>100</v>
      </c>
      <c r="CM10" s="38">
        <v>0</v>
      </c>
      <c r="CN10" s="38">
        <v>0</v>
      </c>
      <c r="CO10" s="307">
        <f t="shared" si="10"/>
        <v>0</v>
      </c>
      <c r="CP10" s="37">
        <v>100</v>
      </c>
      <c r="CQ10" s="37">
        <v>100</v>
      </c>
      <c r="CR10" s="38">
        <v>100</v>
      </c>
      <c r="CS10" s="38">
        <v>100</v>
      </c>
      <c r="CT10" s="38">
        <v>0</v>
      </c>
      <c r="CU10" s="38">
        <v>0</v>
      </c>
      <c r="CV10" s="308">
        <f t="shared" si="11"/>
        <v>0</v>
      </c>
      <c r="CW10" s="35">
        <v>100</v>
      </c>
      <c r="CX10" s="35">
        <v>100</v>
      </c>
      <c r="CY10" s="36">
        <v>100</v>
      </c>
      <c r="CZ10" s="36">
        <v>100</v>
      </c>
      <c r="DA10" s="36">
        <v>0</v>
      </c>
      <c r="DB10" s="36">
        <v>0</v>
      </c>
      <c r="DC10" s="309">
        <f t="shared" si="12"/>
        <v>0</v>
      </c>
      <c r="DD10" s="435">
        <v>100</v>
      </c>
      <c r="DE10" s="436">
        <v>100</v>
      </c>
      <c r="DF10" s="437">
        <v>100</v>
      </c>
      <c r="DG10" s="437">
        <v>100</v>
      </c>
      <c r="DH10" s="437">
        <v>0</v>
      </c>
      <c r="DI10" s="437">
        <v>0</v>
      </c>
      <c r="DJ10" s="437">
        <v>0</v>
      </c>
      <c r="DK10" s="438">
        <f t="shared" si="13"/>
        <v>0</v>
      </c>
      <c r="DL10" s="430">
        <v>100</v>
      </c>
      <c r="DM10" s="432">
        <v>100</v>
      </c>
      <c r="DN10" s="432">
        <v>100</v>
      </c>
      <c r="DO10" s="432">
        <v>0</v>
      </c>
      <c r="DP10" s="432">
        <v>0</v>
      </c>
      <c r="DQ10" s="434">
        <f t="shared" si="14"/>
        <v>0</v>
      </c>
      <c r="DR10" s="250">
        <f t="shared" si="15"/>
        <v>0</v>
      </c>
      <c r="DS10" s="17"/>
      <c r="DT10" s="347"/>
      <c r="DU10" s="347"/>
      <c r="DV10" s="347"/>
      <c r="DW10" s="18"/>
      <c r="DX10" s="44">
        <f t="shared" si="16"/>
        <v>0</v>
      </c>
      <c r="DY10" s="134"/>
      <c r="DZ10" s="135"/>
      <c r="EA10" s="136"/>
      <c r="EB10" s="135"/>
      <c r="EC10" s="46">
        <f t="shared" si="1"/>
        <v>0</v>
      </c>
      <c r="ED10" s="379">
        <f t="shared" si="2"/>
        <v>0</v>
      </c>
    </row>
    <row r="11" spans="1:134" s="245" customFormat="1" ht="15.75" customHeight="1" outlineLevel="1" x14ac:dyDescent="0.25">
      <c r="A11" s="33">
        <v>8</v>
      </c>
      <c r="B11" s="204" t="s">
        <v>62</v>
      </c>
      <c r="C11" s="128">
        <v>100</v>
      </c>
      <c r="D11" s="123">
        <v>100</v>
      </c>
      <c r="E11" s="123">
        <v>100</v>
      </c>
      <c r="F11" s="123">
        <v>100</v>
      </c>
      <c r="G11" s="123">
        <v>100</v>
      </c>
      <c r="H11" s="123">
        <v>100</v>
      </c>
      <c r="I11" s="123">
        <v>100</v>
      </c>
      <c r="J11" s="123">
        <v>100</v>
      </c>
      <c r="K11" s="123">
        <v>0</v>
      </c>
      <c r="L11" s="123">
        <v>0</v>
      </c>
      <c r="M11" s="124">
        <f t="shared" si="3"/>
        <v>0</v>
      </c>
      <c r="N11" s="125">
        <v>100</v>
      </c>
      <c r="O11" s="126">
        <v>100</v>
      </c>
      <c r="P11" s="126">
        <v>100</v>
      </c>
      <c r="Q11" s="126">
        <v>100</v>
      </c>
      <c r="R11" s="126">
        <v>100</v>
      </c>
      <c r="S11" s="126">
        <v>100</v>
      </c>
      <c r="T11" s="126">
        <v>100</v>
      </c>
      <c r="U11" s="126">
        <v>100</v>
      </c>
      <c r="V11" s="126">
        <v>100</v>
      </c>
      <c r="W11" s="126">
        <v>100</v>
      </c>
      <c r="X11" s="126">
        <v>100</v>
      </c>
      <c r="Y11" s="126">
        <v>0</v>
      </c>
      <c r="Z11" s="126">
        <v>0</v>
      </c>
      <c r="AA11" s="340">
        <f t="shared" si="4"/>
        <v>0</v>
      </c>
      <c r="AB11" s="128">
        <v>100</v>
      </c>
      <c r="AC11" s="123">
        <v>100</v>
      </c>
      <c r="AD11" s="123">
        <v>100</v>
      </c>
      <c r="AE11" s="123">
        <v>100</v>
      </c>
      <c r="AF11" s="123">
        <v>100</v>
      </c>
      <c r="AG11" s="123">
        <v>100</v>
      </c>
      <c r="AH11" s="123">
        <v>100</v>
      </c>
      <c r="AI11" s="123">
        <v>100</v>
      </c>
      <c r="AJ11" s="123">
        <v>100</v>
      </c>
      <c r="AK11" s="123">
        <v>100</v>
      </c>
      <c r="AL11" s="123">
        <v>100</v>
      </c>
      <c r="AM11" s="129">
        <v>100</v>
      </c>
      <c r="AN11" s="123">
        <v>0</v>
      </c>
      <c r="AO11" s="123">
        <v>0</v>
      </c>
      <c r="AP11" s="130">
        <f t="shared" si="5"/>
        <v>0</v>
      </c>
      <c r="AQ11" s="131">
        <v>100</v>
      </c>
      <c r="AR11" s="132">
        <v>100</v>
      </c>
      <c r="AS11" s="132">
        <v>100</v>
      </c>
      <c r="AT11" s="132">
        <v>100</v>
      </c>
      <c r="AU11" s="132">
        <v>100</v>
      </c>
      <c r="AV11" s="132">
        <v>100</v>
      </c>
      <c r="AW11" s="132">
        <v>100</v>
      </c>
      <c r="AX11" s="132">
        <v>100</v>
      </c>
      <c r="AY11" s="132">
        <v>100</v>
      </c>
      <c r="AZ11" s="126">
        <v>100</v>
      </c>
      <c r="BA11" s="126">
        <v>100</v>
      </c>
      <c r="BB11" s="126">
        <v>0</v>
      </c>
      <c r="BC11" s="126">
        <v>0</v>
      </c>
      <c r="BD11" s="133">
        <f t="shared" si="6"/>
        <v>0</v>
      </c>
      <c r="BE11" s="201">
        <v>100</v>
      </c>
      <c r="BF11" s="201">
        <v>100</v>
      </c>
      <c r="BG11" s="201">
        <v>100</v>
      </c>
      <c r="BH11" s="201">
        <v>100</v>
      </c>
      <c r="BI11" s="201">
        <v>100</v>
      </c>
      <c r="BJ11" s="201">
        <v>100</v>
      </c>
      <c r="BK11" s="201">
        <v>100</v>
      </c>
      <c r="BL11" s="201">
        <v>100</v>
      </c>
      <c r="BM11" s="201">
        <v>100</v>
      </c>
      <c r="BN11" s="201">
        <v>0</v>
      </c>
      <c r="BO11" s="202">
        <v>0</v>
      </c>
      <c r="BP11" s="650">
        <f t="shared" si="7"/>
        <v>0</v>
      </c>
      <c r="BQ11" s="201">
        <v>100</v>
      </c>
      <c r="BR11" s="201">
        <v>100</v>
      </c>
      <c r="BS11" s="201">
        <v>100</v>
      </c>
      <c r="BT11" s="201">
        <v>100</v>
      </c>
      <c r="BU11" s="201">
        <v>100</v>
      </c>
      <c r="BV11" s="201">
        <v>100</v>
      </c>
      <c r="BW11" s="201">
        <v>100</v>
      </c>
      <c r="BX11" s="202">
        <v>0</v>
      </c>
      <c r="BY11" s="203">
        <v>0</v>
      </c>
      <c r="BZ11" s="301">
        <f t="shared" si="8"/>
        <v>0</v>
      </c>
      <c r="CA11" s="196">
        <f t="shared" si="0"/>
        <v>0</v>
      </c>
      <c r="CB11" s="34">
        <v>100</v>
      </c>
      <c r="CC11" s="35">
        <v>100</v>
      </c>
      <c r="CD11" s="35">
        <v>100</v>
      </c>
      <c r="CE11" s="35">
        <v>100</v>
      </c>
      <c r="CF11" s="36">
        <v>0</v>
      </c>
      <c r="CG11" s="36">
        <v>0</v>
      </c>
      <c r="CH11" s="41">
        <f t="shared" si="9"/>
        <v>0</v>
      </c>
      <c r="CI11" s="37">
        <v>100</v>
      </c>
      <c r="CJ11" s="38">
        <v>100</v>
      </c>
      <c r="CK11" s="38">
        <v>100</v>
      </c>
      <c r="CL11" s="38">
        <v>100</v>
      </c>
      <c r="CM11" s="38">
        <v>0</v>
      </c>
      <c r="CN11" s="38">
        <v>0</v>
      </c>
      <c r="CO11" s="307">
        <f t="shared" si="10"/>
        <v>0</v>
      </c>
      <c r="CP11" s="37">
        <v>100</v>
      </c>
      <c r="CQ11" s="37">
        <v>100</v>
      </c>
      <c r="CR11" s="38">
        <v>100</v>
      </c>
      <c r="CS11" s="38">
        <v>100</v>
      </c>
      <c r="CT11" s="38">
        <v>0</v>
      </c>
      <c r="CU11" s="38">
        <v>0</v>
      </c>
      <c r="CV11" s="308">
        <f t="shared" si="11"/>
        <v>0</v>
      </c>
      <c r="CW11" s="35">
        <v>100</v>
      </c>
      <c r="CX11" s="35">
        <v>100</v>
      </c>
      <c r="CY11" s="36">
        <v>100</v>
      </c>
      <c r="CZ11" s="36">
        <v>100</v>
      </c>
      <c r="DA11" s="36">
        <v>0</v>
      </c>
      <c r="DB11" s="36">
        <v>0</v>
      </c>
      <c r="DC11" s="309">
        <f t="shared" si="12"/>
        <v>0</v>
      </c>
      <c r="DD11" s="435">
        <v>100</v>
      </c>
      <c r="DE11" s="436">
        <v>100</v>
      </c>
      <c r="DF11" s="437">
        <v>100</v>
      </c>
      <c r="DG11" s="437">
        <v>100</v>
      </c>
      <c r="DH11" s="437">
        <v>0</v>
      </c>
      <c r="DI11" s="437">
        <v>0</v>
      </c>
      <c r="DJ11" s="437">
        <v>0</v>
      </c>
      <c r="DK11" s="438">
        <f t="shared" si="13"/>
        <v>0</v>
      </c>
      <c r="DL11" s="430">
        <v>100</v>
      </c>
      <c r="DM11" s="432">
        <v>100</v>
      </c>
      <c r="DN11" s="432">
        <v>100</v>
      </c>
      <c r="DO11" s="432">
        <v>0</v>
      </c>
      <c r="DP11" s="432">
        <v>0</v>
      </c>
      <c r="DQ11" s="434">
        <f t="shared" si="14"/>
        <v>0</v>
      </c>
      <c r="DR11" s="250">
        <f t="shared" si="15"/>
        <v>0</v>
      </c>
      <c r="DS11" s="17"/>
      <c r="DT11" s="347"/>
      <c r="DU11" s="347"/>
      <c r="DV11" s="347"/>
      <c r="DW11" s="18"/>
      <c r="DX11" s="44">
        <f t="shared" si="16"/>
        <v>0</v>
      </c>
      <c r="DY11" s="42"/>
      <c r="DZ11" s="43"/>
      <c r="EA11" s="45"/>
      <c r="EB11" s="43"/>
      <c r="EC11" s="46">
        <f t="shared" si="1"/>
        <v>0</v>
      </c>
      <c r="ED11" s="379">
        <f t="shared" si="2"/>
        <v>0</v>
      </c>
    </row>
    <row r="12" spans="1:134" s="11" customFormat="1" ht="16.5" customHeight="1" x14ac:dyDescent="0.25">
      <c r="A12" s="33">
        <v>9</v>
      </c>
      <c r="B12" s="87" t="s">
        <v>63</v>
      </c>
      <c r="C12" s="55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100</v>
      </c>
      <c r="K12" s="123">
        <v>0</v>
      </c>
      <c r="L12" s="56">
        <v>20</v>
      </c>
      <c r="M12" s="77">
        <f t="shared" si="3"/>
        <v>2.8</v>
      </c>
      <c r="N12" s="51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100</v>
      </c>
      <c r="Y12" s="52">
        <v>0</v>
      </c>
      <c r="Z12" s="52">
        <v>20</v>
      </c>
      <c r="AA12" s="344">
        <f t="shared" ref="AA12" si="17">5.5-(0.5*N12/100+0.5*O12/100+0.5*P12/100+0.5*Q12/100+0.5*R12/100+0.5*S12/100+0.5*T12/100+0.5*U12/100+0.5*V12/100+0.5*W12/100+0.5*X12/100)+0.5*Y12/100-(5.5-0.5*N12/100+0.5*O12/100+0.5*P12/100+0.5*Q12/100+0.5*R12/100+0.5*S12/100+0.5*T12/100+0.5*U12/100+0.5*V12/100+0.5*W12/100+0.5*X12/100)*Z12/100</f>
        <v>3.8</v>
      </c>
      <c r="AB12" s="55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  <c r="AH12" s="56">
        <v>0</v>
      </c>
      <c r="AI12" s="56">
        <v>0</v>
      </c>
      <c r="AJ12" s="56">
        <v>0</v>
      </c>
      <c r="AK12" s="56">
        <v>0</v>
      </c>
      <c r="AL12" s="56">
        <v>0</v>
      </c>
      <c r="AM12" s="324">
        <v>100</v>
      </c>
      <c r="AN12" s="318">
        <v>0</v>
      </c>
      <c r="AO12" s="318">
        <v>20</v>
      </c>
      <c r="AP12" s="325">
        <f t="shared" si="5"/>
        <v>4.4000000000000004</v>
      </c>
      <c r="AQ12" s="326">
        <v>100</v>
      </c>
      <c r="AR12" s="327">
        <v>100</v>
      </c>
      <c r="AS12" s="327">
        <v>100</v>
      </c>
      <c r="AT12" s="327">
        <v>100</v>
      </c>
      <c r="AU12" s="327">
        <v>100</v>
      </c>
      <c r="AV12" s="327">
        <v>100</v>
      </c>
      <c r="AW12" s="327">
        <v>100</v>
      </c>
      <c r="AX12" s="327">
        <v>100</v>
      </c>
      <c r="AY12" s="327">
        <v>100</v>
      </c>
      <c r="AZ12" s="321">
        <v>100</v>
      </c>
      <c r="BA12" s="321">
        <v>100</v>
      </c>
      <c r="BB12" s="321">
        <v>0</v>
      </c>
      <c r="BC12" s="321">
        <v>0</v>
      </c>
      <c r="BD12" s="365">
        <f t="shared" si="6"/>
        <v>0</v>
      </c>
      <c r="BE12" s="397">
        <v>100</v>
      </c>
      <c r="BF12" s="397">
        <v>100</v>
      </c>
      <c r="BG12" s="397">
        <v>100</v>
      </c>
      <c r="BH12" s="397">
        <v>100</v>
      </c>
      <c r="BI12" s="397">
        <v>100</v>
      </c>
      <c r="BJ12" s="397">
        <v>100</v>
      </c>
      <c r="BK12" s="397">
        <v>100</v>
      </c>
      <c r="BL12" s="397">
        <v>100</v>
      </c>
      <c r="BM12" s="397">
        <v>100</v>
      </c>
      <c r="BN12" s="397">
        <v>0</v>
      </c>
      <c r="BO12" s="398">
        <v>0</v>
      </c>
      <c r="BP12" s="652">
        <f t="shared" si="7"/>
        <v>0</v>
      </c>
      <c r="BQ12" s="397">
        <v>100</v>
      </c>
      <c r="BR12" s="397">
        <v>100</v>
      </c>
      <c r="BS12" s="397">
        <v>100</v>
      </c>
      <c r="BT12" s="397">
        <v>100</v>
      </c>
      <c r="BU12" s="397">
        <v>100</v>
      </c>
      <c r="BV12" s="397">
        <v>100</v>
      </c>
      <c r="BW12" s="397">
        <v>100</v>
      </c>
      <c r="BX12" s="398">
        <v>0</v>
      </c>
      <c r="BY12" s="399">
        <v>0</v>
      </c>
      <c r="BZ12" s="396">
        <f t="shared" si="8"/>
        <v>0</v>
      </c>
      <c r="CA12" s="193">
        <f t="shared" si="0"/>
        <v>11</v>
      </c>
      <c r="CB12" s="34">
        <v>100</v>
      </c>
      <c r="CC12" s="35">
        <v>100</v>
      </c>
      <c r="CD12" s="35">
        <v>100</v>
      </c>
      <c r="CE12" s="35">
        <v>100</v>
      </c>
      <c r="CF12" s="36">
        <v>0</v>
      </c>
      <c r="CG12" s="36">
        <v>0</v>
      </c>
      <c r="CH12" s="41">
        <f t="shared" si="9"/>
        <v>0</v>
      </c>
      <c r="CI12" s="37">
        <v>100</v>
      </c>
      <c r="CJ12" s="38">
        <v>100</v>
      </c>
      <c r="CK12" s="38">
        <v>100</v>
      </c>
      <c r="CL12" s="38">
        <v>100</v>
      </c>
      <c r="CM12" s="38">
        <v>0</v>
      </c>
      <c r="CN12" s="38">
        <v>0</v>
      </c>
      <c r="CO12" s="307">
        <f t="shared" si="10"/>
        <v>0</v>
      </c>
      <c r="CP12" s="37">
        <v>100</v>
      </c>
      <c r="CQ12" s="37">
        <v>100</v>
      </c>
      <c r="CR12" s="38">
        <v>100</v>
      </c>
      <c r="CS12" s="38">
        <v>100</v>
      </c>
      <c r="CT12" s="38">
        <v>0</v>
      </c>
      <c r="CU12" s="38">
        <v>0</v>
      </c>
      <c r="CV12" s="308">
        <f t="shared" si="11"/>
        <v>0</v>
      </c>
      <c r="CW12" s="35">
        <v>100</v>
      </c>
      <c r="CX12" s="35">
        <v>100</v>
      </c>
      <c r="CY12" s="36">
        <v>100</v>
      </c>
      <c r="CZ12" s="36">
        <v>100</v>
      </c>
      <c r="DA12" s="36">
        <v>0</v>
      </c>
      <c r="DB12" s="36">
        <v>0</v>
      </c>
      <c r="DC12" s="309">
        <f t="shared" si="12"/>
        <v>0</v>
      </c>
      <c r="DD12" s="435">
        <v>100</v>
      </c>
      <c r="DE12" s="436">
        <v>100</v>
      </c>
      <c r="DF12" s="437">
        <v>100</v>
      </c>
      <c r="DG12" s="437">
        <v>100</v>
      </c>
      <c r="DH12" s="437">
        <v>0</v>
      </c>
      <c r="DI12" s="437">
        <v>0</v>
      </c>
      <c r="DJ12" s="437">
        <v>0</v>
      </c>
      <c r="DK12" s="438">
        <f t="shared" si="13"/>
        <v>0</v>
      </c>
      <c r="DL12" s="430">
        <v>100</v>
      </c>
      <c r="DM12" s="432">
        <v>100</v>
      </c>
      <c r="DN12" s="432">
        <v>100</v>
      </c>
      <c r="DO12" s="432">
        <v>0</v>
      </c>
      <c r="DP12" s="432">
        <v>0</v>
      </c>
      <c r="DQ12" s="434">
        <f t="shared" si="14"/>
        <v>0</v>
      </c>
      <c r="DR12" s="250">
        <f t="shared" si="15"/>
        <v>0</v>
      </c>
      <c r="DS12" s="17">
        <f>7/10</f>
        <v>0.7</v>
      </c>
      <c r="DT12" s="372"/>
      <c r="DU12" s="372"/>
      <c r="DV12" s="347">
        <f>1/10</f>
        <v>0.1</v>
      </c>
      <c r="DW12" s="18"/>
      <c r="DX12" s="44">
        <f t="shared" si="16"/>
        <v>0.79999999999999993</v>
      </c>
      <c r="DY12" s="42"/>
      <c r="DZ12" s="43"/>
      <c r="EA12" s="45"/>
      <c r="EB12" s="43"/>
      <c r="EC12" s="46">
        <f t="shared" si="1"/>
        <v>0</v>
      </c>
      <c r="ED12" s="379">
        <f t="shared" si="2"/>
        <v>11.8</v>
      </c>
    </row>
    <row r="13" spans="1:134" s="10" customFormat="1" ht="15.75" customHeight="1" x14ac:dyDescent="0.25">
      <c r="A13" s="283">
        <v>10</v>
      </c>
      <c r="B13" s="87" t="s">
        <v>64</v>
      </c>
      <c r="C13" s="55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100</v>
      </c>
      <c r="K13" s="56">
        <v>20</v>
      </c>
      <c r="L13" s="56">
        <v>0</v>
      </c>
      <c r="M13" s="77">
        <f t="shared" si="3"/>
        <v>3.6</v>
      </c>
      <c r="N13" s="51">
        <v>100</v>
      </c>
      <c r="O13" s="52">
        <v>100</v>
      </c>
      <c r="P13" s="52">
        <v>100</v>
      </c>
      <c r="Q13" s="52">
        <v>100</v>
      </c>
      <c r="R13" s="52">
        <v>100</v>
      </c>
      <c r="S13" s="52">
        <v>100</v>
      </c>
      <c r="T13" s="52">
        <v>100</v>
      </c>
      <c r="U13" s="52">
        <v>100</v>
      </c>
      <c r="V13" s="52">
        <v>100</v>
      </c>
      <c r="W13" s="52">
        <v>100</v>
      </c>
      <c r="X13" s="52">
        <v>100</v>
      </c>
      <c r="Y13" s="52">
        <v>0</v>
      </c>
      <c r="Z13" s="52">
        <v>0</v>
      </c>
      <c r="AA13" s="344">
        <f t="shared" si="4"/>
        <v>0</v>
      </c>
      <c r="AB13" s="55">
        <v>100</v>
      </c>
      <c r="AC13" s="56">
        <v>100</v>
      </c>
      <c r="AD13" s="56">
        <v>100</v>
      </c>
      <c r="AE13" s="56">
        <v>100</v>
      </c>
      <c r="AF13" s="56">
        <v>100</v>
      </c>
      <c r="AG13" s="56">
        <v>100</v>
      </c>
      <c r="AH13" s="56">
        <v>100</v>
      </c>
      <c r="AI13" s="56">
        <v>100</v>
      </c>
      <c r="AJ13" s="56">
        <v>100</v>
      </c>
      <c r="AK13" s="56">
        <v>100</v>
      </c>
      <c r="AL13" s="56">
        <v>100</v>
      </c>
      <c r="AM13" s="75">
        <v>100</v>
      </c>
      <c r="AN13" s="56">
        <v>0</v>
      </c>
      <c r="AO13" s="56">
        <v>0</v>
      </c>
      <c r="AP13" s="57">
        <f t="shared" si="5"/>
        <v>0</v>
      </c>
      <c r="AQ13" s="58">
        <v>100</v>
      </c>
      <c r="AR13" s="76">
        <v>100</v>
      </c>
      <c r="AS13" s="76">
        <v>100</v>
      </c>
      <c r="AT13" s="76">
        <v>100</v>
      </c>
      <c r="AU13" s="76">
        <v>100</v>
      </c>
      <c r="AV13" s="76">
        <v>100</v>
      </c>
      <c r="AW13" s="76">
        <v>100</v>
      </c>
      <c r="AX13" s="76">
        <v>100</v>
      </c>
      <c r="AY13" s="76">
        <v>100</v>
      </c>
      <c r="AZ13" s="52">
        <v>100</v>
      </c>
      <c r="BA13" s="52">
        <v>100</v>
      </c>
      <c r="BB13" s="52">
        <v>0</v>
      </c>
      <c r="BC13" s="52">
        <v>0</v>
      </c>
      <c r="BD13" s="54">
        <f t="shared" si="6"/>
        <v>0</v>
      </c>
      <c r="BE13" s="90">
        <v>100</v>
      </c>
      <c r="BF13" s="90">
        <v>100</v>
      </c>
      <c r="BG13" s="90">
        <v>100</v>
      </c>
      <c r="BH13" s="90">
        <v>100</v>
      </c>
      <c r="BI13" s="90">
        <v>100</v>
      </c>
      <c r="BJ13" s="90">
        <v>100</v>
      </c>
      <c r="BK13" s="90">
        <v>100</v>
      </c>
      <c r="BL13" s="90">
        <v>100</v>
      </c>
      <c r="BM13" s="90">
        <v>100</v>
      </c>
      <c r="BN13" s="90">
        <v>0</v>
      </c>
      <c r="BO13" s="91">
        <v>0</v>
      </c>
      <c r="BP13" s="651">
        <f t="shared" si="7"/>
        <v>0</v>
      </c>
      <c r="BQ13" s="90">
        <v>100</v>
      </c>
      <c r="BR13" s="90">
        <v>100</v>
      </c>
      <c r="BS13" s="90">
        <v>100</v>
      </c>
      <c r="BT13" s="90">
        <v>100</v>
      </c>
      <c r="BU13" s="90">
        <v>100</v>
      </c>
      <c r="BV13" s="90">
        <v>100</v>
      </c>
      <c r="BW13" s="90">
        <v>100</v>
      </c>
      <c r="BX13" s="91">
        <v>0</v>
      </c>
      <c r="BY13" s="92">
        <v>0</v>
      </c>
      <c r="BZ13" s="338">
        <f t="shared" si="8"/>
        <v>0</v>
      </c>
      <c r="CA13" s="193">
        <f t="shared" si="0"/>
        <v>3.6</v>
      </c>
      <c r="CB13" s="60">
        <v>100</v>
      </c>
      <c r="CC13" s="61">
        <v>100</v>
      </c>
      <c r="CD13" s="61">
        <v>100</v>
      </c>
      <c r="CE13" s="61">
        <v>100</v>
      </c>
      <c r="CF13" s="62">
        <v>0</v>
      </c>
      <c r="CG13" s="62">
        <v>0</v>
      </c>
      <c r="CH13" s="654">
        <f t="shared" si="9"/>
        <v>0</v>
      </c>
      <c r="CI13" s="208">
        <v>100</v>
      </c>
      <c r="CJ13" s="209">
        <v>100</v>
      </c>
      <c r="CK13" s="209">
        <v>100</v>
      </c>
      <c r="CL13" s="209">
        <v>100</v>
      </c>
      <c r="CM13" s="209">
        <v>0</v>
      </c>
      <c r="CN13" s="209">
        <v>0</v>
      </c>
      <c r="CO13" s="655">
        <f t="shared" si="10"/>
        <v>0</v>
      </c>
      <c r="CP13" s="208">
        <v>100</v>
      </c>
      <c r="CQ13" s="208">
        <v>100</v>
      </c>
      <c r="CR13" s="209">
        <v>100</v>
      </c>
      <c r="CS13" s="209">
        <v>100</v>
      </c>
      <c r="CT13" s="209">
        <v>0</v>
      </c>
      <c r="CU13" s="209">
        <v>0</v>
      </c>
      <c r="CV13" s="308">
        <f t="shared" si="11"/>
        <v>0</v>
      </c>
      <c r="CW13" s="211">
        <v>100</v>
      </c>
      <c r="CX13" s="211">
        <v>100</v>
      </c>
      <c r="CY13" s="212">
        <v>100</v>
      </c>
      <c r="CZ13" s="212">
        <v>100</v>
      </c>
      <c r="DA13" s="212">
        <v>0</v>
      </c>
      <c r="DB13" s="212">
        <v>0</v>
      </c>
      <c r="DC13" s="309">
        <f t="shared" si="12"/>
        <v>0</v>
      </c>
      <c r="DD13" s="446">
        <v>100</v>
      </c>
      <c r="DE13" s="447">
        <v>100</v>
      </c>
      <c r="DF13" s="448">
        <v>100</v>
      </c>
      <c r="DG13" s="448">
        <v>100</v>
      </c>
      <c r="DH13" s="448">
        <v>0</v>
      </c>
      <c r="DI13" s="448">
        <v>0</v>
      </c>
      <c r="DJ13" s="448">
        <v>0</v>
      </c>
      <c r="DK13" s="449">
        <f t="shared" si="13"/>
        <v>0</v>
      </c>
      <c r="DL13" s="450">
        <v>100</v>
      </c>
      <c r="DM13" s="451">
        <v>100</v>
      </c>
      <c r="DN13" s="451">
        <v>100</v>
      </c>
      <c r="DO13" s="451">
        <v>0</v>
      </c>
      <c r="DP13" s="451">
        <v>0</v>
      </c>
      <c r="DQ13" s="452">
        <f t="shared" si="14"/>
        <v>0</v>
      </c>
      <c r="DR13" s="250">
        <f t="shared" si="15"/>
        <v>0</v>
      </c>
      <c r="DS13" s="17">
        <f>7/10</f>
        <v>0.7</v>
      </c>
      <c r="DT13" s="372"/>
      <c r="DU13" s="372"/>
      <c r="DV13" s="384"/>
      <c r="DW13" s="18"/>
      <c r="DX13" s="19">
        <f t="shared" si="16"/>
        <v>0.7</v>
      </c>
      <c r="DY13" s="25"/>
      <c r="DZ13" s="18">
        <v>2</v>
      </c>
      <c r="EA13" s="32"/>
      <c r="EB13" s="26"/>
      <c r="EC13" s="93">
        <f t="shared" si="1"/>
        <v>2</v>
      </c>
      <c r="ED13" s="380">
        <f t="shared" si="2"/>
        <v>6.3</v>
      </c>
    </row>
    <row r="14" spans="1:134" s="9" customFormat="1" ht="15.75" x14ac:dyDescent="0.25">
      <c r="A14" s="283">
        <v>11</v>
      </c>
      <c r="B14" s="87" t="s">
        <v>65</v>
      </c>
      <c r="C14" s="55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100</v>
      </c>
      <c r="K14" s="56">
        <v>0</v>
      </c>
      <c r="L14" s="56">
        <v>0</v>
      </c>
      <c r="M14" s="77">
        <f t="shared" si="3"/>
        <v>3.5</v>
      </c>
      <c r="N14" s="51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100</v>
      </c>
      <c r="Y14" s="52">
        <v>0</v>
      </c>
      <c r="Z14" s="52">
        <v>30</v>
      </c>
      <c r="AA14" s="344">
        <f t="shared" si="4"/>
        <v>3.2</v>
      </c>
      <c r="AB14" s="55">
        <v>100</v>
      </c>
      <c r="AC14" s="56">
        <v>100</v>
      </c>
      <c r="AD14" s="56">
        <v>100</v>
      </c>
      <c r="AE14" s="56">
        <v>100</v>
      </c>
      <c r="AF14" s="56">
        <v>100</v>
      </c>
      <c r="AG14" s="56">
        <v>100</v>
      </c>
      <c r="AH14" s="56">
        <v>100</v>
      </c>
      <c r="AI14" s="56">
        <v>100</v>
      </c>
      <c r="AJ14" s="56">
        <v>100</v>
      </c>
      <c r="AK14" s="56">
        <v>100</v>
      </c>
      <c r="AL14" s="56">
        <v>100</v>
      </c>
      <c r="AM14" s="75">
        <v>100</v>
      </c>
      <c r="AN14" s="56">
        <v>0</v>
      </c>
      <c r="AO14" s="56">
        <v>0</v>
      </c>
      <c r="AP14" s="57">
        <f t="shared" si="5"/>
        <v>0</v>
      </c>
      <c r="AQ14" s="58">
        <v>100</v>
      </c>
      <c r="AR14" s="76">
        <v>100</v>
      </c>
      <c r="AS14" s="76">
        <v>100</v>
      </c>
      <c r="AT14" s="76">
        <v>100</v>
      </c>
      <c r="AU14" s="76">
        <v>100</v>
      </c>
      <c r="AV14" s="76">
        <v>100</v>
      </c>
      <c r="AW14" s="76">
        <v>100</v>
      </c>
      <c r="AX14" s="76">
        <v>100</v>
      </c>
      <c r="AY14" s="76">
        <v>100</v>
      </c>
      <c r="AZ14" s="52">
        <v>100</v>
      </c>
      <c r="BA14" s="52">
        <v>100</v>
      </c>
      <c r="BB14" s="52">
        <v>0</v>
      </c>
      <c r="BC14" s="52">
        <v>0</v>
      </c>
      <c r="BD14" s="54">
        <f t="shared" si="6"/>
        <v>0</v>
      </c>
      <c r="BE14" s="90">
        <v>100</v>
      </c>
      <c r="BF14" s="90">
        <v>100</v>
      </c>
      <c r="BG14" s="90">
        <v>100</v>
      </c>
      <c r="BH14" s="90">
        <v>100</v>
      </c>
      <c r="BI14" s="90">
        <v>100</v>
      </c>
      <c r="BJ14" s="90">
        <v>100</v>
      </c>
      <c r="BK14" s="90">
        <v>100</v>
      </c>
      <c r="BL14" s="90">
        <v>100</v>
      </c>
      <c r="BM14" s="90">
        <v>100</v>
      </c>
      <c r="BN14" s="90">
        <v>0</v>
      </c>
      <c r="BO14" s="91">
        <v>0</v>
      </c>
      <c r="BP14" s="651">
        <f t="shared" si="7"/>
        <v>0</v>
      </c>
      <c r="BQ14" s="90">
        <v>100</v>
      </c>
      <c r="BR14" s="90">
        <v>100</v>
      </c>
      <c r="BS14" s="90">
        <v>100</v>
      </c>
      <c r="BT14" s="90">
        <v>100</v>
      </c>
      <c r="BU14" s="90">
        <v>100</v>
      </c>
      <c r="BV14" s="90">
        <v>100</v>
      </c>
      <c r="BW14" s="90">
        <v>100</v>
      </c>
      <c r="BX14" s="91">
        <v>0</v>
      </c>
      <c r="BY14" s="92">
        <v>0</v>
      </c>
      <c r="BZ14" s="338">
        <f t="shared" si="8"/>
        <v>0</v>
      </c>
      <c r="CA14" s="193">
        <f t="shared" si="0"/>
        <v>6.7</v>
      </c>
      <c r="CB14" s="60">
        <v>100</v>
      </c>
      <c r="CC14" s="61">
        <v>100</v>
      </c>
      <c r="CD14" s="61">
        <v>100</v>
      </c>
      <c r="CE14" s="61">
        <v>100</v>
      </c>
      <c r="CF14" s="62">
        <v>0</v>
      </c>
      <c r="CG14" s="62">
        <v>0</v>
      </c>
      <c r="CH14" s="654">
        <f t="shared" si="9"/>
        <v>0</v>
      </c>
      <c r="CI14" s="63">
        <v>100</v>
      </c>
      <c r="CJ14" s="64">
        <v>100</v>
      </c>
      <c r="CK14" s="64">
        <v>100</v>
      </c>
      <c r="CL14" s="64">
        <v>100</v>
      </c>
      <c r="CM14" s="64">
        <v>0</v>
      </c>
      <c r="CN14" s="64">
        <v>0</v>
      </c>
      <c r="CO14" s="655">
        <f t="shared" si="10"/>
        <v>0</v>
      </c>
      <c r="CP14" s="63">
        <v>100</v>
      </c>
      <c r="CQ14" s="63">
        <v>100</v>
      </c>
      <c r="CR14" s="64">
        <v>100</v>
      </c>
      <c r="CS14" s="64">
        <v>100</v>
      </c>
      <c r="CT14" s="64">
        <v>0</v>
      </c>
      <c r="CU14" s="64">
        <v>0</v>
      </c>
      <c r="CV14" s="308">
        <f t="shared" si="11"/>
        <v>0</v>
      </c>
      <c r="CW14" s="61">
        <v>100</v>
      </c>
      <c r="CX14" s="61">
        <v>100</v>
      </c>
      <c r="CY14" s="62">
        <v>100</v>
      </c>
      <c r="CZ14" s="62">
        <v>100</v>
      </c>
      <c r="DA14" s="62">
        <v>0</v>
      </c>
      <c r="DB14" s="62">
        <v>0</v>
      </c>
      <c r="DC14" s="309">
        <f t="shared" si="12"/>
        <v>0</v>
      </c>
      <c r="DD14" s="439">
        <v>100</v>
      </c>
      <c r="DE14" s="440">
        <v>100</v>
      </c>
      <c r="DF14" s="441">
        <v>100</v>
      </c>
      <c r="DG14" s="441">
        <v>100</v>
      </c>
      <c r="DH14" s="441">
        <v>0</v>
      </c>
      <c r="DI14" s="441">
        <v>0</v>
      </c>
      <c r="DJ14" s="441">
        <v>0</v>
      </c>
      <c r="DK14" s="442">
        <f t="shared" si="13"/>
        <v>0</v>
      </c>
      <c r="DL14" s="443">
        <v>100</v>
      </c>
      <c r="DM14" s="444">
        <v>100</v>
      </c>
      <c r="DN14" s="444">
        <v>100</v>
      </c>
      <c r="DO14" s="444">
        <v>0</v>
      </c>
      <c r="DP14" s="444">
        <v>0</v>
      </c>
      <c r="DQ14" s="445">
        <f t="shared" si="14"/>
        <v>0</v>
      </c>
      <c r="DR14" s="250">
        <f t="shared" si="15"/>
        <v>0</v>
      </c>
      <c r="DS14" s="17">
        <f>7/10</f>
        <v>0.7</v>
      </c>
      <c r="DT14" s="372"/>
      <c r="DU14" s="347">
        <f>6/11</f>
        <v>0.54545454545454541</v>
      </c>
      <c r="DV14" s="384"/>
      <c r="DW14" s="18"/>
      <c r="DX14" s="19">
        <f t="shared" si="16"/>
        <v>1.2454545454545454</v>
      </c>
      <c r="DY14" s="70"/>
      <c r="DZ14" s="18"/>
      <c r="EA14" s="72"/>
      <c r="EB14" s="71"/>
      <c r="EC14" s="93">
        <f t="shared" si="1"/>
        <v>0</v>
      </c>
      <c r="ED14" s="380">
        <f t="shared" si="2"/>
        <v>7.9454545454545453</v>
      </c>
    </row>
    <row r="15" spans="1:134" s="11" customFormat="1" ht="15.75" x14ac:dyDescent="0.25">
      <c r="A15" s="33">
        <v>12</v>
      </c>
      <c r="B15" s="204" t="s">
        <v>66</v>
      </c>
      <c r="C15" s="128">
        <v>100</v>
      </c>
      <c r="D15" s="123">
        <v>100</v>
      </c>
      <c r="E15" s="123">
        <v>100</v>
      </c>
      <c r="F15" s="123">
        <v>100</v>
      </c>
      <c r="G15" s="123">
        <v>100</v>
      </c>
      <c r="H15" s="123">
        <v>100</v>
      </c>
      <c r="I15" s="123">
        <v>100</v>
      </c>
      <c r="J15" s="123">
        <v>100</v>
      </c>
      <c r="K15" s="123">
        <v>0</v>
      </c>
      <c r="L15" s="123">
        <v>0</v>
      </c>
      <c r="M15" s="124">
        <f t="shared" si="3"/>
        <v>0</v>
      </c>
      <c r="N15" s="125">
        <v>100</v>
      </c>
      <c r="O15" s="126">
        <v>100</v>
      </c>
      <c r="P15" s="126">
        <v>100</v>
      </c>
      <c r="Q15" s="126">
        <v>100</v>
      </c>
      <c r="R15" s="126">
        <v>100</v>
      </c>
      <c r="S15" s="126">
        <v>100</v>
      </c>
      <c r="T15" s="126">
        <v>100</v>
      </c>
      <c r="U15" s="126">
        <v>100</v>
      </c>
      <c r="V15" s="126">
        <v>100</v>
      </c>
      <c r="W15" s="126">
        <v>100</v>
      </c>
      <c r="X15" s="126">
        <v>100</v>
      </c>
      <c r="Y15" s="126">
        <v>0</v>
      </c>
      <c r="Z15" s="126">
        <v>0</v>
      </c>
      <c r="AA15" s="340">
        <f t="shared" si="4"/>
        <v>0</v>
      </c>
      <c r="AB15" s="128">
        <v>100</v>
      </c>
      <c r="AC15" s="123">
        <v>100</v>
      </c>
      <c r="AD15" s="123">
        <v>100</v>
      </c>
      <c r="AE15" s="123">
        <v>100</v>
      </c>
      <c r="AF15" s="123">
        <v>100</v>
      </c>
      <c r="AG15" s="123">
        <v>100</v>
      </c>
      <c r="AH15" s="123">
        <v>100</v>
      </c>
      <c r="AI15" s="123">
        <v>100</v>
      </c>
      <c r="AJ15" s="123">
        <v>100</v>
      </c>
      <c r="AK15" s="123">
        <v>100</v>
      </c>
      <c r="AL15" s="123">
        <v>100</v>
      </c>
      <c r="AM15" s="129">
        <v>100</v>
      </c>
      <c r="AN15" s="123">
        <v>0</v>
      </c>
      <c r="AO15" s="123">
        <v>0</v>
      </c>
      <c r="AP15" s="130">
        <f t="shared" si="5"/>
        <v>0</v>
      </c>
      <c r="AQ15" s="131">
        <v>100</v>
      </c>
      <c r="AR15" s="132">
        <v>100</v>
      </c>
      <c r="AS15" s="132">
        <v>100</v>
      </c>
      <c r="AT15" s="132">
        <v>100</v>
      </c>
      <c r="AU15" s="132">
        <v>100</v>
      </c>
      <c r="AV15" s="132">
        <v>100</v>
      </c>
      <c r="AW15" s="132">
        <v>100</v>
      </c>
      <c r="AX15" s="132">
        <v>100</v>
      </c>
      <c r="AY15" s="132">
        <v>100</v>
      </c>
      <c r="AZ15" s="126">
        <v>100</v>
      </c>
      <c r="BA15" s="126">
        <v>100</v>
      </c>
      <c r="BB15" s="126">
        <v>0</v>
      </c>
      <c r="BC15" s="126">
        <v>0</v>
      </c>
      <c r="BD15" s="133">
        <f t="shared" si="6"/>
        <v>0</v>
      </c>
      <c r="BE15" s="201">
        <v>100</v>
      </c>
      <c r="BF15" s="201">
        <v>100</v>
      </c>
      <c r="BG15" s="201">
        <v>100</v>
      </c>
      <c r="BH15" s="201">
        <v>100</v>
      </c>
      <c r="BI15" s="201">
        <v>100</v>
      </c>
      <c r="BJ15" s="201">
        <v>100</v>
      </c>
      <c r="BK15" s="201">
        <v>100</v>
      </c>
      <c r="BL15" s="201">
        <v>100</v>
      </c>
      <c r="BM15" s="201">
        <v>100</v>
      </c>
      <c r="BN15" s="201">
        <v>0</v>
      </c>
      <c r="BO15" s="202">
        <v>0</v>
      </c>
      <c r="BP15" s="651">
        <f t="shared" si="7"/>
        <v>0</v>
      </c>
      <c r="BQ15" s="201">
        <v>100</v>
      </c>
      <c r="BR15" s="201">
        <v>100</v>
      </c>
      <c r="BS15" s="201">
        <v>100</v>
      </c>
      <c r="BT15" s="201">
        <v>100</v>
      </c>
      <c r="BU15" s="201">
        <v>100</v>
      </c>
      <c r="BV15" s="201">
        <v>100</v>
      </c>
      <c r="BW15" s="201">
        <v>100</v>
      </c>
      <c r="BX15" s="202">
        <v>0</v>
      </c>
      <c r="BY15" s="203">
        <v>0</v>
      </c>
      <c r="BZ15" s="301">
        <f t="shared" si="8"/>
        <v>0</v>
      </c>
      <c r="CA15" s="196">
        <f t="shared" si="0"/>
        <v>0</v>
      </c>
      <c r="CB15" s="34">
        <v>100</v>
      </c>
      <c r="CC15" s="35">
        <v>100</v>
      </c>
      <c r="CD15" s="35">
        <v>100</v>
      </c>
      <c r="CE15" s="35">
        <v>100</v>
      </c>
      <c r="CF15" s="36">
        <v>0</v>
      </c>
      <c r="CG15" s="36">
        <v>0</v>
      </c>
      <c r="CH15" s="41">
        <f t="shared" si="9"/>
        <v>0</v>
      </c>
      <c r="CI15" s="37">
        <v>100</v>
      </c>
      <c r="CJ15" s="38">
        <v>100</v>
      </c>
      <c r="CK15" s="38">
        <v>100</v>
      </c>
      <c r="CL15" s="38">
        <v>100</v>
      </c>
      <c r="CM15" s="38">
        <v>0</v>
      </c>
      <c r="CN15" s="38">
        <v>0</v>
      </c>
      <c r="CO15" s="307">
        <f t="shared" si="10"/>
        <v>0</v>
      </c>
      <c r="CP15" s="37">
        <v>100</v>
      </c>
      <c r="CQ15" s="37">
        <v>100</v>
      </c>
      <c r="CR15" s="38">
        <v>100</v>
      </c>
      <c r="CS15" s="38">
        <v>100</v>
      </c>
      <c r="CT15" s="38">
        <v>0</v>
      </c>
      <c r="CU15" s="38">
        <v>0</v>
      </c>
      <c r="CV15" s="308">
        <f t="shared" si="11"/>
        <v>0</v>
      </c>
      <c r="CW15" s="35">
        <v>100</v>
      </c>
      <c r="CX15" s="35">
        <v>100</v>
      </c>
      <c r="CY15" s="36">
        <v>100</v>
      </c>
      <c r="CZ15" s="36">
        <v>100</v>
      </c>
      <c r="DA15" s="36">
        <v>0</v>
      </c>
      <c r="DB15" s="36">
        <v>0</v>
      </c>
      <c r="DC15" s="309">
        <f t="shared" si="12"/>
        <v>0</v>
      </c>
      <c r="DD15" s="435">
        <v>100</v>
      </c>
      <c r="DE15" s="436">
        <v>100</v>
      </c>
      <c r="DF15" s="437">
        <v>100</v>
      </c>
      <c r="DG15" s="437">
        <v>100</v>
      </c>
      <c r="DH15" s="437">
        <v>0</v>
      </c>
      <c r="DI15" s="437">
        <v>0</v>
      </c>
      <c r="DJ15" s="437">
        <v>0</v>
      </c>
      <c r="DK15" s="438">
        <f t="shared" si="13"/>
        <v>0</v>
      </c>
      <c r="DL15" s="430">
        <v>100</v>
      </c>
      <c r="DM15" s="432">
        <v>100</v>
      </c>
      <c r="DN15" s="432">
        <v>100</v>
      </c>
      <c r="DO15" s="432">
        <v>0</v>
      </c>
      <c r="DP15" s="432">
        <v>0</v>
      </c>
      <c r="DQ15" s="434">
        <f t="shared" si="14"/>
        <v>0</v>
      </c>
      <c r="DR15" s="250">
        <f t="shared" si="15"/>
        <v>0</v>
      </c>
      <c r="DS15" s="17"/>
      <c r="DT15" s="347"/>
      <c r="DU15" s="347"/>
      <c r="DV15" s="347"/>
      <c r="DW15" s="18"/>
      <c r="DX15" s="44">
        <f t="shared" si="16"/>
        <v>0</v>
      </c>
      <c r="DY15" s="42"/>
      <c r="DZ15" s="43"/>
      <c r="EA15" s="45"/>
      <c r="EB15" s="43"/>
      <c r="EC15" s="46">
        <f t="shared" si="1"/>
        <v>0</v>
      </c>
      <c r="ED15" s="379">
        <f t="shared" si="2"/>
        <v>0</v>
      </c>
    </row>
    <row r="16" spans="1:134" s="11" customFormat="1" ht="15.75" x14ac:dyDescent="0.25">
      <c r="A16" s="283">
        <v>13</v>
      </c>
      <c r="B16" s="87" t="s">
        <v>67</v>
      </c>
      <c r="C16" s="55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100</v>
      </c>
      <c r="K16" s="56">
        <v>30</v>
      </c>
      <c r="L16" s="56">
        <v>0</v>
      </c>
      <c r="M16" s="77">
        <f t="shared" si="3"/>
        <v>3.65</v>
      </c>
      <c r="N16" s="51">
        <v>0</v>
      </c>
      <c r="O16" s="52">
        <v>0</v>
      </c>
      <c r="P16" s="52">
        <v>0</v>
      </c>
      <c r="Q16" s="52">
        <v>0</v>
      </c>
      <c r="R16" s="52">
        <v>0</v>
      </c>
      <c r="S16" s="52">
        <v>0</v>
      </c>
      <c r="T16" s="52">
        <v>0</v>
      </c>
      <c r="U16" s="52">
        <v>10</v>
      </c>
      <c r="V16" s="52">
        <v>10</v>
      </c>
      <c r="W16" s="52">
        <v>0</v>
      </c>
      <c r="X16" s="52">
        <v>100</v>
      </c>
      <c r="Y16" s="52">
        <v>0</v>
      </c>
      <c r="Z16" s="52">
        <v>0</v>
      </c>
      <c r="AA16" s="341">
        <f t="shared" si="4"/>
        <v>4.9000000000000004</v>
      </c>
      <c r="AB16" s="55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6">
        <v>0</v>
      </c>
      <c r="AI16" s="56">
        <v>0</v>
      </c>
      <c r="AJ16" s="56">
        <v>0</v>
      </c>
      <c r="AK16" s="56">
        <v>0</v>
      </c>
      <c r="AL16" s="56">
        <v>0</v>
      </c>
      <c r="AM16" s="75">
        <v>100</v>
      </c>
      <c r="AN16" s="56">
        <v>0</v>
      </c>
      <c r="AO16" s="56">
        <v>0</v>
      </c>
      <c r="AP16" s="57">
        <f t="shared" si="5"/>
        <v>5.5</v>
      </c>
      <c r="AQ16" s="58">
        <v>0</v>
      </c>
      <c r="AR16" s="76">
        <v>0</v>
      </c>
      <c r="AS16" s="76">
        <v>0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>
        <v>0</v>
      </c>
      <c r="BA16" s="52">
        <v>100</v>
      </c>
      <c r="BB16" s="52">
        <v>0</v>
      </c>
      <c r="BC16" s="52">
        <v>0</v>
      </c>
      <c r="BD16" s="54">
        <f t="shared" si="6"/>
        <v>5</v>
      </c>
      <c r="BE16" s="90">
        <v>0</v>
      </c>
      <c r="BF16" s="90">
        <v>0</v>
      </c>
      <c r="BG16" s="90">
        <v>0</v>
      </c>
      <c r="BH16" s="90">
        <v>0</v>
      </c>
      <c r="BI16" s="90">
        <v>0</v>
      </c>
      <c r="BJ16" s="90">
        <v>0</v>
      </c>
      <c r="BK16" s="90">
        <v>0</v>
      </c>
      <c r="BL16" s="90">
        <v>0</v>
      </c>
      <c r="BM16" s="90">
        <v>100</v>
      </c>
      <c r="BN16" s="90">
        <v>0</v>
      </c>
      <c r="BO16" s="91">
        <v>5</v>
      </c>
      <c r="BP16" s="651">
        <f t="shared" si="7"/>
        <v>3.8</v>
      </c>
      <c r="BQ16" s="90">
        <v>0</v>
      </c>
      <c r="BR16" s="90">
        <v>0</v>
      </c>
      <c r="BS16" s="90">
        <v>0</v>
      </c>
      <c r="BT16" s="90">
        <v>0</v>
      </c>
      <c r="BU16" s="90">
        <v>0</v>
      </c>
      <c r="BV16" s="90">
        <v>0</v>
      </c>
      <c r="BW16" s="90">
        <v>100</v>
      </c>
      <c r="BX16" s="91">
        <v>100</v>
      </c>
      <c r="BY16" s="92">
        <v>0</v>
      </c>
      <c r="BZ16" s="338">
        <f t="shared" si="8"/>
        <v>3.5</v>
      </c>
      <c r="CA16" s="193">
        <f t="shared" si="0"/>
        <v>26.35</v>
      </c>
      <c r="CB16" s="60">
        <v>100</v>
      </c>
      <c r="CC16" s="61">
        <v>100</v>
      </c>
      <c r="CD16" s="61">
        <v>100</v>
      </c>
      <c r="CE16" s="61">
        <v>100</v>
      </c>
      <c r="CF16" s="62">
        <v>0</v>
      </c>
      <c r="CG16" s="62">
        <v>0</v>
      </c>
      <c r="CH16" s="654">
        <f t="shared" si="9"/>
        <v>0</v>
      </c>
      <c r="CI16" s="653">
        <v>100</v>
      </c>
      <c r="CJ16" s="328">
        <v>100</v>
      </c>
      <c r="CK16" s="328">
        <v>100</v>
      </c>
      <c r="CL16" s="328">
        <v>100</v>
      </c>
      <c r="CM16" s="328">
        <v>0</v>
      </c>
      <c r="CN16" s="328">
        <v>0</v>
      </c>
      <c r="CO16" s="655">
        <f t="shared" si="10"/>
        <v>0</v>
      </c>
      <c r="CP16" s="37">
        <v>100</v>
      </c>
      <c r="CQ16" s="37">
        <v>100</v>
      </c>
      <c r="CR16" s="38">
        <v>100</v>
      </c>
      <c r="CS16" s="38">
        <v>100</v>
      </c>
      <c r="CT16" s="38">
        <v>0</v>
      </c>
      <c r="CU16" s="38">
        <v>0</v>
      </c>
      <c r="CV16" s="308">
        <f t="shared" si="11"/>
        <v>0</v>
      </c>
      <c r="CW16" s="35">
        <v>100</v>
      </c>
      <c r="CX16" s="35">
        <v>100</v>
      </c>
      <c r="CY16" s="36">
        <v>100</v>
      </c>
      <c r="CZ16" s="36">
        <v>100</v>
      </c>
      <c r="DA16" s="36">
        <v>0</v>
      </c>
      <c r="DB16" s="36">
        <v>0</v>
      </c>
      <c r="DC16" s="309">
        <f t="shared" si="12"/>
        <v>0</v>
      </c>
      <c r="DD16" s="435">
        <v>100</v>
      </c>
      <c r="DE16" s="436">
        <v>100</v>
      </c>
      <c r="DF16" s="437">
        <v>100</v>
      </c>
      <c r="DG16" s="437">
        <v>100</v>
      </c>
      <c r="DH16" s="437">
        <v>0</v>
      </c>
      <c r="DI16" s="437">
        <v>0</v>
      </c>
      <c r="DJ16" s="437">
        <v>0</v>
      </c>
      <c r="DK16" s="438">
        <f t="shared" si="13"/>
        <v>0</v>
      </c>
      <c r="DL16" s="430">
        <v>100</v>
      </c>
      <c r="DM16" s="432">
        <v>100</v>
      </c>
      <c r="DN16" s="432">
        <v>100</v>
      </c>
      <c r="DO16" s="432">
        <v>0</v>
      </c>
      <c r="DP16" s="432">
        <v>0</v>
      </c>
      <c r="DQ16" s="434">
        <f t="shared" si="14"/>
        <v>0</v>
      </c>
      <c r="DR16" s="250">
        <f t="shared" si="15"/>
        <v>0</v>
      </c>
      <c r="DS16" s="17">
        <f>7/10</f>
        <v>0.7</v>
      </c>
      <c r="DT16" s="17">
        <f>7/10</f>
        <v>0.7</v>
      </c>
      <c r="DU16" s="347">
        <f>6/11</f>
        <v>0.54545454545454541</v>
      </c>
      <c r="DV16" s="347">
        <f>6/10</f>
        <v>0.6</v>
      </c>
      <c r="DW16" s="18"/>
      <c r="DX16" s="19">
        <f t="shared" si="16"/>
        <v>2.5454545454545454</v>
      </c>
      <c r="DY16" s="42"/>
      <c r="DZ16" s="18"/>
      <c r="EA16" s="45"/>
      <c r="EB16" s="43"/>
      <c r="EC16" s="93">
        <f t="shared" si="1"/>
        <v>0</v>
      </c>
      <c r="ED16" s="380">
        <f t="shared" si="2"/>
        <v>28.895454545454548</v>
      </c>
    </row>
    <row r="17" spans="1:134" s="11" customFormat="1" ht="15.75" x14ac:dyDescent="0.25">
      <c r="A17" s="33">
        <v>14</v>
      </c>
      <c r="B17" s="204" t="s">
        <v>68</v>
      </c>
      <c r="C17" s="128">
        <v>100</v>
      </c>
      <c r="D17" s="123">
        <v>100</v>
      </c>
      <c r="E17" s="123">
        <v>100</v>
      </c>
      <c r="F17" s="123">
        <v>100</v>
      </c>
      <c r="G17" s="123">
        <v>100</v>
      </c>
      <c r="H17" s="123">
        <v>100</v>
      </c>
      <c r="I17" s="123">
        <v>100</v>
      </c>
      <c r="J17" s="123">
        <v>100</v>
      </c>
      <c r="K17" s="123">
        <v>0</v>
      </c>
      <c r="L17" s="123">
        <v>0</v>
      </c>
      <c r="M17" s="124">
        <f t="shared" si="3"/>
        <v>0</v>
      </c>
      <c r="N17" s="125">
        <v>100</v>
      </c>
      <c r="O17" s="126">
        <v>100</v>
      </c>
      <c r="P17" s="126">
        <v>100</v>
      </c>
      <c r="Q17" s="126">
        <v>100</v>
      </c>
      <c r="R17" s="126">
        <v>100</v>
      </c>
      <c r="S17" s="126">
        <v>100</v>
      </c>
      <c r="T17" s="126">
        <v>100</v>
      </c>
      <c r="U17" s="126">
        <v>100</v>
      </c>
      <c r="V17" s="126">
        <v>100</v>
      </c>
      <c r="W17" s="126">
        <v>100</v>
      </c>
      <c r="X17" s="126">
        <v>100</v>
      </c>
      <c r="Y17" s="126">
        <v>0</v>
      </c>
      <c r="Z17" s="126">
        <v>0</v>
      </c>
      <c r="AA17" s="340">
        <f t="shared" si="4"/>
        <v>0</v>
      </c>
      <c r="AB17" s="128">
        <v>100</v>
      </c>
      <c r="AC17" s="123">
        <v>100</v>
      </c>
      <c r="AD17" s="123">
        <v>100</v>
      </c>
      <c r="AE17" s="123">
        <v>100</v>
      </c>
      <c r="AF17" s="123">
        <v>100</v>
      </c>
      <c r="AG17" s="123">
        <v>100</v>
      </c>
      <c r="AH17" s="123">
        <v>100</v>
      </c>
      <c r="AI17" s="123">
        <v>100</v>
      </c>
      <c r="AJ17" s="123">
        <v>100</v>
      </c>
      <c r="AK17" s="123">
        <v>100</v>
      </c>
      <c r="AL17" s="123">
        <v>100</v>
      </c>
      <c r="AM17" s="129">
        <v>100</v>
      </c>
      <c r="AN17" s="123">
        <v>0</v>
      </c>
      <c r="AO17" s="123">
        <v>0</v>
      </c>
      <c r="AP17" s="130">
        <f t="shared" si="5"/>
        <v>0</v>
      </c>
      <c r="AQ17" s="131">
        <v>100</v>
      </c>
      <c r="AR17" s="132">
        <v>100</v>
      </c>
      <c r="AS17" s="132">
        <v>100</v>
      </c>
      <c r="AT17" s="132">
        <v>100</v>
      </c>
      <c r="AU17" s="132">
        <v>100</v>
      </c>
      <c r="AV17" s="132">
        <v>100</v>
      </c>
      <c r="AW17" s="132">
        <v>100</v>
      </c>
      <c r="AX17" s="132">
        <v>100</v>
      </c>
      <c r="AY17" s="132">
        <v>100</v>
      </c>
      <c r="AZ17" s="126">
        <v>100</v>
      </c>
      <c r="BA17" s="126">
        <v>100</v>
      </c>
      <c r="BB17" s="126">
        <v>0</v>
      </c>
      <c r="BC17" s="126">
        <v>0</v>
      </c>
      <c r="BD17" s="133">
        <f t="shared" si="6"/>
        <v>0</v>
      </c>
      <c r="BE17" s="201">
        <v>100</v>
      </c>
      <c r="BF17" s="201">
        <v>100</v>
      </c>
      <c r="BG17" s="201">
        <v>100</v>
      </c>
      <c r="BH17" s="201">
        <v>100</v>
      </c>
      <c r="BI17" s="201">
        <v>100</v>
      </c>
      <c r="BJ17" s="201">
        <v>100</v>
      </c>
      <c r="BK17" s="201">
        <v>100</v>
      </c>
      <c r="BL17" s="201">
        <v>100</v>
      </c>
      <c r="BM17" s="201">
        <v>100</v>
      </c>
      <c r="BN17" s="201">
        <v>0</v>
      </c>
      <c r="BO17" s="202">
        <v>0</v>
      </c>
      <c r="BP17" s="650">
        <f t="shared" si="7"/>
        <v>0</v>
      </c>
      <c r="BQ17" s="201">
        <v>100</v>
      </c>
      <c r="BR17" s="201">
        <v>100</v>
      </c>
      <c r="BS17" s="201">
        <v>100</v>
      </c>
      <c r="BT17" s="201">
        <v>100</v>
      </c>
      <c r="BU17" s="201">
        <v>100</v>
      </c>
      <c r="BV17" s="201">
        <v>100</v>
      </c>
      <c r="BW17" s="201">
        <v>100</v>
      </c>
      <c r="BX17" s="202">
        <v>0</v>
      </c>
      <c r="BY17" s="203">
        <v>0</v>
      </c>
      <c r="BZ17" s="301">
        <f t="shared" si="8"/>
        <v>0</v>
      </c>
      <c r="CA17" s="196">
        <f t="shared" si="0"/>
        <v>0</v>
      </c>
      <c r="CB17" s="34">
        <v>100</v>
      </c>
      <c r="CC17" s="35">
        <v>100</v>
      </c>
      <c r="CD17" s="35">
        <v>100</v>
      </c>
      <c r="CE17" s="35">
        <v>100</v>
      </c>
      <c r="CF17" s="36">
        <v>0</v>
      </c>
      <c r="CG17" s="36">
        <v>0</v>
      </c>
      <c r="CH17" s="41">
        <f t="shared" si="9"/>
        <v>0</v>
      </c>
      <c r="CI17" s="37">
        <v>100</v>
      </c>
      <c r="CJ17" s="38">
        <v>100</v>
      </c>
      <c r="CK17" s="38">
        <v>100</v>
      </c>
      <c r="CL17" s="38">
        <v>100</v>
      </c>
      <c r="CM17" s="38">
        <v>0</v>
      </c>
      <c r="CN17" s="38">
        <v>0</v>
      </c>
      <c r="CO17" s="307">
        <f t="shared" si="10"/>
        <v>0</v>
      </c>
      <c r="CP17" s="37">
        <v>100</v>
      </c>
      <c r="CQ17" s="37">
        <v>100</v>
      </c>
      <c r="CR17" s="38">
        <v>100</v>
      </c>
      <c r="CS17" s="38">
        <v>100</v>
      </c>
      <c r="CT17" s="38">
        <v>0</v>
      </c>
      <c r="CU17" s="38">
        <v>0</v>
      </c>
      <c r="CV17" s="308">
        <f t="shared" si="11"/>
        <v>0</v>
      </c>
      <c r="CW17" s="35">
        <v>100</v>
      </c>
      <c r="CX17" s="35">
        <v>100</v>
      </c>
      <c r="CY17" s="36">
        <v>100</v>
      </c>
      <c r="CZ17" s="36">
        <v>100</v>
      </c>
      <c r="DA17" s="36">
        <v>0</v>
      </c>
      <c r="DB17" s="36">
        <v>0</v>
      </c>
      <c r="DC17" s="309">
        <f t="shared" si="12"/>
        <v>0</v>
      </c>
      <c r="DD17" s="435">
        <v>100</v>
      </c>
      <c r="DE17" s="436">
        <v>100</v>
      </c>
      <c r="DF17" s="437">
        <v>100</v>
      </c>
      <c r="DG17" s="437">
        <v>100</v>
      </c>
      <c r="DH17" s="437">
        <v>0</v>
      </c>
      <c r="DI17" s="437">
        <v>0</v>
      </c>
      <c r="DJ17" s="437">
        <v>0</v>
      </c>
      <c r="DK17" s="438">
        <f t="shared" si="13"/>
        <v>0</v>
      </c>
      <c r="DL17" s="430">
        <v>100</v>
      </c>
      <c r="DM17" s="432">
        <v>100</v>
      </c>
      <c r="DN17" s="432">
        <v>100</v>
      </c>
      <c r="DO17" s="432">
        <v>0</v>
      </c>
      <c r="DP17" s="432">
        <v>0</v>
      </c>
      <c r="DQ17" s="434">
        <f t="shared" si="14"/>
        <v>0</v>
      </c>
      <c r="DR17" s="250">
        <f t="shared" si="15"/>
        <v>0</v>
      </c>
      <c r="DS17" s="17"/>
      <c r="DT17" s="347"/>
      <c r="DU17" s="347"/>
      <c r="DV17" s="347"/>
      <c r="DW17" s="18"/>
      <c r="DX17" s="44">
        <f t="shared" si="16"/>
        <v>0</v>
      </c>
      <c r="DY17" s="42"/>
      <c r="DZ17" s="43"/>
      <c r="EA17" s="45"/>
      <c r="EB17" s="43"/>
      <c r="EC17" s="46">
        <f t="shared" si="1"/>
        <v>0</v>
      </c>
      <c r="ED17" s="379">
        <f t="shared" si="2"/>
        <v>0</v>
      </c>
    </row>
    <row r="18" spans="1:134" s="11" customFormat="1" ht="15.75" x14ac:dyDescent="0.25">
      <c r="A18" s="283">
        <v>15</v>
      </c>
      <c r="B18" s="87" t="s">
        <v>69</v>
      </c>
      <c r="C18" s="55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100</v>
      </c>
      <c r="K18" s="56">
        <v>30</v>
      </c>
      <c r="L18" s="56">
        <v>0</v>
      </c>
      <c r="M18" s="77">
        <f t="shared" si="3"/>
        <v>3.65</v>
      </c>
      <c r="N18" s="51">
        <v>100</v>
      </c>
      <c r="O18" s="52">
        <v>100</v>
      </c>
      <c r="P18" s="52">
        <v>100</v>
      </c>
      <c r="Q18" s="52">
        <v>100</v>
      </c>
      <c r="R18" s="52">
        <v>100</v>
      </c>
      <c r="S18" s="52">
        <v>100</v>
      </c>
      <c r="T18" s="52">
        <v>100</v>
      </c>
      <c r="U18" s="52">
        <v>100</v>
      </c>
      <c r="V18" s="52">
        <v>100</v>
      </c>
      <c r="W18" s="52">
        <v>100</v>
      </c>
      <c r="X18" s="52">
        <v>100</v>
      </c>
      <c r="Y18" s="52">
        <v>0</v>
      </c>
      <c r="Z18" s="52">
        <v>0</v>
      </c>
      <c r="AA18" s="344">
        <f t="shared" si="4"/>
        <v>0</v>
      </c>
      <c r="AB18" s="55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75">
        <v>100</v>
      </c>
      <c r="AN18" s="56">
        <v>0</v>
      </c>
      <c r="AO18" s="56">
        <v>30</v>
      </c>
      <c r="AP18" s="57">
        <f t="shared" si="5"/>
        <v>3.85</v>
      </c>
      <c r="AQ18" s="58">
        <v>100</v>
      </c>
      <c r="AR18" s="76">
        <v>100</v>
      </c>
      <c r="AS18" s="76">
        <v>100</v>
      </c>
      <c r="AT18" s="76">
        <v>100</v>
      </c>
      <c r="AU18" s="76">
        <v>100</v>
      </c>
      <c r="AV18" s="76">
        <v>100</v>
      </c>
      <c r="AW18" s="76">
        <v>100</v>
      </c>
      <c r="AX18" s="76">
        <v>100</v>
      </c>
      <c r="AY18" s="76">
        <v>100</v>
      </c>
      <c r="AZ18" s="52">
        <v>100</v>
      </c>
      <c r="BA18" s="52">
        <v>100</v>
      </c>
      <c r="BB18" s="52">
        <v>0</v>
      </c>
      <c r="BC18" s="52">
        <v>0</v>
      </c>
      <c r="BD18" s="54">
        <f t="shared" si="6"/>
        <v>0</v>
      </c>
      <c r="BE18" s="90">
        <v>100</v>
      </c>
      <c r="BF18" s="90">
        <v>100</v>
      </c>
      <c r="BG18" s="90">
        <v>100</v>
      </c>
      <c r="BH18" s="90">
        <v>100</v>
      </c>
      <c r="BI18" s="90">
        <v>100</v>
      </c>
      <c r="BJ18" s="90">
        <v>100</v>
      </c>
      <c r="BK18" s="90">
        <v>100</v>
      </c>
      <c r="BL18" s="90">
        <v>100</v>
      </c>
      <c r="BM18" s="90">
        <v>100</v>
      </c>
      <c r="BN18" s="90">
        <v>0</v>
      </c>
      <c r="BO18" s="91">
        <v>0</v>
      </c>
      <c r="BP18" s="651">
        <f t="shared" si="7"/>
        <v>0</v>
      </c>
      <c r="BQ18" s="90">
        <v>100</v>
      </c>
      <c r="BR18" s="90">
        <v>100</v>
      </c>
      <c r="BS18" s="90">
        <v>100</v>
      </c>
      <c r="BT18" s="90">
        <v>100</v>
      </c>
      <c r="BU18" s="90">
        <v>100</v>
      </c>
      <c r="BV18" s="90">
        <v>100</v>
      </c>
      <c r="BW18" s="90">
        <v>100</v>
      </c>
      <c r="BX18" s="91">
        <v>0</v>
      </c>
      <c r="BY18" s="92">
        <v>0</v>
      </c>
      <c r="BZ18" s="338">
        <f t="shared" si="8"/>
        <v>0</v>
      </c>
      <c r="CA18" s="193">
        <f t="shared" si="0"/>
        <v>7.5</v>
      </c>
      <c r="CB18" s="60">
        <v>100</v>
      </c>
      <c r="CC18" s="61">
        <v>100</v>
      </c>
      <c r="CD18" s="61">
        <v>100</v>
      </c>
      <c r="CE18" s="61">
        <v>100</v>
      </c>
      <c r="CF18" s="62">
        <v>0</v>
      </c>
      <c r="CG18" s="62">
        <v>0</v>
      </c>
      <c r="CH18" s="654">
        <f t="shared" si="9"/>
        <v>0</v>
      </c>
      <c r="CI18" s="653">
        <v>100</v>
      </c>
      <c r="CJ18" s="328">
        <v>100</v>
      </c>
      <c r="CK18" s="328">
        <v>100</v>
      </c>
      <c r="CL18" s="328">
        <v>100</v>
      </c>
      <c r="CM18" s="328">
        <v>0</v>
      </c>
      <c r="CN18" s="328">
        <v>0</v>
      </c>
      <c r="CO18" s="655">
        <f t="shared" si="10"/>
        <v>0</v>
      </c>
      <c r="CP18" s="37">
        <v>100</v>
      </c>
      <c r="CQ18" s="37">
        <v>100</v>
      </c>
      <c r="CR18" s="38">
        <v>100</v>
      </c>
      <c r="CS18" s="38">
        <v>100</v>
      </c>
      <c r="CT18" s="38">
        <v>0</v>
      </c>
      <c r="CU18" s="38">
        <v>0</v>
      </c>
      <c r="CV18" s="308">
        <f t="shared" si="11"/>
        <v>0</v>
      </c>
      <c r="CW18" s="35">
        <v>100</v>
      </c>
      <c r="CX18" s="35">
        <v>100</v>
      </c>
      <c r="CY18" s="36">
        <v>100</v>
      </c>
      <c r="CZ18" s="36">
        <v>100</v>
      </c>
      <c r="DA18" s="36">
        <v>0</v>
      </c>
      <c r="DB18" s="36">
        <v>0</v>
      </c>
      <c r="DC18" s="309">
        <f t="shared" si="12"/>
        <v>0</v>
      </c>
      <c r="DD18" s="435">
        <v>100</v>
      </c>
      <c r="DE18" s="436">
        <v>100</v>
      </c>
      <c r="DF18" s="437">
        <v>100</v>
      </c>
      <c r="DG18" s="437">
        <v>100</v>
      </c>
      <c r="DH18" s="437">
        <v>0</v>
      </c>
      <c r="DI18" s="437">
        <v>0</v>
      </c>
      <c r="DJ18" s="437">
        <v>0</v>
      </c>
      <c r="DK18" s="438">
        <f t="shared" si="13"/>
        <v>0</v>
      </c>
      <c r="DL18" s="430">
        <v>100</v>
      </c>
      <c r="DM18" s="432">
        <v>100</v>
      </c>
      <c r="DN18" s="432">
        <v>100</v>
      </c>
      <c r="DO18" s="432">
        <v>0</v>
      </c>
      <c r="DP18" s="432">
        <v>0</v>
      </c>
      <c r="DQ18" s="434">
        <f t="shared" si="14"/>
        <v>0</v>
      </c>
      <c r="DR18" s="250">
        <f t="shared" si="15"/>
        <v>0</v>
      </c>
      <c r="DS18" s="17">
        <f>4/10</f>
        <v>0.4</v>
      </c>
      <c r="DT18" s="347">
        <f>2/10</f>
        <v>0.2</v>
      </c>
      <c r="DU18" s="372"/>
      <c r="DV18" s="384"/>
      <c r="DW18" s="18"/>
      <c r="DX18" s="19">
        <f t="shared" si="16"/>
        <v>0.60000000000000009</v>
      </c>
      <c r="DY18" s="42"/>
      <c r="DZ18" s="18">
        <v>2</v>
      </c>
      <c r="EA18" s="45"/>
      <c r="EB18" s="43"/>
      <c r="EC18" s="93">
        <f t="shared" si="1"/>
        <v>2</v>
      </c>
      <c r="ED18" s="380">
        <f t="shared" si="2"/>
        <v>10.1</v>
      </c>
    </row>
    <row r="19" spans="1:134" s="11" customFormat="1" ht="15.75" hidden="1" outlineLevel="1" x14ac:dyDescent="0.25">
      <c r="A19" s="33">
        <v>16</v>
      </c>
      <c r="B19" s="204" t="s">
        <v>70</v>
      </c>
      <c r="C19" s="128">
        <v>100</v>
      </c>
      <c r="D19" s="123">
        <v>100</v>
      </c>
      <c r="E19" s="123">
        <v>100</v>
      </c>
      <c r="F19" s="123">
        <v>100</v>
      </c>
      <c r="G19" s="123">
        <v>100</v>
      </c>
      <c r="H19" s="123">
        <v>100</v>
      </c>
      <c r="I19" s="123">
        <v>100</v>
      </c>
      <c r="J19" s="123">
        <v>100</v>
      </c>
      <c r="K19" s="123">
        <v>0</v>
      </c>
      <c r="L19" s="123">
        <v>0</v>
      </c>
      <c r="M19" s="124">
        <f t="shared" si="3"/>
        <v>0</v>
      </c>
      <c r="N19" s="125">
        <v>100</v>
      </c>
      <c r="O19" s="126">
        <v>100</v>
      </c>
      <c r="P19" s="126">
        <v>100</v>
      </c>
      <c r="Q19" s="126">
        <v>100</v>
      </c>
      <c r="R19" s="126">
        <v>100</v>
      </c>
      <c r="S19" s="126">
        <v>100</v>
      </c>
      <c r="T19" s="126">
        <v>100</v>
      </c>
      <c r="U19" s="126">
        <v>100</v>
      </c>
      <c r="V19" s="126">
        <v>100</v>
      </c>
      <c r="W19" s="126">
        <v>100</v>
      </c>
      <c r="X19" s="126">
        <v>100</v>
      </c>
      <c r="Y19" s="126">
        <v>0</v>
      </c>
      <c r="Z19" s="126">
        <v>0</v>
      </c>
      <c r="AA19" s="340">
        <f t="shared" si="4"/>
        <v>0</v>
      </c>
      <c r="AB19" s="128">
        <v>100</v>
      </c>
      <c r="AC19" s="123">
        <v>100</v>
      </c>
      <c r="AD19" s="123">
        <v>100</v>
      </c>
      <c r="AE19" s="123">
        <v>100</v>
      </c>
      <c r="AF19" s="123">
        <v>100</v>
      </c>
      <c r="AG19" s="123">
        <v>100</v>
      </c>
      <c r="AH19" s="123">
        <v>100</v>
      </c>
      <c r="AI19" s="123">
        <v>100</v>
      </c>
      <c r="AJ19" s="123">
        <v>100</v>
      </c>
      <c r="AK19" s="123">
        <v>100</v>
      </c>
      <c r="AL19" s="123">
        <v>100</v>
      </c>
      <c r="AM19" s="129">
        <v>100</v>
      </c>
      <c r="AN19" s="123">
        <v>0</v>
      </c>
      <c r="AO19" s="123">
        <v>0</v>
      </c>
      <c r="AP19" s="130">
        <f t="shared" si="5"/>
        <v>0</v>
      </c>
      <c r="AQ19" s="131">
        <v>100</v>
      </c>
      <c r="AR19" s="132">
        <v>100</v>
      </c>
      <c r="AS19" s="132">
        <v>100</v>
      </c>
      <c r="AT19" s="132">
        <v>100</v>
      </c>
      <c r="AU19" s="132">
        <v>100</v>
      </c>
      <c r="AV19" s="132">
        <v>100</v>
      </c>
      <c r="AW19" s="132">
        <v>100</v>
      </c>
      <c r="AX19" s="132">
        <v>100</v>
      </c>
      <c r="AY19" s="132">
        <v>100</v>
      </c>
      <c r="AZ19" s="126">
        <v>100</v>
      </c>
      <c r="BA19" s="126">
        <v>100</v>
      </c>
      <c r="BB19" s="126">
        <v>0</v>
      </c>
      <c r="BC19" s="126">
        <v>0</v>
      </c>
      <c r="BD19" s="133">
        <f t="shared" si="6"/>
        <v>0</v>
      </c>
      <c r="BE19" s="201">
        <v>100</v>
      </c>
      <c r="BF19" s="201">
        <v>100</v>
      </c>
      <c r="BG19" s="201">
        <v>100</v>
      </c>
      <c r="BH19" s="201">
        <v>100</v>
      </c>
      <c r="BI19" s="201">
        <v>100</v>
      </c>
      <c r="BJ19" s="201">
        <v>100</v>
      </c>
      <c r="BK19" s="201">
        <v>100</v>
      </c>
      <c r="BL19" s="201">
        <v>100</v>
      </c>
      <c r="BM19" s="201">
        <v>100</v>
      </c>
      <c r="BN19" s="201">
        <v>0</v>
      </c>
      <c r="BO19" s="202">
        <v>0</v>
      </c>
      <c r="BP19" s="650">
        <f t="shared" si="7"/>
        <v>0</v>
      </c>
      <c r="BQ19" s="201">
        <v>100</v>
      </c>
      <c r="BR19" s="201">
        <v>100</v>
      </c>
      <c r="BS19" s="201">
        <v>100</v>
      </c>
      <c r="BT19" s="201">
        <v>100</v>
      </c>
      <c r="BU19" s="201">
        <v>100</v>
      </c>
      <c r="BV19" s="201">
        <v>100</v>
      </c>
      <c r="BW19" s="201">
        <v>100</v>
      </c>
      <c r="BX19" s="202">
        <v>0</v>
      </c>
      <c r="BY19" s="203">
        <v>0</v>
      </c>
      <c r="BZ19" s="338">
        <f t="shared" si="8"/>
        <v>0</v>
      </c>
      <c r="CA19" s="196">
        <f t="shared" si="0"/>
        <v>0</v>
      </c>
      <c r="CB19" s="34">
        <v>100</v>
      </c>
      <c r="CC19" s="35">
        <v>100</v>
      </c>
      <c r="CD19" s="35">
        <v>100</v>
      </c>
      <c r="CE19" s="35">
        <v>100</v>
      </c>
      <c r="CF19" s="36">
        <v>0</v>
      </c>
      <c r="CG19" s="36">
        <v>0</v>
      </c>
      <c r="CH19" s="41">
        <f t="shared" si="9"/>
        <v>0</v>
      </c>
      <c r="CI19" s="37">
        <v>100</v>
      </c>
      <c r="CJ19" s="38">
        <v>100</v>
      </c>
      <c r="CK19" s="38">
        <v>100</v>
      </c>
      <c r="CL19" s="38">
        <v>100</v>
      </c>
      <c r="CM19" s="38">
        <v>0</v>
      </c>
      <c r="CN19" s="38">
        <v>0</v>
      </c>
      <c r="CO19" s="307">
        <f t="shared" si="10"/>
        <v>0</v>
      </c>
      <c r="CP19" s="37">
        <v>100</v>
      </c>
      <c r="CQ19" s="37">
        <v>100</v>
      </c>
      <c r="CR19" s="38">
        <v>100</v>
      </c>
      <c r="CS19" s="38">
        <v>100</v>
      </c>
      <c r="CT19" s="38">
        <v>0</v>
      </c>
      <c r="CU19" s="38">
        <v>0</v>
      </c>
      <c r="CV19" s="308">
        <f t="shared" si="11"/>
        <v>0</v>
      </c>
      <c r="CW19" s="35">
        <v>100</v>
      </c>
      <c r="CX19" s="35">
        <v>100</v>
      </c>
      <c r="CY19" s="36">
        <v>100</v>
      </c>
      <c r="CZ19" s="36">
        <v>100</v>
      </c>
      <c r="DA19" s="36">
        <v>0</v>
      </c>
      <c r="DB19" s="36">
        <v>0</v>
      </c>
      <c r="DC19" s="309">
        <f t="shared" si="12"/>
        <v>0</v>
      </c>
      <c r="DD19" s="435">
        <v>100</v>
      </c>
      <c r="DE19" s="436">
        <v>100</v>
      </c>
      <c r="DF19" s="437">
        <v>100</v>
      </c>
      <c r="DG19" s="437">
        <v>100</v>
      </c>
      <c r="DH19" s="437">
        <v>0</v>
      </c>
      <c r="DI19" s="437">
        <v>0</v>
      </c>
      <c r="DJ19" s="437">
        <v>0</v>
      </c>
      <c r="DK19" s="438">
        <f t="shared" si="13"/>
        <v>0</v>
      </c>
      <c r="DL19" s="430">
        <v>100</v>
      </c>
      <c r="DM19" s="432">
        <v>100</v>
      </c>
      <c r="DN19" s="432">
        <v>100</v>
      </c>
      <c r="DO19" s="432">
        <v>0</v>
      </c>
      <c r="DP19" s="432">
        <v>0</v>
      </c>
      <c r="DQ19" s="434">
        <f t="shared" si="14"/>
        <v>0</v>
      </c>
      <c r="DR19" s="250">
        <f t="shared" si="15"/>
        <v>0</v>
      </c>
      <c r="DS19" s="17"/>
      <c r="DT19" s="347"/>
      <c r="DU19" s="347"/>
      <c r="DV19" s="347"/>
      <c r="DW19" s="18"/>
      <c r="DX19" s="44">
        <f t="shared" si="16"/>
        <v>0</v>
      </c>
      <c r="DY19" s="42"/>
      <c r="DZ19" s="43"/>
      <c r="EA19" s="45"/>
      <c r="EB19" s="43"/>
      <c r="EC19" s="46">
        <f t="shared" si="1"/>
        <v>0</v>
      </c>
      <c r="ED19" s="379">
        <f t="shared" si="2"/>
        <v>0</v>
      </c>
    </row>
    <row r="20" spans="1:134" s="11" customFormat="1" ht="15.75" hidden="1" outlineLevel="1" x14ac:dyDescent="0.25">
      <c r="A20" s="33">
        <v>17</v>
      </c>
      <c r="B20" s="204" t="s">
        <v>71</v>
      </c>
      <c r="C20" s="128">
        <v>100</v>
      </c>
      <c r="D20" s="123">
        <v>100</v>
      </c>
      <c r="E20" s="123">
        <v>100</v>
      </c>
      <c r="F20" s="123">
        <v>100</v>
      </c>
      <c r="G20" s="123">
        <v>100</v>
      </c>
      <c r="H20" s="123">
        <v>100</v>
      </c>
      <c r="I20" s="123">
        <v>100</v>
      </c>
      <c r="J20" s="123">
        <v>100</v>
      </c>
      <c r="K20" s="123">
        <v>0</v>
      </c>
      <c r="L20" s="123">
        <v>0</v>
      </c>
      <c r="M20" s="124">
        <f t="shared" si="3"/>
        <v>0</v>
      </c>
      <c r="N20" s="125">
        <v>100</v>
      </c>
      <c r="O20" s="126">
        <v>100</v>
      </c>
      <c r="P20" s="126">
        <v>100</v>
      </c>
      <c r="Q20" s="126">
        <v>100</v>
      </c>
      <c r="R20" s="126">
        <v>100</v>
      </c>
      <c r="S20" s="126">
        <v>100</v>
      </c>
      <c r="T20" s="126">
        <v>100</v>
      </c>
      <c r="U20" s="126">
        <v>100</v>
      </c>
      <c r="V20" s="126">
        <v>100</v>
      </c>
      <c r="W20" s="126">
        <v>100</v>
      </c>
      <c r="X20" s="126">
        <v>100</v>
      </c>
      <c r="Y20" s="126">
        <v>0</v>
      </c>
      <c r="Z20" s="126">
        <v>0</v>
      </c>
      <c r="AA20" s="340">
        <f t="shared" si="4"/>
        <v>0</v>
      </c>
      <c r="AB20" s="128">
        <v>100</v>
      </c>
      <c r="AC20" s="123">
        <v>100</v>
      </c>
      <c r="AD20" s="123">
        <v>100</v>
      </c>
      <c r="AE20" s="123">
        <v>100</v>
      </c>
      <c r="AF20" s="123">
        <v>100</v>
      </c>
      <c r="AG20" s="123">
        <v>100</v>
      </c>
      <c r="AH20" s="123">
        <v>100</v>
      </c>
      <c r="AI20" s="123">
        <v>100</v>
      </c>
      <c r="AJ20" s="123">
        <v>100</v>
      </c>
      <c r="AK20" s="123">
        <v>100</v>
      </c>
      <c r="AL20" s="123">
        <v>100</v>
      </c>
      <c r="AM20" s="129">
        <v>100</v>
      </c>
      <c r="AN20" s="123">
        <v>0</v>
      </c>
      <c r="AO20" s="123">
        <v>0</v>
      </c>
      <c r="AP20" s="130">
        <f t="shared" si="5"/>
        <v>0</v>
      </c>
      <c r="AQ20" s="131">
        <v>100</v>
      </c>
      <c r="AR20" s="132">
        <v>100</v>
      </c>
      <c r="AS20" s="132">
        <v>100</v>
      </c>
      <c r="AT20" s="132">
        <v>100</v>
      </c>
      <c r="AU20" s="132">
        <v>100</v>
      </c>
      <c r="AV20" s="132">
        <v>100</v>
      </c>
      <c r="AW20" s="132">
        <v>100</v>
      </c>
      <c r="AX20" s="132">
        <v>100</v>
      </c>
      <c r="AY20" s="132">
        <v>100</v>
      </c>
      <c r="AZ20" s="126">
        <v>100</v>
      </c>
      <c r="BA20" s="126">
        <v>100</v>
      </c>
      <c r="BB20" s="126">
        <v>0</v>
      </c>
      <c r="BC20" s="126">
        <v>0</v>
      </c>
      <c r="BD20" s="133">
        <f t="shared" si="6"/>
        <v>0</v>
      </c>
      <c r="BE20" s="201">
        <v>100</v>
      </c>
      <c r="BF20" s="201">
        <v>100</v>
      </c>
      <c r="BG20" s="201">
        <v>100</v>
      </c>
      <c r="BH20" s="201">
        <v>100</v>
      </c>
      <c r="BI20" s="201">
        <v>100</v>
      </c>
      <c r="BJ20" s="201">
        <v>100</v>
      </c>
      <c r="BK20" s="201">
        <v>100</v>
      </c>
      <c r="BL20" s="201">
        <v>100</v>
      </c>
      <c r="BM20" s="201">
        <v>100</v>
      </c>
      <c r="BN20" s="201">
        <v>0</v>
      </c>
      <c r="BO20" s="202">
        <v>0</v>
      </c>
      <c r="BP20" s="650">
        <f t="shared" si="7"/>
        <v>0</v>
      </c>
      <c r="BQ20" s="201">
        <v>100</v>
      </c>
      <c r="BR20" s="201">
        <v>100</v>
      </c>
      <c r="BS20" s="201">
        <v>100</v>
      </c>
      <c r="BT20" s="201">
        <v>100</v>
      </c>
      <c r="BU20" s="201">
        <v>100</v>
      </c>
      <c r="BV20" s="201">
        <v>100</v>
      </c>
      <c r="BW20" s="201">
        <v>100</v>
      </c>
      <c r="BX20" s="202">
        <v>0</v>
      </c>
      <c r="BY20" s="203">
        <v>0</v>
      </c>
      <c r="BZ20" s="338">
        <f t="shared" si="8"/>
        <v>0</v>
      </c>
      <c r="CA20" s="196">
        <f t="shared" si="0"/>
        <v>0</v>
      </c>
      <c r="CB20" s="34">
        <v>100</v>
      </c>
      <c r="CC20" s="35">
        <v>100</v>
      </c>
      <c r="CD20" s="35">
        <v>100</v>
      </c>
      <c r="CE20" s="35">
        <v>100</v>
      </c>
      <c r="CF20" s="36">
        <v>0</v>
      </c>
      <c r="CG20" s="36">
        <v>0</v>
      </c>
      <c r="CH20" s="41">
        <f t="shared" si="9"/>
        <v>0</v>
      </c>
      <c r="CI20" s="37">
        <v>100</v>
      </c>
      <c r="CJ20" s="38">
        <v>100</v>
      </c>
      <c r="CK20" s="38">
        <v>100</v>
      </c>
      <c r="CL20" s="38">
        <v>100</v>
      </c>
      <c r="CM20" s="38">
        <v>0</v>
      </c>
      <c r="CN20" s="38">
        <v>0</v>
      </c>
      <c r="CO20" s="307">
        <f t="shared" si="10"/>
        <v>0</v>
      </c>
      <c r="CP20" s="37">
        <v>100</v>
      </c>
      <c r="CQ20" s="37">
        <v>100</v>
      </c>
      <c r="CR20" s="38">
        <v>100</v>
      </c>
      <c r="CS20" s="38">
        <v>100</v>
      </c>
      <c r="CT20" s="38">
        <v>0</v>
      </c>
      <c r="CU20" s="38">
        <v>0</v>
      </c>
      <c r="CV20" s="308">
        <f t="shared" si="11"/>
        <v>0</v>
      </c>
      <c r="CW20" s="35">
        <v>100</v>
      </c>
      <c r="CX20" s="35">
        <v>100</v>
      </c>
      <c r="CY20" s="36">
        <v>100</v>
      </c>
      <c r="CZ20" s="36">
        <v>100</v>
      </c>
      <c r="DA20" s="36">
        <v>0</v>
      </c>
      <c r="DB20" s="36">
        <v>0</v>
      </c>
      <c r="DC20" s="309">
        <f t="shared" si="12"/>
        <v>0</v>
      </c>
      <c r="DD20" s="435">
        <v>100</v>
      </c>
      <c r="DE20" s="436">
        <v>100</v>
      </c>
      <c r="DF20" s="437">
        <v>100</v>
      </c>
      <c r="DG20" s="437">
        <v>100</v>
      </c>
      <c r="DH20" s="437">
        <v>0</v>
      </c>
      <c r="DI20" s="437">
        <v>0</v>
      </c>
      <c r="DJ20" s="437">
        <v>0</v>
      </c>
      <c r="DK20" s="438">
        <f t="shared" si="13"/>
        <v>0</v>
      </c>
      <c r="DL20" s="430">
        <v>100</v>
      </c>
      <c r="DM20" s="432">
        <v>100</v>
      </c>
      <c r="DN20" s="432">
        <v>100</v>
      </c>
      <c r="DO20" s="432">
        <v>0</v>
      </c>
      <c r="DP20" s="432">
        <v>0</v>
      </c>
      <c r="DQ20" s="434">
        <f t="shared" si="14"/>
        <v>0</v>
      </c>
      <c r="DR20" s="250">
        <f t="shared" si="15"/>
        <v>0</v>
      </c>
      <c r="DS20" s="17"/>
      <c r="DT20" s="347"/>
      <c r="DU20" s="347"/>
      <c r="DV20" s="347"/>
      <c r="DW20" s="18"/>
      <c r="DX20" s="44">
        <f t="shared" si="16"/>
        <v>0</v>
      </c>
      <c r="DY20" s="42"/>
      <c r="DZ20" s="43"/>
      <c r="EA20" s="45"/>
      <c r="EB20" s="43"/>
      <c r="EC20" s="46">
        <f t="shared" si="1"/>
        <v>0</v>
      </c>
      <c r="ED20" s="379">
        <f t="shared" si="2"/>
        <v>0</v>
      </c>
    </row>
    <row r="21" spans="1:134" s="11" customFormat="1" ht="15.75" customHeight="1" collapsed="1" x14ac:dyDescent="0.25">
      <c r="A21" s="283">
        <v>18</v>
      </c>
      <c r="B21" s="87" t="s">
        <v>72</v>
      </c>
      <c r="C21" s="55">
        <v>0</v>
      </c>
      <c r="D21" s="56">
        <v>0</v>
      </c>
      <c r="E21" s="56">
        <v>0</v>
      </c>
      <c r="F21" s="56">
        <v>0</v>
      </c>
      <c r="G21" s="56">
        <v>0</v>
      </c>
      <c r="H21" s="56">
        <v>0</v>
      </c>
      <c r="I21" s="56">
        <v>0</v>
      </c>
      <c r="J21" s="56">
        <v>100</v>
      </c>
      <c r="K21" s="56">
        <v>30</v>
      </c>
      <c r="L21" s="56">
        <v>0</v>
      </c>
      <c r="M21" s="77">
        <f t="shared" si="3"/>
        <v>3.65</v>
      </c>
      <c r="N21" s="51">
        <v>0</v>
      </c>
      <c r="O21" s="52">
        <v>0</v>
      </c>
      <c r="P21" s="52">
        <v>0</v>
      </c>
      <c r="Q21" s="52">
        <v>0</v>
      </c>
      <c r="R21" s="52">
        <v>0</v>
      </c>
      <c r="S21" s="52">
        <v>0</v>
      </c>
      <c r="T21" s="52">
        <v>0</v>
      </c>
      <c r="U21" s="52">
        <v>0</v>
      </c>
      <c r="V21" s="52">
        <v>0</v>
      </c>
      <c r="W21" s="52">
        <v>0</v>
      </c>
      <c r="X21" s="52">
        <v>100</v>
      </c>
      <c r="Y21" s="52">
        <v>0</v>
      </c>
      <c r="Z21" s="52">
        <v>0</v>
      </c>
      <c r="AA21" s="341">
        <f t="shared" si="4"/>
        <v>5</v>
      </c>
      <c r="AB21" s="55">
        <v>0</v>
      </c>
      <c r="AC21" s="56">
        <v>0</v>
      </c>
      <c r="AD21" s="56">
        <v>0</v>
      </c>
      <c r="AE21" s="56">
        <v>0</v>
      </c>
      <c r="AF21" s="56">
        <v>0</v>
      </c>
      <c r="AG21" s="56">
        <v>0</v>
      </c>
      <c r="AH21" s="56">
        <v>0</v>
      </c>
      <c r="AI21" s="56">
        <v>0</v>
      </c>
      <c r="AJ21" s="56">
        <v>0</v>
      </c>
      <c r="AK21" s="56">
        <v>0</v>
      </c>
      <c r="AL21" s="56">
        <v>0</v>
      </c>
      <c r="AM21" s="75">
        <v>100</v>
      </c>
      <c r="AN21" s="56">
        <v>100</v>
      </c>
      <c r="AO21" s="56">
        <v>0</v>
      </c>
      <c r="AP21" s="57">
        <f t="shared" si="5"/>
        <v>6</v>
      </c>
      <c r="AQ21" s="58">
        <v>0</v>
      </c>
      <c r="AR21" s="76">
        <v>0</v>
      </c>
      <c r="AS21" s="76">
        <v>0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76">
        <v>0</v>
      </c>
      <c r="AZ21" s="52">
        <v>0</v>
      </c>
      <c r="BA21" s="52">
        <v>100</v>
      </c>
      <c r="BB21" s="52">
        <v>0</v>
      </c>
      <c r="BC21" s="52">
        <v>0</v>
      </c>
      <c r="BD21" s="54">
        <f t="shared" si="6"/>
        <v>5</v>
      </c>
      <c r="BE21" s="58">
        <v>0</v>
      </c>
      <c r="BF21" s="76">
        <v>0</v>
      </c>
      <c r="BG21" s="76">
        <v>0</v>
      </c>
      <c r="BH21" s="76">
        <v>0</v>
      </c>
      <c r="BI21" s="76">
        <v>0</v>
      </c>
      <c r="BJ21" s="76">
        <v>0</v>
      </c>
      <c r="BK21" s="76">
        <v>0</v>
      </c>
      <c r="BL21" s="76">
        <v>0</v>
      </c>
      <c r="BM21" s="90">
        <v>100</v>
      </c>
      <c r="BN21" s="90">
        <v>0</v>
      </c>
      <c r="BO21" s="91">
        <v>0</v>
      </c>
      <c r="BP21" s="651">
        <f t="shared" si="7"/>
        <v>4</v>
      </c>
      <c r="BQ21" s="90">
        <v>0</v>
      </c>
      <c r="BR21" s="90">
        <v>0</v>
      </c>
      <c r="BS21" s="90">
        <v>0</v>
      </c>
      <c r="BT21" s="90">
        <v>0</v>
      </c>
      <c r="BU21" s="90">
        <v>0</v>
      </c>
      <c r="BV21" s="90">
        <v>0</v>
      </c>
      <c r="BW21" s="90">
        <v>100</v>
      </c>
      <c r="BX21" s="91">
        <v>100</v>
      </c>
      <c r="BY21" s="92">
        <v>0</v>
      </c>
      <c r="BZ21" s="338">
        <f t="shared" si="8"/>
        <v>3.5</v>
      </c>
      <c r="CA21" s="193">
        <f t="shared" si="0"/>
        <v>27.15</v>
      </c>
      <c r="CB21" s="60">
        <v>0</v>
      </c>
      <c r="CC21" s="61">
        <v>0</v>
      </c>
      <c r="CD21" s="61">
        <v>0</v>
      </c>
      <c r="CE21" s="61">
        <v>100</v>
      </c>
      <c r="CF21" s="62">
        <v>0</v>
      </c>
      <c r="CG21" s="62">
        <v>0</v>
      </c>
      <c r="CH21" s="654">
        <f t="shared" si="9"/>
        <v>5</v>
      </c>
      <c r="CI21" s="653">
        <v>0</v>
      </c>
      <c r="CJ21" s="328">
        <v>0</v>
      </c>
      <c r="CK21" s="328">
        <v>0</v>
      </c>
      <c r="CL21" s="328">
        <v>100</v>
      </c>
      <c r="CM21" s="328">
        <v>0</v>
      </c>
      <c r="CN21" s="328">
        <v>0</v>
      </c>
      <c r="CO21" s="655">
        <f t="shared" si="10"/>
        <v>5</v>
      </c>
      <c r="CP21" s="37">
        <v>100</v>
      </c>
      <c r="CQ21" s="37">
        <v>100</v>
      </c>
      <c r="CR21" s="38">
        <v>100</v>
      </c>
      <c r="CS21" s="38">
        <v>100</v>
      </c>
      <c r="CT21" s="38">
        <v>0</v>
      </c>
      <c r="CU21" s="38">
        <v>0</v>
      </c>
      <c r="CV21" s="308">
        <f t="shared" si="11"/>
        <v>0</v>
      </c>
      <c r="CW21" s="35">
        <v>100</v>
      </c>
      <c r="CX21" s="35">
        <v>100</v>
      </c>
      <c r="CY21" s="36">
        <v>100</v>
      </c>
      <c r="CZ21" s="36">
        <v>100</v>
      </c>
      <c r="DA21" s="36">
        <v>0</v>
      </c>
      <c r="DB21" s="36">
        <v>0</v>
      </c>
      <c r="DC21" s="309">
        <f t="shared" si="12"/>
        <v>0</v>
      </c>
      <c r="DD21" s="435">
        <v>100</v>
      </c>
      <c r="DE21" s="436">
        <v>100</v>
      </c>
      <c r="DF21" s="437">
        <v>100</v>
      </c>
      <c r="DG21" s="437">
        <v>100</v>
      </c>
      <c r="DH21" s="437">
        <v>0</v>
      </c>
      <c r="DI21" s="437">
        <v>0</v>
      </c>
      <c r="DJ21" s="437">
        <v>0</v>
      </c>
      <c r="DK21" s="438">
        <f t="shared" si="13"/>
        <v>0</v>
      </c>
      <c r="DL21" s="430">
        <v>100</v>
      </c>
      <c r="DM21" s="432">
        <v>100</v>
      </c>
      <c r="DN21" s="432">
        <v>100</v>
      </c>
      <c r="DO21" s="432">
        <v>0</v>
      </c>
      <c r="DP21" s="432">
        <v>0</v>
      </c>
      <c r="DQ21" s="434">
        <f t="shared" si="14"/>
        <v>0</v>
      </c>
      <c r="DR21" s="250">
        <f t="shared" si="15"/>
        <v>10</v>
      </c>
      <c r="DS21" s="17">
        <f>6/10</f>
        <v>0.6</v>
      </c>
      <c r="DT21" s="17">
        <f>7/10</f>
        <v>0.7</v>
      </c>
      <c r="DU21" s="347">
        <f>5/11</f>
        <v>0.45454545454545453</v>
      </c>
      <c r="DV21" s="347">
        <f>5/10</f>
        <v>0.5</v>
      </c>
      <c r="DW21" s="18"/>
      <c r="DX21" s="19">
        <f t="shared" si="16"/>
        <v>2.2545454545454544</v>
      </c>
      <c r="DY21" s="42"/>
      <c r="DZ21" s="18">
        <v>2</v>
      </c>
      <c r="EA21" s="45"/>
      <c r="EB21" s="43"/>
      <c r="EC21" s="93">
        <f t="shared" si="1"/>
        <v>2</v>
      </c>
      <c r="ED21" s="380">
        <f t="shared" si="2"/>
        <v>41.404545454545456</v>
      </c>
    </row>
    <row r="22" spans="1:134" s="11" customFormat="1" ht="15.75" x14ac:dyDescent="0.25">
      <c r="A22" s="33">
        <v>19</v>
      </c>
      <c r="B22" s="204" t="s">
        <v>73</v>
      </c>
      <c r="C22" s="128">
        <v>100</v>
      </c>
      <c r="D22" s="123">
        <v>100</v>
      </c>
      <c r="E22" s="123">
        <v>100</v>
      </c>
      <c r="F22" s="123">
        <v>100</v>
      </c>
      <c r="G22" s="123">
        <v>100</v>
      </c>
      <c r="H22" s="123">
        <v>100</v>
      </c>
      <c r="I22" s="123">
        <v>100</v>
      </c>
      <c r="J22" s="123">
        <v>100</v>
      </c>
      <c r="K22" s="123">
        <v>0</v>
      </c>
      <c r="L22" s="123">
        <v>0</v>
      </c>
      <c r="M22" s="124">
        <f t="shared" si="3"/>
        <v>0</v>
      </c>
      <c r="N22" s="125">
        <v>100</v>
      </c>
      <c r="O22" s="126">
        <v>100</v>
      </c>
      <c r="P22" s="126">
        <v>100</v>
      </c>
      <c r="Q22" s="126">
        <v>100</v>
      </c>
      <c r="R22" s="126">
        <v>100</v>
      </c>
      <c r="S22" s="126">
        <v>100</v>
      </c>
      <c r="T22" s="126">
        <v>100</v>
      </c>
      <c r="U22" s="126">
        <v>100</v>
      </c>
      <c r="V22" s="126">
        <v>100</v>
      </c>
      <c r="W22" s="126">
        <v>100</v>
      </c>
      <c r="X22" s="126">
        <v>100</v>
      </c>
      <c r="Y22" s="126">
        <v>0</v>
      </c>
      <c r="Z22" s="126">
        <v>0</v>
      </c>
      <c r="AA22" s="340">
        <f t="shared" si="4"/>
        <v>0</v>
      </c>
      <c r="AB22" s="128">
        <v>100</v>
      </c>
      <c r="AC22" s="123">
        <v>100</v>
      </c>
      <c r="AD22" s="123">
        <v>100</v>
      </c>
      <c r="AE22" s="123">
        <v>100</v>
      </c>
      <c r="AF22" s="123">
        <v>100</v>
      </c>
      <c r="AG22" s="123">
        <v>100</v>
      </c>
      <c r="AH22" s="123">
        <v>100</v>
      </c>
      <c r="AI22" s="123">
        <v>100</v>
      </c>
      <c r="AJ22" s="123">
        <v>100</v>
      </c>
      <c r="AK22" s="123">
        <v>100</v>
      </c>
      <c r="AL22" s="123">
        <v>100</v>
      </c>
      <c r="AM22" s="129">
        <v>100</v>
      </c>
      <c r="AN22" s="123">
        <v>0</v>
      </c>
      <c r="AO22" s="123">
        <v>0</v>
      </c>
      <c r="AP22" s="130">
        <f t="shared" si="5"/>
        <v>0</v>
      </c>
      <c r="AQ22" s="131">
        <v>100</v>
      </c>
      <c r="AR22" s="132">
        <v>100</v>
      </c>
      <c r="AS22" s="132">
        <v>100</v>
      </c>
      <c r="AT22" s="132">
        <v>100</v>
      </c>
      <c r="AU22" s="132">
        <v>100</v>
      </c>
      <c r="AV22" s="132">
        <v>100</v>
      </c>
      <c r="AW22" s="132">
        <v>100</v>
      </c>
      <c r="AX22" s="132">
        <v>100</v>
      </c>
      <c r="AY22" s="132">
        <v>100</v>
      </c>
      <c r="AZ22" s="126">
        <v>100</v>
      </c>
      <c r="BA22" s="126">
        <v>100</v>
      </c>
      <c r="BB22" s="126">
        <v>0</v>
      </c>
      <c r="BC22" s="126">
        <v>0</v>
      </c>
      <c r="BD22" s="133">
        <f t="shared" si="6"/>
        <v>0</v>
      </c>
      <c r="BE22" s="201">
        <v>100</v>
      </c>
      <c r="BF22" s="201">
        <v>100</v>
      </c>
      <c r="BG22" s="201">
        <v>100</v>
      </c>
      <c r="BH22" s="201">
        <v>100</v>
      </c>
      <c r="BI22" s="201">
        <v>100</v>
      </c>
      <c r="BJ22" s="201">
        <v>100</v>
      </c>
      <c r="BK22" s="201">
        <v>100</v>
      </c>
      <c r="BL22" s="201">
        <v>100</v>
      </c>
      <c r="BM22" s="201">
        <v>100</v>
      </c>
      <c r="BN22" s="201">
        <v>0</v>
      </c>
      <c r="BO22" s="202">
        <v>0</v>
      </c>
      <c r="BP22" s="650">
        <f t="shared" si="7"/>
        <v>0</v>
      </c>
      <c r="BQ22" s="201">
        <v>100</v>
      </c>
      <c r="BR22" s="201">
        <v>100</v>
      </c>
      <c r="BS22" s="201">
        <v>100</v>
      </c>
      <c r="BT22" s="201">
        <v>100</v>
      </c>
      <c r="BU22" s="201">
        <v>100</v>
      </c>
      <c r="BV22" s="201">
        <v>100</v>
      </c>
      <c r="BW22" s="201">
        <v>100</v>
      </c>
      <c r="BX22" s="202">
        <v>0</v>
      </c>
      <c r="BY22" s="203">
        <v>0</v>
      </c>
      <c r="BZ22" s="301">
        <f t="shared" si="8"/>
        <v>0</v>
      </c>
      <c r="CA22" s="196">
        <f t="shared" si="0"/>
        <v>0</v>
      </c>
      <c r="CB22" s="34">
        <v>100</v>
      </c>
      <c r="CC22" s="35">
        <v>100</v>
      </c>
      <c r="CD22" s="35">
        <v>100</v>
      </c>
      <c r="CE22" s="35">
        <v>100</v>
      </c>
      <c r="CF22" s="36">
        <v>0</v>
      </c>
      <c r="CG22" s="36">
        <v>0</v>
      </c>
      <c r="CH22" s="41">
        <f t="shared" si="9"/>
        <v>0</v>
      </c>
      <c r="CI22" s="37">
        <v>100</v>
      </c>
      <c r="CJ22" s="38">
        <v>100</v>
      </c>
      <c r="CK22" s="38">
        <v>100</v>
      </c>
      <c r="CL22" s="38">
        <v>100</v>
      </c>
      <c r="CM22" s="38">
        <v>0</v>
      </c>
      <c r="CN22" s="38">
        <v>0</v>
      </c>
      <c r="CO22" s="307">
        <f t="shared" si="10"/>
        <v>0</v>
      </c>
      <c r="CP22" s="37">
        <v>100</v>
      </c>
      <c r="CQ22" s="37">
        <v>100</v>
      </c>
      <c r="CR22" s="38">
        <v>100</v>
      </c>
      <c r="CS22" s="38">
        <v>100</v>
      </c>
      <c r="CT22" s="38">
        <v>0</v>
      </c>
      <c r="CU22" s="38">
        <v>0</v>
      </c>
      <c r="CV22" s="308">
        <f t="shared" si="11"/>
        <v>0</v>
      </c>
      <c r="CW22" s="35">
        <v>100</v>
      </c>
      <c r="CX22" s="35">
        <v>100</v>
      </c>
      <c r="CY22" s="36">
        <v>100</v>
      </c>
      <c r="CZ22" s="36">
        <v>100</v>
      </c>
      <c r="DA22" s="36">
        <v>0</v>
      </c>
      <c r="DB22" s="36">
        <v>0</v>
      </c>
      <c r="DC22" s="309">
        <f t="shared" si="12"/>
        <v>0</v>
      </c>
      <c r="DD22" s="435">
        <v>100</v>
      </c>
      <c r="DE22" s="436">
        <v>100</v>
      </c>
      <c r="DF22" s="437">
        <v>100</v>
      </c>
      <c r="DG22" s="437">
        <v>100</v>
      </c>
      <c r="DH22" s="437">
        <v>0</v>
      </c>
      <c r="DI22" s="437">
        <v>0</v>
      </c>
      <c r="DJ22" s="437">
        <v>0</v>
      </c>
      <c r="DK22" s="438">
        <f t="shared" si="13"/>
        <v>0</v>
      </c>
      <c r="DL22" s="430">
        <v>100</v>
      </c>
      <c r="DM22" s="432">
        <v>100</v>
      </c>
      <c r="DN22" s="432">
        <v>100</v>
      </c>
      <c r="DO22" s="432">
        <v>0</v>
      </c>
      <c r="DP22" s="432">
        <v>0</v>
      </c>
      <c r="DQ22" s="434">
        <f t="shared" si="14"/>
        <v>0</v>
      </c>
      <c r="DR22" s="250">
        <f t="shared" si="15"/>
        <v>0</v>
      </c>
      <c r="DS22" s="17"/>
      <c r="DT22" s="347"/>
      <c r="DU22" s="347"/>
      <c r="DV22" s="347"/>
      <c r="DW22" s="18"/>
      <c r="DX22" s="44">
        <f t="shared" si="16"/>
        <v>0</v>
      </c>
      <c r="DY22" s="42"/>
      <c r="DZ22" s="43"/>
      <c r="EA22" s="45"/>
      <c r="EB22" s="43"/>
      <c r="EC22" s="46">
        <f t="shared" si="1"/>
        <v>0</v>
      </c>
      <c r="ED22" s="379">
        <f t="shared" si="2"/>
        <v>0</v>
      </c>
    </row>
    <row r="23" spans="1:134" s="11" customFormat="1" ht="15.75" x14ac:dyDescent="0.25">
      <c r="A23" s="283">
        <v>20</v>
      </c>
      <c r="B23" s="87" t="s">
        <v>74</v>
      </c>
      <c r="C23" s="55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100</v>
      </c>
      <c r="K23" s="56">
        <v>0</v>
      </c>
      <c r="L23" s="56">
        <v>0</v>
      </c>
      <c r="M23" s="77">
        <f t="shared" si="3"/>
        <v>3.5</v>
      </c>
      <c r="N23" s="51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100</v>
      </c>
      <c r="Y23" s="52">
        <v>0</v>
      </c>
      <c r="Z23" s="52">
        <v>10</v>
      </c>
      <c r="AA23" s="341">
        <f t="shared" si="4"/>
        <v>4.4000000000000004</v>
      </c>
      <c r="AB23" s="55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75">
        <v>100</v>
      </c>
      <c r="AN23" s="56">
        <v>0</v>
      </c>
      <c r="AO23" s="56">
        <v>15</v>
      </c>
      <c r="AP23" s="57">
        <f t="shared" si="5"/>
        <v>4.6749999999999998</v>
      </c>
      <c r="AQ23" s="58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52">
        <v>0</v>
      </c>
      <c r="BA23" s="52">
        <v>100</v>
      </c>
      <c r="BB23" s="52">
        <v>0</v>
      </c>
      <c r="BC23" s="52">
        <v>30</v>
      </c>
      <c r="BD23" s="54">
        <f t="shared" si="6"/>
        <v>3.5</v>
      </c>
      <c r="BE23" s="90">
        <v>100</v>
      </c>
      <c r="BF23" s="90">
        <v>100</v>
      </c>
      <c r="BG23" s="90">
        <v>100</v>
      </c>
      <c r="BH23" s="90">
        <v>100</v>
      </c>
      <c r="BI23" s="90">
        <v>100</v>
      </c>
      <c r="BJ23" s="90">
        <v>100</v>
      </c>
      <c r="BK23" s="90">
        <v>100</v>
      </c>
      <c r="BL23" s="90">
        <v>100</v>
      </c>
      <c r="BM23" s="90">
        <v>100</v>
      </c>
      <c r="BN23" s="90">
        <v>0</v>
      </c>
      <c r="BO23" s="91">
        <v>0</v>
      </c>
      <c r="BP23" s="651">
        <f t="shared" si="7"/>
        <v>0</v>
      </c>
      <c r="BQ23" s="90">
        <v>100</v>
      </c>
      <c r="BR23" s="90">
        <v>100</v>
      </c>
      <c r="BS23" s="90">
        <v>100</v>
      </c>
      <c r="BT23" s="90">
        <v>100</v>
      </c>
      <c r="BU23" s="90">
        <v>100</v>
      </c>
      <c r="BV23" s="90">
        <v>100</v>
      </c>
      <c r="BW23" s="90">
        <v>100</v>
      </c>
      <c r="BX23" s="91">
        <v>0</v>
      </c>
      <c r="BY23" s="92">
        <v>0</v>
      </c>
      <c r="BZ23" s="338">
        <f t="shared" si="8"/>
        <v>0</v>
      </c>
      <c r="CA23" s="193">
        <f t="shared" si="0"/>
        <v>16.074999999999999</v>
      </c>
      <c r="CB23" s="60">
        <v>100</v>
      </c>
      <c r="CC23" s="61">
        <v>100</v>
      </c>
      <c r="CD23" s="61">
        <v>100</v>
      </c>
      <c r="CE23" s="61">
        <v>100</v>
      </c>
      <c r="CF23" s="62">
        <v>0</v>
      </c>
      <c r="CG23" s="62">
        <v>0</v>
      </c>
      <c r="CH23" s="654">
        <f t="shared" si="9"/>
        <v>0</v>
      </c>
      <c r="CI23" s="208">
        <v>100</v>
      </c>
      <c r="CJ23" s="209">
        <v>100</v>
      </c>
      <c r="CK23" s="209">
        <v>100</v>
      </c>
      <c r="CL23" s="209">
        <v>100</v>
      </c>
      <c r="CM23" s="209">
        <v>0</v>
      </c>
      <c r="CN23" s="209">
        <v>0</v>
      </c>
      <c r="CO23" s="655">
        <f t="shared" si="10"/>
        <v>0</v>
      </c>
      <c r="CP23" s="208">
        <v>100</v>
      </c>
      <c r="CQ23" s="208">
        <v>100</v>
      </c>
      <c r="CR23" s="209">
        <v>100</v>
      </c>
      <c r="CS23" s="209">
        <v>100</v>
      </c>
      <c r="CT23" s="209">
        <v>0</v>
      </c>
      <c r="CU23" s="209">
        <v>0</v>
      </c>
      <c r="CV23" s="308">
        <f t="shared" si="11"/>
        <v>0</v>
      </c>
      <c r="CW23" s="211">
        <v>100</v>
      </c>
      <c r="CX23" s="211">
        <v>100</v>
      </c>
      <c r="CY23" s="212">
        <v>100</v>
      </c>
      <c r="CZ23" s="212">
        <v>100</v>
      </c>
      <c r="DA23" s="212">
        <v>0</v>
      </c>
      <c r="DB23" s="212">
        <v>0</v>
      </c>
      <c r="DC23" s="309">
        <f t="shared" si="12"/>
        <v>0</v>
      </c>
      <c r="DD23" s="446">
        <v>100</v>
      </c>
      <c r="DE23" s="447">
        <v>100</v>
      </c>
      <c r="DF23" s="448">
        <v>100</v>
      </c>
      <c r="DG23" s="448">
        <v>100</v>
      </c>
      <c r="DH23" s="448">
        <v>0</v>
      </c>
      <c r="DI23" s="448">
        <v>0</v>
      </c>
      <c r="DJ23" s="448">
        <v>0</v>
      </c>
      <c r="DK23" s="449">
        <f t="shared" si="13"/>
        <v>0</v>
      </c>
      <c r="DL23" s="450">
        <v>100</v>
      </c>
      <c r="DM23" s="451">
        <v>100</v>
      </c>
      <c r="DN23" s="451">
        <v>100</v>
      </c>
      <c r="DO23" s="451">
        <v>0</v>
      </c>
      <c r="DP23" s="451">
        <v>0</v>
      </c>
      <c r="DQ23" s="452">
        <f t="shared" si="14"/>
        <v>0</v>
      </c>
      <c r="DR23" s="250">
        <f t="shared" si="15"/>
        <v>0</v>
      </c>
      <c r="DS23" s="17">
        <f>6/10</f>
        <v>0.6</v>
      </c>
      <c r="DT23" s="17">
        <f>7/10</f>
        <v>0.7</v>
      </c>
      <c r="DU23" s="347">
        <f>5/11</f>
        <v>0.45454545454545453</v>
      </c>
      <c r="DV23" s="347">
        <f>5/10</f>
        <v>0.5</v>
      </c>
      <c r="DW23" s="18"/>
      <c r="DX23" s="19">
        <f t="shared" si="16"/>
        <v>2.2545454545454544</v>
      </c>
      <c r="DY23" s="42"/>
      <c r="DZ23" s="18"/>
      <c r="EA23" s="45"/>
      <c r="EB23" s="43"/>
      <c r="EC23" s="93">
        <f t="shared" si="1"/>
        <v>0</v>
      </c>
      <c r="ED23" s="380">
        <f t="shared" si="2"/>
        <v>18.329545454545453</v>
      </c>
    </row>
    <row r="24" spans="1:134" s="11" customFormat="1" ht="15.75" x14ac:dyDescent="0.25">
      <c r="A24" s="283">
        <v>21</v>
      </c>
      <c r="B24" s="80" t="s">
        <v>101</v>
      </c>
      <c r="C24" s="56">
        <v>0</v>
      </c>
      <c r="D24" s="56">
        <v>0</v>
      </c>
      <c r="E24" s="56">
        <v>0</v>
      </c>
      <c r="F24" s="56">
        <v>0</v>
      </c>
      <c r="G24" s="56">
        <v>0</v>
      </c>
      <c r="H24" s="56">
        <v>0</v>
      </c>
      <c r="I24" s="56">
        <v>0</v>
      </c>
      <c r="J24" s="56">
        <v>100</v>
      </c>
      <c r="K24" s="56">
        <v>0</v>
      </c>
      <c r="L24" s="56">
        <v>0</v>
      </c>
      <c r="M24" s="77">
        <f>4-(0.5*C24/100+0.5*D24/100+0.5*E24/100+0.5*F24/100+0.5*G24/100+0.5*H24/100+0.5*I24/100+0.5*J24/100)+0.5*K24/100-(4-(0.5*C24/100+0.5*D24/100+0.5*E24/100+0.5*F24/100+0.5*G24/100+0.5*H24/100+0.5*I24/100+0.5*J24/100)+0.5*K24/100)*L24/100</f>
        <v>3.5</v>
      </c>
      <c r="N24" s="51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>
        <v>0</v>
      </c>
      <c r="X24" s="52">
        <v>100</v>
      </c>
      <c r="Y24" s="52">
        <v>0</v>
      </c>
      <c r="Z24" s="52">
        <v>10</v>
      </c>
      <c r="AA24" s="341">
        <f>5.5-(0.5*N24/100+0.5*O24/100+0.5*P24/100+0.5*Q24/100+0.5*R24/100+0.5*S24/100+0.5*T24/100+0.5*U24/100+0.5*V24/100+0.5*W24/100+0.5*X24/100)+0.5*Y24/100-(5.5-0.5*N24/100+0.5*O24/100+0.5*P24/100+0.5*Q24/100+0.5*R24/100+0.5*S24/100+0.5*T24/100+0.5*U24/100+0.5*V24/100+0.5*W24/100+0.5*X24/100)*Z24/100</f>
        <v>4.4000000000000004</v>
      </c>
      <c r="AB24" s="55">
        <v>0</v>
      </c>
      <c r="AC24" s="56">
        <v>0</v>
      </c>
      <c r="AD24" s="56">
        <v>0</v>
      </c>
      <c r="AE24" s="56">
        <v>0</v>
      </c>
      <c r="AF24" s="56">
        <v>0</v>
      </c>
      <c r="AG24" s="56">
        <v>0</v>
      </c>
      <c r="AH24" s="56">
        <v>0</v>
      </c>
      <c r="AI24" s="56">
        <v>0</v>
      </c>
      <c r="AJ24" s="56">
        <v>0</v>
      </c>
      <c r="AK24" s="56">
        <v>0</v>
      </c>
      <c r="AL24" s="56">
        <v>0</v>
      </c>
      <c r="AM24" s="75">
        <v>100</v>
      </c>
      <c r="AN24" s="56">
        <v>0</v>
      </c>
      <c r="AO24" s="56">
        <v>10</v>
      </c>
      <c r="AP24" s="57">
        <f>6-(0.5*AB24/100+0.5*AC24/100+0.5*AD24/100+0.5*AE24/100+0.5*AF24/100+0.5*AG24/100+0.5*AH24/100+0.5*AI24/100+0.5*AJ24/100+0.5*AK24/100+0.5*AL24/100+0.5*AM24/100)+0.5*AN24/100-(6-(0.5*AB24/100+0.5*AC24/100+0.5*AD24/100+0.5*AE24/100+0.5*AF24/100+0.5*AG24/100+0.5*AH24/100+0.5*AI24/100+0.5*AJ24/100+0.5*AK24/100+0.5*AL24/100+0.5*AM24/100)+0.5*AN24/100)*AO24/100</f>
        <v>4.95</v>
      </c>
      <c r="AQ24" s="58">
        <v>0</v>
      </c>
      <c r="AR24" s="76">
        <v>0</v>
      </c>
      <c r="AS24" s="76">
        <v>0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52">
        <v>20</v>
      </c>
      <c r="BA24" s="52">
        <v>100</v>
      </c>
      <c r="BB24" s="52">
        <v>0</v>
      </c>
      <c r="BC24" s="52">
        <v>30</v>
      </c>
      <c r="BD24" s="54">
        <f>5.5-(0.5*AQ24/100+0.5*AR24/100+0.5*AS24/100+0.5*AT24/100+0.5*AU24/100+0.5*AV24/100+0.5*AW24/100+0.5*AX24/100+0.5*AY24/100+0.5*AZ24/100+0.5*BA24/100)+0.5*BB24/100-(5.5-(0.5*AQ24/100+0.5*AR24/100+0.5*AS24/100+0.5*AT24/100+0.5*AU24/100+0.5*AV24/100+0.5*AW24/100+0.5*AX24/100+0.5*AY24/100+0.5*AZ24/100+0.5*BA24/100)+0.5*BB24/100)*BC24/100</f>
        <v>3.4300000000000006</v>
      </c>
      <c r="BE24" s="90">
        <v>0</v>
      </c>
      <c r="BF24" s="90">
        <v>0</v>
      </c>
      <c r="BG24" s="90">
        <v>0</v>
      </c>
      <c r="BH24" s="90">
        <v>0</v>
      </c>
      <c r="BI24" s="90">
        <v>0</v>
      </c>
      <c r="BJ24" s="90">
        <v>0</v>
      </c>
      <c r="BK24" s="90">
        <v>0</v>
      </c>
      <c r="BL24" s="90">
        <v>20</v>
      </c>
      <c r="BM24" s="90">
        <v>100</v>
      </c>
      <c r="BN24" s="60">
        <v>0</v>
      </c>
      <c r="BO24" s="61">
        <v>5</v>
      </c>
      <c r="BP24" s="651">
        <f t="shared" si="7"/>
        <v>3.7050000000000001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0</v>
      </c>
      <c r="BW24" s="60">
        <v>100</v>
      </c>
      <c r="BX24" s="61">
        <v>0</v>
      </c>
      <c r="BY24" s="62">
        <v>0</v>
      </c>
      <c r="BZ24" s="338">
        <f t="shared" si="8"/>
        <v>3</v>
      </c>
      <c r="CA24" s="193">
        <f t="shared" si="0"/>
        <v>22.984999999999999</v>
      </c>
      <c r="CB24" s="60">
        <v>100</v>
      </c>
      <c r="CC24" s="61">
        <v>100</v>
      </c>
      <c r="CD24" s="61">
        <v>100</v>
      </c>
      <c r="CE24" s="61">
        <v>100</v>
      </c>
      <c r="CF24" s="62">
        <v>0</v>
      </c>
      <c r="CG24" s="62">
        <v>0</v>
      </c>
      <c r="CH24" s="654">
        <f t="shared" si="9"/>
        <v>0</v>
      </c>
      <c r="CI24" s="208">
        <v>100</v>
      </c>
      <c r="CJ24" s="209">
        <v>100</v>
      </c>
      <c r="CK24" s="209">
        <v>100</v>
      </c>
      <c r="CL24" s="209">
        <v>100</v>
      </c>
      <c r="CM24" s="209">
        <v>0</v>
      </c>
      <c r="CN24" s="209">
        <v>0</v>
      </c>
      <c r="CO24" s="655">
        <f t="shared" si="10"/>
        <v>0</v>
      </c>
      <c r="CP24" s="208">
        <v>100</v>
      </c>
      <c r="CQ24" s="208">
        <v>100</v>
      </c>
      <c r="CR24" s="209">
        <v>100</v>
      </c>
      <c r="CS24" s="209">
        <v>100</v>
      </c>
      <c r="CT24" s="209">
        <v>0</v>
      </c>
      <c r="CU24" s="209">
        <v>0</v>
      </c>
      <c r="CV24" s="308">
        <f t="shared" si="11"/>
        <v>0</v>
      </c>
      <c r="CW24" s="211">
        <v>100</v>
      </c>
      <c r="CX24" s="211">
        <v>100</v>
      </c>
      <c r="CY24" s="212">
        <v>100</v>
      </c>
      <c r="CZ24" s="212">
        <v>100</v>
      </c>
      <c r="DA24" s="212">
        <v>0</v>
      </c>
      <c r="DB24" s="212">
        <v>0</v>
      </c>
      <c r="DC24" s="309">
        <f t="shared" si="12"/>
        <v>0</v>
      </c>
      <c r="DD24" s="446">
        <v>100</v>
      </c>
      <c r="DE24" s="447">
        <v>100</v>
      </c>
      <c r="DF24" s="448">
        <v>100</v>
      </c>
      <c r="DG24" s="448">
        <v>100</v>
      </c>
      <c r="DH24" s="448">
        <v>0</v>
      </c>
      <c r="DI24" s="448">
        <v>0</v>
      </c>
      <c r="DJ24" s="448">
        <v>0</v>
      </c>
      <c r="DK24" s="449">
        <f>3.5-(1*DD24/100+1.5*DE24/100+0.5*DF24/100+0.5*DG24/100)+0.5*DH24/100+DI24/100-(3.5-(1*DD24/100+1.5*DE24/100+0.5*DF24/100+0.5*DG24/100)+0.5*DH24/100+DJ24/100)*DJ24/100</f>
        <v>0</v>
      </c>
      <c r="DL24" s="450">
        <v>100</v>
      </c>
      <c r="DM24" s="451">
        <v>100</v>
      </c>
      <c r="DN24" s="451">
        <v>100</v>
      </c>
      <c r="DO24" s="451">
        <v>0</v>
      </c>
      <c r="DP24" s="451">
        <v>0</v>
      </c>
      <c r="DQ24" s="452">
        <f>2-(1*DL24/100+0.5*DM24/100+0.5*DN24/100)+0.5*DO24/100-(2-(1*DL24/100+0.5*DM24/100+0.5*DN24/100)+0.5*DO24/100)*DP24/100</f>
        <v>0</v>
      </c>
      <c r="DR24" s="250">
        <f t="shared" si="15"/>
        <v>0</v>
      </c>
      <c r="DS24" s="17">
        <f>7/10</f>
        <v>0.7</v>
      </c>
      <c r="DT24" s="347">
        <f>5/10</f>
        <v>0.5</v>
      </c>
      <c r="DU24" s="372"/>
      <c r="DV24" s="347">
        <f>5/10</f>
        <v>0.5</v>
      </c>
      <c r="DW24" s="18"/>
      <c r="DX24" s="19">
        <f t="shared" ref="DX24" si="18">SUM(DS24:DW24)</f>
        <v>1.7</v>
      </c>
      <c r="DY24" s="42"/>
      <c r="DZ24" s="43"/>
      <c r="EA24" s="45"/>
      <c r="EB24" s="43"/>
      <c r="EC24" s="20">
        <f>SUM(DY24:EB24)</f>
        <v>0</v>
      </c>
      <c r="ED24" s="380">
        <f t="shared" si="2"/>
        <v>24.684999999999999</v>
      </c>
    </row>
    <row r="25" spans="1:134" s="11" customFormat="1" ht="15.75" x14ac:dyDescent="0.25">
      <c r="A25" s="283">
        <v>22</v>
      </c>
      <c r="B25" s="87" t="s">
        <v>75</v>
      </c>
      <c r="C25" s="55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100</v>
      </c>
      <c r="K25" s="56">
        <v>40</v>
      </c>
      <c r="L25" s="56">
        <v>0</v>
      </c>
      <c r="M25" s="77">
        <f t="shared" si="3"/>
        <v>3.7</v>
      </c>
      <c r="N25" s="51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100</v>
      </c>
      <c r="Y25" s="52">
        <v>30</v>
      </c>
      <c r="Z25" s="52">
        <v>0</v>
      </c>
      <c r="AA25" s="341">
        <f t="shared" si="4"/>
        <v>5.15</v>
      </c>
      <c r="AB25" s="55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100</v>
      </c>
      <c r="AJ25" s="56">
        <v>0</v>
      </c>
      <c r="AK25" s="56">
        <v>0</v>
      </c>
      <c r="AL25" s="56">
        <v>0</v>
      </c>
      <c r="AM25" s="75">
        <v>100</v>
      </c>
      <c r="AN25" s="56">
        <v>0</v>
      </c>
      <c r="AO25" s="56">
        <v>0</v>
      </c>
      <c r="AP25" s="57">
        <f t="shared" si="5"/>
        <v>5</v>
      </c>
      <c r="AQ25" s="58">
        <v>0</v>
      </c>
      <c r="AR25" s="76">
        <v>0</v>
      </c>
      <c r="AS25" s="76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52">
        <v>0</v>
      </c>
      <c r="BA25" s="52">
        <v>100</v>
      </c>
      <c r="BB25" s="52">
        <v>50</v>
      </c>
      <c r="BC25" s="52">
        <v>0</v>
      </c>
      <c r="BD25" s="54">
        <f t="shared" si="6"/>
        <v>5.25</v>
      </c>
      <c r="BE25" s="90">
        <v>0</v>
      </c>
      <c r="BF25" s="90">
        <v>0</v>
      </c>
      <c r="BG25" s="90">
        <v>0</v>
      </c>
      <c r="BH25" s="90">
        <v>0</v>
      </c>
      <c r="BI25" s="90">
        <v>0</v>
      </c>
      <c r="BJ25" s="90">
        <v>0</v>
      </c>
      <c r="BK25" s="90">
        <v>0</v>
      </c>
      <c r="BL25" s="90">
        <v>0</v>
      </c>
      <c r="BM25" s="90">
        <v>100</v>
      </c>
      <c r="BN25" s="90">
        <v>0</v>
      </c>
      <c r="BO25" s="91">
        <v>0</v>
      </c>
      <c r="BP25" s="651">
        <f t="shared" si="7"/>
        <v>4</v>
      </c>
      <c r="BQ25" s="90">
        <v>0</v>
      </c>
      <c r="BR25" s="90">
        <v>0</v>
      </c>
      <c r="BS25" s="90">
        <v>0</v>
      </c>
      <c r="BT25" s="90">
        <v>0</v>
      </c>
      <c r="BU25" s="90">
        <v>0</v>
      </c>
      <c r="BV25" s="90">
        <v>0</v>
      </c>
      <c r="BW25" s="90">
        <v>100</v>
      </c>
      <c r="BX25" s="91">
        <v>100</v>
      </c>
      <c r="BY25" s="92">
        <v>0</v>
      </c>
      <c r="BZ25" s="338">
        <f t="shared" si="8"/>
        <v>3.5</v>
      </c>
      <c r="CA25" s="193">
        <f t="shared" si="0"/>
        <v>26.6</v>
      </c>
      <c r="CB25" s="60">
        <v>100</v>
      </c>
      <c r="CC25" s="61">
        <v>100</v>
      </c>
      <c r="CD25" s="61">
        <v>100</v>
      </c>
      <c r="CE25" s="61">
        <v>100</v>
      </c>
      <c r="CF25" s="62">
        <v>0</v>
      </c>
      <c r="CG25" s="62">
        <v>0</v>
      </c>
      <c r="CH25" s="654">
        <f t="shared" si="9"/>
        <v>0</v>
      </c>
      <c r="CI25" s="63">
        <v>100</v>
      </c>
      <c r="CJ25" s="64">
        <v>100</v>
      </c>
      <c r="CK25" s="64">
        <v>100</v>
      </c>
      <c r="CL25" s="64">
        <v>100</v>
      </c>
      <c r="CM25" s="64">
        <v>0</v>
      </c>
      <c r="CN25" s="64">
        <v>0</v>
      </c>
      <c r="CO25" s="655">
        <f t="shared" si="10"/>
        <v>0</v>
      </c>
      <c r="CP25" s="37">
        <v>100</v>
      </c>
      <c r="CQ25" s="37">
        <v>100</v>
      </c>
      <c r="CR25" s="38">
        <v>100</v>
      </c>
      <c r="CS25" s="38">
        <v>100</v>
      </c>
      <c r="CT25" s="38">
        <v>0</v>
      </c>
      <c r="CU25" s="38">
        <v>0</v>
      </c>
      <c r="CV25" s="308">
        <f t="shared" si="11"/>
        <v>0</v>
      </c>
      <c r="CW25" s="35">
        <v>100</v>
      </c>
      <c r="CX25" s="35">
        <v>100</v>
      </c>
      <c r="CY25" s="36">
        <v>100</v>
      </c>
      <c r="CZ25" s="36">
        <v>100</v>
      </c>
      <c r="DA25" s="36">
        <v>0</v>
      </c>
      <c r="DB25" s="36">
        <v>0</v>
      </c>
      <c r="DC25" s="309">
        <f t="shared" si="12"/>
        <v>0</v>
      </c>
      <c r="DD25" s="435">
        <v>100</v>
      </c>
      <c r="DE25" s="436">
        <v>100</v>
      </c>
      <c r="DF25" s="437">
        <v>100</v>
      </c>
      <c r="DG25" s="437">
        <v>100</v>
      </c>
      <c r="DH25" s="437">
        <v>0</v>
      </c>
      <c r="DI25" s="437">
        <v>0</v>
      </c>
      <c r="DJ25" s="437">
        <v>0</v>
      </c>
      <c r="DK25" s="438">
        <f t="shared" si="13"/>
        <v>0</v>
      </c>
      <c r="DL25" s="430">
        <v>100</v>
      </c>
      <c r="DM25" s="432">
        <v>100</v>
      </c>
      <c r="DN25" s="432">
        <v>100</v>
      </c>
      <c r="DO25" s="432">
        <v>0</v>
      </c>
      <c r="DP25" s="432">
        <v>0</v>
      </c>
      <c r="DQ25" s="434">
        <f t="shared" si="14"/>
        <v>0</v>
      </c>
      <c r="DR25" s="250">
        <f t="shared" si="15"/>
        <v>0</v>
      </c>
      <c r="DS25" s="17">
        <f>6/10</f>
        <v>0.6</v>
      </c>
      <c r="DT25" s="17">
        <f>7/10</f>
        <v>0.7</v>
      </c>
      <c r="DU25" s="347">
        <f>8/11</f>
        <v>0.72727272727272729</v>
      </c>
      <c r="DV25" s="347">
        <f>5/10</f>
        <v>0.5</v>
      </c>
      <c r="DW25" s="18"/>
      <c r="DX25" s="19">
        <f t="shared" si="16"/>
        <v>2.5272727272727273</v>
      </c>
      <c r="DY25" s="42"/>
      <c r="DZ25" s="18">
        <v>2</v>
      </c>
      <c r="EA25" s="45"/>
      <c r="EB25" s="43"/>
      <c r="EC25" s="93">
        <f t="shared" si="1"/>
        <v>2</v>
      </c>
      <c r="ED25" s="380">
        <f t="shared" si="2"/>
        <v>31.127272727272729</v>
      </c>
    </row>
    <row r="26" spans="1:134" s="11" customFormat="1" ht="15.75" x14ac:dyDescent="0.25">
      <c r="A26" s="33">
        <v>23</v>
      </c>
      <c r="B26" s="204" t="s">
        <v>76</v>
      </c>
      <c r="C26" s="128">
        <v>100</v>
      </c>
      <c r="D26" s="123">
        <v>100</v>
      </c>
      <c r="E26" s="123">
        <v>100</v>
      </c>
      <c r="F26" s="123">
        <v>100</v>
      </c>
      <c r="G26" s="123">
        <v>100</v>
      </c>
      <c r="H26" s="123">
        <v>100</v>
      </c>
      <c r="I26" s="123">
        <v>100</v>
      </c>
      <c r="J26" s="123">
        <v>100</v>
      </c>
      <c r="K26" s="123">
        <v>0</v>
      </c>
      <c r="L26" s="123">
        <v>0</v>
      </c>
      <c r="M26" s="124">
        <f t="shared" si="3"/>
        <v>0</v>
      </c>
      <c r="N26" s="125">
        <v>100</v>
      </c>
      <c r="O26" s="126">
        <v>100</v>
      </c>
      <c r="P26" s="126">
        <v>100</v>
      </c>
      <c r="Q26" s="126">
        <v>100</v>
      </c>
      <c r="R26" s="126">
        <v>100</v>
      </c>
      <c r="S26" s="126">
        <v>100</v>
      </c>
      <c r="T26" s="126">
        <v>100</v>
      </c>
      <c r="U26" s="126">
        <v>100</v>
      </c>
      <c r="V26" s="126">
        <v>100</v>
      </c>
      <c r="W26" s="126">
        <v>100</v>
      </c>
      <c r="X26" s="126">
        <v>100</v>
      </c>
      <c r="Y26" s="126">
        <v>0</v>
      </c>
      <c r="Z26" s="126">
        <v>0</v>
      </c>
      <c r="AA26" s="340">
        <f t="shared" si="4"/>
        <v>0</v>
      </c>
      <c r="AB26" s="128">
        <v>100</v>
      </c>
      <c r="AC26" s="123">
        <v>100</v>
      </c>
      <c r="AD26" s="123">
        <v>100</v>
      </c>
      <c r="AE26" s="123">
        <v>100</v>
      </c>
      <c r="AF26" s="123">
        <v>100</v>
      </c>
      <c r="AG26" s="123">
        <v>100</v>
      </c>
      <c r="AH26" s="123">
        <v>100</v>
      </c>
      <c r="AI26" s="123">
        <v>100</v>
      </c>
      <c r="AJ26" s="123">
        <v>100</v>
      </c>
      <c r="AK26" s="123">
        <v>100</v>
      </c>
      <c r="AL26" s="123">
        <v>100</v>
      </c>
      <c r="AM26" s="129">
        <v>100</v>
      </c>
      <c r="AN26" s="123">
        <v>0</v>
      </c>
      <c r="AO26" s="123">
        <v>0</v>
      </c>
      <c r="AP26" s="130">
        <f t="shared" si="5"/>
        <v>0</v>
      </c>
      <c r="AQ26" s="131">
        <v>100</v>
      </c>
      <c r="AR26" s="132">
        <v>100</v>
      </c>
      <c r="AS26" s="132">
        <v>100</v>
      </c>
      <c r="AT26" s="132">
        <v>100</v>
      </c>
      <c r="AU26" s="132">
        <v>100</v>
      </c>
      <c r="AV26" s="132">
        <v>100</v>
      </c>
      <c r="AW26" s="132">
        <v>100</v>
      </c>
      <c r="AX26" s="132">
        <v>100</v>
      </c>
      <c r="AY26" s="132">
        <v>100</v>
      </c>
      <c r="AZ26" s="126">
        <v>100</v>
      </c>
      <c r="BA26" s="126">
        <v>100</v>
      </c>
      <c r="BB26" s="126">
        <v>0</v>
      </c>
      <c r="BC26" s="126">
        <v>0</v>
      </c>
      <c r="BD26" s="133">
        <f t="shared" si="6"/>
        <v>0</v>
      </c>
      <c r="BE26" s="201">
        <v>100</v>
      </c>
      <c r="BF26" s="201">
        <v>100</v>
      </c>
      <c r="BG26" s="201">
        <v>100</v>
      </c>
      <c r="BH26" s="201">
        <v>100</v>
      </c>
      <c r="BI26" s="201">
        <v>100</v>
      </c>
      <c r="BJ26" s="201">
        <v>100</v>
      </c>
      <c r="BK26" s="201">
        <v>100</v>
      </c>
      <c r="BL26" s="201">
        <v>100</v>
      </c>
      <c r="BM26" s="201">
        <v>100</v>
      </c>
      <c r="BN26" s="201">
        <v>0</v>
      </c>
      <c r="BO26" s="202">
        <v>0</v>
      </c>
      <c r="BP26" s="650">
        <f t="shared" si="7"/>
        <v>0</v>
      </c>
      <c r="BQ26" s="201">
        <v>100</v>
      </c>
      <c r="BR26" s="201">
        <v>100</v>
      </c>
      <c r="BS26" s="201">
        <v>100</v>
      </c>
      <c r="BT26" s="201">
        <v>100</v>
      </c>
      <c r="BU26" s="201">
        <v>100</v>
      </c>
      <c r="BV26" s="201">
        <v>100</v>
      </c>
      <c r="BW26" s="201">
        <v>100</v>
      </c>
      <c r="BX26" s="202">
        <v>0</v>
      </c>
      <c r="BY26" s="203">
        <v>0</v>
      </c>
      <c r="BZ26" s="301">
        <f t="shared" si="8"/>
        <v>0</v>
      </c>
      <c r="CA26" s="196">
        <f t="shared" si="0"/>
        <v>0</v>
      </c>
      <c r="CB26" s="34">
        <v>100</v>
      </c>
      <c r="CC26" s="35">
        <v>100</v>
      </c>
      <c r="CD26" s="35">
        <v>100</v>
      </c>
      <c r="CE26" s="35">
        <v>100</v>
      </c>
      <c r="CF26" s="36">
        <v>0</v>
      </c>
      <c r="CG26" s="36">
        <v>0</v>
      </c>
      <c r="CH26" s="41">
        <f t="shared" si="9"/>
        <v>0</v>
      </c>
      <c r="CI26" s="37">
        <v>100</v>
      </c>
      <c r="CJ26" s="38">
        <v>100</v>
      </c>
      <c r="CK26" s="38">
        <v>100</v>
      </c>
      <c r="CL26" s="38">
        <v>100</v>
      </c>
      <c r="CM26" s="38">
        <v>0</v>
      </c>
      <c r="CN26" s="38">
        <v>0</v>
      </c>
      <c r="CO26" s="307">
        <f t="shared" si="10"/>
        <v>0</v>
      </c>
      <c r="CP26" s="37">
        <v>100</v>
      </c>
      <c r="CQ26" s="37">
        <v>100</v>
      </c>
      <c r="CR26" s="38">
        <v>100</v>
      </c>
      <c r="CS26" s="38">
        <v>100</v>
      </c>
      <c r="CT26" s="38">
        <v>0</v>
      </c>
      <c r="CU26" s="38">
        <v>0</v>
      </c>
      <c r="CV26" s="308">
        <f t="shared" si="11"/>
        <v>0</v>
      </c>
      <c r="CW26" s="35">
        <v>100</v>
      </c>
      <c r="CX26" s="35">
        <v>100</v>
      </c>
      <c r="CY26" s="36">
        <v>100</v>
      </c>
      <c r="CZ26" s="36">
        <v>100</v>
      </c>
      <c r="DA26" s="36">
        <v>0</v>
      </c>
      <c r="DB26" s="36">
        <v>0</v>
      </c>
      <c r="DC26" s="309">
        <f t="shared" si="12"/>
        <v>0</v>
      </c>
      <c r="DD26" s="435">
        <v>100</v>
      </c>
      <c r="DE26" s="436">
        <v>100</v>
      </c>
      <c r="DF26" s="437">
        <v>100</v>
      </c>
      <c r="DG26" s="437">
        <v>100</v>
      </c>
      <c r="DH26" s="437">
        <v>0</v>
      </c>
      <c r="DI26" s="437">
        <v>0</v>
      </c>
      <c r="DJ26" s="437">
        <v>0</v>
      </c>
      <c r="DK26" s="438">
        <f t="shared" si="13"/>
        <v>0</v>
      </c>
      <c r="DL26" s="430">
        <v>100</v>
      </c>
      <c r="DM26" s="432">
        <v>100</v>
      </c>
      <c r="DN26" s="432">
        <v>100</v>
      </c>
      <c r="DO26" s="432">
        <v>0</v>
      </c>
      <c r="DP26" s="432">
        <v>0</v>
      </c>
      <c r="DQ26" s="434">
        <f t="shared" si="14"/>
        <v>0</v>
      </c>
      <c r="DR26" s="250">
        <f t="shared" si="15"/>
        <v>0</v>
      </c>
      <c r="DS26" s="17"/>
      <c r="DT26" s="347"/>
      <c r="DU26" s="347"/>
      <c r="DV26" s="347"/>
      <c r="DW26" s="18"/>
      <c r="DX26" s="44">
        <f t="shared" si="16"/>
        <v>0</v>
      </c>
      <c r="DY26" s="42"/>
      <c r="DZ26" s="43"/>
      <c r="EA26" s="45"/>
      <c r="EB26" s="43"/>
      <c r="EC26" s="46">
        <f t="shared" si="1"/>
        <v>0</v>
      </c>
      <c r="ED26" s="379">
        <f t="shared" si="2"/>
        <v>0</v>
      </c>
    </row>
    <row r="27" spans="1:134" s="9" customFormat="1" ht="15.75" x14ac:dyDescent="0.25">
      <c r="A27" s="283">
        <v>24</v>
      </c>
      <c r="B27" s="88" t="s">
        <v>77</v>
      </c>
      <c r="C27" s="55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100</v>
      </c>
      <c r="K27" s="56">
        <v>0</v>
      </c>
      <c r="L27" s="56">
        <v>0</v>
      </c>
      <c r="M27" s="77">
        <f t="shared" si="3"/>
        <v>3.5</v>
      </c>
      <c r="N27" s="51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100</v>
      </c>
      <c r="X27" s="52">
        <v>0</v>
      </c>
      <c r="Y27" s="52">
        <v>0</v>
      </c>
      <c r="Z27" s="52">
        <v>0</v>
      </c>
      <c r="AA27" s="341">
        <f t="shared" si="4"/>
        <v>5</v>
      </c>
      <c r="AB27" s="55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0</v>
      </c>
      <c r="AI27" s="56">
        <v>0</v>
      </c>
      <c r="AJ27" s="56">
        <v>0</v>
      </c>
      <c r="AK27" s="56">
        <v>0</v>
      </c>
      <c r="AL27" s="56">
        <v>0</v>
      </c>
      <c r="AM27" s="75">
        <v>100</v>
      </c>
      <c r="AN27" s="56">
        <v>0</v>
      </c>
      <c r="AO27" s="56">
        <v>0</v>
      </c>
      <c r="AP27" s="57">
        <f t="shared" si="5"/>
        <v>5.5</v>
      </c>
      <c r="AQ27" s="58">
        <v>0</v>
      </c>
      <c r="AR27" s="76">
        <v>0</v>
      </c>
      <c r="AS27" s="76">
        <v>0</v>
      </c>
      <c r="AT27" s="76">
        <v>0</v>
      </c>
      <c r="AU27" s="76">
        <v>0</v>
      </c>
      <c r="AV27" s="76">
        <v>0</v>
      </c>
      <c r="AW27" s="76">
        <v>0</v>
      </c>
      <c r="AX27" s="76">
        <v>0</v>
      </c>
      <c r="AY27" s="76">
        <v>0</v>
      </c>
      <c r="AZ27" s="52">
        <v>0</v>
      </c>
      <c r="BA27" s="52">
        <v>100</v>
      </c>
      <c r="BB27" s="52">
        <v>0</v>
      </c>
      <c r="BC27" s="52">
        <v>0</v>
      </c>
      <c r="BD27" s="54">
        <f t="shared" si="6"/>
        <v>5</v>
      </c>
      <c r="BE27" s="90">
        <v>0</v>
      </c>
      <c r="BF27" s="90">
        <v>0</v>
      </c>
      <c r="BG27" s="90">
        <v>0</v>
      </c>
      <c r="BH27" s="90">
        <v>0</v>
      </c>
      <c r="BI27" s="90">
        <v>0</v>
      </c>
      <c r="BJ27" s="90">
        <v>0</v>
      </c>
      <c r="BK27" s="90">
        <v>0</v>
      </c>
      <c r="BL27" s="90">
        <v>0</v>
      </c>
      <c r="BM27" s="90">
        <v>100</v>
      </c>
      <c r="BN27" s="90">
        <v>0</v>
      </c>
      <c r="BO27" s="91">
        <v>0</v>
      </c>
      <c r="BP27" s="651">
        <f t="shared" si="7"/>
        <v>4</v>
      </c>
      <c r="BQ27" s="90">
        <v>0</v>
      </c>
      <c r="BR27" s="90">
        <v>0</v>
      </c>
      <c r="BS27" s="90">
        <v>0</v>
      </c>
      <c r="BT27" s="90">
        <v>0</v>
      </c>
      <c r="BU27" s="90">
        <v>0</v>
      </c>
      <c r="BV27" s="90">
        <v>0</v>
      </c>
      <c r="BW27" s="90">
        <v>100</v>
      </c>
      <c r="BX27" s="91">
        <v>0</v>
      </c>
      <c r="BY27" s="92">
        <v>0</v>
      </c>
      <c r="BZ27" s="338">
        <f t="shared" si="8"/>
        <v>3</v>
      </c>
      <c r="CA27" s="193">
        <f t="shared" si="0"/>
        <v>26</v>
      </c>
      <c r="CB27" s="60">
        <v>100</v>
      </c>
      <c r="CC27" s="61">
        <v>100</v>
      </c>
      <c r="CD27" s="61">
        <v>100</v>
      </c>
      <c r="CE27" s="61">
        <v>100</v>
      </c>
      <c r="CF27" s="62">
        <v>0</v>
      </c>
      <c r="CG27" s="62">
        <v>0</v>
      </c>
      <c r="CH27" s="654">
        <f t="shared" si="9"/>
        <v>0</v>
      </c>
      <c r="CI27" s="63">
        <v>100</v>
      </c>
      <c r="CJ27" s="64">
        <v>100</v>
      </c>
      <c r="CK27" s="64">
        <v>100</v>
      </c>
      <c r="CL27" s="64">
        <v>100</v>
      </c>
      <c r="CM27" s="64">
        <v>0</v>
      </c>
      <c r="CN27" s="64">
        <v>0</v>
      </c>
      <c r="CO27" s="655">
        <f t="shared" si="10"/>
        <v>0</v>
      </c>
      <c r="CP27" s="63">
        <v>100</v>
      </c>
      <c r="CQ27" s="63">
        <v>100</v>
      </c>
      <c r="CR27" s="64">
        <v>100</v>
      </c>
      <c r="CS27" s="64">
        <v>100</v>
      </c>
      <c r="CT27" s="64">
        <v>0</v>
      </c>
      <c r="CU27" s="64">
        <v>0</v>
      </c>
      <c r="CV27" s="308">
        <f t="shared" si="11"/>
        <v>0</v>
      </c>
      <c r="CW27" s="61">
        <v>100</v>
      </c>
      <c r="CX27" s="61">
        <v>100</v>
      </c>
      <c r="CY27" s="62">
        <v>100</v>
      </c>
      <c r="CZ27" s="62">
        <v>100</v>
      </c>
      <c r="DA27" s="62">
        <v>0</v>
      </c>
      <c r="DB27" s="62">
        <v>0</v>
      </c>
      <c r="DC27" s="309">
        <f t="shared" si="12"/>
        <v>0</v>
      </c>
      <c r="DD27" s="439">
        <v>100</v>
      </c>
      <c r="DE27" s="440">
        <v>100</v>
      </c>
      <c r="DF27" s="441">
        <v>100</v>
      </c>
      <c r="DG27" s="441">
        <v>100</v>
      </c>
      <c r="DH27" s="441">
        <v>0</v>
      </c>
      <c r="DI27" s="441">
        <v>0</v>
      </c>
      <c r="DJ27" s="441">
        <v>0</v>
      </c>
      <c r="DK27" s="442">
        <f t="shared" si="13"/>
        <v>0</v>
      </c>
      <c r="DL27" s="443">
        <v>100</v>
      </c>
      <c r="DM27" s="444">
        <v>100</v>
      </c>
      <c r="DN27" s="444">
        <v>100</v>
      </c>
      <c r="DO27" s="444">
        <v>0</v>
      </c>
      <c r="DP27" s="444">
        <v>0</v>
      </c>
      <c r="DQ27" s="445">
        <f t="shared" si="14"/>
        <v>0</v>
      </c>
      <c r="DR27" s="250">
        <f t="shared" si="15"/>
        <v>0</v>
      </c>
      <c r="DS27" s="17">
        <f>6/10</f>
        <v>0.6</v>
      </c>
      <c r="DT27" s="17">
        <f>7/10</f>
        <v>0.7</v>
      </c>
      <c r="DU27" s="347">
        <f>8/11</f>
        <v>0.72727272727272729</v>
      </c>
      <c r="DV27" s="347">
        <f>5/10</f>
        <v>0.5</v>
      </c>
      <c r="DW27" s="18"/>
      <c r="DX27" s="19">
        <f t="shared" si="16"/>
        <v>2.5272727272727273</v>
      </c>
      <c r="DY27" s="70"/>
      <c r="DZ27" s="18">
        <v>2</v>
      </c>
      <c r="EA27" s="72"/>
      <c r="EB27" s="71"/>
      <c r="EC27" s="94">
        <f t="shared" si="1"/>
        <v>2</v>
      </c>
      <c r="ED27" s="380">
        <f t="shared" si="2"/>
        <v>30.527272727272727</v>
      </c>
    </row>
    <row r="28" spans="1:134" s="11" customFormat="1" ht="14.25" customHeight="1" x14ac:dyDescent="0.25">
      <c r="A28" s="33">
        <v>25</v>
      </c>
      <c r="B28" s="204" t="s">
        <v>78</v>
      </c>
      <c r="C28" s="128">
        <v>100</v>
      </c>
      <c r="D28" s="123">
        <v>100</v>
      </c>
      <c r="E28" s="123">
        <v>100</v>
      </c>
      <c r="F28" s="123">
        <v>100</v>
      </c>
      <c r="G28" s="123">
        <v>100</v>
      </c>
      <c r="H28" s="123">
        <v>100</v>
      </c>
      <c r="I28" s="123">
        <v>100</v>
      </c>
      <c r="J28" s="123">
        <v>100</v>
      </c>
      <c r="K28" s="123">
        <v>0</v>
      </c>
      <c r="L28" s="123">
        <v>0</v>
      </c>
      <c r="M28" s="124">
        <f t="shared" si="3"/>
        <v>0</v>
      </c>
      <c r="N28" s="125">
        <v>100</v>
      </c>
      <c r="O28" s="126">
        <v>100</v>
      </c>
      <c r="P28" s="126">
        <v>100</v>
      </c>
      <c r="Q28" s="126">
        <v>100</v>
      </c>
      <c r="R28" s="126">
        <v>100</v>
      </c>
      <c r="S28" s="126">
        <v>100</v>
      </c>
      <c r="T28" s="126">
        <v>100</v>
      </c>
      <c r="U28" s="126">
        <v>100</v>
      </c>
      <c r="V28" s="126">
        <v>100</v>
      </c>
      <c r="W28" s="126">
        <v>100</v>
      </c>
      <c r="X28" s="126">
        <v>100</v>
      </c>
      <c r="Y28" s="126">
        <v>0</v>
      </c>
      <c r="Z28" s="126">
        <v>0</v>
      </c>
      <c r="AA28" s="340">
        <f t="shared" si="4"/>
        <v>0</v>
      </c>
      <c r="AB28" s="128">
        <v>100</v>
      </c>
      <c r="AC28" s="123">
        <v>100</v>
      </c>
      <c r="AD28" s="123">
        <v>100</v>
      </c>
      <c r="AE28" s="123">
        <v>100</v>
      </c>
      <c r="AF28" s="123">
        <v>100</v>
      </c>
      <c r="AG28" s="123">
        <v>100</v>
      </c>
      <c r="AH28" s="123">
        <v>100</v>
      </c>
      <c r="AI28" s="123">
        <v>100</v>
      </c>
      <c r="AJ28" s="123">
        <v>100</v>
      </c>
      <c r="AK28" s="123">
        <v>100</v>
      </c>
      <c r="AL28" s="123">
        <v>100</v>
      </c>
      <c r="AM28" s="129">
        <v>100</v>
      </c>
      <c r="AN28" s="123">
        <v>0</v>
      </c>
      <c r="AO28" s="123">
        <v>0</v>
      </c>
      <c r="AP28" s="130">
        <f t="shared" si="5"/>
        <v>0</v>
      </c>
      <c r="AQ28" s="131">
        <v>100</v>
      </c>
      <c r="AR28" s="132">
        <v>100</v>
      </c>
      <c r="AS28" s="132">
        <v>100</v>
      </c>
      <c r="AT28" s="132">
        <v>100</v>
      </c>
      <c r="AU28" s="132">
        <v>100</v>
      </c>
      <c r="AV28" s="132">
        <v>100</v>
      </c>
      <c r="AW28" s="132">
        <v>100</v>
      </c>
      <c r="AX28" s="132">
        <v>100</v>
      </c>
      <c r="AY28" s="132">
        <v>100</v>
      </c>
      <c r="AZ28" s="126">
        <v>100</v>
      </c>
      <c r="BA28" s="126">
        <v>100</v>
      </c>
      <c r="BB28" s="126">
        <v>0</v>
      </c>
      <c r="BC28" s="126">
        <v>0</v>
      </c>
      <c r="BD28" s="133">
        <f t="shared" si="6"/>
        <v>0</v>
      </c>
      <c r="BE28" s="201">
        <v>100</v>
      </c>
      <c r="BF28" s="201">
        <v>100</v>
      </c>
      <c r="BG28" s="201">
        <v>100</v>
      </c>
      <c r="BH28" s="201">
        <v>100</v>
      </c>
      <c r="BI28" s="201">
        <v>100</v>
      </c>
      <c r="BJ28" s="201">
        <v>100</v>
      </c>
      <c r="BK28" s="201">
        <v>100</v>
      </c>
      <c r="BL28" s="201">
        <v>100</v>
      </c>
      <c r="BM28" s="201">
        <v>100</v>
      </c>
      <c r="BN28" s="201">
        <v>0</v>
      </c>
      <c r="BO28" s="202">
        <v>0</v>
      </c>
      <c r="BP28" s="650">
        <f t="shared" si="7"/>
        <v>0</v>
      </c>
      <c r="BQ28" s="201">
        <v>100</v>
      </c>
      <c r="BR28" s="201">
        <v>100</v>
      </c>
      <c r="BS28" s="201">
        <v>100</v>
      </c>
      <c r="BT28" s="201">
        <v>100</v>
      </c>
      <c r="BU28" s="201">
        <v>100</v>
      </c>
      <c r="BV28" s="201">
        <v>100</v>
      </c>
      <c r="BW28" s="201">
        <v>100</v>
      </c>
      <c r="BX28" s="202">
        <v>0</v>
      </c>
      <c r="BY28" s="203">
        <v>0</v>
      </c>
      <c r="BZ28" s="301">
        <f t="shared" si="8"/>
        <v>0</v>
      </c>
      <c r="CA28" s="196">
        <f t="shared" si="0"/>
        <v>0</v>
      </c>
      <c r="CB28" s="34">
        <v>100</v>
      </c>
      <c r="CC28" s="35">
        <v>100</v>
      </c>
      <c r="CD28" s="35">
        <v>100</v>
      </c>
      <c r="CE28" s="35">
        <v>100</v>
      </c>
      <c r="CF28" s="36">
        <v>0</v>
      </c>
      <c r="CG28" s="36">
        <v>0</v>
      </c>
      <c r="CH28" s="41">
        <f t="shared" si="9"/>
        <v>0</v>
      </c>
      <c r="CI28" s="37">
        <v>100</v>
      </c>
      <c r="CJ28" s="38">
        <v>100</v>
      </c>
      <c r="CK28" s="38">
        <v>100</v>
      </c>
      <c r="CL28" s="38">
        <v>100</v>
      </c>
      <c r="CM28" s="38">
        <v>0</v>
      </c>
      <c r="CN28" s="38">
        <v>0</v>
      </c>
      <c r="CO28" s="307">
        <f t="shared" si="10"/>
        <v>0</v>
      </c>
      <c r="CP28" s="37">
        <v>100</v>
      </c>
      <c r="CQ28" s="37">
        <v>100</v>
      </c>
      <c r="CR28" s="38">
        <v>100</v>
      </c>
      <c r="CS28" s="38">
        <v>100</v>
      </c>
      <c r="CT28" s="38">
        <v>0</v>
      </c>
      <c r="CU28" s="38">
        <v>0</v>
      </c>
      <c r="CV28" s="308">
        <f t="shared" si="11"/>
        <v>0</v>
      </c>
      <c r="CW28" s="35">
        <v>100</v>
      </c>
      <c r="CX28" s="35">
        <v>100</v>
      </c>
      <c r="CY28" s="36">
        <v>100</v>
      </c>
      <c r="CZ28" s="36">
        <v>100</v>
      </c>
      <c r="DA28" s="36">
        <v>0</v>
      </c>
      <c r="DB28" s="36">
        <v>0</v>
      </c>
      <c r="DC28" s="309">
        <f t="shared" si="12"/>
        <v>0</v>
      </c>
      <c r="DD28" s="435">
        <v>100</v>
      </c>
      <c r="DE28" s="436">
        <v>100</v>
      </c>
      <c r="DF28" s="437">
        <v>100</v>
      </c>
      <c r="DG28" s="437">
        <v>100</v>
      </c>
      <c r="DH28" s="437">
        <v>0</v>
      </c>
      <c r="DI28" s="437">
        <v>0</v>
      </c>
      <c r="DJ28" s="437">
        <v>0</v>
      </c>
      <c r="DK28" s="438">
        <f t="shared" si="13"/>
        <v>0</v>
      </c>
      <c r="DL28" s="430">
        <v>100</v>
      </c>
      <c r="DM28" s="432">
        <v>100</v>
      </c>
      <c r="DN28" s="432">
        <v>100</v>
      </c>
      <c r="DO28" s="432">
        <v>0</v>
      </c>
      <c r="DP28" s="432">
        <v>0</v>
      </c>
      <c r="DQ28" s="434">
        <f t="shared" si="14"/>
        <v>0</v>
      </c>
      <c r="DR28" s="250">
        <f t="shared" si="15"/>
        <v>0</v>
      </c>
      <c r="DS28" s="17"/>
      <c r="DT28" s="347"/>
      <c r="DU28" s="347"/>
      <c r="DV28" s="347"/>
      <c r="DW28" s="18"/>
      <c r="DX28" s="44">
        <f t="shared" si="16"/>
        <v>0</v>
      </c>
      <c r="DY28" s="42"/>
      <c r="DZ28" s="43"/>
      <c r="EA28" s="45"/>
      <c r="EB28" s="43"/>
      <c r="EC28" s="46">
        <f t="shared" si="1"/>
        <v>0</v>
      </c>
      <c r="ED28" s="379">
        <f t="shared" si="2"/>
        <v>0</v>
      </c>
    </row>
    <row r="29" spans="1:134" s="9" customFormat="1" ht="15.75" x14ac:dyDescent="0.25">
      <c r="A29" s="283">
        <v>26</v>
      </c>
      <c r="B29" s="87" t="s">
        <v>79</v>
      </c>
      <c r="C29" s="55">
        <v>0</v>
      </c>
      <c r="D29" s="56">
        <v>0</v>
      </c>
      <c r="E29" s="56">
        <v>0</v>
      </c>
      <c r="F29" s="56">
        <v>0</v>
      </c>
      <c r="G29" s="56">
        <v>0</v>
      </c>
      <c r="H29" s="56">
        <v>0</v>
      </c>
      <c r="I29" s="56">
        <v>0</v>
      </c>
      <c r="J29" s="56">
        <v>100</v>
      </c>
      <c r="K29" s="56">
        <v>0</v>
      </c>
      <c r="L29" s="56">
        <v>0</v>
      </c>
      <c r="M29" s="77">
        <f t="shared" si="3"/>
        <v>3.5</v>
      </c>
      <c r="N29" s="51">
        <v>100</v>
      </c>
      <c r="O29" s="52">
        <v>100</v>
      </c>
      <c r="P29" s="52">
        <v>100</v>
      </c>
      <c r="Q29" s="52">
        <v>100</v>
      </c>
      <c r="R29" s="52">
        <v>100</v>
      </c>
      <c r="S29" s="52">
        <v>100</v>
      </c>
      <c r="T29" s="52">
        <v>100</v>
      </c>
      <c r="U29" s="52">
        <v>100</v>
      </c>
      <c r="V29" s="52">
        <v>100</v>
      </c>
      <c r="W29" s="52">
        <v>100</v>
      </c>
      <c r="X29" s="52">
        <v>100</v>
      </c>
      <c r="Y29" s="52">
        <v>0</v>
      </c>
      <c r="Z29" s="52">
        <v>0</v>
      </c>
      <c r="AA29" s="344">
        <f t="shared" si="4"/>
        <v>0</v>
      </c>
      <c r="AB29" s="55">
        <v>0</v>
      </c>
      <c r="AC29" s="56">
        <v>0</v>
      </c>
      <c r="AD29" s="56">
        <v>0</v>
      </c>
      <c r="AE29" s="56">
        <v>0</v>
      </c>
      <c r="AF29" s="56">
        <v>0</v>
      </c>
      <c r="AG29" s="56">
        <v>0</v>
      </c>
      <c r="AH29" s="56">
        <v>0</v>
      </c>
      <c r="AI29" s="56">
        <v>0</v>
      </c>
      <c r="AJ29" s="56">
        <v>0</v>
      </c>
      <c r="AK29" s="56">
        <v>0</v>
      </c>
      <c r="AL29" s="56">
        <v>0</v>
      </c>
      <c r="AM29" s="75">
        <v>100</v>
      </c>
      <c r="AN29" s="56">
        <v>0</v>
      </c>
      <c r="AO29" s="56">
        <v>20</v>
      </c>
      <c r="AP29" s="57">
        <f t="shared" si="5"/>
        <v>4.4000000000000004</v>
      </c>
      <c r="AQ29" s="58">
        <v>0</v>
      </c>
      <c r="AR29" s="76">
        <v>0</v>
      </c>
      <c r="AS29" s="76">
        <v>0</v>
      </c>
      <c r="AT29" s="76">
        <v>0</v>
      </c>
      <c r="AU29" s="76">
        <v>0</v>
      </c>
      <c r="AV29" s="76">
        <v>0</v>
      </c>
      <c r="AW29" s="76">
        <v>0</v>
      </c>
      <c r="AX29" s="76">
        <v>0</v>
      </c>
      <c r="AY29" s="76">
        <v>0</v>
      </c>
      <c r="AZ29" s="52">
        <v>0</v>
      </c>
      <c r="BA29" s="52">
        <v>100</v>
      </c>
      <c r="BB29" s="52">
        <v>0</v>
      </c>
      <c r="BC29" s="52">
        <v>20</v>
      </c>
      <c r="BD29" s="54">
        <f t="shared" si="6"/>
        <v>4</v>
      </c>
      <c r="BE29" s="90">
        <v>0</v>
      </c>
      <c r="BF29" s="90">
        <v>0</v>
      </c>
      <c r="BG29" s="90">
        <v>0</v>
      </c>
      <c r="BH29" s="90">
        <v>0</v>
      </c>
      <c r="BI29" s="90">
        <v>0</v>
      </c>
      <c r="BJ29" s="90">
        <v>0</v>
      </c>
      <c r="BK29" s="90">
        <v>0</v>
      </c>
      <c r="BL29" s="90">
        <v>50</v>
      </c>
      <c r="BM29" s="90">
        <v>100</v>
      </c>
      <c r="BN29" s="90">
        <v>0</v>
      </c>
      <c r="BO29" s="91">
        <v>5</v>
      </c>
      <c r="BP29" s="651">
        <f t="shared" si="7"/>
        <v>3.5625</v>
      </c>
      <c r="BQ29" s="90">
        <v>100</v>
      </c>
      <c r="BR29" s="90">
        <v>100</v>
      </c>
      <c r="BS29" s="90">
        <v>100</v>
      </c>
      <c r="BT29" s="90">
        <v>100</v>
      </c>
      <c r="BU29" s="90">
        <v>100</v>
      </c>
      <c r="BV29" s="90">
        <v>100</v>
      </c>
      <c r="BW29" s="90">
        <v>100</v>
      </c>
      <c r="BX29" s="91">
        <v>0</v>
      </c>
      <c r="BY29" s="92">
        <v>0</v>
      </c>
      <c r="BZ29" s="338">
        <f t="shared" si="8"/>
        <v>0</v>
      </c>
      <c r="CA29" s="193">
        <f t="shared" si="0"/>
        <v>15.4625</v>
      </c>
      <c r="CB29" s="60">
        <v>100</v>
      </c>
      <c r="CC29" s="61">
        <v>100</v>
      </c>
      <c r="CD29" s="61">
        <v>100</v>
      </c>
      <c r="CE29" s="61">
        <v>100</v>
      </c>
      <c r="CF29" s="62">
        <v>0</v>
      </c>
      <c r="CG29" s="62">
        <v>0</v>
      </c>
      <c r="CH29" s="654">
        <f t="shared" si="9"/>
        <v>0</v>
      </c>
      <c r="CI29" s="63">
        <v>100</v>
      </c>
      <c r="CJ29" s="64">
        <v>100</v>
      </c>
      <c r="CK29" s="64">
        <v>100</v>
      </c>
      <c r="CL29" s="64">
        <v>100</v>
      </c>
      <c r="CM29" s="64">
        <v>0</v>
      </c>
      <c r="CN29" s="64">
        <v>0</v>
      </c>
      <c r="CO29" s="655">
        <f t="shared" si="10"/>
        <v>0</v>
      </c>
      <c r="CP29" s="63">
        <v>100</v>
      </c>
      <c r="CQ29" s="63">
        <v>100</v>
      </c>
      <c r="CR29" s="64">
        <v>100</v>
      </c>
      <c r="CS29" s="64">
        <v>100</v>
      </c>
      <c r="CT29" s="64">
        <v>0</v>
      </c>
      <c r="CU29" s="64">
        <v>0</v>
      </c>
      <c r="CV29" s="308">
        <f t="shared" si="11"/>
        <v>0</v>
      </c>
      <c r="CW29" s="61">
        <v>100</v>
      </c>
      <c r="CX29" s="61">
        <v>100</v>
      </c>
      <c r="CY29" s="62">
        <v>100</v>
      </c>
      <c r="CZ29" s="62">
        <v>100</v>
      </c>
      <c r="DA29" s="62">
        <v>0</v>
      </c>
      <c r="DB29" s="62">
        <v>0</v>
      </c>
      <c r="DC29" s="309">
        <f t="shared" si="12"/>
        <v>0</v>
      </c>
      <c r="DD29" s="439">
        <v>100</v>
      </c>
      <c r="DE29" s="440">
        <v>100</v>
      </c>
      <c r="DF29" s="441">
        <v>100</v>
      </c>
      <c r="DG29" s="441">
        <v>100</v>
      </c>
      <c r="DH29" s="441">
        <v>0</v>
      </c>
      <c r="DI29" s="441">
        <v>0</v>
      </c>
      <c r="DJ29" s="441">
        <v>0</v>
      </c>
      <c r="DK29" s="442">
        <f t="shared" si="13"/>
        <v>0</v>
      </c>
      <c r="DL29" s="443">
        <v>100</v>
      </c>
      <c r="DM29" s="444">
        <v>100</v>
      </c>
      <c r="DN29" s="444">
        <v>100</v>
      </c>
      <c r="DO29" s="444">
        <v>0</v>
      </c>
      <c r="DP29" s="444">
        <v>0</v>
      </c>
      <c r="DQ29" s="445">
        <f t="shared" si="14"/>
        <v>0</v>
      </c>
      <c r="DR29" s="250">
        <f t="shared" si="15"/>
        <v>0</v>
      </c>
      <c r="DS29" s="17">
        <f>7/10</f>
        <v>0.7</v>
      </c>
      <c r="DT29" s="347">
        <f>4/10</f>
        <v>0.4</v>
      </c>
      <c r="DU29" s="347">
        <f>3/11</f>
        <v>0.27272727272727271</v>
      </c>
      <c r="DV29" s="347">
        <f>1/10</f>
        <v>0.1</v>
      </c>
      <c r="DW29" s="18"/>
      <c r="DX29" s="19">
        <f t="shared" si="16"/>
        <v>1.4727272727272729</v>
      </c>
      <c r="DY29" s="73"/>
      <c r="DZ29" s="89"/>
      <c r="EA29" s="72"/>
      <c r="EB29" s="72"/>
      <c r="EC29" s="93">
        <f t="shared" si="1"/>
        <v>0</v>
      </c>
      <c r="ED29" s="380">
        <f t="shared" si="2"/>
        <v>16.935227272727275</v>
      </c>
    </row>
    <row r="30" spans="1:134" s="11" customFormat="1" ht="15.75" x14ac:dyDescent="0.25">
      <c r="A30" s="33">
        <v>27</v>
      </c>
      <c r="B30" s="204" t="s">
        <v>80</v>
      </c>
      <c r="C30" s="128">
        <v>100</v>
      </c>
      <c r="D30" s="123">
        <v>100</v>
      </c>
      <c r="E30" s="123">
        <v>100</v>
      </c>
      <c r="F30" s="123">
        <v>100</v>
      </c>
      <c r="G30" s="123">
        <v>100</v>
      </c>
      <c r="H30" s="123">
        <v>100</v>
      </c>
      <c r="I30" s="123">
        <v>100</v>
      </c>
      <c r="J30" s="123">
        <v>100</v>
      </c>
      <c r="K30" s="123">
        <v>0</v>
      </c>
      <c r="L30" s="123">
        <v>0</v>
      </c>
      <c r="M30" s="124">
        <f t="shared" si="3"/>
        <v>0</v>
      </c>
      <c r="N30" s="125">
        <v>100</v>
      </c>
      <c r="O30" s="126">
        <v>100</v>
      </c>
      <c r="P30" s="126">
        <v>100</v>
      </c>
      <c r="Q30" s="126">
        <v>100</v>
      </c>
      <c r="R30" s="126">
        <v>100</v>
      </c>
      <c r="S30" s="126">
        <v>100</v>
      </c>
      <c r="T30" s="126">
        <v>100</v>
      </c>
      <c r="U30" s="126">
        <v>100</v>
      </c>
      <c r="V30" s="126">
        <v>100</v>
      </c>
      <c r="W30" s="126">
        <v>100</v>
      </c>
      <c r="X30" s="126">
        <v>100</v>
      </c>
      <c r="Y30" s="126">
        <v>0</v>
      </c>
      <c r="Z30" s="126">
        <v>0</v>
      </c>
      <c r="AA30" s="340">
        <f t="shared" si="4"/>
        <v>0</v>
      </c>
      <c r="AB30" s="128">
        <v>100</v>
      </c>
      <c r="AC30" s="123">
        <v>100</v>
      </c>
      <c r="AD30" s="123">
        <v>100</v>
      </c>
      <c r="AE30" s="123">
        <v>100</v>
      </c>
      <c r="AF30" s="123">
        <v>100</v>
      </c>
      <c r="AG30" s="123">
        <v>100</v>
      </c>
      <c r="AH30" s="123">
        <v>100</v>
      </c>
      <c r="AI30" s="123">
        <v>100</v>
      </c>
      <c r="AJ30" s="123">
        <v>100</v>
      </c>
      <c r="AK30" s="123">
        <v>100</v>
      </c>
      <c r="AL30" s="123">
        <v>100</v>
      </c>
      <c r="AM30" s="129">
        <v>100</v>
      </c>
      <c r="AN30" s="123">
        <v>0</v>
      </c>
      <c r="AO30" s="123">
        <v>0</v>
      </c>
      <c r="AP30" s="130">
        <f t="shared" si="5"/>
        <v>0</v>
      </c>
      <c r="AQ30" s="131">
        <v>100</v>
      </c>
      <c r="AR30" s="132">
        <v>100</v>
      </c>
      <c r="AS30" s="132">
        <v>100</v>
      </c>
      <c r="AT30" s="132">
        <v>100</v>
      </c>
      <c r="AU30" s="132">
        <v>100</v>
      </c>
      <c r="AV30" s="132">
        <v>100</v>
      </c>
      <c r="AW30" s="132">
        <v>100</v>
      </c>
      <c r="AX30" s="132">
        <v>100</v>
      </c>
      <c r="AY30" s="132">
        <v>100</v>
      </c>
      <c r="AZ30" s="126">
        <v>100</v>
      </c>
      <c r="BA30" s="126">
        <v>100</v>
      </c>
      <c r="BB30" s="126">
        <v>0</v>
      </c>
      <c r="BC30" s="126">
        <v>0</v>
      </c>
      <c r="BD30" s="133">
        <f t="shared" si="6"/>
        <v>0</v>
      </c>
      <c r="BE30" s="201">
        <v>100</v>
      </c>
      <c r="BF30" s="201">
        <v>100</v>
      </c>
      <c r="BG30" s="201">
        <v>100</v>
      </c>
      <c r="BH30" s="201">
        <v>100</v>
      </c>
      <c r="BI30" s="201">
        <v>100</v>
      </c>
      <c r="BJ30" s="201">
        <v>100</v>
      </c>
      <c r="BK30" s="201">
        <v>100</v>
      </c>
      <c r="BL30" s="201">
        <v>100</v>
      </c>
      <c r="BM30" s="201">
        <v>100</v>
      </c>
      <c r="BN30" s="201">
        <v>0</v>
      </c>
      <c r="BO30" s="202">
        <v>0</v>
      </c>
      <c r="BP30" s="650">
        <f t="shared" si="7"/>
        <v>0</v>
      </c>
      <c r="BQ30" s="201">
        <v>100</v>
      </c>
      <c r="BR30" s="201">
        <v>100</v>
      </c>
      <c r="BS30" s="201">
        <v>100</v>
      </c>
      <c r="BT30" s="201">
        <v>100</v>
      </c>
      <c r="BU30" s="201">
        <v>100</v>
      </c>
      <c r="BV30" s="201">
        <v>100</v>
      </c>
      <c r="BW30" s="201">
        <v>100</v>
      </c>
      <c r="BX30" s="202">
        <v>0</v>
      </c>
      <c r="BY30" s="203">
        <v>0</v>
      </c>
      <c r="BZ30" s="301">
        <f t="shared" si="8"/>
        <v>0</v>
      </c>
      <c r="CA30" s="196">
        <f t="shared" si="0"/>
        <v>0</v>
      </c>
      <c r="CB30" s="34">
        <v>100</v>
      </c>
      <c r="CC30" s="35">
        <v>100</v>
      </c>
      <c r="CD30" s="35">
        <v>100</v>
      </c>
      <c r="CE30" s="35">
        <v>100</v>
      </c>
      <c r="CF30" s="36">
        <v>0</v>
      </c>
      <c r="CG30" s="36">
        <v>0</v>
      </c>
      <c r="CH30" s="41">
        <f t="shared" si="9"/>
        <v>0</v>
      </c>
      <c r="CI30" s="37">
        <v>100</v>
      </c>
      <c r="CJ30" s="38">
        <v>100</v>
      </c>
      <c r="CK30" s="38">
        <v>100</v>
      </c>
      <c r="CL30" s="38">
        <v>100</v>
      </c>
      <c r="CM30" s="38">
        <v>0</v>
      </c>
      <c r="CN30" s="38">
        <v>0</v>
      </c>
      <c r="CO30" s="307">
        <f t="shared" si="10"/>
        <v>0</v>
      </c>
      <c r="CP30" s="37">
        <v>100</v>
      </c>
      <c r="CQ30" s="37">
        <v>100</v>
      </c>
      <c r="CR30" s="38">
        <v>100</v>
      </c>
      <c r="CS30" s="38">
        <v>100</v>
      </c>
      <c r="CT30" s="38">
        <v>0</v>
      </c>
      <c r="CU30" s="38">
        <v>0</v>
      </c>
      <c r="CV30" s="308">
        <f t="shared" si="11"/>
        <v>0</v>
      </c>
      <c r="CW30" s="35">
        <v>100</v>
      </c>
      <c r="CX30" s="35">
        <v>100</v>
      </c>
      <c r="CY30" s="36">
        <v>100</v>
      </c>
      <c r="CZ30" s="36">
        <v>100</v>
      </c>
      <c r="DA30" s="36">
        <v>0</v>
      </c>
      <c r="DB30" s="36">
        <v>0</v>
      </c>
      <c r="DC30" s="309">
        <f t="shared" si="12"/>
        <v>0</v>
      </c>
      <c r="DD30" s="435">
        <v>100</v>
      </c>
      <c r="DE30" s="436">
        <v>100</v>
      </c>
      <c r="DF30" s="437">
        <v>100</v>
      </c>
      <c r="DG30" s="437">
        <v>100</v>
      </c>
      <c r="DH30" s="437">
        <v>0</v>
      </c>
      <c r="DI30" s="437">
        <v>0</v>
      </c>
      <c r="DJ30" s="437">
        <v>0</v>
      </c>
      <c r="DK30" s="438">
        <f t="shared" si="13"/>
        <v>0</v>
      </c>
      <c r="DL30" s="430">
        <v>100</v>
      </c>
      <c r="DM30" s="432">
        <v>100</v>
      </c>
      <c r="DN30" s="432">
        <v>100</v>
      </c>
      <c r="DO30" s="432">
        <v>0</v>
      </c>
      <c r="DP30" s="432">
        <v>0</v>
      </c>
      <c r="DQ30" s="434">
        <f t="shared" si="14"/>
        <v>0</v>
      </c>
      <c r="DR30" s="250">
        <f t="shared" si="15"/>
        <v>0</v>
      </c>
      <c r="DS30" s="17"/>
      <c r="DT30" s="347"/>
      <c r="DU30" s="347"/>
      <c r="DV30" s="347"/>
      <c r="DW30" s="18"/>
      <c r="DX30" s="44">
        <f t="shared" si="16"/>
        <v>0</v>
      </c>
      <c r="DY30" s="48"/>
      <c r="DZ30" s="45"/>
      <c r="EA30" s="45"/>
      <c r="EB30" s="45"/>
      <c r="EC30" s="46">
        <f t="shared" si="1"/>
        <v>0</v>
      </c>
      <c r="ED30" s="379">
        <f t="shared" si="2"/>
        <v>0</v>
      </c>
    </row>
    <row r="31" spans="1:134" s="10" customFormat="1" ht="14.25" customHeight="1" x14ac:dyDescent="0.25">
      <c r="A31" s="69">
        <v>28</v>
      </c>
      <c r="B31" s="87" t="s">
        <v>81</v>
      </c>
      <c r="C31" s="55">
        <v>0</v>
      </c>
      <c r="D31" s="56">
        <v>0</v>
      </c>
      <c r="E31" s="56">
        <v>0</v>
      </c>
      <c r="F31" s="56">
        <v>0</v>
      </c>
      <c r="G31" s="56">
        <v>0</v>
      </c>
      <c r="H31" s="56">
        <v>0</v>
      </c>
      <c r="I31" s="56">
        <v>0</v>
      </c>
      <c r="J31" s="56">
        <v>100</v>
      </c>
      <c r="K31" s="56">
        <v>30</v>
      </c>
      <c r="L31" s="56">
        <v>0</v>
      </c>
      <c r="M31" s="77">
        <f t="shared" si="3"/>
        <v>3.65</v>
      </c>
      <c r="N31" s="51">
        <v>0</v>
      </c>
      <c r="O31" s="52">
        <v>0</v>
      </c>
      <c r="P31" s="52">
        <v>0</v>
      </c>
      <c r="Q31" s="52">
        <v>0</v>
      </c>
      <c r="R31" s="52">
        <v>0</v>
      </c>
      <c r="S31" s="52">
        <v>0</v>
      </c>
      <c r="T31" s="52">
        <v>0</v>
      </c>
      <c r="U31" s="52">
        <v>0</v>
      </c>
      <c r="V31" s="52">
        <v>0</v>
      </c>
      <c r="W31" s="52">
        <v>0</v>
      </c>
      <c r="X31" s="52">
        <v>100</v>
      </c>
      <c r="Y31" s="52">
        <v>0</v>
      </c>
      <c r="Z31" s="52">
        <v>30</v>
      </c>
      <c r="AA31" s="344">
        <f t="shared" si="4"/>
        <v>3.2</v>
      </c>
      <c r="AB31" s="55">
        <v>0</v>
      </c>
      <c r="AC31" s="56">
        <v>0</v>
      </c>
      <c r="AD31" s="56">
        <v>0</v>
      </c>
      <c r="AE31" s="56">
        <v>0</v>
      </c>
      <c r="AF31" s="56">
        <v>0</v>
      </c>
      <c r="AG31" s="56">
        <v>0</v>
      </c>
      <c r="AH31" s="56">
        <v>0</v>
      </c>
      <c r="AI31" s="56">
        <v>0</v>
      </c>
      <c r="AJ31" s="56">
        <v>0</v>
      </c>
      <c r="AK31" s="56">
        <v>0</v>
      </c>
      <c r="AL31" s="56">
        <v>0</v>
      </c>
      <c r="AM31" s="75">
        <v>100</v>
      </c>
      <c r="AN31" s="56">
        <v>0</v>
      </c>
      <c r="AO31" s="56">
        <v>15</v>
      </c>
      <c r="AP31" s="57">
        <f t="shared" si="5"/>
        <v>4.6749999999999998</v>
      </c>
      <c r="AQ31" s="58">
        <v>0</v>
      </c>
      <c r="AR31" s="76">
        <v>0</v>
      </c>
      <c r="AS31" s="76">
        <v>0</v>
      </c>
      <c r="AT31" s="76">
        <v>0</v>
      </c>
      <c r="AU31" s="76">
        <v>100</v>
      </c>
      <c r="AV31" s="76">
        <v>100</v>
      </c>
      <c r="AW31" s="76">
        <v>100</v>
      </c>
      <c r="AX31" s="76">
        <v>100</v>
      </c>
      <c r="AY31" s="76">
        <v>100</v>
      </c>
      <c r="AZ31" s="52">
        <v>0</v>
      </c>
      <c r="BA31" s="52">
        <v>100</v>
      </c>
      <c r="BB31" s="52">
        <v>0</v>
      </c>
      <c r="BC31" s="52">
        <v>10</v>
      </c>
      <c r="BD31" s="54">
        <f t="shared" si="6"/>
        <v>2.25</v>
      </c>
      <c r="BE31" s="90">
        <v>100</v>
      </c>
      <c r="BF31" s="90">
        <v>100</v>
      </c>
      <c r="BG31" s="90">
        <v>100</v>
      </c>
      <c r="BH31" s="90">
        <v>100</v>
      </c>
      <c r="BI31" s="90">
        <v>100</v>
      </c>
      <c r="BJ31" s="90">
        <v>100</v>
      </c>
      <c r="BK31" s="90">
        <v>100</v>
      </c>
      <c r="BL31" s="90">
        <v>100</v>
      </c>
      <c r="BM31" s="90">
        <v>100</v>
      </c>
      <c r="BN31" s="90">
        <v>0</v>
      </c>
      <c r="BO31" s="91">
        <v>0</v>
      </c>
      <c r="BP31" s="651">
        <f t="shared" si="7"/>
        <v>0</v>
      </c>
      <c r="BQ31" s="90">
        <v>100</v>
      </c>
      <c r="BR31" s="90">
        <v>100</v>
      </c>
      <c r="BS31" s="90">
        <v>100</v>
      </c>
      <c r="BT31" s="90">
        <v>100</v>
      </c>
      <c r="BU31" s="90">
        <v>100</v>
      </c>
      <c r="BV31" s="90">
        <v>100</v>
      </c>
      <c r="BW31" s="90">
        <v>100</v>
      </c>
      <c r="BX31" s="91">
        <v>0</v>
      </c>
      <c r="BY31" s="92">
        <v>0</v>
      </c>
      <c r="BZ31" s="338">
        <f t="shared" si="8"/>
        <v>0</v>
      </c>
      <c r="CA31" s="193">
        <f t="shared" si="0"/>
        <v>13.774999999999999</v>
      </c>
      <c r="CB31" s="60">
        <v>100</v>
      </c>
      <c r="CC31" s="61">
        <v>100</v>
      </c>
      <c r="CD31" s="61">
        <v>100</v>
      </c>
      <c r="CE31" s="61">
        <v>100</v>
      </c>
      <c r="CF31" s="62">
        <v>0</v>
      </c>
      <c r="CG31" s="62">
        <v>0</v>
      </c>
      <c r="CH31" s="654">
        <f t="shared" si="9"/>
        <v>0</v>
      </c>
      <c r="CI31" s="63">
        <v>100</v>
      </c>
      <c r="CJ31" s="64">
        <v>100</v>
      </c>
      <c r="CK31" s="64">
        <v>100</v>
      </c>
      <c r="CL31" s="64">
        <v>100</v>
      </c>
      <c r="CM31" s="64">
        <v>0</v>
      </c>
      <c r="CN31" s="64">
        <v>0</v>
      </c>
      <c r="CO31" s="655">
        <f t="shared" si="10"/>
        <v>0</v>
      </c>
      <c r="CP31" s="23">
        <v>100</v>
      </c>
      <c r="CQ31" s="23">
        <v>100</v>
      </c>
      <c r="CR31" s="24">
        <v>100</v>
      </c>
      <c r="CS31" s="24">
        <v>100</v>
      </c>
      <c r="CT31" s="24">
        <v>0</v>
      </c>
      <c r="CU31" s="24">
        <v>0</v>
      </c>
      <c r="CV31" s="308">
        <f t="shared" si="11"/>
        <v>0</v>
      </c>
      <c r="CW31" s="21">
        <v>100</v>
      </c>
      <c r="CX31" s="21">
        <v>100</v>
      </c>
      <c r="CY31" s="22">
        <v>100</v>
      </c>
      <c r="CZ31" s="22">
        <v>100</v>
      </c>
      <c r="DA31" s="22">
        <v>0</v>
      </c>
      <c r="DB31" s="22">
        <v>0</v>
      </c>
      <c r="DC31" s="309">
        <f t="shared" si="12"/>
        <v>0</v>
      </c>
      <c r="DD31" s="453">
        <v>100</v>
      </c>
      <c r="DE31" s="454">
        <v>100</v>
      </c>
      <c r="DF31" s="455">
        <v>100</v>
      </c>
      <c r="DG31" s="455">
        <v>100</v>
      </c>
      <c r="DH31" s="455">
        <v>0</v>
      </c>
      <c r="DI31" s="455">
        <v>0</v>
      </c>
      <c r="DJ31" s="455">
        <v>0</v>
      </c>
      <c r="DK31" s="456">
        <f t="shared" si="13"/>
        <v>0</v>
      </c>
      <c r="DL31" s="457">
        <v>100</v>
      </c>
      <c r="DM31" s="458">
        <v>100</v>
      </c>
      <c r="DN31" s="458">
        <v>100</v>
      </c>
      <c r="DO31" s="458">
        <v>0</v>
      </c>
      <c r="DP31" s="458">
        <v>0</v>
      </c>
      <c r="DQ31" s="459">
        <f t="shared" si="14"/>
        <v>0</v>
      </c>
      <c r="DR31" s="250">
        <f t="shared" si="15"/>
        <v>0</v>
      </c>
      <c r="DS31" s="17">
        <f>6/10</f>
        <v>0.6</v>
      </c>
      <c r="DT31" s="17">
        <f>5/10</f>
        <v>0.5</v>
      </c>
      <c r="DU31" s="17">
        <f>8/11</f>
        <v>0.72727272727272729</v>
      </c>
      <c r="DV31" s="347">
        <f>5/10</f>
        <v>0.5</v>
      </c>
      <c r="DW31" s="17"/>
      <c r="DX31" s="19">
        <f t="shared" si="16"/>
        <v>2.3272727272727272</v>
      </c>
      <c r="DY31" s="50"/>
      <c r="DZ31" s="18">
        <v>2</v>
      </c>
      <c r="EA31" s="32"/>
      <c r="EB31" s="32"/>
      <c r="EC31" s="93">
        <f t="shared" si="1"/>
        <v>2</v>
      </c>
      <c r="ED31" s="380">
        <f t="shared" si="2"/>
        <v>18.102272727272727</v>
      </c>
    </row>
    <row r="32" spans="1:134" s="11" customFormat="1" ht="15.75" x14ac:dyDescent="0.25">
      <c r="A32" s="33">
        <v>29</v>
      </c>
      <c r="B32" s="204" t="s">
        <v>82</v>
      </c>
      <c r="C32" s="128">
        <v>100</v>
      </c>
      <c r="D32" s="123">
        <v>100</v>
      </c>
      <c r="E32" s="123">
        <v>100</v>
      </c>
      <c r="F32" s="123">
        <v>100</v>
      </c>
      <c r="G32" s="123">
        <v>100</v>
      </c>
      <c r="H32" s="123">
        <v>100</v>
      </c>
      <c r="I32" s="123">
        <v>100</v>
      </c>
      <c r="J32" s="123">
        <v>100</v>
      </c>
      <c r="K32" s="123">
        <v>0</v>
      </c>
      <c r="L32" s="123">
        <v>0</v>
      </c>
      <c r="M32" s="124">
        <f t="shared" si="3"/>
        <v>0</v>
      </c>
      <c r="N32" s="125">
        <v>100</v>
      </c>
      <c r="O32" s="126">
        <v>100</v>
      </c>
      <c r="P32" s="126">
        <v>100</v>
      </c>
      <c r="Q32" s="126">
        <v>100</v>
      </c>
      <c r="R32" s="126">
        <v>100</v>
      </c>
      <c r="S32" s="126">
        <v>100</v>
      </c>
      <c r="T32" s="126">
        <v>100</v>
      </c>
      <c r="U32" s="126">
        <v>100</v>
      </c>
      <c r="V32" s="126">
        <v>100</v>
      </c>
      <c r="W32" s="126">
        <v>100</v>
      </c>
      <c r="X32" s="126">
        <v>100</v>
      </c>
      <c r="Y32" s="126">
        <v>0</v>
      </c>
      <c r="Z32" s="126">
        <v>0</v>
      </c>
      <c r="AA32" s="340">
        <f t="shared" si="4"/>
        <v>0</v>
      </c>
      <c r="AB32" s="128">
        <v>100</v>
      </c>
      <c r="AC32" s="123">
        <v>100</v>
      </c>
      <c r="AD32" s="123">
        <v>100</v>
      </c>
      <c r="AE32" s="123">
        <v>100</v>
      </c>
      <c r="AF32" s="123">
        <v>100</v>
      </c>
      <c r="AG32" s="123">
        <v>100</v>
      </c>
      <c r="AH32" s="123">
        <v>100</v>
      </c>
      <c r="AI32" s="123">
        <v>100</v>
      </c>
      <c r="AJ32" s="123">
        <v>100</v>
      </c>
      <c r="AK32" s="123">
        <v>100</v>
      </c>
      <c r="AL32" s="123">
        <v>100</v>
      </c>
      <c r="AM32" s="129">
        <v>100</v>
      </c>
      <c r="AN32" s="123">
        <v>0</v>
      </c>
      <c r="AO32" s="123">
        <v>0</v>
      </c>
      <c r="AP32" s="130">
        <f t="shared" si="5"/>
        <v>0</v>
      </c>
      <c r="AQ32" s="131">
        <v>100</v>
      </c>
      <c r="AR32" s="132">
        <v>100</v>
      </c>
      <c r="AS32" s="132">
        <v>100</v>
      </c>
      <c r="AT32" s="132">
        <v>100</v>
      </c>
      <c r="AU32" s="132">
        <v>100</v>
      </c>
      <c r="AV32" s="132">
        <v>100</v>
      </c>
      <c r="AW32" s="132">
        <v>100</v>
      </c>
      <c r="AX32" s="132">
        <v>100</v>
      </c>
      <c r="AY32" s="132">
        <v>100</v>
      </c>
      <c r="AZ32" s="126">
        <v>100</v>
      </c>
      <c r="BA32" s="126">
        <v>100</v>
      </c>
      <c r="BB32" s="126">
        <v>0</v>
      </c>
      <c r="BC32" s="126">
        <v>0</v>
      </c>
      <c r="BD32" s="133">
        <f t="shared" si="6"/>
        <v>0</v>
      </c>
      <c r="BE32" s="201">
        <v>100</v>
      </c>
      <c r="BF32" s="201">
        <v>100</v>
      </c>
      <c r="BG32" s="201">
        <v>100</v>
      </c>
      <c r="BH32" s="201">
        <v>100</v>
      </c>
      <c r="BI32" s="201">
        <v>100</v>
      </c>
      <c r="BJ32" s="201">
        <v>100</v>
      </c>
      <c r="BK32" s="201">
        <v>100</v>
      </c>
      <c r="BL32" s="201">
        <v>100</v>
      </c>
      <c r="BM32" s="201">
        <v>100</v>
      </c>
      <c r="BN32" s="201">
        <v>0</v>
      </c>
      <c r="BO32" s="202">
        <v>0</v>
      </c>
      <c r="BP32" s="650">
        <f t="shared" si="7"/>
        <v>0</v>
      </c>
      <c r="BQ32" s="201">
        <v>100</v>
      </c>
      <c r="BR32" s="201">
        <v>100</v>
      </c>
      <c r="BS32" s="201">
        <v>100</v>
      </c>
      <c r="BT32" s="201">
        <v>100</v>
      </c>
      <c r="BU32" s="201">
        <v>100</v>
      </c>
      <c r="BV32" s="201">
        <v>100</v>
      </c>
      <c r="BW32" s="201">
        <v>100</v>
      </c>
      <c r="BX32" s="202">
        <v>0</v>
      </c>
      <c r="BY32" s="203">
        <v>0</v>
      </c>
      <c r="BZ32" s="301">
        <f t="shared" si="8"/>
        <v>0</v>
      </c>
      <c r="CA32" s="196">
        <f t="shared" si="0"/>
        <v>0</v>
      </c>
      <c r="CB32" s="34">
        <v>100</v>
      </c>
      <c r="CC32" s="35">
        <v>100</v>
      </c>
      <c r="CD32" s="35">
        <v>100</v>
      </c>
      <c r="CE32" s="35">
        <v>100</v>
      </c>
      <c r="CF32" s="36">
        <v>0</v>
      </c>
      <c r="CG32" s="36">
        <v>0</v>
      </c>
      <c r="CH32" s="41">
        <f t="shared" si="9"/>
        <v>0</v>
      </c>
      <c r="CI32" s="37">
        <v>100</v>
      </c>
      <c r="CJ32" s="38">
        <v>100</v>
      </c>
      <c r="CK32" s="38">
        <v>100</v>
      </c>
      <c r="CL32" s="38">
        <v>100</v>
      </c>
      <c r="CM32" s="38">
        <v>0</v>
      </c>
      <c r="CN32" s="38">
        <v>0</v>
      </c>
      <c r="CO32" s="307">
        <f t="shared" si="10"/>
        <v>0</v>
      </c>
      <c r="CP32" s="37">
        <v>100</v>
      </c>
      <c r="CQ32" s="37">
        <v>100</v>
      </c>
      <c r="CR32" s="38">
        <v>100</v>
      </c>
      <c r="CS32" s="38">
        <v>100</v>
      </c>
      <c r="CT32" s="38">
        <v>0</v>
      </c>
      <c r="CU32" s="38">
        <v>0</v>
      </c>
      <c r="CV32" s="308">
        <f t="shared" si="11"/>
        <v>0</v>
      </c>
      <c r="CW32" s="35">
        <v>100</v>
      </c>
      <c r="CX32" s="35">
        <v>100</v>
      </c>
      <c r="CY32" s="36">
        <v>100</v>
      </c>
      <c r="CZ32" s="36">
        <v>100</v>
      </c>
      <c r="DA32" s="36">
        <v>0</v>
      </c>
      <c r="DB32" s="36">
        <v>0</v>
      </c>
      <c r="DC32" s="309">
        <f t="shared" si="12"/>
        <v>0</v>
      </c>
      <c r="DD32" s="435">
        <v>100</v>
      </c>
      <c r="DE32" s="436">
        <v>100</v>
      </c>
      <c r="DF32" s="437">
        <v>100</v>
      </c>
      <c r="DG32" s="437">
        <v>100</v>
      </c>
      <c r="DH32" s="437">
        <v>0</v>
      </c>
      <c r="DI32" s="437">
        <v>0</v>
      </c>
      <c r="DJ32" s="437">
        <v>0</v>
      </c>
      <c r="DK32" s="438">
        <f t="shared" si="13"/>
        <v>0</v>
      </c>
      <c r="DL32" s="430">
        <v>100</v>
      </c>
      <c r="DM32" s="432">
        <v>100</v>
      </c>
      <c r="DN32" s="432">
        <v>100</v>
      </c>
      <c r="DO32" s="432">
        <v>0</v>
      </c>
      <c r="DP32" s="432">
        <v>0</v>
      </c>
      <c r="DQ32" s="434">
        <f t="shared" si="14"/>
        <v>0</v>
      </c>
      <c r="DR32" s="250">
        <f t="shared" si="15"/>
        <v>0</v>
      </c>
      <c r="DS32" s="17"/>
      <c r="DT32" s="347"/>
      <c r="DU32" s="347"/>
      <c r="DV32" s="347"/>
      <c r="DW32" s="18"/>
      <c r="DX32" s="44">
        <f t="shared" si="16"/>
        <v>0</v>
      </c>
      <c r="DY32" s="42"/>
      <c r="DZ32" s="43"/>
      <c r="EA32" s="43"/>
      <c r="EB32" s="43"/>
      <c r="EC32" s="46">
        <f t="shared" si="1"/>
        <v>0</v>
      </c>
      <c r="ED32" s="379">
        <f t="shared" si="2"/>
        <v>0</v>
      </c>
    </row>
    <row r="33" spans="1:134" s="12" customFormat="1" ht="16.5" thickBot="1" x14ac:dyDescent="0.3">
      <c r="A33" s="69">
        <v>30</v>
      </c>
      <c r="B33" s="87" t="s">
        <v>83</v>
      </c>
      <c r="C33" s="55">
        <v>100</v>
      </c>
      <c r="D33" s="56">
        <v>100</v>
      </c>
      <c r="E33" s="56">
        <v>100</v>
      </c>
      <c r="F33" s="56">
        <v>100</v>
      </c>
      <c r="G33" s="56">
        <v>100</v>
      </c>
      <c r="H33" s="56">
        <v>100</v>
      </c>
      <c r="I33" s="56">
        <v>100</v>
      </c>
      <c r="J33" s="56">
        <v>100</v>
      </c>
      <c r="K33" s="56">
        <v>0</v>
      </c>
      <c r="L33" s="56">
        <v>0</v>
      </c>
      <c r="M33" s="198">
        <f t="shared" si="3"/>
        <v>0</v>
      </c>
      <c r="N33" s="51">
        <v>0</v>
      </c>
      <c r="O33" s="52">
        <v>0</v>
      </c>
      <c r="P33" s="52">
        <v>0</v>
      </c>
      <c r="Q33" s="52">
        <v>0</v>
      </c>
      <c r="R33" s="52">
        <v>50</v>
      </c>
      <c r="S33" s="52">
        <v>100</v>
      </c>
      <c r="T33" s="52">
        <v>0</v>
      </c>
      <c r="U33" s="52">
        <v>0</v>
      </c>
      <c r="V33" s="52">
        <v>0</v>
      </c>
      <c r="W33" s="52">
        <v>0</v>
      </c>
      <c r="X33" s="52">
        <v>100</v>
      </c>
      <c r="Y33" s="52">
        <v>0</v>
      </c>
      <c r="Z33" s="52">
        <v>10</v>
      </c>
      <c r="AA33" s="341">
        <f t="shared" si="4"/>
        <v>3.5750000000000002</v>
      </c>
      <c r="AB33" s="55">
        <v>0</v>
      </c>
      <c r="AC33" s="56">
        <v>0</v>
      </c>
      <c r="AD33" s="56">
        <v>0</v>
      </c>
      <c r="AE33" s="56">
        <v>0</v>
      </c>
      <c r="AF33" s="56">
        <v>0</v>
      </c>
      <c r="AG33" s="56">
        <v>0</v>
      </c>
      <c r="AH33" s="56">
        <v>0</v>
      </c>
      <c r="AI33" s="56">
        <v>0</v>
      </c>
      <c r="AJ33" s="56">
        <v>0</v>
      </c>
      <c r="AK33" s="56">
        <v>0</v>
      </c>
      <c r="AL33" s="56">
        <v>0</v>
      </c>
      <c r="AM33" s="75">
        <v>100</v>
      </c>
      <c r="AN33" s="56">
        <v>0</v>
      </c>
      <c r="AO33" s="56">
        <v>10</v>
      </c>
      <c r="AP33" s="57">
        <f t="shared" si="5"/>
        <v>4.95</v>
      </c>
      <c r="AQ33" s="58">
        <v>100</v>
      </c>
      <c r="AR33" s="76">
        <v>100</v>
      </c>
      <c r="AS33" s="76">
        <v>100</v>
      </c>
      <c r="AT33" s="76">
        <v>100</v>
      </c>
      <c r="AU33" s="76">
        <v>100</v>
      </c>
      <c r="AV33" s="76">
        <v>100</v>
      </c>
      <c r="AW33" s="76">
        <v>100</v>
      </c>
      <c r="AX33" s="76">
        <v>100</v>
      </c>
      <c r="AY33" s="76">
        <v>100</v>
      </c>
      <c r="AZ33" s="52">
        <v>100</v>
      </c>
      <c r="BA33" s="52">
        <v>100</v>
      </c>
      <c r="BB33" s="52">
        <v>0</v>
      </c>
      <c r="BC33" s="52">
        <v>0</v>
      </c>
      <c r="BD33" s="54">
        <f t="shared" si="6"/>
        <v>0</v>
      </c>
      <c r="BE33" s="90">
        <v>100</v>
      </c>
      <c r="BF33" s="90">
        <v>100</v>
      </c>
      <c r="BG33" s="90">
        <v>100</v>
      </c>
      <c r="BH33" s="90">
        <v>100</v>
      </c>
      <c r="BI33" s="90">
        <v>100</v>
      </c>
      <c r="BJ33" s="90">
        <v>100</v>
      </c>
      <c r="BK33" s="90">
        <v>100</v>
      </c>
      <c r="BL33" s="90">
        <v>100</v>
      </c>
      <c r="BM33" s="90">
        <v>100</v>
      </c>
      <c r="BN33" s="90">
        <v>0</v>
      </c>
      <c r="BO33" s="91">
        <v>0</v>
      </c>
      <c r="BP33" s="651">
        <f t="shared" si="7"/>
        <v>0</v>
      </c>
      <c r="BQ33" s="90">
        <v>100</v>
      </c>
      <c r="BR33" s="90">
        <v>100</v>
      </c>
      <c r="BS33" s="90">
        <v>100</v>
      </c>
      <c r="BT33" s="90">
        <v>100</v>
      </c>
      <c r="BU33" s="90">
        <v>100</v>
      </c>
      <c r="BV33" s="90">
        <v>100</v>
      </c>
      <c r="BW33" s="90">
        <v>100</v>
      </c>
      <c r="BX33" s="91">
        <v>0</v>
      </c>
      <c r="BY33" s="92">
        <v>0</v>
      </c>
      <c r="BZ33" s="338">
        <f t="shared" si="8"/>
        <v>0</v>
      </c>
      <c r="CA33" s="193">
        <f t="shared" si="0"/>
        <v>8.5250000000000004</v>
      </c>
      <c r="CB33" s="60">
        <v>100</v>
      </c>
      <c r="CC33" s="61">
        <v>100</v>
      </c>
      <c r="CD33" s="61">
        <v>100</v>
      </c>
      <c r="CE33" s="61">
        <v>100</v>
      </c>
      <c r="CF33" s="62">
        <v>0</v>
      </c>
      <c r="CG33" s="62">
        <v>0</v>
      </c>
      <c r="CH33" s="654">
        <f t="shared" si="9"/>
        <v>0</v>
      </c>
      <c r="CI33" s="208">
        <v>100</v>
      </c>
      <c r="CJ33" s="209">
        <v>100</v>
      </c>
      <c r="CK33" s="209">
        <v>100</v>
      </c>
      <c r="CL33" s="209">
        <v>100</v>
      </c>
      <c r="CM33" s="209">
        <v>0</v>
      </c>
      <c r="CN33" s="209">
        <v>0</v>
      </c>
      <c r="CO33" s="655">
        <f t="shared" si="10"/>
        <v>0</v>
      </c>
      <c r="CP33" s="37">
        <v>100</v>
      </c>
      <c r="CQ33" s="37">
        <v>100</v>
      </c>
      <c r="CR33" s="38">
        <v>100</v>
      </c>
      <c r="CS33" s="38">
        <v>100</v>
      </c>
      <c r="CT33" s="38">
        <v>0</v>
      </c>
      <c r="CU33" s="38">
        <v>0</v>
      </c>
      <c r="CV33" s="308">
        <f t="shared" si="11"/>
        <v>0</v>
      </c>
      <c r="CW33" s="211">
        <v>100</v>
      </c>
      <c r="CX33" s="211">
        <v>100</v>
      </c>
      <c r="CY33" s="212">
        <v>100</v>
      </c>
      <c r="CZ33" s="212">
        <v>100</v>
      </c>
      <c r="DA33" s="212">
        <v>0</v>
      </c>
      <c r="DB33" s="212">
        <v>0</v>
      </c>
      <c r="DC33" s="309">
        <f t="shared" si="12"/>
        <v>6</v>
      </c>
      <c r="DD33" s="446">
        <v>100</v>
      </c>
      <c r="DE33" s="447">
        <v>100</v>
      </c>
      <c r="DF33" s="448">
        <v>100</v>
      </c>
      <c r="DG33" s="448">
        <v>100</v>
      </c>
      <c r="DH33" s="448">
        <v>0</v>
      </c>
      <c r="DI33" s="448">
        <v>0</v>
      </c>
      <c r="DJ33" s="448">
        <v>0</v>
      </c>
      <c r="DK33" s="449">
        <f t="shared" si="13"/>
        <v>0</v>
      </c>
      <c r="DL33" s="450">
        <v>100</v>
      </c>
      <c r="DM33" s="451">
        <v>100</v>
      </c>
      <c r="DN33" s="451">
        <v>100</v>
      </c>
      <c r="DO33" s="451">
        <v>0</v>
      </c>
      <c r="DP33" s="451">
        <v>0</v>
      </c>
      <c r="DQ33" s="452">
        <f t="shared" si="14"/>
        <v>0</v>
      </c>
      <c r="DR33" s="250">
        <f t="shared" si="15"/>
        <v>6</v>
      </c>
      <c r="DS33" s="17">
        <f>6/10</f>
        <v>0.6</v>
      </c>
      <c r="DT33" s="372"/>
      <c r="DU33" s="372"/>
      <c r="DV33" s="347">
        <f>4/10</f>
        <v>0.4</v>
      </c>
      <c r="DW33" s="18"/>
      <c r="DX33" s="19">
        <f t="shared" si="16"/>
        <v>1</v>
      </c>
      <c r="DY33" s="25"/>
      <c r="DZ33" s="18"/>
      <c r="EA33" s="26"/>
      <c r="EB33" s="26"/>
      <c r="EC33" s="93">
        <f t="shared" si="1"/>
        <v>0</v>
      </c>
      <c r="ED33" s="381">
        <f t="shared" si="2"/>
        <v>15.525</v>
      </c>
    </row>
  </sheetData>
  <mergeCells count="108">
    <mergeCell ref="ED1:ED3"/>
    <mergeCell ref="DS2:DS3"/>
    <mergeCell ref="DT2:DT3"/>
    <mergeCell ref="DX2:DX3"/>
    <mergeCell ref="DY2:DY3"/>
    <mergeCell ref="DZ2:DZ3"/>
    <mergeCell ref="EA2:EA3"/>
    <mergeCell ref="EB2:EB3"/>
    <mergeCell ref="EC2:EC3"/>
    <mergeCell ref="DS1:DX1"/>
    <mergeCell ref="DY1:EC1"/>
    <mergeCell ref="CB1:CH1"/>
    <mergeCell ref="CI1:CO1"/>
    <mergeCell ref="CP1:CV1"/>
    <mergeCell ref="CY2:CY3"/>
    <mergeCell ref="CZ2:CZ3"/>
    <mergeCell ref="DA2:DA3"/>
    <mergeCell ref="DB2:DB3"/>
    <mergeCell ref="DC2:DC3"/>
    <mergeCell ref="CB2:CB3"/>
    <mergeCell ref="DR1:DR3"/>
    <mergeCell ref="DU2:DU3"/>
    <mergeCell ref="DV2:DV3"/>
    <mergeCell ref="DW2:DW3"/>
    <mergeCell ref="DD2:DD3"/>
    <mergeCell ref="DE2:DE3"/>
    <mergeCell ref="DF2:DF3"/>
    <mergeCell ref="DG2:DG3"/>
    <mergeCell ref="DH2:DH3"/>
    <mergeCell ref="DI2:DI3"/>
    <mergeCell ref="DJ2:DJ3"/>
    <mergeCell ref="DK2:DK3"/>
    <mergeCell ref="DQ2:DQ3"/>
    <mergeCell ref="DL2:DL3"/>
    <mergeCell ref="DM2:DM3"/>
    <mergeCell ref="DN2:DN3"/>
    <mergeCell ref="DO2:DO3"/>
    <mergeCell ref="DP2:DP3"/>
    <mergeCell ref="AN2:AN3"/>
    <mergeCell ref="AO2:AO3"/>
    <mergeCell ref="AP2:AP3"/>
    <mergeCell ref="AZ2:AZ3"/>
    <mergeCell ref="BA2:BA3"/>
    <mergeCell ref="BP2:BP3"/>
    <mergeCell ref="DL1:DQ1"/>
    <mergeCell ref="BW2:BW3"/>
    <mergeCell ref="CH2:CH3"/>
    <mergeCell ref="CO2:CO3"/>
    <mergeCell ref="CP2:CP3"/>
    <mergeCell ref="CR2:CR3"/>
    <mergeCell ref="CS2:CS3"/>
    <mergeCell ref="CT2:CT3"/>
    <mergeCell ref="CU2:CU3"/>
    <mergeCell ref="CV2:CV3"/>
    <mergeCell ref="CW2:CW3"/>
    <mergeCell ref="CX2:CX3"/>
    <mergeCell ref="DD1:DK1"/>
    <mergeCell ref="BX2:BX3"/>
    <mergeCell ref="BY2:BY3"/>
    <mergeCell ref="BZ2:BZ3"/>
    <mergeCell ref="CW1:DC1"/>
    <mergeCell ref="CA1:CA3"/>
    <mergeCell ref="BV2:BV3"/>
    <mergeCell ref="BB2:BB3"/>
    <mergeCell ref="BC2:BC3"/>
    <mergeCell ref="BD2:BD3"/>
    <mergeCell ref="BL2:BL3"/>
    <mergeCell ref="BE2:BK2"/>
    <mergeCell ref="BQ2:BU2"/>
    <mergeCell ref="BM2:BM3"/>
    <mergeCell ref="BN2:BN3"/>
    <mergeCell ref="BO2:BO3"/>
    <mergeCell ref="A1:A3"/>
    <mergeCell ref="B1:B3"/>
    <mergeCell ref="I2:I3"/>
    <mergeCell ref="AQ2:AY2"/>
    <mergeCell ref="BE1:BP1"/>
    <mergeCell ref="BQ1:BZ1"/>
    <mergeCell ref="C1:M1"/>
    <mergeCell ref="N1:AA1"/>
    <mergeCell ref="AB1:AP1"/>
    <mergeCell ref="AQ1:BD1"/>
    <mergeCell ref="C2:H2"/>
    <mergeCell ref="N2:V2"/>
    <mergeCell ref="AB2:AK2"/>
    <mergeCell ref="J2:J3"/>
    <mergeCell ref="K2:K3"/>
    <mergeCell ref="L2:L3"/>
    <mergeCell ref="M2:M3"/>
    <mergeCell ref="W2:W3"/>
    <mergeCell ref="X2:X3"/>
    <mergeCell ref="Y2:Y3"/>
    <mergeCell ref="Z2:Z3"/>
    <mergeCell ref="AA2:AA3"/>
    <mergeCell ref="AL2:AL3"/>
    <mergeCell ref="AM2:AM3"/>
    <mergeCell ref="CN2:CN3"/>
    <mergeCell ref="CQ2:CQ3"/>
    <mergeCell ref="CI2:CI3"/>
    <mergeCell ref="CJ2:CJ3"/>
    <mergeCell ref="CK2:CK3"/>
    <mergeCell ref="CL2:CL3"/>
    <mergeCell ref="CM2:CM3"/>
    <mergeCell ref="CC2:CC3"/>
    <mergeCell ref="CD2:CD3"/>
    <mergeCell ref="CE2:CE3"/>
    <mergeCell ref="CF2:CF3"/>
    <mergeCell ref="CG2:CG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Q31"/>
  <sheetViews>
    <sheetView zoomScaleNormal="100" workbookViewId="0">
      <pane xSplit="2" ySplit="2" topLeftCell="AV15" activePane="bottomRight" state="frozen"/>
      <selection pane="topRight" activeCell="C1" sqref="C1"/>
      <selection pane="bottomLeft" activeCell="A3" sqref="A3"/>
      <selection pane="bottomRight" activeCell="B23" sqref="B23"/>
    </sheetView>
  </sheetViews>
  <sheetFormatPr defaultRowHeight="15" outlineLevelRow="2" outlineLevelCol="3" x14ac:dyDescent="0.25"/>
  <cols>
    <col min="1" max="1" width="6.140625" style="74" customWidth="1"/>
    <col min="2" max="2" width="30.7109375" style="74" customWidth="1"/>
    <col min="3" max="10" width="4.140625" style="74" customWidth="1" outlineLevel="2"/>
    <col min="11" max="11" width="5.85546875" style="74" customWidth="1" outlineLevel="2"/>
    <col min="12" max="12" width="4.140625" style="74" customWidth="1" outlineLevel="2"/>
    <col min="13" max="13" width="5.5703125" style="74" customWidth="1" outlineLevel="1"/>
    <col min="14" max="24" width="4.140625" style="74" customWidth="1" outlineLevel="2"/>
    <col min="25" max="25" width="4.7109375" style="74" customWidth="1" outlineLevel="2"/>
    <col min="26" max="26" width="4.85546875" style="74" customWidth="1" outlineLevel="2"/>
    <col min="27" max="27" width="5.140625" style="74" customWidth="1" outlineLevel="1"/>
    <col min="28" max="39" width="4.140625" style="74" customWidth="1" outlineLevel="2"/>
    <col min="40" max="40" width="4.28515625" style="74" customWidth="1" outlineLevel="2"/>
    <col min="41" max="41" width="4.140625" style="74" customWidth="1" outlineLevel="2"/>
    <col min="42" max="42" width="4.140625" style="74" customWidth="1" outlineLevel="1"/>
    <col min="43" max="53" width="4.140625" style="74" customWidth="1" outlineLevel="2"/>
    <col min="54" max="54" width="4.7109375" style="74" customWidth="1" outlineLevel="2"/>
    <col min="55" max="55" width="4.140625" style="74" customWidth="1" outlineLevel="2"/>
    <col min="56" max="56" width="4.140625" style="74" customWidth="1" outlineLevel="1"/>
    <col min="57" max="63" width="4.140625" style="74" customWidth="1" outlineLevel="2"/>
    <col min="64" max="64" width="5.140625" style="74" customWidth="1" outlineLevel="2"/>
    <col min="65" max="67" width="4.140625" style="74" customWidth="1" outlineLevel="2"/>
    <col min="68" max="68" width="4.140625" style="74" customWidth="1" outlineLevel="1"/>
    <col min="69" max="72" width="4.140625" style="74" customWidth="1" outlineLevel="2"/>
    <col min="73" max="73" width="4" style="74" customWidth="1" outlineLevel="2"/>
    <col min="74" max="74" width="5.7109375" style="74" customWidth="1" outlineLevel="2"/>
    <col min="75" max="75" width="5.42578125" style="74" customWidth="1" outlineLevel="2"/>
    <col min="76" max="77" width="6" style="74" customWidth="1" outlineLevel="2"/>
    <col min="78" max="78" width="6" style="74" customWidth="1" outlineLevel="1"/>
    <col min="79" max="79" width="7.85546875" style="74" customWidth="1" outlineLevel="1"/>
    <col min="80" max="85" width="6" style="74" customWidth="1" outlineLevel="3"/>
    <col min="86" max="86" width="6" style="74" customWidth="1" outlineLevel="2"/>
    <col min="87" max="92" width="6" style="74" customWidth="1" outlineLevel="3"/>
    <col min="93" max="93" width="6" style="74" customWidth="1" outlineLevel="2"/>
    <col min="94" max="99" width="6" style="74" customWidth="1" outlineLevel="3"/>
    <col min="100" max="100" width="6" style="74" customWidth="1" outlineLevel="2"/>
    <col min="101" max="106" width="6" style="74" customWidth="1" outlineLevel="3"/>
    <col min="107" max="107" width="6" style="74" customWidth="1" outlineLevel="2"/>
    <col min="108" max="114" width="6" style="74" hidden="1" customWidth="1" outlineLevel="3"/>
    <col min="115" max="115" width="6" style="74" customWidth="1" outlineLevel="2" collapsed="1"/>
    <col min="116" max="120" width="6" style="74" hidden="1" customWidth="1" outlineLevel="3"/>
    <col min="121" max="121" width="6" style="74" customWidth="1" outlineLevel="2" collapsed="1"/>
    <col min="122" max="122" width="8.5703125" style="74" customWidth="1" outlineLevel="1"/>
    <col min="123" max="131" width="6" style="74" customWidth="1" outlineLevel="1"/>
    <col min="132" max="132" width="9.42578125" style="74" customWidth="1" outlineLevel="1"/>
    <col min="133" max="133" width="6" style="74" customWidth="1" outlineLevel="1"/>
    <col min="134" max="134" width="9.140625" style="74"/>
    <col min="135" max="135" width="9.140625" style="189"/>
    <col min="136" max="641" width="9.140625" style="190"/>
  </cols>
  <sheetData>
    <row r="1" spans="1:641" s="1" customFormat="1" ht="45.75" customHeight="1" thickBot="1" x14ac:dyDescent="0.25">
      <c r="A1" s="606" t="s">
        <v>0</v>
      </c>
      <c r="B1" s="607" t="s">
        <v>1</v>
      </c>
      <c r="C1" s="526" t="s">
        <v>126</v>
      </c>
      <c r="D1" s="526"/>
      <c r="E1" s="526"/>
      <c r="F1" s="526"/>
      <c r="G1" s="526"/>
      <c r="H1" s="526"/>
      <c r="I1" s="527"/>
      <c r="J1" s="527"/>
      <c r="K1" s="527"/>
      <c r="L1" s="527"/>
      <c r="M1" s="528"/>
      <c r="N1" s="529" t="s">
        <v>132</v>
      </c>
      <c r="O1" s="530"/>
      <c r="P1" s="530"/>
      <c r="Q1" s="530"/>
      <c r="R1" s="530"/>
      <c r="S1" s="530"/>
      <c r="T1" s="530"/>
      <c r="U1" s="530"/>
      <c r="V1" s="530"/>
      <c r="W1" s="530"/>
      <c r="X1" s="530"/>
      <c r="Y1" s="530"/>
      <c r="Z1" s="530"/>
      <c r="AA1" s="531"/>
      <c r="AB1" s="532" t="s">
        <v>128</v>
      </c>
      <c r="AC1" s="533"/>
      <c r="AD1" s="533"/>
      <c r="AE1" s="533"/>
      <c r="AF1" s="533"/>
      <c r="AG1" s="533"/>
      <c r="AH1" s="533"/>
      <c r="AI1" s="533"/>
      <c r="AJ1" s="533"/>
      <c r="AK1" s="533"/>
      <c r="AL1" s="534"/>
      <c r="AM1" s="534"/>
      <c r="AN1" s="534"/>
      <c r="AO1" s="534"/>
      <c r="AP1" s="624"/>
      <c r="AQ1" s="532" t="s">
        <v>129</v>
      </c>
      <c r="AR1" s="533"/>
      <c r="AS1" s="533"/>
      <c r="AT1" s="533"/>
      <c r="AU1" s="533"/>
      <c r="AV1" s="533"/>
      <c r="AW1" s="533"/>
      <c r="AX1" s="533"/>
      <c r="AY1" s="533"/>
      <c r="AZ1" s="534"/>
      <c r="BA1" s="534"/>
      <c r="BB1" s="534"/>
      <c r="BC1" s="534"/>
      <c r="BD1" s="535"/>
      <c r="BE1" s="532" t="s">
        <v>130</v>
      </c>
      <c r="BF1" s="588"/>
      <c r="BG1" s="588"/>
      <c r="BH1" s="588"/>
      <c r="BI1" s="588"/>
      <c r="BJ1" s="588"/>
      <c r="BK1" s="589"/>
      <c r="BL1" s="590"/>
      <c r="BM1" s="590"/>
      <c r="BN1" s="590"/>
      <c r="BO1" s="590"/>
      <c r="BP1" s="511"/>
      <c r="BQ1" s="512" t="s">
        <v>125</v>
      </c>
      <c r="BR1" s="513"/>
      <c r="BS1" s="513"/>
      <c r="BT1" s="513"/>
      <c r="BU1" s="591"/>
      <c r="BV1" s="591"/>
      <c r="BW1" s="591"/>
      <c r="BX1" s="591"/>
      <c r="BY1" s="591"/>
      <c r="BZ1" s="592"/>
      <c r="CA1" s="638" t="s">
        <v>52</v>
      </c>
      <c r="CB1" s="613" t="s">
        <v>46</v>
      </c>
      <c r="CC1" s="614"/>
      <c r="CD1" s="615"/>
      <c r="CE1" s="615"/>
      <c r="CF1" s="615"/>
      <c r="CG1" s="615"/>
      <c r="CH1" s="616"/>
      <c r="CI1" s="617" t="s">
        <v>47</v>
      </c>
      <c r="CJ1" s="617"/>
      <c r="CK1" s="618"/>
      <c r="CL1" s="618"/>
      <c r="CM1" s="618"/>
      <c r="CN1" s="618"/>
      <c r="CO1" s="619"/>
      <c r="CP1" s="620" t="s">
        <v>48</v>
      </c>
      <c r="CQ1" s="621"/>
      <c r="CR1" s="621"/>
      <c r="CS1" s="621"/>
      <c r="CT1" s="621"/>
      <c r="CU1" s="622"/>
      <c r="CV1" s="616"/>
      <c r="CW1" s="626" t="s">
        <v>49</v>
      </c>
      <c r="CX1" s="627"/>
      <c r="CY1" s="621"/>
      <c r="CZ1" s="621"/>
      <c r="DA1" s="621"/>
      <c r="DB1" s="621"/>
      <c r="DC1" s="616"/>
      <c r="DD1" s="609" t="s">
        <v>50</v>
      </c>
      <c r="DE1" s="610"/>
      <c r="DF1" s="611"/>
      <c r="DG1" s="611"/>
      <c r="DH1" s="611"/>
      <c r="DI1" s="611"/>
      <c r="DJ1" s="611"/>
      <c r="DK1" s="612"/>
      <c r="DL1" s="609" t="s">
        <v>51</v>
      </c>
      <c r="DM1" s="610"/>
      <c r="DN1" s="611"/>
      <c r="DO1" s="611"/>
      <c r="DP1" s="611"/>
      <c r="DQ1" s="611"/>
      <c r="DR1" s="635" t="s">
        <v>53</v>
      </c>
      <c r="DS1" s="497" t="s">
        <v>112</v>
      </c>
      <c r="DT1" s="498"/>
      <c r="DU1" s="498"/>
      <c r="DV1" s="498"/>
      <c r="DW1" s="499"/>
      <c r="DX1" s="500"/>
      <c r="DY1" s="569" t="s">
        <v>54</v>
      </c>
      <c r="DZ1" s="570"/>
      <c r="EA1" s="570"/>
      <c r="EB1" s="570"/>
      <c r="EC1" s="571"/>
      <c r="ED1" s="629" t="s">
        <v>2</v>
      </c>
      <c r="EE1" s="596" t="s">
        <v>139</v>
      </c>
      <c r="EF1" s="182"/>
      <c r="EG1" s="182"/>
      <c r="EH1" s="182"/>
      <c r="EI1" s="182"/>
      <c r="EJ1" s="182"/>
      <c r="EK1" s="182"/>
      <c r="EL1" s="182"/>
      <c r="EM1" s="182"/>
      <c r="EN1" s="182"/>
      <c r="EO1" s="182"/>
      <c r="EP1" s="182"/>
      <c r="EQ1" s="182"/>
      <c r="ER1" s="182"/>
      <c r="ES1" s="182"/>
      <c r="ET1" s="182"/>
      <c r="EU1" s="182"/>
      <c r="EV1" s="182"/>
      <c r="EW1" s="182"/>
      <c r="EX1" s="182"/>
      <c r="EY1" s="182"/>
      <c r="EZ1" s="182"/>
      <c r="FA1" s="182"/>
      <c r="FB1" s="182"/>
      <c r="FC1" s="182"/>
      <c r="FD1" s="182"/>
      <c r="FE1" s="182"/>
      <c r="FF1" s="182"/>
      <c r="FG1" s="182"/>
      <c r="FH1" s="182"/>
      <c r="FI1" s="182"/>
      <c r="FJ1" s="182"/>
      <c r="FK1" s="182"/>
      <c r="FL1" s="182"/>
      <c r="FM1" s="182"/>
      <c r="FN1" s="182"/>
      <c r="FO1" s="182"/>
      <c r="FP1" s="182"/>
      <c r="FQ1" s="182"/>
      <c r="FR1" s="182"/>
      <c r="FS1" s="182"/>
      <c r="FT1" s="182"/>
      <c r="FU1" s="182"/>
      <c r="FV1" s="182"/>
      <c r="FW1" s="182"/>
      <c r="FX1" s="182"/>
      <c r="FY1" s="182"/>
      <c r="FZ1" s="182"/>
      <c r="GA1" s="182"/>
      <c r="GB1" s="182"/>
      <c r="GC1" s="182"/>
      <c r="GD1" s="182"/>
      <c r="GE1" s="182"/>
      <c r="GF1" s="182"/>
      <c r="GG1" s="182"/>
      <c r="GH1" s="182"/>
      <c r="GI1" s="182"/>
      <c r="GJ1" s="182"/>
      <c r="GK1" s="182"/>
      <c r="GL1" s="182"/>
      <c r="GM1" s="182"/>
      <c r="GN1" s="182"/>
      <c r="GO1" s="182"/>
      <c r="GP1" s="182"/>
      <c r="GQ1" s="182"/>
      <c r="GR1" s="182"/>
      <c r="GS1" s="182"/>
      <c r="GT1" s="182"/>
      <c r="GU1" s="182"/>
      <c r="GV1" s="182"/>
      <c r="GW1" s="182"/>
      <c r="GX1" s="182"/>
      <c r="GY1" s="182"/>
      <c r="GZ1" s="182"/>
      <c r="HA1" s="182"/>
      <c r="HB1" s="182"/>
      <c r="HC1" s="182"/>
      <c r="HD1" s="182"/>
      <c r="HE1" s="182"/>
      <c r="HF1" s="182"/>
      <c r="HG1" s="182"/>
      <c r="HH1" s="182"/>
      <c r="HI1" s="182"/>
      <c r="HJ1" s="182"/>
      <c r="HK1" s="182"/>
      <c r="HL1" s="182"/>
      <c r="HM1" s="182"/>
      <c r="HN1" s="182"/>
      <c r="HO1" s="182"/>
      <c r="HP1" s="182"/>
      <c r="HQ1" s="182"/>
      <c r="HR1" s="182"/>
      <c r="HS1" s="182"/>
      <c r="HT1" s="182"/>
      <c r="HU1" s="182"/>
      <c r="HV1" s="182"/>
      <c r="HW1" s="182"/>
      <c r="HX1" s="182"/>
      <c r="HY1" s="182"/>
      <c r="HZ1" s="182"/>
      <c r="IA1" s="182"/>
      <c r="IB1" s="182"/>
      <c r="IC1" s="182"/>
      <c r="ID1" s="182"/>
      <c r="IE1" s="182"/>
      <c r="IF1" s="182"/>
      <c r="IG1" s="182"/>
      <c r="IH1" s="182"/>
      <c r="II1" s="182"/>
      <c r="IJ1" s="182"/>
      <c r="IK1" s="182"/>
      <c r="IL1" s="182"/>
      <c r="IM1" s="182"/>
      <c r="IN1" s="182"/>
      <c r="IO1" s="182"/>
      <c r="IP1" s="182"/>
      <c r="IQ1" s="182"/>
      <c r="IR1" s="182"/>
      <c r="IS1" s="182"/>
      <c r="IT1" s="182"/>
      <c r="IU1" s="182"/>
      <c r="IV1" s="182"/>
      <c r="IW1" s="182"/>
      <c r="IX1" s="182"/>
      <c r="IY1" s="182"/>
      <c r="IZ1" s="182"/>
      <c r="JA1" s="182"/>
      <c r="JB1" s="182"/>
      <c r="JC1" s="182"/>
      <c r="JD1" s="182"/>
      <c r="JE1" s="182"/>
      <c r="JF1" s="182"/>
      <c r="JG1" s="182"/>
      <c r="JH1" s="182"/>
      <c r="JI1" s="182"/>
      <c r="JJ1" s="182"/>
      <c r="JK1" s="182"/>
      <c r="JL1" s="182"/>
      <c r="JM1" s="182"/>
      <c r="JN1" s="182"/>
      <c r="JO1" s="182"/>
      <c r="JP1" s="182"/>
      <c r="JQ1" s="182"/>
      <c r="JR1" s="182"/>
      <c r="JS1" s="182"/>
      <c r="JT1" s="182"/>
      <c r="JU1" s="182"/>
      <c r="JV1" s="182"/>
      <c r="JW1" s="182"/>
      <c r="JX1" s="182"/>
      <c r="JY1" s="182"/>
      <c r="JZ1" s="182"/>
      <c r="KA1" s="182"/>
      <c r="KB1" s="182"/>
      <c r="KC1" s="182"/>
      <c r="KD1" s="182"/>
      <c r="KE1" s="182"/>
      <c r="KF1" s="182"/>
      <c r="KG1" s="182"/>
      <c r="KH1" s="182"/>
      <c r="KI1" s="182"/>
      <c r="KJ1" s="182"/>
      <c r="KK1" s="182"/>
      <c r="KL1" s="182"/>
      <c r="KM1" s="182"/>
      <c r="KN1" s="182"/>
      <c r="KO1" s="182"/>
      <c r="KP1" s="182"/>
      <c r="KQ1" s="182"/>
      <c r="KR1" s="182"/>
      <c r="KS1" s="182"/>
      <c r="KT1" s="182"/>
      <c r="KU1" s="182"/>
      <c r="KV1" s="182"/>
      <c r="KW1" s="182"/>
      <c r="KX1" s="182"/>
      <c r="KY1" s="182"/>
      <c r="KZ1" s="182"/>
      <c r="LA1" s="182"/>
      <c r="LB1" s="182"/>
      <c r="LC1" s="182"/>
      <c r="LD1" s="182"/>
      <c r="LE1" s="182"/>
      <c r="LF1" s="182"/>
      <c r="LG1" s="182"/>
      <c r="LH1" s="182"/>
      <c r="LI1" s="182"/>
      <c r="LJ1" s="182"/>
      <c r="LK1" s="182"/>
      <c r="LL1" s="182"/>
      <c r="LM1" s="182"/>
      <c r="LN1" s="182"/>
      <c r="LO1" s="182"/>
      <c r="LP1" s="182"/>
      <c r="LQ1" s="182"/>
      <c r="LR1" s="182"/>
      <c r="LS1" s="182"/>
      <c r="LT1" s="182"/>
      <c r="LU1" s="182"/>
      <c r="LV1" s="182"/>
      <c r="LW1" s="182"/>
      <c r="LX1" s="182"/>
      <c r="LY1" s="182"/>
      <c r="LZ1" s="182"/>
      <c r="MA1" s="182"/>
      <c r="MB1" s="182"/>
      <c r="MC1" s="182"/>
      <c r="MD1" s="182"/>
      <c r="ME1" s="182"/>
      <c r="MF1" s="182"/>
      <c r="MG1" s="182"/>
      <c r="MH1" s="182"/>
      <c r="MI1" s="182"/>
      <c r="MJ1" s="182"/>
      <c r="MK1" s="182"/>
      <c r="ML1" s="182"/>
      <c r="MM1" s="182"/>
      <c r="MN1" s="182"/>
      <c r="MO1" s="182"/>
      <c r="MP1" s="182"/>
      <c r="MQ1" s="182"/>
      <c r="MR1" s="182"/>
      <c r="MS1" s="182"/>
      <c r="MT1" s="182"/>
      <c r="MU1" s="182"/>
      <c r="MV1" s="182"/>
      <c r="MW1" s="182"/>
      <c r="MX1" s="182"/>
      <c r="MY1" s="182"/>
      <c r="MZ1" s="182"/>
      <c r="NA1" s="182"/>
      <c r="NB1" s="182"/>
      <c r="NC1" s="182"/>
      <c r="ND1" s="182"/>
      <c r="NE1" s="182"/>
      <c r="NF1" s="182"/>
      <c r="NG1" s="182"/>
      <c r="NH1" s="182"/>
      <c r="NI1" s="182"/>
      <c r="NJ1" s="182"/>
      <c r="NK1" s="182"/>
      <c r="NL1" s="182"/>
      <c r="NM1" s="182"/>
      <c r="NN1" s="182"/>
      <c r="NO1" s="182"/>
      <c r="NP1" s="182"/>
      <c r="NQ1" s="182"/>
      <c r="NR1" s="182"/>
      <c r="NS1" s="182"/>
      <c r="NT1" s="182"/>
      <c r="NU1" s="182"/>
      <c r="NV1" s="182"/>
      <c r="NW1" s="182"/>
      <c r="NX1" s="182"/>
      <c r="NY1" s="182"/>
      <c r="NZ1" s="182"/>
      <c r="OA1" s="182"/>
      <c r="OB1" s="182"/>
      <c r="OC1" s="182"/>
      <c r="OD1" s="182"/>
      <c r="OE1" s="182"/>
      <c r="OF1" s="182"/>
      <c r="OG1" s="182"/>
      <c r="OH1" s="182"/>
      <c r="OI1" s="182"/>
      <c r="OJ1" s="182"/>
      <c r="OK1" s="182"/>
      <c r="OL1" s="182"/>
      <c r="OM1" s="182"/>
      <c r="ON1" s="182"/>
      <c r="OO1" s="182"/>
      <c r="OP1" s="182"/>
      <c r="OQ1" s="182"/>
      <c r="OR1" s="182"/>
      <c r="OS1" s="182"/>
      <c r="OT1" s="182"/>
      <c r="OU1" s="182"/>
      <c r="OV1" s="182"/>
      <c r="OW1" s="182"/>
      <c r="OX1" s="182"/>
      <c r="OY1" s="182"/>
      <c r="OZ1" s="182"/>
      <c r="PA1" s="182"/>
      <c r="PB1" s="182"/>
      <c r="PC1" s="182"/>
      <c r="PD1" s="182"/>
      <c r="PE1" s="182"/>
      <c r="PF1" s="182"/>
      <c r="PG1" s="182"/>
      <c r="PH1" s="182"/>
      <c r="PI1" s="182"/>
      <c r="PJ1" s="182"/>
      <c r="PK1" s="182"/>
      <c r="PL1" s="182"/>
      <c r="PM1" s="182"/>
      <c r="PN1" s="182"/>
      <c r="PO1" s="182"/>
      <c r="PP1" s="182"/>
      <c r="PQ1" s="182"/>
      <c r="PR1" s="182"/>
      <c r="PS1" s="182"/>
      <c r="PT1" s="182"/>
      <c r="PU1" s="182"/>
      <c r="PV1" s="182"/>
      <c r="PW1" s="182"/>
      <c r="PX1" s="182"/>
      <c r="PY1" s="182"/>
      <c r="PZ1" s="182"/>
      <c r="QA1" s="182"/>
      <c r="QB1" s="182"/>
      <c r="QC1" s="182"/>
      <c r="QD1" s="182"/>
      <c r="QE1" s="182"/>
      <c r="QF1" s="182"/>
      <c r="QG1" s="182"/>
      <c r="QH1" s="182"/>
      <c r="QI1" s="182"/>
      <c r="QJ1" s="182"/>
      <c r="QK1" s="182"/>
      <c r="QL1" s="182"/>
      <c r="QM1" s="182"/>
      <c r="QN1" s="182"/>
      <c r="QO1" s="182"/>
      <c r="QP1" s="182"/>
      <c r="QQ1" s="182"/>
      <c r="QR1" s="182"/>
      <c r="QS1" s="182"/>
      <c r="QT1" s="182"/>
      <c r="QU1" s="182"/>
      <c r="QV1" s="182"/>
      <c r="QW1" s="182"/>
      <c r="QX1" s="182"/>
      <c r="QY1" s="182"/>
      <c r="QZ1" s="182"/>
      <c r="RA1" s="182"/>
      <c r="RB1" s="182"/>
      <c r="RC1" s="182"/>
      <c r="RD1" s="182"/>
      <c r="RE1" s="182"/>
      <c r="RF1" s="182"/>
      <c r="RG1" s="182"/>
      <c r="RH1" s="182"/>
      <c r="RI1" s="182"/>
      <c r="RJ1" s="182"/>
      <c r="RK1" s="182"/>
      <c r="RL1" s="182"/>
      <c r="RM1" s="182"/>
      <c r="RN1" s="182"/>
      <c r="RO1" s="182"/>
      <c r="RP1" s="182"/>
      <c r="RQ1" s="182"/>
      <c r="RR1" s="182"/>
      <c r="RS1" s="182"/>
      <c r="RT1" s="182"/>
      <c r="RU1" s="182"/>
      <c r="RV1" s="182"/>
      <c r="RW1" s="182"/>
      <c r="RX1" s="182"/>
      <c r="RY1" s="182"/>
      <c r="RZ1" s="182"/>
      <c r="SA1" s="182"/>
      <c r="SB1" s="182"/>
      <c r="SC1" s="182"/>
      <c r="SD1" s="182"/>
      <c r="SE1" s="182"/>
      <c r="SF1" s="182"/>
      <c r="SG1" s="182"/>
      <c r="SH1" s="182"/>
      <c r="SI1" s="182"/>
      <c r="SJ1" s="182"/>
      <c r="SK1" s="182"/>
      <c r="SL1" s="182"/>
      <c r="SM1" s="182"/>
      <c r="SN1" s="182"/>
      <c r="SO1" s="182"/>
      <c r="SP1" s="182"/>
      <c r="SQ1" s="182"/>
      <c r="SR1" s="182"/>
      <c r="SS1" s="182"/>
      <c r="ST1" s="182"/>
      <c r="SU1" s="182"/>
      <c r="SV1" s="182"/>
      <c r="SW1" s="182"/>
      <c r="SX1" s="182"/>
      <c r="SY1" s="182"/>
      <c r="SZ1" s="182"/>
      <c r="TA1" s="182"/>
      <c r="TB1" s="182"/>
      <c r="TC1" s="182"/>
      <c r="TD1" s="182"/>
      <c r="TE1" s="182"/>
      <c r="TF1" s="182"/>
      <c r="TG1" s="182"/>
      <c r="TH1" s="182"/>
      <c r="TI1" s="182"/>
      <c r="TJ1" s="182"/>
      <c r="TK1" s="182"/>
      <c r="TL1" s="182"/>
      <c r="TM1" s="182"/>
      <c r="TN1" s="182"/>
      <c r="TO1" s="182"/>
      <c r="TP1" s="182"/>
      <c r="TQ1" s="182"/>
      <c r="TR1" s="182"/>
      <c r="TS1" s="182"/>
      <c r="TT1" s="182"/>
      <c r="TU1" s="182"/>
      <c r="TV1" s="182"/>
      <c r="TW1" s="182"/>
      <c r="TX1" s="182"/>
      <c r="TY1" s="182"/>
      <c r="TZ1" s="182"/>
      <c r="UA1" s="182"/>
      <c r="UB1" s="182"/>
      <c r="UC1" s="182"/>
      <c r="UD1" s="182"/>
      <c r="UE1" s="182"/>
      <c r="UF1" s="182"/>
      <c r="UG1" s="182"/>
      <c r="UH1" s="182"/>
      <c r="UI1" s="182"/>
      <c r="UJ1" s="182"/>
      <c r="UK1" s="182"/>
      <c r="UL1" s="182"/>
      <c r="UM1" s="182"/>
      <c r="UN1" s="182"/>
      <c r="UO1" s="182"/>
      <c r="UP1" s="182"/>
      <c r="UQ1" s="182"/>
      <c r="UR1" s="182"/>
      <c r="US1" s="182"/>
      <c r="UT1" s="182"/>
      <c r="UU1" s="182"/>
      <c r="UV1" s="182"/>
      <c r="UW1" s="182"/>
      <c r="UX1" s="182"/>
      <c r="UY1" s="182"/>
      <c r="UZ1" s="182"/>
      <c r="VA1" s="182"/>
      <c r="VB1" s="182"/>
      <c r="VC1" s="182"/>
      <c r="VD1" s="182"/>
      <c r="VE1" s="182"/>
      <c r="VF1" s="182"/>
      <c r="VG1" s="182"/>
      <c r="VH1" s="182"/>
      <c r="VI1" s="182"/>
      <c r="VJ1" s="182"/>
      <c r="VK1" s="182"/>
      <c r="VL1" s="182"/>
      <c r="VM1" s="182"/>
      <c r="VN1" s="182"/>
      <c r="VO1" s="182"/>
      <c r="VP1" s="182"/>
      <c r="VQ1" s="182"/>
      <c r="VR1" s="182"/>
      <c r="VS1" s="182"/>
      <c r="VT1" s="182"/>
      <c r="VU1" s="182"/>
      <c r="VV1" s="182"/>
      <c r="VW1" s="182"/>
      <c r="VX1" s="182"/>
      <c r="VY1" s="182"/>
      <c r="VZ1" s="182"/>
      <c r="WA1" s="182"/>
      <c r="WB1" s="182"/>
      <c r="WC1" s="182"/>
      <c r="WD1" s="182"/>
      <c r="WE1" s="182"/>
      <c r="WF1" s="182"/>
      <c r="WG1" s="182"/>
      <c r="WH1" s="182"/>
      <c r="WI1" s="182"/>
      <c r="WJ1" s="182"/>
      <c r="WK1" s="182"/>
      <c r="WL1" s="182"/>
      <c r="WM1" s="182"/>
      <c r="WN1" s="182"/>
      <c r="WO1" s="182"/>
      <c r="WP1" s="182"/>
      <c r="WQ1" s="182"/>
      <c r="WR1" s="182"/>
      <c r="WS1" s="182"/>
      <c r="WT1" s="182"/>
      <c r="WU1" s="182"/>
      <c r="WV1" s="182"/>
      <c r="WW1" s="182"/>
      <c r="WX1" s="182"/>
      <c r="WY1" s="182"/>
      <c r="WZ1" s="182"/>
      <c r="XA1" s="182"/>
      <c r="XB1" s="182"/>
      <c r="XC1" s="182"/>
      <c r="XD1" s="182"/>
      <c r="XE1" s="182"/>
      <c r="XF1" s="182"/>
      <c r="XG1" s="182"/>
      <c r="XH1" s="182"/>
      <c r="XI1" s="182"/>
      <c r="XJ1" s="182"/>
      <c r="XK1" s="182"/>
      <c r="XL1" s="182"/>
      <c r="XM1" s="182"/>
      <c r="XN1" s="182"/>
      <c r="XO1" s="182"/>
      <c r="XP1" s="182"/>
      <c r="XQ1" s="182"/>
    </row>
    <row r="2" spans="1:641" s="2" customFormat="1" ht="24" customHeight="1" thickBot="1" x14ac:dyDescent="0.3">
      <c r="A2" s="606"/>
      <c r="B2" s="608"/>
      <c r="C2" s="623" t="s">
        <v>3</v>
      </c>
      <c r="D2" s="537"/>
      <c r="E2" s="537"/>
      <c r="F2" s="537"/>
      <c r="G2" s="537"/>
      <c r="H2" s="537"/>
      <c r="I2" s="537" t="s">
        <v>4</v>
      </c>
      <c r="J2" s="537" t="s">
        <v>5</v>
      </c>
      <c r="K2" s="542" t="s">
        <v>6</v>
      </c>
      <c r="L2" s="537" t="s">
        <v>7</v>
      </c>
      <c r="M2" s="544" t="s">
        <v>8</v>
      </c>
      <c r="N2" s="491" t="s">
        <v>3</v>
      </c>
      <c r="O2" s="492"/>
      <c r="P2" s="492"/>
      <c r="Q2" s="492"/>
      <c r="R2" s="492"/>
      <c r="S2" s="492"/>
      <c r="T2" s="492"/>
      <c r="U2" s="492"/>
      <c r="V2" s="493"/>
      <c r="W2" s="546" t="s">
        <v>4</v>
      </c>
      <c r="X2" s="548" t="s">
        <v>5</v>
      </c>
      <c r="Y2" s="550" t="s">
        <v>6</v>
      </c>
      <c r="Z2" s="548" t="s">
        <v>7</v>
      </c>
      <c r="AA2" s="584" t="s">
        <v>8</v>
      </c>
      <c r="AB2" s="538" t="s">
        <v>3</v>
      </c>
      <c r="AC2" s="539"/>
      <c r="AD2" s="539"/>
      <c r="AE2" s="539"/>
      <c r="AF2" s="539"/>
      <c r="AG2" s="539"/>
      <c r="AH2" s="539"/>
      <c r="AI2" s="539"/>
      <c r="AJ2" s="539"/>
      <c r="AK2" s="540"/>
      <c r="AL2" s="546" t="s">
        <v>4</v>
      </c>
      <c r="AM2" s="548" t="s">
        <v>5</v>
      </c>
      <c r="AN2" s="550" t="s">
        <v>6</v>
      </c>
      <c r="AO2" s="548" t="s">
        <v>7</v>
      </c>
      <c r="AP2" s="625" t="s">
        <v>8</v>
      </c>
      <c r="AQ2" s="491" t="s">
        <v>3</v>
      </c>
      <c r="AR2" s="492"/>
      <c r="AS2" s="492"/>
      <c r="AT2" s="492"/>
      <c r="AU2" s="492"/>
      <c r="AV2" s="492"/>
      <c r="AW2" s="492"/>
      <c r="AX2" s="492"/>
      <c r="AY2" s="493"/>
      <c r="AZ2" s="546" t="s">
        <v>4</v>
      </c>
      <c r="BA2" s="548" t="s">
        <v>5</v>
      </c>
      <c r="BB2" s="550" t="s">
        <v>6</v>
      </c>
      <c r="BC2" s="548" t="s">
        <v>7</v>
      </c>
      <c r="BD2" s="584" t="s">
        <v>8</v>
      </c>
      <c r="BE2" s="492" t="s">
        <v>3</v>
      </c>
      <c r="BF2" s="492"/>
      <c r="BG2" s="492"/>
      <c r="BH2" s="492"/>
      <c r="BI2" s="492"/>
      <c r="BJ2" s="492"/>
      <c r="BK2" s="628"/>
      <c r="BL2" s="546" t="s">
        <v>4</v>
      </c>
      <c r="BM2" s="548" t="s">
        <v>5</v>
      </c>
      <c r="BN2" s="550" t="s">
        <v>6</v>
      </c>
      <c r="BO2" s="548" t="s">
        <v>7</v>
      </c>
      <c r="BP2" s="584" t="s">
        <v>8</v>
      </c>
      <c r="BQ2" s="632" t="s">
        <v>3</v>
      </c>
      <c r="BR2" s="633"/>
      <c r="BS2" s="633"/>
      <c r="BT2" s="633"/>
      <c r="BU2" s="634"/>
      <c r="BV2" s="546" t="s">
        <v>4</v>
      </c>
      <c r="BW2" s="548" t="s">
        <v>5</v>
      </c>
      <c r="BX2" s="550" t="s">
        <v>6</v>
      </c>
      <c r="BY2" s="548" t="s">
        <v>7</v>
      </c>
      <c r="BZ2" s="584" t="s">
        <v>8</v>
      </c>
      <c r="CA2" s="639"/>
      <c r="CB2" s="482" t="s">
        <v>140</v>
      </c>
      <c r="CC2" s="476" t="s">
        <v>141</v>
      </c>
      <c r="CD2" s="483" t="s">
        <v>4</v>
      </c>
      <c r="CE2" s="483" t="s">
        <v>5</v>
      </c>
      <c r="CF2" s="483" t="s">
        <v>10</v>
      </c>
      <c r="CG2" s="483" t="s">
        <v>7</v>
      </c>
      <c r="CH2" s="271" t="s">
        <v>8</v>
      </c>
      <c r="CI2" s="482" t="s">
        <v>140</v>
      </c>
      <c r="CJ2" s="476" t="s">
        <v>141</v>
      </c>
      <c r="CK2" s="483" t="s">
        <v>4</v>
      </c>
      <c r="CL2" s="483" t="s">
        <v>5</v>
      </c>
      <c r="CM2" s="483" t="s">
        <v>10</v>
      </c>
      <c r="CN2" s="483" t="s">
        <v>7</v>
      </c>
      <c r="CO2" s="272" t="s">
        <v>8</v>
      </c>
      <c r="CP2" s="482" t="s">
        <v>140</v>
      </c>
      <c r="CQ2" s="476" t="s">
        <v>141</v>
      </c>
      <c r="CR2" s="483" t="s">
        <v>4</v>
      </c>
      <c r="CS2" s="483" t="s">
        <v>5</v>
      </c>
      <c r="CT2" s="483" t="s">
        <v>10</v>
      </c>
      <c r="CU2" s="483" t="s">
        <v>7</v>
      </c>
      <c r="CV2" s="483" t="s">
        <v>8</v>
      </c>
      <c r="CW2" s="482" t="s">
        <v>140</v>
      </c>
      <c r="CX2" s="476" t="s">
        <v>141</v>
      </c>
      <c r="CY2" s="483" t="s">
        <v>4</v>
      </c>
      <c r="CZ2" s="483" t="s">
        <v>5</v>
      </c>
      <c r="DA2" s="483" t="s">
        <v>10</v>
      </c>
      <c r="DB2" s="483" t="s">
        <v>7</v>
      </c>
      <c r="DC2" s="275" t="s">
        <v>8</v>
      </c>
      <c r="DD2" s="538" t="s">
        <v>3</v>
      </c>
      <c r="DE2" s="540"/>
      <c r="DF2" s="273" t="s">
        <v>4</v>
      </c>
      <c r="DG2" s="273" t="s">
        <v>5</v>
      </c>
      <c r="DH2" s="273" t="s">
        <v>10</v>
      </c>
      <c r="DI2" s="274" t="s">
        <v>11</v>
      </c>
      <c r="DJ2" s="273" t="s">
        <v>7</v>
      </c>
      <c r="DK2" s="400" t="s">
        <v>8</v>
      </c>
      <c r="DL2" s="401" t="s">
        <v>9</v>
      </c>
      <c r="DM2" s="402" t="s">
        <v>4</v>
      </c>
      <c r="DN2" s="402" t="s">
        <v>5</v>
      </c>
      <c r="DO2" s="402" t="s">
        <v>10</v>
      </c>
      <c r="DP2" s="402" t="s">
        <v>7</v>
      </c>
      <c r="DQ2" s="403" t="s">
        <v>8</v>
      </c>
      <c r="DR2" s="636"/>
      <c r="DS2" s="555" t="s">
        <v>133</v>
      </c>
      <c r="DT2" s="557" t="s">
        <v>134</v>
      </c>
      <c r="DU2" s="557" t="s">
        <v>135</v>
      </c>
      <c r="DV2" s="557" t="s">
        <v>136</v>
      </c>
      <c r="DW2" s="557" t="s">
        <v>137</v>
      </c>
      <c r="DX2" s="559" t="s">
        <v>113</v>
      </c>
      <c r="DY2" s="561" t="s">
        <v>12</v>
      </c>
      <c r="DZ2" s="563" t="s">
        <v>13</v>
      </c>
      <c r="EA2" s="563" t="s">
        <v>14</v>
      </c>
      <c r="EB2" s="565" t="s">
        <v>111</v>
      </c>
      <c r="EC2" s="567" t="s">
        <v>15</v>
      </c>
      <c r="ED2" s="630"/>
      <c r="EE2" s="596"/>
      <c r="EF2" s="183"/>
      <c r="EG2" s="183"/>
      <c r="EH2" s="183"/>
      <c r="EI2" s="183"/>
      <c r="EJ2" s="183"/>
      <c r="EK2" s="183"/>
      <c r="EL2" s="183"/>
      <c r="EM2" s="183"/>
      <c r="EN2" s="183"/>
      <c r="EO2" s="183"/>
      <c r="EP2" s="183"/>
      <c r="EQ2" s="183"/>
      <c r="ER2" s="183"/>
      <c r="ES2" s="183"/>
      <c r="ET2" s="183"/>
      <c r="EU2" s="183"/>
      <c r="EV2" s="183"/>
      <c r="EW2" s="183"/>
      <c r="EX2" s="183"/>
      <c r="EY2" s="183"/>
      <c r="EZ2" s="183"/>
      <c r="FA2" s="183"/>
      <c r="FB2" s="183"/>
      <c r="FC2" s="183"/>
      <c r="FD2" s="183"/>
      <c r="FE2" s="183"/>
      <c r="FF2" s="183"/>
      <c r="FG2" s="183"/>
      <c r="FH2" s="183"/>
      <c r="FI2" s="183"/>
      <c r="FJ2" s="183"/>
      <c r="FK2" s="183"/>
      <c r="FL2" s="183"/>
      <c r="FM2" s="183"/>
      <c r="FN2" s="183"/>
      <c r="FO2" s="183"/>
      <c r="FP2" s="183"/>
      <c r="FQ2" s="183"/>
      <c r="FR2" s="183"/>
      <c r="FS2" s="183"/>
      <c r="FT2" s="183"/>
      <c r="FU2" s="183"/>
      <c r="FV2" s="183"/>
      <c r="FW2" s="183"/>
      <c r="FX2" s="183"/>
      <c r="FY2" s="183"/>
      <c r="FZ2" s="183"/>
      <c r="GA2" s="183"/>
      <c r="GB2" s="183"/>
      <c r="GC2" s="183"/>
      <c r="GD2" s="183"/>
      <c r="GE2" s="183"/>
      <c r="GF2" s="183"/>
      <c r="GG2" s="183"/>
      <c r="GH2" s="183"/>
      <c r="GI2" s="183"/>
      <c r="GJ2" s="183"/>
      <c r="GK2" s="183"/>
      <c r="GL2" s="183"/>
      <c r="GM2" s="183"/>
      <c r="GN2" s="183"/>
      <c r="GO2" s="183"/>
      <c r="GP2" s="183"/>
      <c r="GQ2" s="183"/>
      <c r="GR2" s="183"/>
      <c r="GS2" s="183"/>
      <c r="GT2" s="183"/>
      <c r="GU2" s="183"/>
      <c r="GV2" s="183"/>
      <c r="GW2" s="183"/>
      <c r="GX2" s="183"/>
      <c r="GY2" s="183"/>
      <c r="GZ2" s="183"/>
      <c r="HA2" s="183"/>
      <c r="HB2" s="183"/>
      <c r="HC2" s="183"/>
      <c r="HD2" s="183"/>
      <c r="HE2" s="183"/>
      <c r="HF2" s="183"/>
      <c r="HG2" s="183"/>
      <c r="HH2" s="183"/>
      <c r="HI2" s="183"/>
      <c r="HJ2" s="183"/>
      <c r="HK2" s="183"/>
      <c r="HL2" s="183"/>
      <c r="HM2" s="183"/>
      <c r="HN2" s="183"/>
      <c r="HO2" s="183"/>
      <c r="HP2" s="183"/>
      <c r="HQ2" s="183"/>
      <c r="HR2" s="183"/>
      <c r="HS2" s="183"/>
      <c r="HT2" s="183"/>
      <c r="HU2" s="183"/>
      <c r="HV2" s="183"/>
      <c r="HW2" s="183"/>
      <c r="HX2" s="183"/>
      <c r="HY2" s="183"/>
      <c r="HZ2" s="183"/>
      <c r="IA2" s="183"/>
      <c r="IB2" s="183"/>
      <c r="IC2" s="183"/>
      <c r="ID2" s="183"/>
      <c r="IE2" s="183"/>
      <c r="IF2" s="183"/>
      <c r="IG2" s="183"/>
      <c r="IH2" s="183"/>
      <c r="II2" s="183"/>
      <c r="IJ2" s="183"/>
      <c r="IK2" s="183"/>
      <c r="IL2" s="183"/>
      <c r="IM2" s="183"/>
      <c r="IN2" s="183"/>
      <c r="IO2" s="183"/>
      <c r="IP2" s="183"/>
      <c r="IQ2" s="183"/>
      <c r="IR2" s="183"/>
      <c r="IS2" s="183"/>
      <c r="IT2" s="183"/>
      <c r="IU2" s="183"/>
      <c r="IV2" s="183"/>
      <c r="IW2" s="183"/>
      <c r="IX2" s="183"/>
      <c r="IY2" s="183"/>
      <c r="IZ2" s="183"/>
      <c r="JA2" s="183"/>
      <c r="JB2" s="183"/>
      <c r="JC2" s="183"/>
      <c r="JD2" s="183"/>
      <c r="JE2" s="183"/>
      <c r="JF2" s="183"/>
      <c r="JG2" s="183"/>
      <c r="JH2" s="183"/>
      <c r="JI2" s="183"/>
      <c r="JJ2" s="183"/>
      <c r="JK2" s="183"/>
      <c r="JL2" s="183"/>
      <c r="JM2" s="183"/>
      <c r="JN2" s="183"/>
      <c r="JO2" s="183"/>
      <c r="JP2" s="183"/>
      <c r="JQ2" s="183"/>
      <c r="JR2" s="183"/>
      <c r="JS2" s="183"/>
      <c r="JT2" s="183"/>
      <c r="JU2" s="183"/>
      <c r="JV2" s="183"/>
      <c r="JW2" s="183"/>
      <c r="JX2" s="183"/>
      <c r="JY2" s="183"/>
      <c r="JZ2" s="183"/>
      <c r="KA2" s="183"/>
      <c r="KB2" s="183"/>
      <c r="KC2" s="183"/>
      <c r="KD2" s="183"/>
      <c r="KE2" s="183"/>
      <c r="KF2" s="183"/>
      <c r="KG2" s="183"/>
      <c r="KH2" s="183"/>
      <c r="KI2" s="183"/>
      <c r="KJ2" s="183"/>
      <c r="KK2" s="183"/>
      <c r="KL2" s="183"/>
      <c r="KM2" s="183"/>
      <c r="KN2" s="183"/>
      <c r="KO2" s="183"/>
      <c r="KP2" s="183"/>
      <c r="KQ2" s="183"/>
      <c r="KR2" s="183"/>
      <c r="KS2" s="183"/>
      <c r="KT2" s="183"/>
      <c r="KU2" s="183"/>
      <c r="KV2" s="183"/>
      <c r="KW2" s="183"/>
      <c r="KX2" s="183"/>
      <c r="KY2" s="183"/>
      <c r="KZ2" s="183"/>
      <c r="LA2" s="183"/>
      <c r="LB2" s="183"/>
      <c r="LC2" s="183"/>
      <c r="LD2" s="183"/>
      <c r="LE2" s="183"/>
      <c r="LF2" s="183"/>
      <c r="LG2" s="183"/>
      <c r="LH2" s="183"/>
      <c r="LI2" s="183"/>
      <c r="LJ2" s="183"/>
      <c r="LK2" s="183"/>
      <c r="LL2" s="183"/>
      <c r="LM2" s="183"/>
      <c r="LN2" s="183"/>
      <c r="LO2" s="183"/>
      <c r="LP2" s="183"/>
      <c r="LQ2" s="183"/>
      <c r="LR2" s="183"/>
      <c r="LS2" s="183"/>
      <c r="LT2" s="183"/>
      <c r="LU2" s="183"/>
      <c r="LV2" s="183"/>
      <c r="LW2" s="183"/>
      <c r="LX2" s="183"/>
      <c r="LY2" s="183"/>
      <c r="LZ2" s="183"/>
      <c r="MA2" s="183"/>
      <c r="MB2" s="183"/>
      <c r="MC2" s="183"/>
      <c r="MD2" s="183"/>
      <c r="ME2" s="183"/>
      <c r="MF2" s="183"/>
      <c r="MG2" s="183"/>
      <c r="MH2" s="183"/>
      <c r="MI2" s="183"/>
      <c r="MJ2" s="183"/>
      <c r="MK2" s="183"/>
      <c r="ML2" s="183"/>
      <c r="MM2" s="183"/>
      <c r="MN2" s="183"/>
      <c r="MO2" s="183"/>
      <c r="MP2" s="183"/>
      <c r="MQ2" s="183"/>
      <c r="MR2" s="183"/>
      <c r="MS2" s="183"/>
      <c r="MT2" s="183"/>
      <c r="MU2" s="183"/>
      <c r="MV2" s="183"/>
      <c r="MW2" s="183"/>
      <c r="MX2" s="183"/>
      <c r="MY2" s="183"/>
      <c r="MZ2" s="183"/>
      <c r="NA2" s="183"/>
      <c r="NB2" s="183"/>
      <c r="NC2" s="183"/>
      <c r="ND2" s="183"/>
      <c r="NE2" s="183"/>
      <c r="NF2" s="183"/>
      <c r="NG2" s="183"/>
      <c r="NH2" s="183"/>
      <c r="NI2" s="183"/>
      <c r="NJ2" s="183"/>
      <c r="NK2" s="183"/>
      <c r="NL2" s="183"/>
      <c r="NM2" s="183"/>
      <c r="NN2" s="183"/>
      <c r="NO2" s="183"/>
      <c r="NP2" s="183"/>
      <c r="NQ2" s="183"/>
      <c r="NR2" s="183"/>
      <c r="NS2" s="183"/>
      <c r="NT2" s="183"/>
      <c r="NU2" s="183"/>
      <c r="NV2" s="183"/>
      <c r="NW2" s="183"/>
      <c r="NX2" s="183"/>
      <c r="NY2" s="183"/>
      <c r="NZ2" s="183"/>
      <c r="OA2" s="183"/>
      <c r="OB2" s="183"/>
      <c r="OC2" s="183"/>
      <c r="OD2" s="183"/>
      <c r="OE2" s="183"/>
      <c r="OF2" s="183"/>
      <c r="OG2" s="183"/>
      <c r="OH2" s="183"/>
      <c r="OI2" s="183"/>
      <c r="OJ2" s="183"/>
      <c r="OK2" s="183"/>
      <c r="OL2" s="183"/>
      <c r="OM2" s="183"/>
      <c r="ON2" s="183"/>
      <c r="OO2" s="183"/>
      <c r="OP2" s="183"/>
      <c r="OQ2" s="183"/>
      <c r="OR2" s="183"/>
      <c r="OS2" s="183"/>
      <c r="OT2" s="183"/>
      <c r="OU2" s="183"/>
      <c r="OV2" s="183"/>
      <c r="OW2" s="183"/>
      <c r="OX2" s="183"/>
      <c r="OY2" s="183"/>
      <c r="OZ2" s="183"/>
      <c r="PA2" s="183"/>
      <c r="PB2" s="183"/>
      <c r="PC2" s="183"/>
      <c r="PD2" s="183"/>
      <c r="PE2" s="183"/>
      <c r="PF2" s="183"/>
      <c r="PG2" s="183"/>
      <c r="PH2" s="183"/>
      <c r="PI2" s="183"/>
      <c r="PJ2" s="183"/>
      <c r="PK2" s="183"/>
      <c r="PL2" s="183"/>
      <c r="PM2" s="183"/>
      <c r="PN2" s="183"/>
      <c r="PO2" s="183"/>
      <c r="PP2" s="183"/>
      <c r="PQ2" s="183"/>
      <c r="PR2" s="183"/>
      <c r="PS2" s="183"/>
      <c r="PT2" s="183"/>
      <c r="PU2" s="183"/>
      <c r="PV2" s="183"/>
      <c r="PW2" s="183"/>
      <c r="PX2" s="183"/>
      <c r="PY2" s="183"/>
      <c r="PZ2" s="183"/>
      <c r="QA2" s="183"/>
      <c r="QB2" s="183"/>
      <c r="QC2" s="183"/>
      <c r="QD2" s="183"/>
      <c r="QE2" s="183"/>
      <c r="QF2" s="183"/>
      <c r="QG2" s="183"/>
      <c r="QH2" s="183"/>
      <c r="QI2" s="183"/>
      <c r="QJ2" s="183"/>
      <c r="QK2" s="183"/>
      <c r="QL2" s="183"/>
      <c r="QM2" s="183"/>
      <c r="QN2" s="183"/>
      <c r="QO2" s="183"/>
      <c r="QP2" s="183"/>
      <c r="QQ2" s="183"/>
      <c r="QR2" s="183"/>
      <c r="QS2" s="183"/>
      <c r="QT2" s="183"/>
      <c r="QU2" s="183"/>
      <c r="QV2" s="183"/>
      <c r="QW2" s="183"/>
      <c r="QX2" s="183"/>
      <c r="QY2" s="183"/>
      <c r="QZ2" s="183"/>
      <c r="RA2" s="183"/>
      <c r="RB2" s="183"/>
      <c r="RC2" s="183"/>
      <c r="RD2" s="183"/>
      <c r="RE2" s="183"/>
      <c r="RF2" s="183"/>
      <c r="RG2" s="183"/>
      <c r="RH2" s="183"/>
      <c r="RI2" s="183"/>
      <c r="RJ2" s="183"/>
      <c r="RK2" s="183"/>
      <c r="RL2" s="183"/>
      <c r="RM2" s="183"/>
      <c r="RN2" s="183"/>
      <c r="RO2" s="183"/>
      <c r="RP2" s="183"/>
      <c r="RQ2" s="183"/>
      <c r="RR2" s="183"/>
      <c r="RS2" s="183"/>
      <c r="RT2" s="183"/>
      <c r="RU2" s="183"/>
      <c r="RV2" s="183"/>
      <c r="RW2" s="183"/>
      <c r="RX2" s="183"/>
      <c r="RY2" s="183"/>
      <c r="RZ2" s="183"/>
      <c r="SA2" s="183"/>
      <c r="SB2" s="183"/>
      <c r="SC2" s="183"/>
      <c r="SD2" s="183"/>
      <c r="SE2" s="183"/>
      <c r="SF2" s="183"/>
      <c r="SG2" s="183"/>
      <c r="SH2" s="183"/>
      <c r="SI2" s="183"/>
      <c r="SJ2" s="183"/>
      <c r="SK2" s="183"/>
      <c r="SL2" s="183"/>
      <c r="SM2" s="183"/>
      <c r="SN2" s="183"/>
      <c r="SO2" s="183"/>
      <c r="SP2" s="183"/>
      <c r="SQ2" s="183"/>
      <c r="SR2" s="183"/>
      <c r="SS2" s="183"/>
      <c r="ST2" s="183"/>
      <c r="SU2" s="183"/>
      <c r="SV2" s="183"/>
      <c r="SW2" s="183"/>
      <c r="SX2" s="183"/>
      <c r="SY2" s="183"/>
      <c r="SZ2" s="183"/>
      <c r="TA2" s="183"/>
      <c r="TB2" s="183"/>
      <c r="TC2" s="183"/>
      <c r="TD2" s="183"/>
      <c r="TE2" s="183"/>
      <c r="TF2" s="183"/>
      <c r="TG2" s="183"/>
      <c r="TH2" s="183"/>
      <c r="TI2" s="183"/>
      <c r="TJ2" s="183"/>
      <c r="TK2" s="183"/>
      <c r="TL2" s="183"/>
      <c r="TM2" s="183"/>
      <c r="TN2" s="183"/>
      <c r="TO2" s="183"/>
      <c r="TP2" s="183"/>
      <c r="TQ2" s="183"/>
      <c r="TR2" s="183"/>
      <c r="TS2" s="183"/>
      <c r="TT2" s="183"/>
      <c r="TU2" s="183"/>
      <c r="TV2" s="183"/>
      <c r="TW2" s="183"/>
      <c r="TX2" s="183"/>
      <c r="TY2" s="183"/>
      <c r="TZ2" s="183"/>
      <c r="UA2" s="183"/>
      <c r="UB2" s="183"/>
      <c r="UC2" s="183"/>
      <c r="UD2" s="183"/>
      <c r="UE2" s="183"/>
      <c r="UF2" s="183"/>
      <c r="UG2" s="183"/>
      <c r="UH2" s="183"/>
      <c r="UI2" s="183"/>
      <c r="UJ2" s="183"/>
      <c r="UK2" s="183"/>
      <c r="UL2" s="183"/>
      <c r="UM2" s="183"/>
      <c r="UN2" s="183"/>
      <c r="UO2" s="183"/>
      <c r="UP2" s="183"/>
      <c r="UQ2" s="183"/>
      <c r="UR2" s="183"/>
      <c r="US2" s="183"/>
      <c r="UT2" s="183"/>
      <c r="UU2" s="183"/>
      <c r="UV2" s="183"/>
      <c r="UW2" s="183"/>
      <c r="UX2" s="183"/>
      <c r="UY2" s="183"/>
      <c r="UZ2" s="183"/>
      <c r="VA2" s="183"/>
      <c r="VB2" s="183"/>
      <c r="VC2" s="183"/>
      <c r="VD2" s="183"/>
      <c r="VE2" s="183"/>
      <c r="VF2" s="183"/>
      <c r="VG2" s="183"/>
      <c r="VH2" s="183"/>
      <c r="VI2" s="183"/>
      <c r="VJ2" s="183"/>
      <c r="VK2" s="183"/>
      <c r="VL2" s="183"/>
      <c r="VM2" s="183"/>
      <c r="VN2" s="183"/>
      <c r="VO2" s="183"/>
      <c r="VP2" s="183"/>
      <c r="VQ2" s="183"/>
      <c r="VR2" s="183"/>
      <c r="VS2" s="183"/>
      <c r="VT2" s="183"/>
      <c r="VU2" s="183"/>
      <c r="VV2" s="183"/>
      <c r="VW2" s="183"/>
      <c r="VX2" s="183"/>
      <c r="VY2" s="183"/>
      <c r="VZ2" s="183"/>
      <c r="WA2" s="183"/>
      <c r="WB2" s="183"/>
      <c r="WC2" s="183"/>
      <c r="WD2" s="183"/>
      <c r="WE2" s="183"/>
      <c r="WF2" s="183"/>
      <c r="WG2" s="183"/>
      <c r="WH2" s="183"/>
      <c r="WI2" s="183"/>
      <c r="WJ2" s="183"/>
      <c r="WK2" s="183"/>
      <c r="WL2" s="183"/>
      <c r="WM2" s="183"/>
      <c r="WN2" s="183"/>
      <c r="WO2" s="183"/>
      <c r="WP2" s="183"/>
      <c r="WQ2" s="183"/>
      <c r="WR2" s="183"/>
      <c r="WS2" s="183"/>
      <c r="WT2" s="183"/>
      <c r="WU2" s="183"/>
      <c r="WV2" s="183"/>
      <c r="WW2" s="183"/>
      <c r="WX2" s="183"/>
      <c r="WY2" s="183"/>
      <c r="WZ2" s="183"/>
      <c r="XA2" s="183"/>
      <c r="XB2" s="183"/>
      <c r="XC2" s="183"/>
      <c r="XD2" s="183"/>
      <c r="XE2" s="183"/>
      <c r="XF2" s="183"/>
      <c r="XG2" s="183"/>
      <c r="XH2" s="183"/>
      <c r="XI2" s="183"/>
      <c r="XJ2" s="183"/>
      <c r="XK2" s="183"/>
      <c r="XL2" s="183"/>
      <c r="XM2" s="183"/>
      <c r="XN2" s="183"/>
      <c r="XO2" s="183"/>
      <c r="XP2" s="183"/>
      <c r="XQ2" s="183"/>
    </row>
    <row r="3" spans="1:641" s="2" customFormat="1" ht="24.75" customHeight="1" thickBot="1" x14ac:dyDescent="0.3">
      <c r="A3" s="606"/>
      <c r="B3" s="608"/>
      <c r="C3" s="311" t="s">
        <v>118</v>
      </c>
      <c r="D3" s="310" t="s">
        <v>115</v>
      </c>
      <c r="E3" s="310" t="s">
        <v>116</v>
      </c>
      <c r="F3" s="310" t="s">
        <v>117</v>
      </c>
      <c r="G3" s="310" t="s">
        <v>119</v>
      </c>
      <c r="H3" s="310" t="s">
        <v>120</v>
      </c>
      <c r="I3" s="541"/>
      <c r="J3" s="541"/>
      <c r="K3" s="543"/>
      <c r="L3" s="541"/>
      <c r="M3" s="545"/>
      <c r="N3" s="311" t="s">
        <v>118</v>
      </c>
      <c r="O3" s="310" t="s">
        <v>115</v>
      </c>
      <c r="P3" s="310" t="s">
        <v>116</v>
      </c>
      <c r="Q3" s="310" t="s">
        <v>117</v>
      </c>
      <c r="R3" s="310" t="s">
        <v>119</v>
      </c>
      <c r="S3" s="310" t="s">
        <v>120</v>
      </c>
      <c r="T3" s="312" t="s">
        <v>121</v>
      </c>
      <c r="U3" s="310" t="s">
        <v>122</v>
      </c>
      <c r="V3" s="310" t="s">
        <v>123</v>
      </c>
      <c r="W3" s="547"/>
      <c r="X3" s="549"/>
      <c r="Y3" s="551"/>
      <c r="Z3" s="549"/>
      <c r="AA3" s="586"/>
      <c r="AB3" s="311" t="s">
        <v>118</v>
      </c>
      <c r="AC3" s="310" t="s">
        <v>115</v>
      </c>
      <c r="AD3" s="310" t="s">
        <v>116</v>
      </c>
      <c r="AE3" s="310" t="s">
        <v>117</v>
      </c>
      <c r="AF3" s="310" t="s">
        <v>119</v>
      </c>
      <c r="AG3" s="310" t="s">
        <v>120</v>
      </c>
      <c r="AH3" s="312" t="s">
        <v>121</v>
      </c>
      <c r="AI3" s="310" t="s">
        <v>122</v>
      </c>
      <c r="AJ3" s="310" t="s">
        <v>123</v>
      </c>
      <c r="AK3" s="311" t="s">
        <v>124</v>
      </c>
      <c r="AL3" s="547"/>
      <c r="AM3" s="549"/>
      <c r="AN3" s="551"/>
      <c r="AO3" s="549"/>
      <c r="AP3" s="585"/>
      <c r="AQ3" s="311" t="s">
        <v>118</v>
      </c>
      <c r="AR3" s="334" t="s">
        <v>115</v>
      </c>
      <c r="AS3" s="334" t="s">
        <v>116</v>
      </c>
      <c r="AT3" s="334" t="s">
        <v>117</v>
      </c>
      <c r="AU3" s="334" t="s">
        <v>119</v>
      </c>
      <c r="AV3" s="334" t="s">
        <v>120</v>
      </c>
      <c r="AW3" s="312" t="s">
        <v>121</v>
      </c>
      <c r="AX3" s="334" t="s">
        <v>122</v>
      </c>
      <c r="AY3" s="334" t="s">
        <v>123</v>
      </c>
      <c r="AZ3" s="547"/>
      <c r="BA3" s="549"/>
      <c r="BB3" s="551"/>
      <c r="BC3" s="549"/>
      <c r="BD3" s="586"/>
      <c r="BE3" s="312" t="s">
        <v>118</v>
      </c>
      <c r="BF3" s="333" t="s">
        <v>115</v>
      </c>
      <c r="BG3" s="333" t="s">
        <v>116</v>
      </c>
      <c r="BH3" s="333" t="s">
        <v>117</v>
      </c>
      <c r="BI3" s="333" t="s">
        <v>119</v>
      </c>
      <c r="BJ3" s="333" t="s">
        <v>120</v>
      </c>
      <c r="BK3" s="333" t="s">
        <v>121</v>
      </c>
      <c r="BL3" s="547"/>
      <c r="BM3" s="549"/>
      <c r="BN3" s="551"/>
      <c r="BO3" s="549"/>
      <c r="BP3" s="585"/>
      <c r="BQ3" s="312" t="s">
        <v>118</v>
      </c>
      <c r="BR3" s="382" t="s">
        <v>115</v>
      </c>
      <c r="BS3" s="382" t="s">
        <v>116</v>
      </c>
      <c r="BT3" s="382" t="s">
        <v>117</v>
      </c>
      <c r="BU3" s="382" t="s">
        <v>119</v>
      </c>
      <c r="BV3" s="547"/>
      <c r="BW3" s="549"/>
      <c r="BX3" s="551"/>
      <c r="BY3" s="549"/>
      <c r="BZ3" s="586"/>
      <c r="CA3" s="640"/>
      <c r="CB3" s="482"/>
      <c r="CC3" s="477"/>
      <c r="CD3" s="484"/>
      <c r="CE3" s="484"/>
      <c r="CF3" s="484"/>
      <c r="CG3" s="484"/>
      <c r="CH3" s="284"/>
      <c r="CI3" s="482"/>
      <c r="CJ3" s="477"/>
      <c r="CK3" s="484"/>
      <c r="CL3" s="484"/>
      <c r="CM3" s="484"/>
      <c r="CN3" s="484"/>
      <c r="CO3" s="288"/>
      <c r="CP3" s="482"/>
      <c r="CQ3" s="477"/>
      <c r="CR3" s="484"/>
      <c r="CS3" s="484"/>
      <c r="CT3" s="484"/>
      <c r="CU3" s="484"/>
      <c r="CV3" s="484"/>
      <c r="CW3" s="482"/>
      <c r="CX3" s="477"/>
      <c r="CY3" s="484"/>
      <c r="CZ3" s="484"/>
      <c r="DA3" s="484"/>
      <c r="DB3" s="484"/>
      <c r="DC3" s="286"/>
      <c r="DD3" s="285"/>
      <c r="DE3" s="287"/>
      <c r="DF3" s="289"/>
      <c r="DG3" s="289"/>
      <c r="DH3" s="289"/>
      <c r="DI3" s="290"/>
      <c r="DJ3" s="289"/>
      <c r="DK3" s="404"/>
      <c r="DL3" s="405"/>
      <c r="DM3" s="406"/>
      <c r="DN3" s="406"/>
      <c r="DO3" s="406"/>
      <c r="DP3" s="406"/>
      <c r="DQ3" s="407"/>
      <c r="DR3" s="637"/>
      <c r="DS3" s="556"/>
      <c r="DT3" s="558"/>
      <c r="DU3" s="558"/>
      <c r="DV3" s="558"/>
      <c r="DW3" s="558"/>
      <c r="DX3" s="560"/>
      <c r="DY3" s="562"/>
      <c r="DZ3" s="564"/>
      <c r="EA3" s="564"/>
      <c r="EB3" s="566"/>
      <c r="EC3" s="568"/>
      <c r="ED3" s="631"/>
      <c r="EE3" s="596"/>
      <c r="EF3" s="183"/>
      <c r="EG3" s="183"/>
      <c r="EH3" s="183"/>
      <c r="EI3" s="183"/>
      <c r="EJ3" s="183"/>
      <c r="EK3" s="183"/>
      <c r="EL3" s="183"/>
      <c r="EM3" s="183"/>
      <c r="EN3" s="183"/>
      <c r="EO3" s="183"/>
      <c r="EP3" s="183"/>
      <c r="EQ3" s="183"/>
      <c r="ER3" s="183"/>
      <c r="ES3" s="183"/>
      <c r="ET3" s="183"/>
      <c r="EU3" s="183"/>
      <c r="EV3" s="183"/>
      <c r="EW3" s="183"/>
      <c r="EX3" s="183"/>
      <c r="EY3" s="183"/>
      <c r="EZ3" s="183"/>
      <c r="FA3" s="183"/>
      <c r="FB3" s="183"/>
      <c r="FC3" s="183"/>
      <c r="FD3" s="183"/>
      <c r="FE3" s="183"/>
      <c r="FF3" s="183"/>
      <c r="FG3" s="183"/>
      <c r="FH3" s="183"/>
      <c r="FI3" s="183"/>
      <c r="FJ3" s="183"/>
      <c r="FK3" s="183"/>
      <c r="FL3" s="183"/>
      <c r="FM3" s="183"/>
      <c r="FN3" s="183"/>
      <c r="FO3" s="183"/>
      <c r="FP3" s="183"/>
      <c r="FQ3" s="183"/>
      <c r="FR3" s="183"/>
      <c r="FS3" s="183"/>
      <c r="FT3" s="183"/>
      <c r="FU3" s="183"/>
      <c r="FV3" s="183"/>
      <c r="FW3" s="183"/>
      <c r="FX3" s="183"/>
      <c r="FY3" s="183"/>
      <c r="FZ3" s="183"/>
      <c r="GA3" s="183"/>
      <c r="GB3" s="183"/>
      <c r="GC3" s="183"/>
      <c r="GD3" s="183"/>
      <c r="GE3" s="183"/>
      <c r="GF3" s="183"/>
      <c r="GG3" s="183"/>
      <c r="GH3" s="183"/>
      <c r="GI3" s="183"/>
      <c r="GJ3" s="183"/>
      <c r="GK3" s="183"/>
      <c r="GL3" s="183"/>
      <c r="GM3" s="183"/>
      <c r="GN3" s="183"/>
      <c r="GO3" s="183"/>
      <c r="GP3" s="183"/>
      <c r="GQ3" s="183"/>
      <c r="GR3" s="183"/>
      <c r="GS3" s="183"/>
      <c r="GT3" s="183"/>
      <c r="GU3" s="183"/>
      <c r="GV3" s="183"/>
      <c r="GW3" s="183"/>
      <c r="GX3" s="183"/>
      <c r="GY3" s="183"/>
      <c r="GZ3" s="183"/>
      <c r="HA3" s="183"/>
      <c r="HB3" s="183"/>
      <c r="HC3" s="183"/>
      <c r="HD3" s="183"/>
      <c r="HE3" s="183"/>
      <c r="HF3" s="183"/>
      <c r="HG3" s="183"/>
      <c r="HH3" s="183"/>
      <c r="HI3" s="183"/>
      <c r="HJ3" s="183"/>
      <c r="HK3" s="183"/>
      <c r="HL3" s="183"/>
      <c r="HM3" s="183"/>
      <c r="HN3" s="183"/>
      <c r="HO3" s="183"/>
      <c r="HP3" s="183"/>
      <c r="HQ3" s="183"/>
      <c r="HR3" s="183"/>
      <c r="HS3" s="183"/>
      <c r="HT3" s="183"/>
      <c r="HU3" s="183"/>
      <c r="HV3" s="183"/>
      <c r="HW3" s="183"/>
      <c r="HX3" s="183"/>
      <c r="HY3" s="183"/>
      <c r="HZ3" s="183"/>
      <c r="IA3" s="183"/>
      <c r="IB3" s="183"/>
      <c r="IC3" s="183"/>
      <c r="ID3" s="183"/>
      <c r="IE3" s="183"/>
      <c r="IF3" s="183"/>
      <c r="IG3" s="183"/>
      <c r="IH3" s="183"/>
      <c r="II3" s="183"/>
      <c r="IJ3" s="183"/>
      <c r="IK3" s="183"/>
      <c r="IL3" s="183"/>
      <c r="IM3" s="183"/>
      <c r="IN3" s="183"/>
      <c r="IO3" s="183"/>
      <c r="IP3" s="183"/>
      <c r="IQ3" s="183"/>
      <c r="IR3" s="183"/>
      <c r="IS3" s="183"/>
      <c r="IT3" s="183"/>
      <c r="IU3" s="183"/>
      <c r="IV3" s="183"/>
      <c r="IW3" s="183"/>
      <c r="IX3" s="183"/>
      <c r="IY3" s="183"/>
      <c r="IZ3" s="183"/>
      <c r="JA3" s="183"/>
      <c r="JB3" s="183"/>
      <c r="JC3" s="183"/>
      <c r="JD3" s="183"/>
      <c r="JE3" s="183"/>
      <c r="JF3" s="183"/>
      <c r="JG3" s="183"/>
      <c r="JH3" s="183"/>
      <c r="JI3" s="183"/>
      <c r="JJ3" s="183"/>
      <c r="JK3" s="183"/>
      <c r="JL3" s="183"/>
      <c r="JM3" s="183"/>
      <c r="JN3" s="183"/>
      <c r="JO3" s="183"/>
      <c r="JP3" s="183"/>
      <c r="JQ3" s="183"/>
      <c r="JR3" s="183"/>
      <c r="JS3" s="183"/>
      <c r="JT3" s="183"/>
      <c r="JU3" s="183"/>
      <c r="JV3" s="183"/>
      <c r="JW3" s="183"/>
      <c r="JX3" s="183"/>
      <c r="JY3" s="183"/>
      <c r="JZ3" s="183"/>
      <c r="KA3" s="183"/>
      <c r="KB3" s="183"/>
      <c r="KC3" s="183"/>
      <c r="KD3" s="183"/>
      <c r="KE3" s="183"/>
      <c r="KF3" s="183"/>
      <c r="KG3" s="183"/>
      <c r="KH3" s="183"/>
      <c r="KI3" s="183"/>
      <c r="KJ3" s="183"/>
      <c r="KK3" s="183"/>
      <c r="KL3" s="183"/>
      <c r="KM3" s="183"/>
      <c r="KN3" s="183"/>
      <c r="KO3" s="183"/>
      <c r="KP3" s="183"/>
      <c r="KQ3" s="183"/>
      <c r="KR3" s="183"/>
      <c r="KS3" s="183"/>
      <c r="KT3" s="183"/>
      <c r="KU3" s="183"/>
      <c r="KV3" s="183"/>
      <c r="KW3" s="183"/>
      <c r="KX3" s="183"/>
      <c r="KY3" s="183"/>
      <c r="KZ3" s="183"/>
      <c r="LA3" s="183"/>
      <c r="LB3" s="183"/>
      <c r="LC3" s="183"/>
      <c r="LD3" s="183"/>
      <c r="LE3" s="183"/>
      <c r="LF3" s="183"/>
      <c r="LG3" s="183"/>
      <c r="LH3" s="183"/>
      <c r="LI3" s="183"/>
      <c r="LJ3" s="183"/>
      <c r="LK3" s="183"/>
      <c r="LL3" s="183"/>
      <c r="LM3" s="183"/>
      <c r="LN3" s="183"/>
      <c r="LO3" s="183"/>
      <c r="LP3" s="183"/>
      <c r="LQ3" s="183"/>
      <c r="LR3" s="183"/>
      <c r="LS3" s="183"/>
      <c r="LT3" s="183"/>
      <c r="LU3" s="183"/>
      <c r="LV3" s="183"/>
      <c r="LW3" s="183"/>
      <c r="LX3" s="183"/>
      <c r="LY3" s="183"/>
      <c r="LZ3" s="183"/>
      <c r="MA3" s="183"/>
      <c r="MB3" s="183"/>
      <c r="MC3" s="183"/>
      <c r="MD3" s="183"/>
      <c r="ME3" s="183"/>
      <c r="MF3" s="183"/>
      <c r="MG3" s="183"/>
      <c r="MH3" s="183"/>
      <c r="MI3" s="183"/>
      <c r="MJ3" s="183"/>
      <c r="MK3" s="183"/>
      <c r="ML3" s="183"/>
      <c r="MM3" s="183"/>
      <c r="MN3" s="183"/>
      <c r="MO3" s="183"/>
      <c r="MP3" s="183"/>
      <c r="MQ3" s="183"/>
      <c r="MR3" s="183"/>
      <c r="MS3" s="183"/>
      <c r="MT3" s="183"/>
      <c r="MU3" s="183"/>
      <c r="MV3" s="183"/>
      <c r="MW3" s="183"/>
      <c r="MX3" s="183"/>
      <c r="MY3" s="183"/>
      <c r="MZ3" s="183"/>
      <c r="NA3" s="183"/>
      <c r="NB3" s="183"/>
      <c r="NC3" s="183"/>
      <c r="ND3" s="183"/>
      <c r="NE3" s="183"/>
      <c r="NF3" s="183"/>
      <c r="NG3" s="183"/>
      <c r="NH3" s="183"/>
      <c r="NI3" s="183"/>
      <c r="NJ3" s="183"/>
      <c r="NK3" s="183"/>
      <c r="NL3" s="183"/>
      <c r="NM3" s="183"/>
      <c r="NN3" s="183"/>
      <c r="NO3" s="183"/>
      <c r="NP3" s="183"/>
      <c r="NQ3" s="183"/>
      <c r="NR3" s="183"/>
      <c r="NS3" s="183"/>
      <c r="NT3" s="183"/>
      <c r="NU3" s="183"/>
      <c r="NV3" s="183"/>
      <c r="NW3" s="183"/>
      <c r="NX3" s="183"/>
      <c r="NY3" s="183"/>
      <c r="NZ3" s="183"/>
      <c r="OA3" s="183"/>
      <c r="OB3" s="183"/>
      <c r="OC3" s="183"/>
      <c r="OD3" s="183"/>
      <c r="OE3" s="183"/>
      <c r="OF3" s="183"/>
      <c r="OG3" s="183"/>
      <c r="OH3" s="183"/>
      <c r="OI3" s="183"/>
      <c r="OJ3" s="183"/>
      <c r="OK3" s="183"/>
      <c r="OL3" s="183"/>
      <c r="OM3" s="183"/>
      <c r="ON3" s="183"/>
      <c r="OO3" s="183"/>
      <c r="OP3" s="183"/>
      <c r="OQ3" s="183"/>
      <c r="OR3" s="183"/>
      <c r="OS3" s="183"/>
      <c r="OT3" s="183"/>
      <c r="OU3" s="183"/>
      <c r="OV3" s="183"/>
      <c r="OW3" s="183"/>
      <c r="OX3" s="183"/>
      <c r="OY3" s="183"/>
      <c r="OZ3" s="183"/>
      <c r="PA3" s="183"/>
      <c r="PB3" s="183"/>
      <c r="PC3" s="183"/>
      <c r="PD3" s="183"/>
      <c r="PE3" s="183"/>
      <c r="PF3" s="183"/>
      <c r="PG3" s="183"/>
      <c r="PH3" s="183"/>
      <c r="PI3" s="183"/>
      <c r="PJ3" s="183"/>
      <c r="PK3" s="183"/>
      <c r="PL3" s="183"/>
      <c r="PM3" s="183"/>
      <c r="PN3" s="183"/>
      <c r="PO3" s="183"/>
      <c r="PP3" s="183"/>
      <c r="PQ3" s="183"/>
      <c r="PR3" s="183"/>
      <c r="PS3" s="183"/>
      <c r="PT3" s="183"/>
      <c r="PU3" s="183"/>
      <c r="PV3" s="183"/>
      <c r="PW3" s="183"/>
      <c r="PX3" s="183"/>
      <c r="PY3" s="183"/>
      <c r="PZ3" s="183"/>
      <c r="QA3" s="183"/>
      <c r="QB3" s="183"/>
      <c r="QC3" s="183"/>
      <c r="QD3" s="183"/>
      <c r="QE3" s="183"/>
      <c r="QF3" s="183"/>
      <c r="QG3" s="183"/>
      <c r="QH3" s="183"/>
      <c r="QI3" s="183"/>
      <c r="QJ3" s="183"/>
      <c r="QK3" s="183"/>
      <c r="QL3" s="183"/>
      <c r="QM3" s="183"/>
      <c r="QN3" s="183"/>
      <c r="QO3" s="183"/>
      <c r="QP3" s="183"/>
      <c r="QQ3" s="183"/>
      <c r="QR3" s="183"/>
      <c r="QS3" s="183"/>
      <c r="QT3" s="183"/>
      <c r="QU3" s="183"/>
      <c r="QV3" s="183"/>
      <c r="QW3" s="183"/>
      <c r="QX3" s="183"/>
      <c r="QY3" s="183"/>
      <c r="QZ3" s="183"/>
      <c r="RA3" s="183"/>
      <c r="RB3" s="183"/>
      <c r="RC3" s="183"/>
      <c r="RD3" s="183"/>
      <c r="RE3" s="183"/>
      <c r="RF3" s="183"/>
      <c r="RG3" s="183"/>
      <c r="RH3" s="183"/>
      <c r="RI3" s="183"/>
      <c r="RJ3" s="183"/>
      <c r="RK3" s="183"/>
      <c r="RL3" s="183"/>
      <c r="RM3" s="183"/>
      <c r="RN3" s="183"/>
      <c r="RO3" s="183"/>
      <c r="RP3" s="183"/>
      <c r="RQ3" s="183"/>
      <c r="RR3" s="183"/>
      <c r="RS3" s="183"/>
      <c r="RT3" s="183"/>
      <c r="RU3" s="183"/>
      <c r="RV3" s="183"/>
      <c r="RW3" s="183"/>
      <c r="RX3" s="183"/>
      <c r="RY3" s="183"/>
      <c r="RZ3" s="183"/>
      <c r="SA3" s="183"/>
      <c r="SB3" s="183"/>
      <c r="SC3" s="183"/>
      <c r="SD3" s="183"/>
      <c r="SE3" s="183"/>
      <c r="SF3" s="183"/>
      <c r="SG3" s="183"/>
      <c r="SH3" s="183"/>
      <c r="SI3" s="183"/>
      <c r="SJ3" s="183"/>
      <c r="SK3" s="183"/>
      <c r="SL3" s="183"/>
      <c r="SM3" s="183"/>
      <c r="SN3" s="183"/>
      <c r="SO3" s="183"/>
      <c r="SP3" s="183"/>
      <c r="SQ3" s="183"/>
      <c r="SR3" s="183"/>
      <c r="SS3" s="183"/>
      <c r="ST3" s="183"/>
      <c r="SU3" s="183"/>
      <c r="SV3" s="183"/>
      <c r="SW3" s="183"/>
      <c r="SX3" s="183"/>
      <c r="SY3" s="183"/>
      <c r="SZ3" s="183"/>
      <c r="TA3" s="183"/>
      <c r="TB3" s="183"/>
      <c r="TC3" s="183"/>
      <c r="TD3" s="183"/>
      <c r="TE3" s="183"/>
      <c r="TF3" s="183"/>
      <c r="TG3" s="183"/>
      <c r="TH3" s="183"/>
      <c r="TI3" s="183"/>
      <c r="TJ3" s="183"/>
      <c r="TK3" s="183"/>
      <c r="TL3" s="183"/>
      <c r="TM3" s="183"/>
      <c r="TN3" s="183"/>
      <c r="TO3" s="183"/>
      <c r="TP3" s="183"/>
      <c r="TQ3" s="183"/>
      <c r="TR3" s="183"/>
      <c r="TS3" s="183"/>
      <c r="TT3" s="183"/>
      <c r="TU3" s="183"/>
      <c r="TV3" s="183"/>
      <c r="TW3" s="183"/>
      <c r="TX3" s="183"/>
      <c r="TY3" s="183"/>
      <c r="TZ3" s="183"/>
      <c r="UA3" s="183"/>
      <c r="UB3" s="183"/>
      <c r="UC3" s="183"/>
      <c r="UD3" s="183"/>
      <c r="UE3" s="183"/>
      <c r="UF3" s="183"/>
      <c r="UG3" s="183"/>
      <c r="UH3" s="183"/>
      <c r="UI3" s="183"/>
      <c r="UJ3" s="183"/>
      <c r="UK3" s="183"/>
      <c r="UL3" s="183"/>
      <c r="UM3" s="183"/>
      <c r="UN3" s="183"/>
      <c r="UO3" s="183"/>
      <c r="UP3" s="183"/>
      <c r="UQ3" s="183"/>
      <c r="UR3" s="183"/>
      <c r="US3" s="183"/>
      <c r="UT3" s="183"/>
      <c r="UU3" s="183"/>
      <c r="UV3" s="183"/>
      <c r="UW3" s="183"/>
      <c r="UX3" s="183"/>
      <c r="UY3" s="183"/>
      <c r="UZ3" s="183"/>
      <c r="VA3" s="183"/>
      <c r="VB3" s="183"/>
      <c r="VC3" s="183"/>
      <c r="VD3" s="183"/>
      <c r="VE3" s="183"/>
      <c r="VF3" s="183"/>
      <c r="VG3" s="183"/>
      <c r="VH3" s="183"/>
      <c r="VI3" s="183"/>
      <c r="VJ3" s="183"/>
      <c r="VK3" s="183"/>
      <c r="VL3" s="183"/>
      <c r="VM3" s="183"/>
      <c r="VN3" s="183"/>
      <c r="VO3" s="183"/>
      <c r="VP3" s="183"/>
      <c r="VQ3" s="183"/>
      <c r="VR3" s="183"/>
      <c r="VS3" s="183"/>
      <c r="VT3" s="183"/>
      <c r="VU3" s="183"/>
      <c r="VV3" s="183"/>
      <c r="VW3" s="183"/>
      <c r="VX3" s="183"/>
      <c r="VY3" s="183"/>
      <c r="VZ3" s="183"/>
      <c r="WA3" s="183"/>
      <c r="WB3" s="183"/>
      <c r="WC3" s="183"/>
      <c r="WD3" s="183"/>
      <c r="WE3" s="183"/>
      <c r="WF3" s="183"/>
      <c r="WG3" s="183"/>
      <c r="WH3" s="183"/>
      <c r="WI3" s="183"/>
      <c r="WJ3" s="183"/>
      <c r="WK3" s="183"/>
      <c r="WL3" s="183"/>
      <c r="WM3" s="183"/>
      <c r="WN3" s="183"/>
      <c r="WO3" s="183"/>
      <c r="WP3" s="183"/>
      <c r="WQ3" s="183"/>
      <c r="WR3" s="183"/>
      <c r="WS3" s="183"/>
      <c r="WT3" s="183"/>
      <c r="WU3" s="183"/>
      <c r="WV3" s="183"/>
      <c r="WW3" s="183"/>
      <c r="WX3" s="183"/>
      <c r="WY3" s="183"/>
      <c r="WZ3" s="183"/>
      <c r="XA3" s="183"/>
      <c r="XB3" s="183"/>
      <c r="XC3" s="183"/>
      <c r="XD3" s="183"/>
      <c r="XE3" s="183"/>
      <c r="XF3" s="183"/>
      <c r="XG3" s="183"/>
      <c r="XH3" s="183"/>
      <c r="XI3" s="183"/>
      <c r="XJ3" s="183"/>
      <c r="XK3" s="183"/>
      <c r="XL3" s="183"/>
      <c r="XM3" s="183"/>
      <c r="XN3" s="183"/>
      <c r="XO3" s="183"/>
      <c r="XP3" s="183"/>
      <c r="XQ3" s="183"/>
    </row>
    <row r="4" spans="1:641" s="121" customFormat="1" ht="15.75" customHeight="1" outlineLevel="2" x14ac:dyDescent="0.25">
      <c r="A4" s="197">
        <v>1</v>
      </c>
      <c r="B4" s="146" t="s">
        <v>84</v>
      </c>
      <c r="C4" s="267">
        <v>100</v>
      </c>
      <c r="D4" s="267">
        <v>100</v>
      </c>
      <c r="E4" s="267">
        <v>100</v>
      </c>
      <c r="F4" s="267">
        <v>100</v>
      </c>
      <c r="G4" s="267">
        <v>100</v>
      </c>
      <c r="H4" s="267">
        <v>100</v>
      </c>
      <c r="I4" s="267">
        <v>100</v>
      </c>
      <c r="J4" s="267">
        <v>100</v>
      </c>
      <c r="K4" s="267">
        <v>0</v>
      </c>
      <c r="L4" s="267">
        <v>0</v>
      </c>
      <c r="M4" s="276">
        <f>4-(0.5*C4/100+0.5*D4/100+0.5*E4/100+0.5*F4/100+0.5*G4/100+0.5*H4/100+0.5*I4/100+0.5*J4/100)+0.5*K4/100-(4-(0.5*C4/100+0.5*D4/100+0.5*E4/100+0.5*F4/100+0.5*G4/100+0.5*H4/100+0.5*I4/100+0.5*J4/100)+0.5*K4/100)*L4/100</f>
        <v>0</v>
      </c>
      <c r="N4" s="106">
        <v>100</v>
      </c>
      <c r="O4" s="107">
        <v>100</v>
      </c>
      <c r="P4" s="107">
        <v>100</v>
      </c>
      <c r="Q4" s="107">
        <v>100</v>
      </c>
      <c r="R4" s="107">
        <v>100</v>
      </c>
      <c r="S4" s="107">
        <v>100</v>
      </c>
      <c r="T4" s="107">
        <v>100</v>
      </c>
      <c r="U4" s="107">
        <v>100</v>
      </c>
      <c r="V4" s="107">
        <v>100</v>
      </c>
      <c r="W4" s="107">
        <v>100</v>
      </c>
      <c r="X4" s="107">
        <v>100</v>
      </c>
      <c r="Y4" s="107">
        <v>0</v>
      </c>
      <c r="Z4" s="107">
        <v>0</v>
      </c>
      <c r="AA4" s="173">
        <f>5.5-(0.5*N4/100+0.5*O4/100+0.5*P4/100+0.5*Q4/100+0.5*R4/100+0.5*S4/100+0.5*T4/100+0.5*U4/100+0.5*V4/100+0.5*W4/100+0.5*X4/100)+0.5*Y4/100-(5.5-0.5*N4/100+0.5*O4/100+0.5*P4/100+0.5*Q4/100+0.5*R4/100+0.5*S4/100+0.5*T4/100+0.5*U4/100+0.5*V4/100+0.5*W4/100+0.5*X4/100)*Z4/100</f>
        <v>0</v>
      </c>
      <c r="AB4" s="266">
        <v>100</v>
      </c>
      <c r="AC4" s="267">
        <v>100</v>
      </c>
      <c r="AD4" s="267">
        <v>100</v>
      </c>
      <c r="AE4" s="267">
        <v>100</v>
      </c>
      <c r="AF4" s="267">
        <v>100</v>
      </c>
      <c r="AG4" s="267">
        <v>100</v>
      </c>
      <c r="AH4" s="267">
        <v>100</v>
      </c>
      <c r="AI4" s="267">
        <v>100</v>
      </c>
      <c r="AJ4" s="267">
        <v>100</v>
      </c>
      <c r="AK4" s="267">
        <v>100</v>
      </c>
      <c r="AL4" s="267">
        <v>100</v>
      </c>
      <c r="AM4" s="277">
        <v>100</v>
      </c>
      <c r="AN4" s="267">
        <v>0</v>
      </c>
      <c r="AO4" s="267">
        <v>0</v>
      </c>
      <c r="AP4" s="351">
        <f>6-(0.5*AB4/100+0.5*AC4/100+0.5*AD4/100+0.5*AE4/100+0.5*AF4/100+0.5*AG4/100+0.5*AH4/100+0.5*AI4/100+0.5*AJ4/100+0.5*AK4/100+0.5*AL4/100+0.5*AM4/100)+0.5*AN4/100-(6-(0.5*AB4/100+0.5*AC4/100+0.5*AD4/100+0.5*AE4/100+0.5*AF4/100+0.5*AG4/100+0.5*AH4/100+0.5*AI4/100+0.5*AJ4/100+0.5*AK4/100+0.5*AL4/100+0.5*AM4/100)+0.5*AN4/100)*AO4/100</f>
        <v>0</v>
      </c>
      <c r="AQ4" s="106">
        <v>100</v>
      </c>
      <c r="AR4" s="107">
        <v>100</v>
      </c>
      <c r="AS4" s="107">
        <v>100</v>
      </c>
      <c r="AT4" s="107">
        <v>100</v>
      </c>
      <c r="AU4" s="107">
        <v>100</v>
      </c>
      <c r="AV4" s="107">
        <v>100</v>
      </c>
      <c r="AW4" s="107">
        <v>100</v>
      </c>
      <c r="AX4" s="107">
        <v>100</v>
      </c>
      <c r="AY4" s="107">
        <v>100</v>
      </c>
      <c r="AZ4" s="107">
        <v>100</v>
      </c>
      <c r="BA4" s="107">
        <v>100</v>
      </c>
      <c r="BB4" s="107">
        <v>0</v>
      </c>
      <c r="BC4" s="107">
        <v>0</v>
      </c>
      <c r="BD4" s="364">
        <f>5.5-(0.5*AQ4/100+0.5*AR4/100+0.5*AS4/100+0.5*AT4/100+0.5*AU4/100+0.5*AV4/100+0.5*AW4/100+0.5*AX4/100+0.5*AY4/100+0.5*AZ4/100+0.5*BA4/100)+0.5*BB4/100-(5.5-(0.5*AQ4/100+0.5*AR4/100+0.5*AS4/100+0.5*AT4/100+0.5*AU4/100+0.5*AV4/100+0.5*AW4/100+0.5*AX4/100+0.5*AY4/100+0.5*AZ4/100+0.5*BA4/100)+0.5*BB4/100)*BC4/100</f>
        <v>0</v>
      </c>
      <c r="BE4" s="357">
        <v>100</v>
      </c>
      <c r="BF4" s="278">
        <v>100</v>
      </c>
      <c r="BG4" s="278">
        <v>100</v>
      </c>
      <c r="BH4" s="278">
        <v>100</v>
      </c>
      <c r="BI4" s="278">
        <v>100</v>
      </c>
      <c r="BJ4" s="278">
        <v>100</v>
      </c>
      <c r="BK4" s="278">
        <v>100</v>
      </c>
      <c r="BL4" s="278">
        <v>100</v>
      </c>
      <c r="BM4" s="278">
        <v>100</v>
      </c>
      <c r="BN4" s="278">
        <v>0</v>
      </c>
      <c r="BO4" s="278">
        <v>0</v>
      </c>
      <c r="BP4" s="279">
        <f>4.5-(0.5*BE4/100+0.5*BF4/100+0.5*BG4/100+0.5*BH4/100+0.5*BI4/100+0.5*BJ4/100+0.5*BK4/100+0.5*BL4/100+0.5*BM4/100)+0.5*BN4/100-(4.5-(0.5*BE4/100+0.5*BF4/100+0.5*BG4/100+0.5*BH4/100+0.5*BI4/100+0.5*BJ4/100+0.5*BK4/100+0.5*BL4/100+0.5*BM4/100)+0.5*BN4/100)*BO4/100</f>
        <v>0</v>
      </c>
      <c r="BQ4" s="278">
        <v>100</v>
      </c>
      <c r="BR4" s="278">
        <v>100</v>
      </c>
      <c r="BS4" s="278">
        <v>100</v>
      </c>
      <c r="BT4" s="278">
        <v>100</v>
      </c>
      <c r="BU4" s="278">
        <v>100</v>
      </c>
      <c r="BV4" s="278">
        <v>100</v>
      </c>
      <c r="BW4" s="278">
        <v>100</v>
      </c>
      <c r="BX4" s="278">
        <v>0</v>
      </c>
      <c r="BY4" s="278">
        <v>0</v>
      </c>
      <c r="BZ4" s="192">
        <f t="shared" ref="BZ4:BZ5" si="0">3.5-(0.5*BQ4/100+0.5*BR4/100+0.5*BS4/100+0.5*BT4/100+0.5*BU4/100+0.5*BV4/100+0.5*BW4/100)+0.5*BX4/100-(3.5-(0.5*BQ4/100+0.5*BR4/100+0.5*BS4/100+0.5*BT4/100+0.5*BU4/100+0.5*BV4/100+0.5*BW4/100)+0.5*BX4/100)*BY4/100</f>
        <v>0</v>
      </c>
      <c r="CA4" s="280">
        <f t="shared" ref="CA4:CA30" si="1">SUM(M4,AA4,AP4,BD4,BP4,BZ4)</f>
        <v>0</v>
      </c>
      <c r="CB4" s="100">
        <v>100</v>
      </c>
      <c r="CC4" s="101">
        <v>100</v>
      </c>
      <c r="CD4" s="101">
        <v>100</v>
      </c>
      <c r="CE4" s="101">
        <v>100</v>
      </c>
      <c r="CF4" s="171">
        <v>0</v>
      </c>
      <c r="CG4" s="171">
        <v>0</v>
      </c>
      <c r="CH4" s="173">
        <f>6-(2*CB4/100+2*CC4/100+1*CD4/100+1*CE4/100)+1*CF4/100-(6-(2*CB4/100+2*CC4/100+1*CD4/100+1*CE4/100)+1*CF4/100)*CG4/100</f>
        <v>0</v>
      </c>
      <c r="CI4" s="266">
        <v>100</v>
      </c>
      <c r="CJ4" s="267">
        <v>100</v>
      </c>
      <c r="CK4" s="267">
        <v>100</v>
      </c>
      <c r="CL4" s="267">
        <v>100</v>
      </c>
      <c r="CM4" s="267">
        <v>0</v>
      </c>
      <c r="CN4" s="267">
        <v>0</v>
      </c>
      <c r="CO4" s="268">
        <f>6-(2*CI4/100+2*CJ4/100+1*CK4/100+1*CL4/100)+1*CM4/100-(6-(2*CI4/100+2*CJ4/100+1*CK4/100+1*CL4/100)+1*CM4/100)*CN4/100</f>
        <v>0</v>
      </c>
      <c r="CP4" s="266">
        <v>100</v>
      </c>
      <c r="CQ4" s="267">
        <v>100</v>
      </c>
      <c r="CR4" s="267">
        <v>100</v>
      </c>
      <c r="CS4" s="267">
        <v>100</v>
      </c>
      <c r="CT4" s="267">
        <v>0</v>
      </c>
      <c r="CU4" s="470">
        <v>0</v>
      </c>
      <c r="CV4" s="269">
        <f>6-(2*CP4/100+2*CQ4/100+1*CR4/100+1*CS4/100)+1*CT4/100-(6-(2*CP4/100+2*CQ4/100+1*CR4/100+1*CS4/100)+1*CT4/100)*CU4/100</f>
        <v>0</v>
      </c>
      <c r="CW4" s="107">
        <v>100</v>
      </c>
      <c r="CX4" s="107">
        <v>100</v>
      </c>
      <c r="CY4" s="172">
        <v>100</v>
      </c>
      <c r="CZ4" s="172">
        <v>100</v>
      </c>
      <c r="DA4" s="172">
        <v>0</v>
      </c>
      <c r="DB4" s="172">
        <v>0</v>
      </c>
      <c r="DC4" s="270">
        <f>6-(2*CW4/100+2*CX4/100+1*CY4/100+1*CZ4/100)+1*DA4/100-(6-(2*CW4/100+2*CX4/100+1*CY4/100+1*CZ4/100)+1*DA4/100)*DB4/100</f>
        <v>0</v>
      </c>
      <c r="DD4" s="106">
        <v>100</v>
      </c>
      <c r="DE4" s="107">
        <v>100</v>
      </c>
      <c r="DF4" s="172">
        <v>100</v>
      </c>
      <c r="DG4" s="172">
        <v>100</v>
      </c>
      <c r="DH4" s="172">
        <v>0</v>
      </c>
      <c r="DI4" s="172">
        <v>0</v>
      </c>
      <c r="DJ4" s="172">
        <v>0</v>
      </c>
      <c r="DK4" s="408">
        <f>3.5-(1*DD4/100+1.5*DE4/100+0.5*DF4/100+0.5*DG4/100)+0.5*DH4/100+DI4/100-(3.5-(1*DD4/100+1.5*DE4/100+0.5*DF4/100+0.5*DG4/100)+0.5*DH4/100+DJ4/100)*DJ4/100</f>
        <v>0</v>
      </c>
      <c r="DL4" s="409">
        <v>100</v>
      </c>
      <c r="DM4" s="410">
        <v>100</v>
      </c>
      <c r="DN4" s="410">
        <v>100</v>
      </c>
      <c r="DO4" s="410">
        <v>0</v>
      </c>
      <c r="DP4" s="410">
        <v>0</v>
      </c>
      <c r="DQ4" s="411">
        <f>2-(1*DL4/100+0.5*DM4/100+0.5*DN4/100)+0.5*DO4/100-(2-(1*DL4/100+0.5*DM4/100+0.5*DN4/100)+0.5*DO4/100)*DP4/100</f>
        <v>0</v>
      </c>
      <c r="DR4" s="258">
        <f t="shared" ref="DR4:DR30" si="2">SUM(CH4,CO4,CV4,DC4,DK4,DQ4)</f>
        <v>0</v>
      </c>
      <c r="DS4" s="259"/>
      <c r="DT4" s="348"/>
      <c r="DU4" s="348"/>
      <c r="DV4" s="348"/>
      <c r="DW4" s="260"/>
      <c r="DX4" s="261">
        <f t="shared" ref="DX4:DX14" si="3">SUM(DS4:DW4)</f>
        <v>0</v>
      </c>
      <c r="DY4" s="262"/>
      <c r="DZ4" s="263"/>
      <c r="EA4" s="264"/>
      <c r="EB4" s="263"/>
      <c r="EC4" s="265">
        <f>SUM(DY4:EB4)</f>
        <v>0</v>
      </c>
      <c r="ED4" s="385">
        <f t="shared" ref="ED4:ED30" si="4">SUM(CA4,DR4,DX4,EC4)</f>
        <v>0</v>
      </c>
      <c r="EE4" s="388"/>
      <c r="EF4" s="186"/>
      <c r="EG4" s="186"/>
      <c r="EH4" s="186"/>
      <c r="EI4" s="186"/>
      <c r="EJ4" s="186"/>
      <c r="EK4" s="186"/>
      <c r="EL4" s="186"/>
      <c r="EM4" s="186"/>
      <c r="EN4" s="186"/>
      <c r="EO4" s="186"/>
      <c r="EP4" s="186"/>
      <c r="EQ4" s="186"/>
      <c r="ER4" s="186"/>
      <c r="ES4" s="186"/>
      <c r="ET4" s="186"/>
      <c r="EU4" s="186"/>
      <c r="EV4" s="186"/>
      <c r="EW4" s="186"/>
      <c r="EX4" s="186"/>
      <c r="EY4" s="186"/>
      <c r="EZ4" s="186"/>
      <c r="FA4" s="186"/>
      <c r="FB4" s="186"/>
      <c r="FC4" s="186"/>
      <c r="FD4" s="186"/>
      <c r="FE4" s="186"/>
      <c r="FF4" s="186"/>
      <c r="FG4" s="186"/>
      <c r="FH4" s="186"/>
      <c r="FI4" s="186"/>
      <c r="FJ4" s="186"/>
      <c r="FK4" s="186"/>
      <c r="FL4" s="186"/>
      <c r="FM4" s="186"/>
      <c r="FN4" s="186"/>
      <c r="FO4" s="186"/>
      <c r="FP4" s="186"/>
      <c r="FQ4" s="186"/>
      <c r="FR4" s="186"/>
      <c r="FS4" s="186"/>
      <c r="FT4" s="186"/>
      <c r="FU4" s="186"/>
      <c r="FV4" s="186"/>
      <c r="FW4" s="186"/>
      <c r="FX4" s="186"/>
      <c r="FY4" s="186"/>
      <c r="FZ4" s="186"/>
      <c r="GA4" s="186"/>
      <c r="GB4" s="186"/>
      <c r="GC4" s="186"/>
      <c r="GD4" s="186"/>
      <c r="GE4" s="186"/>
      <c r="GF4" s="186"/>
      <c r="GG4" s="186"/>
      <c r="GH4" s="186"/>
      <c r="GI4" s="186"/>
      <c r="GJ4" s="186"/>
      <c r="GK4" s="186"/>
      <c r="GL4" s="186"/>
      <c r="GM4" s="186"/>
      <c r="GN4" s="186"/>
      <c r="GO4" s="186"/>
      <c r="GP4" s="186"/>
      <c r="GQ4" s="186"/>
      <c r="GR4" s="186"/>
      <c r="GS4" s="186"/>
      <c r="GT4" s="186"/>
      <c r="GU4" s="186"/>
      <c r="GV4" s="186"/>
      <c r="GW4" s="186"/>
      <c r="GX4" s="186"/>
      <c r="GY4" s="186"/>
      <c r="GZ4" s="186"/>
      <c r="HA4" s="186"/>
      <c r="HB4" s="186"/>
      <c r="HC4" s="186"/>
      <c r="HD4" s="186"/>
      <c r="HE4" s="186"/>
      <c r="HF4" s="186"/>
      <c r="HG4" s="186"/>
      <c r="HH4" s="186"/>
      <c r="HI4" s="186"/>
      <c r="HJ4" s="186"/>
      <c r="HK4" s="186"/>
      <c r="HL4" s="186"/>
      <c r="HM4" s="186"/>
      <c r="HN4" s="186"/>
      <c r="HO4" s="186"/>
      <c r="HP4" s="186"/>
      <c r="HQ4" s="186"/>
      <c r="HR4" s="186"/>
      <c r="HS4" s="186"/>
      <c r="HT4" s="186"/>
      <c r="HU4" s="186"/>
      <c r="HV4" s="186"/>
      <c r="HW4" s="186"/>
      <c r="HX4" s="186"/>
      <c r="HY4" s="186"/>
      <c r="HZ4" s="186"/>
      <c r="IA4" s="186"/>
      <c r="IB4" s="186"/>
      <c r="IC4" s="186"/>
      <c r="ID4" s="186"/>
      <c r="IE4" s="186"/>
      <c r="IF4" s="186"/>
      <c r="IG4" s="186"/>
      <c r="IH4" s="186"/>
      <c r="II4" s="186"/>
      <c r="IJ4" s="186"/>
      <c r="IK4" s="186"/>
      <c r="IL4" s="186"/>
      <c r="IM4" s="186"/>
      <c r="IN4" s="186"/>
      <c r="IO4" s="186"/>
      <c r="IP4" s="186"/>
      <c r="IQ4" s="186"/>
      <c r="IR4" s="186"/>
      <c r="IS4" s="186"/>
      <c r="IT4" s="186"/>
      <c r="IU4" s="186"/>
      <c r="IV4" s="186"/>
      <c r="IW4" s="186"/>
      <c r="IX4" s="186"/>
      <c r="IY4" s="186"/>
      <c r="IZ4" s="186"/>
      <c r="JA4" s="186"/>
      <c r="JB4" s="186"/>
      <c r="JC4" s="186"/>
      <c r="JD4" s="186"/>
      <c r="JE4" s="186"/>
      <c r="JF4" s="186"/>
      <c r="JG4" s="186"/>
      <c r="JH4" s="186"/>
      <c r="JI4" s="186"/>
      <c r="JJ4" s="186"/>
      <c r="JK4" s="186"/>
      <c r="JL4" s="186"/>
      <c r="JM4" s="186"/>
      <c r="JN4" s="186"/>
      <c r="JO4" s="186"/>
      <c r="JP4" s="186"/>
      <c r="JQ4" s="186"/>
      <c r="JR4" s="186"/>
      <c r="JS4" s="186"/>
      <c r="JT4" s="186"/>
      <c r="JU4" s="186"/>
      <c r="JV4" s="186"/>
      <c r="JW4" s="186"/>
      <c r="JX4" s="186"/>
      <c r="JY4" s="186"/>
      <c r="JZ4" s="186"/>
      <c r="KA4" s="186"/>
      <c r="KB4" s="186"/>
      <c r="KC4" s="186"/>
      <c r="KD4" s="186"/>
      <c r="KE4" s="186"/>
      <c r="KF4" s="186"/>
      <c r="KG4" s="186"/>
      <c r="KH4" s="186"/>
      <c r="KI4" s="186"/>
      <c r="KJ4" s="186"/>
      <c r="KK4" s="186"/>
      <c r="KL4" s="186"/>
      <c r="KM4" s="186"/>
      <c r="KN4" s="186"/>
      <c r="KO4" s="186"/>
      <c r="KP4" s="186"/>
      <c r="KQ4" s="186"/>
      <c r="KR4" s="186"/>
      <c r="KS4" s="186"/>
      <c r="KT4" s="186"/>
      <c r="KU4" s="186"/>
      <c r="KV4" s="186"/>
      <c r="KW4" s="186"/>
      <c r="KX4" s="186"/>
      <c r="KY4" s="186"/>
      <c r="KZ4" s="186"/>
      <c r="LA4" s="186"/>
      <c r="LB4" s="186"/>
      <c r="LC4" s="186"/>
      <c r="LD4" s="186"/>
      <c r="LE4" s="186"/>
      <c r="LF4" s="186"/>
      <c r="LG4" s="186"/>
      <c r="LH4" s="186"/>
      <c r="LI4" s="186"/>
      <c r="LJ4" s="186"/>
      <c r="LK4" s="186"/>
      <c r="LL4" s="186"/>
      <c r="LM4" s="186"/>
      <c r="LN4" s="186"/>
      <c r="LO4" s="186"/>
      <c r="LP4" s="186"/>
      <c r="LQ4" s="186"/>
      <c r="LR4" s="186"/>
      <c r="LS4" s="186"/>
      <c r="LT4" s="186"/>
      <c r="LU4" s="186"/>
      <c r="LV4" s="186"/>
      <c r="LW4" s="186"/>
      <c r="LX4" s="186"/>
      <c r="LY4" s="186"/>
      <c r="LZ4" s="186"/>
      <c r="MA4" s="186"/>
      <c r="MB4" s="186"/>
      <c r="MC4" s="186"/>
      <c r="MD4" s="186"/>
      <c r="ME4" s="186"/>
      <c r="MF4" s="186"/>
      <c r="MG4" s="186"/>
      <c r="MH4" s="186"/>
      <c r="MI4" s="186"/>
      <c r="MJ4" s="186"/>
      <c r="MK4" s="186"/>
      <c r="ML4" s="186"/>
      <c r="MM4" s="186"/>
      <c r="MN4" s="186"/>
      <c r="MO4" s="186"/>
      <c r="MP4" s="186"/>
      <c r="MQ4" s="186"/>
      <c r="MR4" s="186"/>
      <c r="MS4" s="186"/>
      <c r="MT4" s="186"/>
      <c r="MU4" s="186"/>
      <c r="MV4" s="186"/>
      <c r="MW4" s="186"/>
      <c r="MX4" s="186"/>
      <c r="MY4" s="186"/>
      <c r="MZ4" s="186"/>
      <c r="NA4" s="186"/>
      <c r="NB4" s="186"/>
      <c r="NC4" s="186"/>
      <c r="ND4" s="186"/>
      <c r="NE4" s="186"/>
      <c r="NF4" s="186"/>
      <c r="NG4" s="186"/>
      <c r="NH4" s="186"/>
      <c r="NI4" s="186"/>
      <c r="NJ4" s="186"/>
      <c r="NK4" s="186"/>
      <c r="NL4" s="186"/>
      <c r="NM4" s="186"/>
      <c r="NN4" s="186"/>
      <c r="NO4" s="186"/>
      <c r="NP4" s="186"/>
      <c r="NQ4" s="186"/>
      <c r="NR4" s="186"/>
      <c r="NS4" s="186"/>
      <c r="NT4" s="186"/>
      <c r="NU4" s="186"/>
      <c r="NV4" s="186"/>
      <c r="NW4" s="186"/>
      <c r="NX4" s="186"/>
      <c r="NY4" s="186"/>
      <c r="NZ4" s="186"/>
      <c r="OA4" s="186"/>
      <c r="OB4" s="186"/>
      <c r="OC4" s="186"/>
      <c r="OD4" s="186"/>
      <c r="OE4" s="186"/>
      <c r="OF4" s="186"/>
      <c r="OG4" s="186"/>
      <c r="OH4" s="186"/>
      <c r="OI4" s="186"/>
      <c r="OJ4" s="186"/>
      <c r="OK4" s="186"/>
      <c r="OL4" s="186"/>
      <c r="OM4" s="186"/>
      <c r="ON4" s="186"/>
      <c r="OO4" s="186"/>
      <c r="OP4" s="186"/>
      <c r="OQ4" s="186"/>
      <c r="OR4" s="186"/>
      <c r="OS4" s="186"/>
      <c r="OT4" s="186"/>
      <c r="OU4" s="186"/>
      <c r="OV4" s="186"/>
      <c r="OW4" s="186"/>
      <c r="OX4" s="186"/>
      <c r="OY4" s="186"/>
      <c r="OZ4" s="186"/>
      <c r="PA4" s="186"/>
      <c r="PB4" s="186"/>
      <c r="PC4" s="186"/>
      <c r="PD4" s="186"/>
      <c r="PE4" s="186"/>
      <c r="PF4" s="186"/>
      <c r="PG4" s="186"/>
      <c r="PH4" s="186"/>
      <c r="PI4" s="186"/>
      <c r="PJ4" s="186"/>
      <c r="PK4" s="186"/>
      <c r="PL4" s="186"/>
      <c r="PM4" s="186"/>
      <c r="PN4" s="186"/>
      <c r="PO4" s="186"/>
      <c r="PP4" s="186"/>
      <c r="PQ4" s="186"/>
      <c r="PR4" s="186"/>
      <c r="PS4" s="186"/>
      <c r="PT4" s="186"/>
      <c r="PU4" s="186"/>
      <c r="PV4" s="186"/>
      <c r="PW4" s="186"/>
      <c r="PX4" s="186"/>
      <c r="PY4" s="186"/>
      <c r="PZ4" s="186"/>
      <c r="QA4" s="186"/>
      <c r="QB4" s="186"/>
      <c r="QC4" s="186"/>
      <c r="QD4" s="186"/>
      <c r="QE4" s="186"/>
      <c r="QF4" s="186"/>
      <c r="QG4" s="186"/>
      <c r="QH4" s="186"/>
      <c r="QI4" s="186"/>
      <c r="QJ4" s="186"/>
      <c r="QK4" s="186"/>
      <c r="QL4" s="186"/>
      <c r="QM4" s="186"/>
      <c r="QN4" s="186"/>
      <c r="QO4" s="186"/>
      <c r="QP4" s="186"/>
      <c r="QQ4" s="186"/>
      <c r="QR4" s="186"/>
      <c r="QS4" s="186"/>
      <c r="QT4" s="186"/>
      <c r="QU4" s="186"/>
      <c r="QV4" s="186"/>
      <c r="QW4" s="186"/>
      <c r="QX4" s="186"/>
      <c r="QY4" s="186"/>
      <c r="QZ4" s="186"/>
      <c r="RA4" s="186"/>
      <c r="RB4" s="186"/>
      <c r="RC4" s="186"/>
      <c r="RD4" s="186"/>
      <c r="RE4" s="186"/>
      <c r="RF4" s="186"/>
      <c r="RG4" s="186"/>
      <c r="RH4" s="186"/>
      <c r="RI4" s="186"/>
      <c r="RJ4" s="186"/>
      <c r="RK4" s="186"/>
      <c r="RL4" s="186"/>
      <c r="RM4" s="186"/>
      <c r="RN4" s="186"/>
      <c r="RO4" s="186"/>
      <c r="RP4" s="186"/>
      <c r="RQ4" s="186"/>
      <c r="RR4" s="186"/>
      <c r="RS4" s="186"/>
      <c r="RT4" s="186"/>
      <c r="RU4" s="186"/>
      <c r="RV4" s="186"/>
      <c r="RW4" s="186"/>
      <c r="RX4" s="186"/>
      <c r="RY4" s="186"/>
      <c r="RZ4" s="186"/>
      <c r="SA4" s="186"/>
      <c r="SB4" s="186"/>
      <c r="SC4" s="186"/>
      <c r="SD4" s="186"/>
      <c r="SE4" s="186"/>
      <c r="SF4" s="186"/>
      <c r="SG4" s="186"/>
      <c r="SH4" s="186"/>
      <c r="SI4" s="186"/>
      <c r="SJ4" s="186"/>
      <c r="SK4" s="186"/>
      <c r="SL4" s="186"/>
      <c r="SM4" s="186"/>
      <c r="SN4" s="186"/>
      <c r="SO4" s="186"/>
      <c r="SP4" s="186"/>
      <c r="SQ4" s="186"/>
      <c r="SR4" s="186"/>
      <c r="SS4" s="186"/>
      <c r="ST4" s="186"/>
      <c r="SU4" s="186"/>
      <c r="SV4" s="186"/>
      <c r="SW4" s="186"/>
      <c r="SX4" s="186"/>
      <c r="SY4" s="186"/>
      <c r="SZ4" s="186"/>
      <c r="TA4" s="186"/>
      <c r="TB4" s="186"/>
      <c r="TC4" s="186"/>
      <c r="TD4" s="186"/>
      <c r="TE4" s="186"/>
      <c r="TF4" s="186"/>
      <c r="TG4" s="186"/>
      <c r="TH4" s="186"/>
      <c r="TI4" s="186"/>
      <c r="TJ4" s="186"/>
      <c r="TK4" s="186"/>
      <c r="TL4" s="186"/>
      <c r="TM4" s="186"/>
      <c r="TN4" s="186"/>
      <c r="TO4" s="186"/>
      <c r="TP4" s="186"/>
      <c r="TQ4" s="186"/>
      <c r="TR4" s="186"/>
      <c r="TS4" s="186"/>
      <c r="TT4" s="186"/>
      <c r="TU4" s="186"/>
      <c r="TV4" s="186"/>
      <c r="TW4" s="186"/>
      <c r="TX4" s="186"/>
      <c r="TY4" s="186"/>
      <c r="TZ4" s="186"/>
      <c r="UA4" s="186"/>
      <c r="UB4" s="186"/>
      <c r="UC4" s="186"/>
      <c r="UD4" s="186"/>
      <c r="UE4" s="186"/>
      <c r="UF4" s="186"/>
      <c r="UG4" s="186"/>
      <c r="UH4" s="186"/>
      <c r="UI4" s="186"/>
      <c r="UJ4" s="186"/>
      <c r="UK4" s="186"/>
      <c r="UL4" s="186"/>
      <c r="UM4" s="186"/>
      <c r="UN4" s="186"/>
      <c r="UO4" s="186"/>
      <c r="UP4" s="186"/>
      <c r="UQ4" s="186"/>
      <c r="UR4" s="186"/>
      <c r="US4" s="186"/>
      <c r="UT4" s="186"/>
      <c r="UU4" s="186"/>
      <c r="UV4" s="186"/>
      <c r="UW4" s="186"/>
      <c r="UX4" s="186"/>
      <c r="UY4" s="186"/>
      <c r="UZ4" s="186"/>
      <c r="VA4" s="186"/>
      <c r="VB4" s="186"/>
      <c r="VC4" s="186"/>
      <c r="VD4" s="186"/>
      <c r="VE4" s="186"/>
      <c r="VF4" s="186"/>
      <c r="VG4" s="186"/>
      <c r="VH4" s="186"/>
      <c r="VI4" s="186"/>
      <c r="VJ4" s="186"/>
      <c r="VK4" s="186"/>
      <c r="VL4" s="186"/>
      <c r="VM4" s="186"/>
      <c r="VN4" s="186"/>
      <c r="VO4" s="186"/>
      <c r="VP4" s="186"/>
      <c r="VQ4" s="186"/>
      <c r="VR4" s="186"/>
      <c r="VS4" s="186"/>
      <c r="VT4" s="186"/>
      <c r="VU4" s="186"/>
      <c r="VV4" s="186"/>
      <c r="VW4" s="186"/>
      <c r="VX4" s="186"/>
      <c r="VY4" s="186"/>
      <c r="VZ4" s="186"/>
      <c r="WA4" s="186"/>
      <c r="WB4" s="186"/>
      <c r="WC4" s="186"/>
      <c r="WD4" s="186"/>
      <c r="WE4" s="186"/>
      <c r="WF4" s="186"/>
      <c r="WG4" s="186"/>
      <c r="WH4" s="186"/>
      <c r="WI4" s="186"/>
      <c r="WJ4" s="186"/>
      <c r="WK4" s="186"/>
      <c r="WL4" s="186"/>
      <c r="WM4" s="186"/>
      <c r="WN4" s="186"/>
      <c r="WO4" s="186"/>
      <c r="WP4" s="186"/>
      <c r="WQ4" s="186"/>
      <c r="WR4" s="186"/>
      <c r="WS4" s="186"/>
      <c r="WT4" s="186"/>
      <c r="WU4" s="186"/>
      <c r="WV4" s="186"/>
      <c r="WW4" s="186"/>
      <c r="WX4" s="186"/>
      <c r="WY4" s="186"/>
      <c r="WZ4" s="186"/>
      <c r="XA4" s="186"/>
      <c r="XB4" s="186"/>
      <c r="XC4" s="186"/>
      <c r="XD4" s="186"/>
      <c r="XE4" s="186"/>
      <c r="XF4" s="186"/>
      <c r="XG4" s="186"/>
      <c r="XH4" s="186"/>
      <c r="XI4" s="186"/>
      <c r="XJ4" s="186"/>
      <c r="XK4" s="186"/>
      <c r="XL4" s="186"/>
      <c r="XM4" s="186"/>
      <c r="XN4" s="186"/>
      <c r="XO4" s="186"/>
      <c r="XP4" s="186"/>
      <c r="XQ4" s="186"/>
    </row>
    <row r="5" spans="1:641" s="121" customFormat="1" ht="15" customHeight="1" outlineLevel="2" x14ac:dyDescent="0.25">
      <c r="A5" s="96">
        <v>2</v>
      </c>
      <c r="B5" s="97" t="s">
        <v>85</v>
      </c>
      <c r="C5" s="98">
        <v>100</v>
      </c>
      <c r="D5" s="98">
        <v>100</v>
      </c>
      <c r="E5" s="98">
        <v>100</v>
      </c>
      <c r="F5" s="98">
        <v>100</v>
      </c>
      <c r="G5" s="98">
        <v>100</v>
      </c>
      <c r="H5" s="98">
        <v>100</v>
      </c>
      <c r="I5" s="98">
        <v>100</v>
      </c>
      <c r="J5" s="98">
        <v>100</v>
      </c>
      <c r="K5" s="98">
        <v>0</v>
      </c>
      <c r="L5" s="98">
        <v>0</v>
      </c>
      <c r="M5" s="99">
        <f t="shared" ref="M5:M30" si="5">4-(0.5*C5/100+0.5*D5/100+0.5*E5/100+0.5*F5/100+0.5*G5/100+0.5*H5/100+0.5*I5/100+0.5*J5/100)+0.5*K5/100-(4-(0.5*C5/100+0.5*D5/100+0.5*E5/100+0.5*F5/100+0.5*G5/100+0.5*H5/100+0.5*I5/100+0.5*J5/100)+0.5*K5/100)*L5/100</f>
        <v>0</v>
      </c>
      <c r="N5" s="100">
        <v>100</v>
      </c>
      <c r="O5" s="101">
        <v>100</v>
      </c>
      <c r="P5" s="101">
        <v>100</v>
      </c>
      <c r="Q5" s="101">
        <v>100</v>
      </c>
      <c r="R5" s="101">
        <v>100</v>
      </c>
      <c r="S5" s="101">
        <v>100</v>
      </c>
      <c r="T5" s="101">
        <v>100</v>
      </c>
      <c r="U5" s="101">
        <v>100</v>
      </c>
      <c r="V5" s="101">
        <v>100</v>
      </c>
      <c r="W5" s="101">
        <v>100</v>
      </c>
      <c r="X5" s="101">
        <v>100</v>
      </c>
      <c r="Y5" s="101">
        <v>0</v>
      </c>
      <c r="Z5" s="101">
        <v>0</v>
      </c>
      <c r="AA5" s="102">
        <f t="shared" ref="AA5:AA30" si="6">5.5-(0.5*N5/100+0.5*O5/100+0.5*P5/100+0.5*Q5/100+0.5*R5/100+0.5*S5/100+0.5*T5/100+0.5*U5/100+0.5*V5/100+0.5*W5/100+0.5*X5/100)+0.5*Y5/100-(5.5-0.5*N5/100+0.5*O5/100+0.5*P5/100+0.5*Q5/100+0.5*R5/100+0.5*S5/100+0.5*T5/100+0.5*U5/100+0.5*V5/100+0.5*W5/100+0.5*X5/100)*Z5/100</f>
        <v>0</v>
      </c>
      <c r="AB5" s="103">
        <v>100</v>
      </c>
      <c r="AC5" s="98">
        <v>100</v>
      </c>
      <c r="AD5" s="98">
        <v>100</v>
      </c>
      <c r="AE5" s="98">
        <v>100</v>
      </c>
      <c r="AF5" s="98">
        <v>100</v>
      </c>
      <c r="AG5" s="98">
        <v>100</v>
      </c>
      <c r="AH5" s="98">
        <v>100</v>
      </c>
      <c r="AI5" s="98">
        <v>100</v>
      </c>
      <c r="AJ5" s="98">
        <v>100</v>
      </c>
      <c r="AK5" s="98">
        <v>100</v>
      </c>
      <c r="AL5" s="98">
        <v>100</v>
      </c>
      <c r="AM5" s="104">
        <v>100</v>
      </c>
      <c r="AN5" s="98">
        <v>0</v>
      </c>
      <c r="AO5" s="98">
        <v>0</v>
      </c>
      <c r="AP5" s="352">
        <f t="shared" ref="AP5:AP30" si="7">6-(0.5*AB5/100+0.5*AC5/100+0.5*AD5/100+0.5*AE5/100+0.5*AF5/100+0.5*AG5/100+0.5*AH5/100+0.5*AI5/100+0.5*AJ5/100+0.5*AK5/100+0.5*AL5/100+0.5*AM5/100)+0.5*AN5/100-(6-(0.5*AB5/100+0.5*AC5/100+0.5*AD5/100+0.5*AE5/100+0.5*AF5/100+0.5*AG5/100+0.5*AH5/100+0.5*AI5/100+0.5*AJ5/100+0.5*AK5/100+0.5*AL5/100+0.5*AM5/100)+0.5*AN5/100)*AO5/100</f>
        <v>0</v>
      </c>
      <c r="AQ5" s="314">
        <v>100</v>
      </c>
      <c r="AR5" s="315">
        <v>100</v>
      </c>
      <c r="AS5" s="315">
        <v>100</v>
      </c>
      <c r="AT5" s="315">
        <v>100</v>
      </c>
      <c r="AU5" s="315">
        <v>100</v>
      </c>
      <c r="AV5" s="315">
        <v>100</v>
      </c>
      <c r="AW5" s="315">
        <v>100</v>
      </c>
      <c r="AX5" s="315">
        <v>100</v>
      </c>
      <c r="AY5" s="315">
        <v>100</v>
      </c>
      <c r="AZ5" s="316">
        <v>100</v>
      </c>
      <c r="BA5" s="101">
        <v>100</v>
      </c>
      <c r="BB5" s="101">
        <v>0</v>
      </c>
      <c r="BC5" s="101">
        <v>0</v>
      </c>
      <c r="BD5" s="108">
        <f t="shared" ref="BD5:BD30" si="8">5.5-(0.5*AQ5/100+0.5*AR5/100+0.5*AS5/100+0.5*AT5/100+0.5*AU5/100+0.5*AV5/100+0.5*AW5/100+0.5*AX5/100+0.5*AY5/100+0.5*AZ5/100+0.5*BA5/100)+0.5*BB5/100-(5.5-(0.5*AQ5/100+0.5*AR5/100+0.5*AS5/100+0.5*AT5/100+0.5*AU5/100+0.5*AV5/100+0.5*AW5/100+0.5*AX5/100+0.5*AY5/100+0.5*AZ5/100+0.5*BA5/100)+0.5*BB5/100)*BC5/100</f>
        <v>0</v>
      </c>
      <c r="BE5" s="357">
        <v>100</v>
      </c>
      <c r="BF5" s="278">
        <v>100</v>
      </c>
      <c r="BG5" s="278">
        <v>100</v>
      </c>
      <c r="BH5" s="278">
        <v>100</v>
      </c>
      <c r="BI5" s="278">
        <v>100</v>
      </c>
      <c r="BJ5" s="278">
        <v>100</v>
      </c>
      <c r="BK5" s="278">
        <v>100</v>
      </c>
      <c r="BL5" s="113">
        <v>100</v>
      </c>
      <c r="BM5" s="278">
        <v>100</v>
      </c>
      <c r="BN5" s="113">
        <v>0</v>
      </c>
      <c r="BO5" s="113">
        <v>0</v>
      </c>
      <c r="BP5" s="279">
        <f t="shared" ref="BP5:BP30" si="9">4.5-(0.5*BE5/100+0.5*BF5/100+0.5*BG5/100+0.5*BH5/100+0.5*BI5/100+0.5*BJ5/100+0.5*BK5/100+0.5*BL5/100+0.5*BM5/100)+0.5*BN5/100-(4.5-(0.5*BE5/100+0.5*BF5/100+0.5*BG5/100+0.5*BH5/100+0.5*BI5/100+0.5*BJ5/100+0.5*BK5/100+0.5*BL5/100+0.5*BM5/100)+0.5*BN5/100)*BO5/100</f>
        <v>0</v>
      </c>
      <c r="BQ5" s="113">
        <v>100</v>
      </c>
      <c r="BR5" s="113">
        <v>100</v>
      </c>
      <c r="BS5" s="113">
        <v>100</v>
      </c>
      <c r="BT5" s="113">
        <v>100</v>
      </c>
      <c r="BU5" s="113">
        <v>100</v>
      </c>
      <c r="BV5" s="113">
        <v>100</v>
      </c>
      <c r="BW5" s="113">
        <v>100</v>
      </c>
      <c r="BX5" s="113">
        <v>0</v>
      </c>
      <c r="BY5" s="113">
        <v>0</v>
      </c>
      <c r="BZ5" s="192">
        <f t="shared" si="0"/>
        <v>0</v>
      </c>
      <c r="CA5" s="194">
        <f t="shared" si="1"/>
        <v>0</v>
      </c>
      <c r="CB5" s="100">
        <v>100</v>
      </c>
      <c r="CC5" s="101">
        <v>100</v>
      </c>
      <c r="CD5" s="101">
        <v>100</v>
      </c>
      <c r="CE5" s="101">
        <v>100</v>
      </c>
      <c r="CF5" s="171">
        <v>0</v>
      </c>
      <c r="CG5" s="171">
        <v>0</v>
      </c>
      <c r="CH5" s="173">
        <f t="shared" ref="CH5:CH27" si="10">6-(2*CB5/100+2*CC5/100+1*CD5/100+1*CE5/100)+1*CF5/100-(6-(2*CB5/100+2*CC5/100+1*CD5/100+1*CE5/100)+1*CF5/100)*CG5/100</f>
        <v>0</v>
      </c>
      <c r="CI5" s="103">
        <v>100</v>
      </c>
      <c r="CJ5" s="98">
        <v>100</v>
      </c>
      <c r="CK5" s="98">
        <v>100</v>
      </c>
      <c r="CL5" s="98">
        <v>100</v>
      </c>
      <c r="CM5" s="98">
        <v>0</v>
      </c>
      <c r="CN5" s="98">
        <v>0</v>
      </c>
      <c r="CO5" s="268">
        <f t="shared" ref="CO5:CO27" si="11">6-(2*CI5/100+2*CJ5/100+1*CK5/100+1*CL5/100)+1*CM5/100-(6-(2*CI5/100+2*CJ5/100+1*CK5/100+1*CL5/100)+1*CM5/100)*CN5/100</f>
        <v>0</v>
      </c>
      <c r="CP5" s="103">
        <v>100</v>
      </c>
      <c r="CQ5" s="98">
        <v>100</v>
      </c>
      <c r="CR5" s="267">
        <v>100</v>
      </c>
      <c r="CS5" s="267">
        <v>100</v>
      </c>
      <c r="CT5" s="98">
        <v>0</v>
      </c>
      <c r="CU5" s="470">
        <v>0</v>
      </c>
      <c r="CV5" s="269">
        <f t="shared" ref="CV5:CV27" si="12">6-(2*CP5/100+2*CQ5/100+1*CR5/100+1*CS5/100)+1*CT5/100-(6-(2*CP5/100+2*CQ5/100+1*CR5/100+1*CS5/100)+1*CT5/100)*CU5/100</f>
        <v>0</v>
      </c>
      <c r="CW5" s="101">
        <v>100</v>
      </c>
      <c r="CX5" s="101">
        <v>100</v>
      </c>
      <c r="CY5" s="171">
        <v>100</v>
      </c>
      <c r="CZ5" s="171">
        <v>100</v>
      </c>
      <c r="DA5" s="171">
        <v>0</v>
      </c>
      <c r="DB5" s="171">
        <v>0</v>
      </c>
      <c r="DC5" s="270">
        <f t="shared" ref="DC5:DC27" si="13">6-(2*CW5/100+2*CX5/100+1*CY5/100+1*CZ5/100)+1*DA5/100-(6-(2*CW5/100+2*CX5/100+1*CY5/100+1*CZ5/100)+1*DA5/100)*DB5/100</f>
        <v>0</v>
      </c>
      <c r="DD5" s="100">
        <v>100</v>
      </c>
      <c r="DE5" s="101">
        <v>100</v>
      </c>
      <c r="DF5" s="171">
        <v>100</v>
      </c>
      <c r="DG5" s="171">
        <v>100</v>
      </c>
      <c r="DH5" s="171">
        <v>0</v>
      </c>
      <c r="DI5" s="171">
        <v>0</v>
      </c>
      <c r="DJ5" s="171">
        <v>0</v>
      </c>
      <c r="DK5" s="412">
        <f t="shared" ref="DK5:DK30" si="14">3.5-(1*DD5/100+1.5*DE5/100+0.5*DF5/100+0.5*DG5/100)+0.5*DH5/100+DI5/100-(3.5-(1*DD5/100+1.5*DE5/100+0.5*DF5/100+0.5*DG5/100)+0.5*DH5/100+DJ5/100)*DJ5/100</f>
        <v>0</v>
      </c>
      <c r="DL5" s="409">
        <v>100</v>
      </c>
      <c r="DM5" s="410">
        <v>100</v>
      </c>
      <c r="DN5" s="410">
        <v>100</v>
      </c>
      <c r="DO5" s="410">
        <v>0</v>
      </c>
      <c r="DP5" s="410">
        <v>0</v>
      </c>
      <c r="DQ5" s="411">
        <f t="shared" ref="DQ5:DQ30" si="15">2-(1*DL5/100+0.5*DM5/100+0.5*DN5/100)+0.5*DO5/100-(2-(1*DL5/100+0.5*DM5/100+0.5*DN5/100)+0.5*DO5/100)*DP5/100</f>
        <v>0</v>
      </c>
      <c r="DR5" s="199">
        <f t="shared" si="2"/>
        <v>0</v>
      </c>
      <c r="DS5" s="114"/>
      <c r="DT5" s="349"/>
      <c r="DU5" s="349"/>
      <c r="DV5" s="349"/>
      <c r="DW5" s="115"/>
      <c r="DX5" s="116">
        <f t="shared" si="3"/>
        <v>0</v>
      </c>
      <c r="DY5" s="246"/>
      <c r="DZ5" s="247"/>
      <c r="EA5" s="248"/>
      <c r="EB5" s="247"/>
      <c r="EC5" s="120">
        <f t="shared" ref="EC5:EC30" si="16">SUM(DY5:EB5)</f>
        <v>0</v>
      </c>
      <c r="ED5" s="386">
        <f t="shared" si="4"/>
        <v>0</v>
      </c>
      <c r="EE5" s="388"/>
      <c r="EF5" s="186"/>
      <c r="EG5" s="186"/>
      <c r="EH5" s="186"/>
      <c r="EI5" s="186"/>
      <c r="EJ5" s="186"/>
      <c r="EK5" s="186"/>
      <c r="EL5" s="186"/>
      <c r="EM5" s="186"/>
      <c r="EN5" s="186"/>
      <c r="EO5" s="186"/>
      <c r="EP5" s="186"/>
      <c r="EQ5" s="186"/>
      <c r="ER5" s="186"/>
      <c r="ES5" s="186"/>
      <c r="ET5" s="186"/>
      <c r="EU5" s="186"/>
      <c r="EV5" s="186"/>
      <c r="EW5" s="186"/>
      <c r="EX5" s="186"/>
      <c r="EY5" s="186"/>
      <c r="EZ5" s="186"/>
      <c r="FA5" s="186"/>
      <c r="FB5" s="186"/>
      <c r="FC5" s="186"/>
      <c r="FD5" s="186"/>
      <c r="FE5" s="186"/>
      <c r="FF5" s="186"/>
      <c r="FG5" s="186"/>
      <c r="FH5" s="186"/>
      <c r="FI5" s="186"/>
      <c r="FJ5" s="186"/>
      <c r="FK5" s="186"/>
      <c r="FL5" s="186"/>
      <c r="FM5" s="186"/>
      <c r="FN5" s="186"/>
      <c r="FO5" s="186"/>
      <c r="FP5" s="186"/>
      <c r="FQ5" s="186"/>
      <c r="FR5" s="186"/>
      <c r="FS5" s="186"/>
      <c r="FT5" s="186"/>
      <c r="FU5" s="186"/>
      <c r="FV5" s="186"/>
      <c r="FW5" s="186"/>
      <c r="FX5" s="186"/>
      <c r="FY5" s="186"/>
      <c r="FZ5" s="186"/>
      <c r="GA5" s="186"/>
      <c r="GB5" s="186"/>
      <c r="GC5" s="186"/>
      <c r="GD5" s="186"/>
      <c r="GE5" s="186"/>
      <c r="GF5" s="186"/>
      <c r="GG5" s="186"/>
      <c r="GH5" s="186"/>
      <c r="GI5" s="186"/>
      <c r="GJ5" s="186"/>
      <c r="GK5" s="186"/>
      <c r="GL5" s="186"/>
      <c r="GM5" s="186"/>
      <c r="GN5" s="186"/>
      <c r="GO5" s="186"/>
      <c r="GP5" s="186"/>
      <c r="GQ5" s="186"/>
      <c r="GR5" s="186"/>
      <c r="GS5" s="186"/>
      <c r="GT5" s="186"/>
      <c r="GU5" s="186"/>
      <c r="GV5" s="186"/>
      <c r="GW5" s="186"/>
      <c r="GX5" s="186"/>
      <c r="GY5" s="186"/>
      <c r="GZ5" s="186"/>
      <c r="HA5" s="186"/>
      <c r="HB5" s="186"/>
      <c r="HC5" s="186"/>
      <c r="HD5" s="186"/>
      <c r="HE5" s="186"/>
      <c r="HF5" s="186"/>
      <c r="HG5" s="186"/>
      <c r="HH5" s="186"/>
      <c r="HI5" s="186"/>
      <c r="HJ5" s="186"/>
      <c r="HK5" s="186"/>
      <c r="HL5" s="186"/>
      <c r="HM5" s="186"/>
      <c r="HN5" s="186"/>
      <c r="HO5" s="186"/>
      <c r="HP5" s="186"/>
      <c r="HQ5" s="186"/>
      <c r="HR5" s="186"/>
      <c r="HS5" s="186"/>
      <c r="HT5" s="186"/>
      <c r="HU5" s="186"/>
      <c r="HV5" s="186"/>
      <c r="HW5" s="186"/>
      <c r="HX5" s="186"/>
      <c r="HY5" s="186"/>
      <c r="HZ5" s="186"/>
      <c r="IA5" s="186"/>
      <c r="IB5" s="186"/>
      <c r="IC5" s="186"/>
      <c r="ID5" s="186"/>
      <c r="IE5" s="186"/>
      <c r="IF5" s="186"/>
      <c r="IG5" s="186"/>
      <c r="IH5" s="186"/>
      <c r="II5" s="186"/>
      <c r="IJ5" s="186"/>
      <c r="IK5" s="186"/>
      <c r="IL5" s="186"/>
      <c r="IM5" s="186"/>
      <c r="IN5" s="186"/>
      <c r="IO5" s="186"/>
      <c r="IP5" s="186"/>
      <c r="IQ5" s="186"/>
      <c r="IR5" s="186"/>
      <c r="IS5" s="186"/>
      <c r="IT5" s="186"/>
      <c r="IU5" s="186"/>
      <c r="IV5" s="186"/>
      <c r="IW5" s="186"/>
      <c r="IX5" s="186"/>
      <c r="IY5" s="186"/>
      <c r="IZ5" s="186"/>
      <c r="JA5" s="186"/>
      <c r="JB5" s="186"/>
      <c r="JC5" s="186"/>
      <c r="JD5" s="186"/>
      <c r="JE5" s="186"/>
      <c r="JF5" s="186"/>
      <c r="JG5" s="186"/>
      <c r="JH5" s="186"/>
      <c r="JI5" s="186"/>
      <c r="JJ5" s="186"/>
      <c r="JK5" s="186"/>
      <c r="JL5" s="186"/>
      <c r="JM5" s="186"/>
      <c r="JN5" s="186"/>
      <c r="JO5" s="186"/>
      <c r="JP5" s="186"/>
      <c r="JQ5" s="186"/>
      <c r="JR5" s="186"/>
      <c r="JS5" s="186"/>
      <c r="JT5" s="186"/>
      <c r="JU5" s="186"/>
      <c r="JV5" s="186"/>
      <c r="JW5" s="186"/>
      <c r="JX5" s="186"/>
      <c r="JY5" s="186"/>
      <c r="JZ5" s="186"/>
      <c r="KA5" s="186"/>
      <c r="KB5" s="186"/>
      <c r="KC5" s="186"/>
      <c r="KD5" s="186"/>
      <c r="KE5" s="186"/>
      <c r="KF5" s="186"/>
      <c r="KG5" s="186"/>
      <c r="KH5" s="186"/>
      <c r="KI5" s="186"/>
      <c r="KJ5" s="186"/>
      <c r="KK5" s="186"/>
      <c r="KL5" s="186"/>
      <c r="KM5" s="186"/>
      <c r="KN5" s="186"/>
      <c r="KO5" s="186"/>
      <c r="KP5" s="186"/>
      <c r="KQ5" s="186"/>
      <c r="KR5" s="186"/>
      <c r="KS5" s="186"/>
      <c r="KT5" s="186"/>
      <c r="KU5" s="186"/>
      <c r="KV5" s="186"/>
      <c r="KW5" s="186"/>
      <c r="KX5" s="186"/>
      <c r="KY5" s="186"/>
      <c r="KZ5" s="186"/>
      <c r="LA5" s="186"/>
      <c r="LB5" s="186"/>
      <c r="LC5" s="186"/>
      <c r="LD5" s="186"/>
      <c r="LE5" s="186"/>
      <c r="LF5" s="186"/>
      <c r="LG5" s="186"/>
      <c r="LH5" s="186"/>
      <c r="LI5" s="186"/>
      <c r="LJ5" s="186"/>
      <c r="LK5" s="186"/>
      <c r="LL5" s="186"/>
      <c r="LM5" s="186"/>
      <c r="LN5" s="186"/>
      <c r="LO5" s="186"/>
      <c r="LP5" s="186"/>
      <c r="LQ5" s="186"/>
      <c r="LR5" s="186"/>
      <c r="LS5" s="186"/>
      <c r="LT5" s="186"/>
      <c r="LU5" s="186"/>
      <c r="LV5" s="186"/>
      <c r="LW5" s="186"/>
      <c r="LX5" s="186"/>
      <c r="LY5" s="186"/>
      <c r="LZ5" s="186"/>
      <c r="MA5" s="186"/>
      <c r="MB5" s="186"/>
      <c r="MC5" s="186"/>
      <c r="MD5" s="186"/>
      <c r="ME5" s="186"/>
      <c r="MF5" s="186"/>
      <c r="MG5" s="186"/>
      <c r="MH5" s="186"/>
      <c r="MI5" s="186"/>
      <c r="MJ5" s="186"/>
      <c r="MK5" s="186"/>
      <c r="ML5" s="186"/>
      <c r="MM5" s="186"/>
      <c r="MN5" s="186"/>
      <c r="MO5" s="186"/>
      <c r="MP5" s="186"/>
      <c r="MQ5" s="186"/>
      <c r="MR5" s="186"/>
      <c r="MS5" s="186"/>
      <c r="MT5" s="186"/>
      <c r="MU5" s="186"/>
      <c r="MV5" s="186"/>
      <c r="MW5" s="186"/>
      <c r="MX5" s="186"/>
      <c r="MY5" s="186"/>
      <c r="MZ5" s="186"/>
      <c r="NA5" s="186"/>
      <c r="NB5" s="186"/>
      <c r="NC5" s="186"/>
      <c r="ND5" s="186"/>
      <c r="NE5" s="186"/>
      <c r="NF5" s="186"/>
      <c r="NG5" s="186"/>
      <c r="NH5" s="186"/>
      <c r="NI5" s="186"/>
      <c r="NJ5" s="186"/>
      <c r="NK5" s="186"/>
      <c r="NL5" s="186"/>
      <c r="NM5" s="186"/>
      <c r="NN5" s="186"/>
      <c r="NO5" s="186"/>
      <c r="NP5" s="186"/>
      <c r="NQ5" s="186"/>
      <c r="NR5" s="186"/>
      <c r="NS5" s="186"/>
      <c r="NT5" s="186"/>
      <c r="NU5" s="186"/>
      <c r="NV5" s="186"/>
      <c r="NW5" s="186"/>
      <c r="NX5" s="186"/>
      <c r="NY5" s="186"/>
      <c r="NZ5" s="186"/>
      <c r="OA5" s="186"/>
      <c r="OB5" s="186"/>
      <c r="OC5" s="186"/>
      <c r="OD5" s="186"/>
      <c r="OE5" s="186"/>
      <c r="OF5" s="186"/>
      <c r="OG5" s="186"/>
      <c r="OH5" s="186"/>
      <c r="OI5" s="186"/>
      <c r="OJ5" s="186"/>
      <c r="OK5" s="186"/>
      <c r="OL5" s="186"/>
      <c r="OM5" s="186"/>
      <c r="ON5" s="186"/>
      <c r="OO5" s="186"/>
      <c r="OP5" s="186"/>
      <c r="OQ5" s="186"/>
      <c r="OR5" s="186"/>
      <c r="OS5" s="186"/>
      <c r="OT5" s="186"/>
      <c r="OU5" s="186"/>
      <c r="OV5" s="186"/>
      <c r="OW5" s="186"/>
      <c r="OX5" s="186"/>
      <c r="OY5" s="186"/>
      <c r="OZ5" s="186"/>
      <c r="PA5" s="186"/>
      <c r="PB5" s="186"/>
      <c r="PC5" s="186"/>
      <c r="PD5" s="186"/>
      <c r="PE5" s="186"/>
      <c r="PF5" s="186"/>
      <c r="PG5" s="186"/>
      <c r="PH5" s="186"/>
      <c r="PI5" s="186"/>
      <c r="PJ5" s="186"/>
      <c r="PK5" s="186"/>
      <c r="PL5" s="186"/>
      <c r="PM5" s="186"/>
      <c r="PN5" s="186"/>
      <c r="PO5" s="186"/>
      <c r="PP5" s="186"/>
      <c r="PQ5" s="186"/>
      <c r="PR5" s="186"/>
      <c r="PS5" s="186"/>
      <c r="PT5" s="186"/>
      <c r="PU5" s="186"/>
      <c r="PV5" s="186"/>
      <c r="PW5" s="186"/>
      <c r="PX5" s="186"/>
      <c r="PY5" s="186"/>
      <c r="PZ5" s="186"/>
      <c r="QA5" s="186"/>
      <c r="QB5" s="186"/>
      <c r="QC5" s="186"/>
      <c r="QD5" s="186"/>
      <c r="QE5" s="186"/>
      <c r="QF5" s="186"/>
      <c r="QG5" s="186"/>
      <c r="QH5" s="186"/>
      <c r="QI5" s="186"/>
      <c r="QJ5" s="186"/>
      <c r="QK5" s="186"/>
      <c r="QL5" s="186"/>
      <c r="QM5" s="186"/>
      <c r="QN5" s="186"/>
      <c r="QO5" s="186"/>
      <c r="QP5" s="186"/>
      <c r="QQ5" s="186"/>
      <c r="QR5" s="186"/>
      <c r="QS5" s="186"/>
      <c r="QT5" s="186"/>
      <c r="QU5" s="186"/>
      <c r="QV5" s="186"/>
      <c r="QW5" s="186"/>
      <c r="QX5" s="186"/>
      <c r="QY5" s="186"/>
      <c r="QZ5" s="186"/>
      <c r="RA5" s="186"/>
      <c r="RB5" s="186"/>
      <c r="RC5" s="186"/>
      <c r="RD5" s="186"/>
      <c r="RE5" s="186"/>
      <c r="RF5" s="186"/>
      <c r="RG5" s="186"/>
      <c r="RH5" s="186"/>
      <c r="RI5" s="186"/>
      <c r="RJ5" s="186"/>
      <c r="RK5" s="186"/>
      <c r="RL5" s="186"/>
      <c r="RM5" s="186"/>
      <c r="RN5" s="186"/>
      <c r="RO5" s="186"/>
      <c r="RP5" s="186"/>
      <c r="RQ5" s="186"/>
      <c r="RR5" s="186"/>
      <c r="RS5" s="186"/>
      <c r="RT5" s="186"/>
      <c r="RU5" s="186"/>
      <c r="RV5" s="186"/>
      <c r="RW5" s="186"/>
      <c r="RX5" s="186"/>
      <c r="RY5" s="186"/>
      <c r="RZ5" s="186"/>
      <c r="SA5" s="186"/>
      <c r="SB5" s="186"/>
      <c r="SC5" s="186"/>
      <c r="SD5" s="186"/>
      <c r="SE5" s="186"/>
      <c r="SF5" s="186"/>
      <c r="SG5" s="186"/>
      <c r="SH5" s="186"/>
      <c r="SI5" s="186"/>
      <c r="SJ5" s="186"/>
      <c r="SK5" s="186"/>
      <c r="SL5" s="186"/>
      <c r="SM5" s="186"/>
      <c r="SN5" s="186"/>
      <c r="SO5" s="186"/>
      <c r="SP5" s="186"/>
      <c r="SQ5" s="186"/>
      <c r="SR5" s="186"/>
      <c r="SS5" s="186"/>
      <c r="ST5" s="186"/>
      <c r="SU5" s="186"/>
      <c r="SV5" s="186"/>
      <c r="SW5" s="186"/>
      <c r="SX5" s="186"/>
      <c r="SY5" s="186"/>
      <c r="SZ5" s="186"/>
      <c r="TA5" s="186"/>
      <c r="TB5" s="186"/>
      <c r="TC5" s="186"/>
      <c r="TD5" s="186"/>
      <c r="TE5" s="186"/>
      <c r="TF5" s="186"/>
      <c r="TG5" s="186"/>
      <c r="TH5" s="186"/>
      <c r="TI5" s="186"/>
      <c r="TJ5" s="186"/>
      <c r="TK5" s="186"/>
      <c r="TL5" s="186"/>
      <c r="TM5" s="186"/>
      <c r="TN5" s="186"/>
      <c r="TO5" s="186"/>
      <c r="TP5" s="186"/>
      <c r="TQ5" s="186"/>
      <c r="TR5" s="186"/>
      <c r="TS5" s="186"/>
      <c r="TT5" s="186"/>
      <c r="TU5" s="186"/>
      <c r="TV5" s="186"/>
      <c r="TW5" s="186"/>
      <c r="TX5" s="186"/>
      <c r="TY5" s="186"/>
      <c r="TZ5" s="186"/>
      <c r="UA5" s="186"/>
      <c r="UB5" s="186"/>
      <c r="UC5" s="186"/>
      <c r="UD5" s="186"/>
      <c r="UE5" s="186"/>
      <c r="UF5" s="186"/>
      <c r="UG5" s="186"/>
      <c r="UH5" s="186"/>
      <c r="UI5" s="186"/>
      <c r="UJ5" s="186"/>
      <c r="UK5" s="186"/>
      <c r="UL5" s="186"/>
      <c r="UM5" s="186"/>
      <c r="UN5" s="186"/>
      <c r="UO5" s="186"/>
      <c r="UP5" s="186"/>
      <c r="UQ5" s="186"/>
      <c r="UR5" s="186"/>
      <c r="US5" s="186"/>
      <c r="UT5" s="186"/>
      <c r="UU5" s="186"/>
      <c r="UV5" s="186"/>
      <c r="UW5" s="186"/>
      <c r="UX5" s="186"/>
      <c r="UY5" s="186"/>
      <c r="UZ5" s="186"/>
      <c r="VA5" s="186"/>
      <c r="VB5" s="186"/>
      <c r="VC5" s="186"/>
      <c r="VD5" s="186"/>
      <c r="VE5" s="186"/>
      <c r="VF5" s="186"/>
      <c r="VG5" s="186"/>
      <c r="VH5" s="186"/>
      <c r="VI5" s="186"/>
      <c r="VJ5" s="186"/>
      <c r="VK5" s="186"/>
      <c r="VL5" s="186"/>
      <c r="VM5" s="186"/>
      <c r="VN5" s="186"/>
      <c r="VO5" s="186"/>
      <c r="VP5" s="186"/>
      <c r="VQ5" s="186"/>
      <c r="VR5" s="186"/>
      <c r="VS5" s="186"/>
      <c r="VT5" s="186"/>
      <c r="VU5" s="186"/>
      <c r="VV5" s="186"/>
      <c r="VW5" s="186"/>
      <c r="VX5" s="186"/>
      <c r="VY5" s="186"/>
      <c r="VZ5" s="186"/>
      <c r="WA5" s="186"/>
      <c r="WB5" s="186"/>
      <c r="WC5" s="186"/>
      <c r="WD5" s="186"/>
      <c r="WE5" s="186"/>
      <c r="WF5" s="186"/>
      <c r="WG5" s="186"/>
      <c r="WH5" s="186"/>
      <c r="WI5" s="186"/>
      <c r="WJ5" s="186"/>
      <c r="WK5" s="186"/>
      <c r="WL5" s="186"/>
      <c r="WM5" s="186"/>
      <c r="WN5" s="186"/>
      <c r="WO5" s="186"/>
      <c r="WP5" s="186"/>
      <c r="WQ5" s="186"/>
      <c r="WR5" s="186"/>
      <c r="WS5" s="186"/>
      <c r="WT5" s="186"/>
      <c r="WU5" s="186"/>
      <c r="WV5" s="186"/>
      <c r="WW5" s="186"/>
      <c r="WX5" s="186"/>
      <c r="WY5" s="186"/>
      <c r="WZ5" s="186"/>
      <c r="XA5" s="186"/>
      <c r="XB5" s="186"/>
      <c r="XC5" s="186"/>
      <c r="XD5" s="186"/>
      <c r="XE5" s="186"/>
      <c r="XF5" s="186"/>
      <c r="XG5" s="186"/>
      <c r="XH5" s="186"/>
      <c r="XI5" s="186"/>
      <c r="XJ5" s="186"/>
      <c r="XK5" s="186"/>
      <c r="XL5" s="186"/>
      <c r="XM5" s="186"/>
      <c r="XN5" s="186"/>
      <c r="XO5" s="186"/>
      <c r="XP5" s="186"/>
      <c r="XQ5" s="186"/>
    </row>
    <row r="6" spans="1:641" s="4" customFormat="1" ht="15" customHeight="1" outlineLevel="1" x14ac:dyDescent="0.25">
      <c r="A6" s="281">
        <v>3</v>
      </c>
      <c r="B6" s="80" t="s">
        <v>86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100</v>
      </c>
      <c r="K6" s="56">
        <v>0</v>
      </c>
      <c r="L6" s="56">
        <v>0</v>
      </c>
      <c r="M6" s="77">
        <f t="shared" si="5"/>
        <v>3.5</v>
      </c>
      <c r="N6" s="51">
        <v>0</v>
      </c>
      <c r="O6" s="52">
        <v>0</v>
      </c>
      <c r="P6" s="52">
        <v>0</v>
      </c>
      <c r="Q6" s="52">
        <v>0</v>
      </c>
      <c r="R6" s="52">
        <v>0</v>
      </c>
      <c r="S6" s="52">
        <v>0</v>
      </c>
      <c r="T6" s="52">
        <v>0</v>
      </c>
      <c r="U6" s="52">
        <v>0</v>
      </c>
      <c r="V6" s="52">
        <v>0</v>
      </c>
      <c r="W6" s="52">
        <v>0</v>
      </c>
      <c r="X6" s="52">
        <v>100</v>
      </c>
      <c r="Y6" s="52">
        <v>50</v>
      </c>
      <c r="Z6" s="52">
        <v>0</v>
      </c>
      <c r="AA6" s="53">
        <f t="shared" si="6"/>
        <v>5.25</v>
      </c>
      <c r="AB6" s="55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75">
        <v>100</v>
      </c>
      <c r="AN6" s="56">
        <v>100</v>
      </c>
      <c r="AO6" s="56">
        <v>0</v>
      </c>
      <c r="AP6" s="313">
        <f t="shared" si="7"/>
        <v>6</v>
      </c>
      <c r="AQ6" s="55">
        <v>0</v>
      </c>
      <c r="AR6" s="56">
        <v>0</v>
      </c>
      <c r="AS6" s="56">
        <v>0</v>
      </c>
      <c r="AT6" s="56">
        <v>0</v>
      </c>
      <c r="AU6" s="56">
        <v>0</v>
      </c>
      <c r="AV6" s="56">
        <v>0</v>
      </c>
      <c r="AW6" s="56">
        <v>0</v>
      </c>
      <c r="AX6" s="56">
        <v>0</v>
      </c>
      <c r="AY6" s="56">
        <v>0</v>
      </c>
      <c r="AZ6" s="56">
        <v>0</v>
      </c>
      <c r="BA6" s="52">
        <v>100</v>
      </c>
      <c r="BB6" s="52">
        <v>150</v>
      </c>
      <c r="BC6" s="52">
        <v>0</v>
      </c>
      <c r="BD6" s="54">
        <f t="shared" si="8"/>
        <v>5.75</v>
      </c>
      <c r="BE6" s="358">
        <v>0</v>
      </c>
      <c r="BF6" s="64">
        <v>0</v>
      </c>
      <c r="BG6" s="64">
        <v>0</v>
      </c>
      <c r="BH6" s="64">
        <v>0</v>
      </c>
      <c r="BI6" s="64">
        <v>0</v>
      </c>
      <c r="BJ6" s="64">
        <v>0</v>
      </c>
      <c r="BK6" s="64">
        <v>0</v>
      </c>
      <c r="BL6" s="64">
        <v>0</v>
      </c>
      <c r="BM6" s="64">
        <v>100</v>
      </c>
      <c r="BN6" s="64">
        <v>100</v>
      </c>
      <c r="BO6" s="64">
        <v>0</v>
      </c>
      <c r="BP6" s="370">
        <f t="shared" si="9"/>
        <v>4.5</v>
      </c>
      <c r="BQ6" s="64">
        <v>0</v>
      </c>
      <c r="BR6" s="64">
        <v>0</v>
      </c>
      <c r="BS6" s="64">
        <v>0</v>
      </c>
      <c r="BT6" s="64">
        <v>0</v>
      </c>
      <c r="BU6" s="64">
        <v>0</v>
      </c>
      <c r="BV6" s="64">
        <v>0</v>
      </c>
      <c r="BW6" s="64">
        <v>100</v>
      </c>
      <c r="BX6" s="64">
        <v>0</v>
      </c>
      <c r="BY6" s="64">
        <v>0</v>
      </c>
      <c r="BZ6" s="192">
        <f>3.5-(0.5*BQ6/100+0.5*BR6/100+0.5*BS6/100+0.5*BT6/100+0.5*BU6/100+0.5*BV6/100+0.5*BW6/100)+0.5*BX6/100-(3.5-(0.5*BQ6/100+0.5*BR6/100+0.5*BS6/100+0.5*BT6/100+0.5*BU6/100+0.5*BV6/100+0.5*BW6/100)+0.5*BX6/100)*BY6/100</f>
        <v>3</v>
      </c>
      <c r="CA6" s="193">
        <f t="shared" si="1"/>
        <v>28</v>
      </c>
      <c r="CB6" s="51">
        <v>100</v>
      </c>
      <c r="CC6" s="52">
        <v>100</v>
      </c>
      <c r="CD6" s="52">
        <v>100</v>
      </c>
      <c r="CE6" s="52">
        <v>100</v>
      </c>
      <c r="CF6" s="166">
        <v>0</v>
      </c>
      <c r="CG6" s="166">
        <v>0</v>
      </c>
      <c r="CH6" s="641">
        <f t="shared" si="10"/>
        <v>0</v>
      </c>
      <c r="CI6" s="55">
        <v>100</v>
      </c>
      <c r="CJ6" s="56">
        <v>100</v>
      </c>
      <c r="CK6" s="56">
        <v>100</v>
      </c>
      <c r="CL6" s="56">
        <v>100</v>
      </c>
      <c r="CM6" s="56">
        <v>0</v>
      </c>
      <c r="CN6" s="56">
        <v>0</v>
      </c>
      <c r="CO6" s="642">
        <f t="shared" si="11"/>
        <v>0</v>
      </c>
      <c r="CP6" s="55">
        <v>100</v>
      </c>
      <c r="CQ6" s="56">
        <v>100</v>
      </c>
      <c r="CR6" s="56">
        <v>100</v>
      </c>
      <c r="CS6" s="56">
        <v>100</v>
      </c>
      <c r="CT6" s="56">
        <v>0</v>
      </c>
      <c r="CU6" s="56">
        <v>0</v>
      </c>
      <c r="CV6" s="269">
        <f t="shared" si="12"/>
        <v>0</v>
      </c>
      <c r="CW6" s="55">
        <v>100</v>
      </c>
      <c r="CX6" s="56">
        <v>100</v>
      </c>
      <c r="CY6" s="56">
        <v>100</v>
      </c>
      <c r="CZ6" s="56">
        <v>100</v>
      </c>
      <c r="DA6" s="56">
        <v>0</v>
      </c>
      <c r="DB6" s="56">
        <v>0</v>
      </c>
      <c r="DC6" s="270">
        <f t="shared" si="13"/>
        <v>0</v>
      </c>
      <c r="DD6" s="170">
        <v>100</v>
      </c>
      <c r="DE6" s="168">
        <v>100</v>
      </c>
      <c r="DF6" s="169">
        <v>100</v>
      </c>
      <c r="DG6" s="169">
        <v>100</v>
      </c>
      <c r="DH6" s="169">
        <v>0</v>
      </c>
      <c r="DI6" s="169">
        <v>0</v>
      </c>
      <c r="DJ6" s="169">
        <v>0</v>
      </c>
      <c r="DK6" s="413">
        <f t="shared" si="14"/>
        <v>0</v>
      </c>
      <c r="DL6" s="414">
        <v>100</v>
      </c>
      <c r="DM6" s="415">
        <v>100</v>
      </c>
      <c r="DN6" s="415">
        <v>100</v>
      </c>
      <c r="DO6" s="415">
        <v>0</v>
      </c>
      <c r="DP6" s="415">
        <v>0</v>
      </c>
      <c r="DQ6" s="416">
        <f t="shared" si="15"/>
        <v>0</v>
      </c>
      <c r="DR6" s="164">
        <f t="shared" si="2"/>
        <v>0</v>
      </c>
      <c r="DS6" s="17">
        <f>4/10</f>
        <v>0.4</v>
      </c>
      <c r="DT6" s="347">
        <f>7/10</f>
        <v>0.7</v>
      </c>
      <c r="DU6" s="347">
        <f>3/11</f>
        <v>0.27272727272727271</v>
      </c>
      <c r="DV6" s="372"/>
      <c r="DW6" s="18">
        <f>3/10</f>
        <v>0.3</v>
      </c>
      <c r="DX6" s="19">
        <f t="shared" si="3"/>
        <v>1.6727272727272728</v>
      </c>
      <c r="DY6" s="246"/>
      <c r="DZ6" s="247"/>
      <c r="EA6" s="248">
        <v>0.3</v>
      </c>
      <c r="EB6" s="247"/>
      <c r="EC6" s="28">
        <f t="shared" si="16"/>
        <v>0.3</v>
      </c>
      <c r="ED6" s="387">
        <f t="shared" si="4"/>
        <v>29.972727272727273</v>
      </c>
      <c r="EE6" s="392">
        <v>25</v>
      </c>
      <c r="EF6" s="185"/>
      <c r="EG6" s="185"/>
      <c r="EH6" s="185"/>
      <c r="EI6" s="185"/>
      <c r="EJ6" s="185"/>
      <c r="EK6" s="185"/>
      <c r="EL6" s="185"/>
      <c r="EM6" s="185"/>
      <c r="EN6" s="185"/>
      <c r="EO6" s="185"/>
      <c r="EP6" s="185"/>
      <c r="EQ6" s="185"/>
      <c r="ER6" s="185"/>
      <c r="ES6" s="185"/>
      <c r="ET6" s="185"/>
      <c r="EU6" s="185"/>
      <c r="EV6" s="185"/>
      <c r="EW6" s="185"/>
      <c r="EX6" s="185"/>
      <c r="EY6" s="185"/>
      <c r="EZ6" s="185"/>
      <c r="FA6" s="185"/>
      <c r="FB6" s="185"/>
      <c r="FC6" s="185"/>
      <c r="FD6" s="185"/>
      <c r="FE6" s="185"/>
      <c r="FF6" s="185"/>
      <c r="FG6" s="185"/>
      <c r="FH6" s="185"/>
      <c r="FI6" s="185"/>
      <c r="FJ6" s="185"/>
      <c r="FK6" s="185"/>
      <c r="FL6" s="185"/>
      <c r="FM6" s="185"/>
      <c r="FN6" s="185"/>
      <c r="FO6" s="185"/>
      <c r="FP6" s="185"/>
      <c r="FQ6" s="185"/>
      <c r="FR6" s="185"/>
      <c r="FS6" s="185"/>
      <c r="FT6" s="185"/>
      <c r="FU6" s="185"/>
      <c r="FV6" s="185"/>
      <c r="FW6" s="185"/>
      <c r="FX6" s="185"/>
      <c r="FY6" s="185"/>
      <c r="FZ6" s="185"/>
      <c r="GA6" s="185"/>
      <c r="GB6" s="185"/>
      <c r="GC6" s="185"/>
      <c r="GD6" s="185"/>
      <c r="GE6" s="185"/>
      <c r="GF6" s="185"/>
      <c r="GG6" s="185"/>
      <c r="GH6" s="185"/>
      <c r="GI6" s="185"/>
      <c r="GJ6" s="185"/>
      <c r="GK6" s="185"/>
      <c r="GL6" s="185"/>
      <c r="GM6" s="185"/>
      <c r="GN6" s="185"/>
      <c r="GO6" s="185"/>
      <c r="GP6" s="185"/>
      <c r="GQ6" s="185"/>
      <c r="GR6" s="185"/>
      <c r="GS6" s="185"/>
      <c r="GT6" s="185"/>
      <c r="GU6" s="185"/>
      <c r="GV6" s="185"/>
      <c r="GW6" s="185"/>
      <c r="GX6" s="185"/>
      <c r="GY6" s="185"/>
      <c r="GZ6" s="185"/>
      <c r="HA6" s="185"/>
      <c r="HB6" s="185"/>
      <c r="HC6" s="185"/>
      <c r="HD6" s="185"/>
      <c r="HE6" s="185"/>
      <c r="HF6" s="185"/>
      <c r="HG6" s="185"/>
      <c r="HH6" s="185"/>
      <c r="HI6" s="185"/>
      <c r="HJ6" s="185"/>
      <c r="HK6" s="185"/>
      <c r="HL6" s="185"/>
      <c r="HM6" s="185"/>
      <c r="HN6" s="185"/>
      <c r="HO6" s="185"/>
      <c r="HP6" s="185"/>
      <c r="HQ6" s="185"/>
      <c r="HR6" s="185"/>
      <c r="HS6" s="185"/>
      <c r="HT6" s="185"/>
      <c r="HU6" s="185"/>
      <c r="HV6" s="185"/>
      <c r="HW6" s="185"/>
      <c r="HX6" s="185"/>
      <c r="HY6" s="185"/>
      <c r="HZ6" s="185"/>
      <c r="IA6" s="185"/>
      <c r="IB6" s="185"/>
      <c r="IC6" s="185"/>
      <c r="ID6" s="185"/>
      <c r="IE6" s="185"/>
      <c r="IF6" s="185"/>
      <c r="IG6" s="185"/>
      <c r="IH6" s="185"/>
      <c r="II6" s="185"/>
      <c r="IJ6" s="185"/>
      <c r="IK6" s="185"/>
      <c r="IL6" s="185"/>
      <c r="IM6" s="185"/>
      <c r="IN6" s="185"/>
      <c r="IO6" s="185"/>
      <c r="IP6" s="185"/>
      <c r="IQ6" s="185"/>
      <c r="IR6" s="185"/>
      <c r="IS6" s="185"/>
      <c r="IT6" s="185"/>
      <c r="IU6" s="185"/>
      <c r="IV6" s="185"/>
      <c r="IW6" s="185"/>
      <c r="IX6" s="185"/>
      <c r="IY6" s="185"/>
      <c r="IZ6" s="185"/>
      <c r="JA6" s="185"/>
      <c r="JB6" s="185"/>
      <c r="JC6" s="185"/>
      <c r="JD6" s="185"/>
      <c r="JE6" s="185"/>
      <c r="JF6" s="185"/>
      <c r="JG6" s="185"/>
      <c r="JH6" s="185"/>
      <c r="JI6" s="185"/>
      <c r="JJ6" s="185"/>
      <c r="JK6" s="185"/>
      <c r="JL6" s="185"/>
      <c r="JM6" s="185"/>
      <c r="JN6" s="185"/>
      <c r="JO6" s="185"/>
      <c r="JP6" s="185"/>
      <c r="JQ6" s="185"/>
      <c r="JR6" s="185"/>
      <c r="JS6" s="185"/>
      <c r="JT6" s="185"/>
      <c r="JU6" s="185"/>
      <c r="JV6" s="185"/>
      <c r="JW6" s="185"/>
      <c r="JX6" s="185"/>
      <c r="JY6" s="185"/>
      <c r="JZ6" s="185"/>
      <c r="KA6" s="185"/>
      <c r="KB6" s="185"/>
      <c r="KC6" s="185"/>
      <c r="KD6" s="185"/>
      <c r="KE6" s="185"/>
      <c r="KF6" s="185"/>
      <c r="KG6" s="185"/>
      <c r="KH6" s="185"/>
      <c r="KI6" s="185"/>
      <c r="KJ6" s="185"/>
      <c r="KK6" s="185"/>
      <c r="KL6" s="185"/>
      <c r="KM6" s="185"/>
      <c r="KN6" s="185"/>
      <c r="KO6" s="185"/>
      <c r="KP6" s="185"/>
      <c r="KQ6" s="185"/>
      <c r="KR6" s="185"/>
      <c r="KS6" s="185"/>
      <c r="KT6" s="185"/>
      <c r="KU6" s="185"/>
      <c r="KV6" s="185"/>
      <c r="KW6" s="185"/>
      <c r="KX6" s="185"/>
      <c r="KY6" s="185"/>
      <c r="KZ6" s="185"/>
      <c r="LA6" s="185"/>
      <c r="LB6" s="185"/>
      <c r="LC6" s="185"/>
      <c r="LD6" s="185"/>
      <c r="LE6" s="185"/>
      <c r="LF6" s="185"/>
      <c r="LG6" s="185"/>
      <c r="LH6" s="185"/>
      <c r="LI6" s="185"/>
      <c r="LJ6" s="185"/>
      <c r="LK6" s="185"/>
      <c r="LL6" s="185"/>
      <c r="LM6" s="185"/>
      <c r="LN6" s="185"/>
      <c r="LO6" s="185"/>
      <c r="LP6" s="185"/>
      <c r="LQ6" s="185"/>
      <c r="LR6" s="185"/>
      <c r="LS6" s="185"/>
      <c r="LT6" s="185"/>
      <c r="LU6" s="185"/>
      <c r="LV6" s="185"/>
      <c r="LW6" s="185"/>
      <c r="LX6" s="185"/>
      <c r="LY6" s="185"/>
      <c r="LZ6" s="185"/>
      <c r="MA6" s="185"/>
      <c r="MB6" s="185"/>
      <c r="MC6" s="185"/>
      <c r="MD6" s="185"/>
      <c r="ME6" s="185"/>
      <c r="MF6" s="185"/>
      <c r="MG6" s="185"/>
      <c r="MH6" s="185"/>
      <c r="MI6" s="185"/>
      <c r="MJ6" s="185"/>
      <c r="MK6" s="185"/>
      <c r="ML6" s="185"/>
      <c r="MM6" s="185"/>
      <c r="MN6" s="185"/>
      <c r="MO6" s="185"/>
      <c r="MP6" s="185"/>
      <c r="MQ6" s="185"/>
      <c r="MR6" s="185"/>
      <c r="MS6" s="185"/>
      <c r="MT6" s="185"/>
      <c r="MU6" s="185"/>
      <c r="MV6" s="185"/>
      <c r="MW6" s="185"/>
      <c r="MX6" s="185"/>
      <c r="MY6" s="185"/>
      <c r="MZ6" s="185"/>
      <c r="NA6" s="185"/>
      <c r="NB6" s="185"/>
      <c r="NC6" s="185"/>
      <c r="ND6" s="185"/>
      <c r="NE6" s="185"/>
      <c r="NF6" s="185"/>
      <c r="NG6" s="185"/>
      <c r="NH6" s="185"/>
      <c r="NI6" s="185"/>
      <c r="NJ6" s="185"/>
      <c r="NK6" s="185"/>
      <c r="NL6" s="185"/>
      <c r="NM6" s="185"/>
      <c r="NN6" s="185"/>
      <c r="NO6" s="185"/>
      <c r="NP6" s="185"/>
      <c r="NQ6" s="185"/>
      <c r="NR6" s="185"/>
      <c r="NS6" s="185"/>
      <c r="NT6" s="185"/>
      <c r="NU6" s="185"/>
      <c r="NV6" s="185"/>
      <c r="NW6" s="185"/>
      <c r="NX6" s="185"/>
      <c r="NY6" s="185"/>
      <c r="NZ6" s="185"/>
      <c r="OA6" s="185"/>
      <c r="OB6" s="185"/>
      <c r="OC6" s="185"/>
      <c r="OD6" s="185"/>
      <c r="OE6" s="185"/>
      <c r="OF6" s="185"/>
      <c r="OG6" s="185"/>
      <c r="OH6" s="185"/>
      <c r="OI6" s="185"/>
      <c r="OJ6" s="185"/>
      <c r="OK6" s="185"/>
      <c r="OL6" s="185"/>
      <c r="OM6" s="185"/>
      <c r="ON6" s="185"/>
      <c r="OO6" s="185"/>
      <c r="OP6" s="185"/>
      <c r="OQ6" s="185"/>
      <c r="OR6" s="185"/>
      <c r="OS6" s="185"/>
      <c r="OT6" s="185"/>
      <c r="OU6" s="185"/>
      <c r="OV6" s="185"/>
      <c r="OW6" s="185"/>
      <c r="OX6" s="185"/>
      <c r="OY6" s="185"/>
      <c r="OZ6" s="185"/>
      <c r="PA6" s="185"/>
      <c r="PB6" s="185"/>
      <c r="PC6" s="185"/>
      <c r="PD6" s="185"/>
      <c r="PE6" s="185"/>
      <c r="PF6" s="185"/>
      <c r="PG6" s="185"/>
      <c r="PH6" s="185"/>
      <c r="PI6" s="185"/>
      <c r="PJ6" s="185"/>
      <c r="PK6" s="185"/>
      <c r="PL6" s="185"/>
      <c r="PM6" s="185"/>
      <c r="PN6" s="185"/>
      <c r="PO6" s="185"/>
      <c r="PP6" s="185"/>
      <c r="PQ6" s="185"/>
      <c r="PR6" s="185"/>
      <c r="PS6" s="185"/>
      <c r="PT6" s="185"/>
      <c r="PU6" s="185"/>
      <c r="PV6" s="185"/>
      <c r="PW6" s="185"/>
      <c r="PX6" s="185"/>
      <c r="PY6" s="185"/>
      <c r="PZ6" s="185"/>
      <c r="QA6" s="185"/>
      <c r="QB6" s="185"/>
      <c r="QC6" s="185"/>
      <c r="QD6" s="185"/>
      <c r="QE6" s="185"/>
      <c r="QF6" s="185"/>
      <c r="QG6" s="185"/>
      <c r="QH6" s="185"/>
      <c r="QI6" s="185"/>
      <c r="QJ6" s="185"/>
      <c r="QK6" s="185"/>
      <c r="QL6" s="185"/>
      <c r="QM6" s="185"/>
      <c r="QN6" s="185"/>
      <c r="QO6" s="185"/>
      <c r="QP6" s="185"/>
      <c r="QQ6" s="185"/>
      <c r="QR6" s="185"/>
      <c r="QS6" s="185"/>
      <c r="QT6" s="185"/>
      <c r="QU6" s="185"/>
      <c r="QV6" s="185"/>
      <c r="QW6" s="185"/>
      <c r="QX6" s="185"/>
      <c r="QY6" s="185"/>
      <c r="QZ6" s="185"/>
      <c r="RA6" s="185"/>
      <c r="RB6" s="185"/>
      <c r="RC6" s="185"/>
      <c r="RD6" s="185"/>
      <c r="RE6" s="185"/>
      <c r="RF6" s="185"/>
      <c r="RG6" s="185"/>
      <c r="RH6" s="185"/>
      <c r="RI6" s="185"/>
      <c r="RJ6" s="185"/>
      <c r="RK6" s="185"/>
      <c r="RL6" s="185"/>
      <c r="RM6" s="185"/>
      <c r="RN6" s="185"/>
      <c r="RO6" s="185"/>
      <c r="RP6" s="185"/>
      <c r="RQ6" s="185"/>
      <c r="RR6" s="185"/>
      <c r="RS6" s="185"/>
      <c r="RT6" s="185"/>
      <c r="RU6" s="185"/>
      <c r="RV6" s="185"/>
      <c r="RW6" s="185"/>
      <c r="RX6" s="185"/>
      <c r="RY6" s="185"/>
      <c r="RZ6" s="185"/>
      <c r="SA6" s="185"/>
      <c r="SB6" s="185"/>
      <c r="SC6" s="185"/>
      <c r="SD6" s="185"/>
      <c r="SE6" s="185"/>
      <c r="SF6" s="185"/>
      <c r="SG6" s="185"/>
      <c r="SH6" s="185"/>
      <c r="SI6" s="185"/>
      <c r="SJ6" s="185"/>
      <c r="SK6" s="185"/>
      <c r="SL6" s="185"/>
      <c r="SM6" s="185"/>
      <c r="SN6" s="185"/>
      <c r="SO6" s="185"/>
      <c r="SP6" s="185"/>
      <c r="SQ6" s="185"/>
      <c r="SR6" s="185"/>
      <c r="SS6" s="185"/>
      <c r="ST6" s="185"/>
      <c r="SU6" s="185"/>
      <c r="SV6" s="185"/>
      <c r="SW6" s="185"/>
      <c r="SX6" s="185"/>
      <c r="SY6" s="185"/>
      <c r="SZ6" s="185"/>
      <c r="TA6" s="185"/>
      <c r="TB6" s="185"/>
      <c r="TC6" s="185"/>
      <c r="TD6" s="185"/>
      <c r="TE6" s="185"/>
      <c r="TF6" s="185"/>
      <c r="TG6" s="185"/>
      <c r="TH6" s="185"/>
      <c r="TI6" s="185"/>
      <c r="TJ6" s="185"/>
      <c r="TK6" s="185"/>
      <c r="TL6" s="185"/>
      <c r="TM6" s="185"/>
      <c r="TN6" s="185"/>
      <c r="TO6" s="185"/>
      <c r="TP6" s="185"/>
      <c r="TQ6" s="185"/>
      <c r="TR6" s="185"/>
      <c r="TS6" s="185"/>
      <c r="TT6" s="185"/>
      <c r="TU6" s="185"/>
      <c r="TV6" s="185"/>
      <c r="TW6" s="185"/>
      <c r="TX6" s="185"/>
      <c r="TY6" s="185"/>
      <c r="TZ6" s="185"/>
      <c r="UA6" s="185"/>
      <c r="UB6" s="185"/>
      <c r="UC6" s="185"/>
      <c r="UD6" s="185"/>
      <c r="UE6" s="185"/>
      <c r="UF6" s="185"/>
      <c r="UG6" s="185"/>
      <c r="UH6" s="185"/>
      <c r="UI6" s="185"/>
      <c r="UJ6" s="185"/>
      <c r="UK6" s="185"/>
      <c r="UL6" s="185"/>
      <c r="UM6" s="185"/>
      <c r="UN6" s="185"/>
      <c r="UO6" s="185"/>
      <c r="UP6" s="185"/>
      <c r="UQ6" s="185"/>
      <c r="UR6" s="185"/>
      <c r="US6" s="185"/>
      <c r="UT6" s="185"/>
      <c r="UU6" s="185"/>
      <c r="UV6" s="185"/>
      <c r="UW6" s="185"/>
      <c r="UX6" s="185"/>
      <c r="UY6" s="185"/>
      <c r="UZ6" s="185"/>
      <c r="VA6" s="185"/>
      <c r="VB6" s="185"/>
      <c r="VC6" s="185"/>
      <c r="VD6" s="185"/>
      <c r="VE6" s="185"/>
      <c r="VF6" s="185"/>
      <c r="VG6" s="185"/>
      <c r="VH6" s="185"/>
      <c r="VI6" s="185"/>
      <c r="VJ6" s="185"/>
      <c r="VK6" s="185"/>
      <c r="VL6" s="185"/>
      <c r="VM6" s="185"/>
      <c r="VN6" s="185"/>
      <c r="VO6" s="185"/>
      <c r="VP6" s="185"/>
      <c r="VQ6" s="185"/>
      <c r="VR6" s="185"/>
      <c r="VS6" s="185"/>
      <c r="VT6" s="185"/>
      <c r="VU6" s="185"/>
      <c r="VV6" s="185"/>
      <c r="VW6" s="185"/>
      <c r="VX6" s="185"/>
      <c r="VY6" s="185"/>
      <c r="VZ6" s="185"/>
      <c r="WA6" s="185"/>
      <c r="WB6" s="185"/>
      <c r="WC6" s="185"/>
      <c r="WD6" s="185"/>
      <c r="WE6" s="185"/>
      <c r="WF6" s="185"/>
      <c r="WG6" s="185"/>
      <c r="WH6" s="185"/>
      <c r="WI6" s="185"/>
      <c r="WJ6" s="185"/>
      <c r="WK6" s="185"/>
      <c r="WL6" s="185"/>
      <c r="WM6" s="185"/>
      <c r="WN6" s="185"/>
      <c r="WO6" s="185"/>
      <c r="WP6" s="185"/>
      <c r="WQ6" s="185"/>
      <c r="WR6" s="185"/>
      <c r="WS6" s="185"/>
      <c r="WT6" s="185"/>
      <c r="WU6" s="185"/>
      <c r="WV6" s="185"/>
      <c r="WW6" s="185"/>
      <c r="WX6" s="185"/>
      <c r="WY6" s="185"/>
      <c r="WZ6" s="185"/>
      <c r="XA6" s="185"/>
      <c r="XB6" s="185"/>
      <c r="XC6" s="185"/>
      <c r="XD6" s="185"/>
      <c r="XE6" s="185"/>
      <c r="XF6" s="185"/>
      <c r="XG6" s="185"/>
      <c r="XH6" s="185"/>
      <c r="XI6" s="185"/>
      <c r="XJ6" s="185"/>
      <c r="XK6" s="185"/>
      <c r="XL6" s="185"/>
      <c r="XM6" s="185"/>
      <c r="XN6" s="185"/>
      <c r="XO6" s="185"/>
      <c r="XP6" s="185"/>
      <c r="XQ6" s="185"/>
    </row>
    <row r="7" spans="1:641" s="3" customFormat="1" ht="15" customHeight="1" outlineLevel="1" x14ac:dyDescent="0.25">
      <c r="A7" s="281">
        <v>4</v>
      </c>
      <c r="B7" s="80" t="s">
        <v>87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100</v>
      </c>
      <c r="K7" s="56">
        <v>0</v>
      </c>
      <c r="L7" s="56">
        <v>0</v>
      </c>
      <c r="M7" s="77">
        <f t="shared" si="5"/>
        <v>3.5</v>
      </c>
      <c r="N7" s="51">
        <v>0</v>
      </c>
      <c r="O7" s="52">
        <v>0</v>
      </c>
      <c r="P7" s="52">
        <v>0</v>
      </c>
      <c r="Q7" s="52">
        <v>0</v>
      </c>
      <c r="R7" s="52">
        <v>0</v>
      </c>
      <c r="S7" s="52">
        <v>0</v>
      </c>
      <c r="T7" s="52">
        <v>0</v>
      </c>
      <c r="U7" s="52">
        <v>0</v>
      </c>
      <c r="V7" s="52">
        <v>0</v>
      </c>
      <c r="W7" s="52">
        <v>0</v>
      </c>
      <c r="X7" s="52">
        <v>100</v>
      </c>
      <c r="Y7" s="52">
        <v>0</v>
      </c>
      <c r="Z7" s="52">
        <v>0</v>
      </c>
      <c r="AA7" s="53">
        <f t="shared" si="6"/>
        <v>5</v>
      </c>
      <c r="AB7" s="55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  <c r="AH7" s="56">
        <v>0</v>
      </c>
      <c r="AI7" s="56">
        <v>0</v>
      </c>
      <c r="AJ7" s="56">
        <v>0</v>
      </c>
      <c r="AK7" s="56">
        <v>0</v>
      </c>
      <c r="AL7" s="56">
        <v>0</v>
      </c>
      <c r="AM7" s="75">
        <v>100</v>
      </c>
      <c r="AN7" s="56">
        <v>50</v>
      </c>
      <c r="AO7" s="56">
        <v>0</v>
      </c>
      <c r="AP7" s="313">
        <f t="shared" si="7"/>
        <v>5.75</v>
      </c>
      <c r="AQ7" s="55">
        <v>0</v>
      </c>
      <c r="AR7" s="56">
        <v>0</v>
      </c>
      <c r="AS7" s="56">
        <v>0</v>
      </c>
      <c r="AT7" s="56">
        <v>0</v>
      </c>
      <c r="AU7" s="56">
        <v>0</v>
      </c>
      <c r="AV7" s="56">
        <v>0</v>
      </c>
      <c r="AW7" s="56">
        <v>0</v>
      </c>
      <c r="AX7" s="56">
        <v>100</v>
      </c>
      <c r="AY7" s="56">
        <v>100</v>
      </c>
      <c r="AZ7" s="56">
        <v>0</v>
      </c>
      <c r="BA7" s="52">
        <v>100</v>
      </c>
      <c r="BB7" s="52">
        <v>0</v>
      </c>
      <c r="BC7" s="52">
        <v>10</v>
      </c>
      <c r="BD7" s="54">
        <f t="shared" si="8"/>
        <v>3.6</v>
      </c>
      <c r="BE7" s="358">
        <v>0</v>
      </c>
      <c r="BF7" s="64">
        <v>0</v>
      </c>
      <c r="BG7" s="64">
        <v>0</v>
      </c>
      <c r="BH7" s="64">
        <v>0</v>
      </c>
      <c r="BI7" s="64">
        <v>0</v>
      </c>
      <c r="BJ7" s="64">
        <v>0</v>
      </c>
      <c r="BK7" s="64">
        <v>0</v>
      </c>
      <c r="BL7" s="64">
        <v>0</v>
      </c>
      <c r="BM7" s="64">
        <v>100</v>
      </c>
      <c r="BN7" s="64">
        <v>0</v>
      </c>
      <c r="BO7" s="64">
        <v>0</v>
      </c>
      <c r="BP7" s="370">
        <f t="shared" si="9"/>
        <v>4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100</v>
      </c>
      <c r="BX7" s="64">
        <v>100</v>
      </c>
      <c r="BY7" s="64">
        <v>0</v>
      </c>
      <c r="BZ7" s="192">
        <f t="shared" ref="BZ7:BZ27" si="17">3.5-(0.5*BQ7/100+0.5*BR7/100+0.5*BS7/100+0.5*BT7/100+0.5*BU7/100+0.5*BV7/100+0.5*BW7/100)+0.5*BX7/100-(3.5-(0.5*BQ7/100+0.5*BR7/100+0.5*BS7/100+0.5*BT7/100+0.5*BU7/100+0.5*BV7/100+0.5*BW7/100)+0.5*BX7/100)*BY7/100</f>
        <v>3.5</v>
      </c>
      <c r="CA7" s="193">
        <f t="shared" si="1"/>
        <v>25.35</v>
      </c>
      <c r="CB7" s="51">
        <v>100</v>
      </c>
      <c r="CC7" s="52">
        <v>100</v>
      </c>
      <c r="CD7" s="52">
        <v>100</v>
      </c>
      <c r="CE7" s="52">
        <v>100</v>
      </c>
      <c r="CF7" s="166">
        <v>0</v>
      </c>
      <c r="CG7" s="166">
        <v>0</v>
      </c>
      <c r="CH7" s="641">
        <f t="shared" si="10"/>
        <v>0</v>
      </c>
      <c r="CI7" s="55">
        <v>100</v>
      </c>
      <c r="CJ7" s="56">
        <v>100</v>
      </c>
      <c r="CK7" s="56">
        <v>100</v>
      </c>
      <c r="CL7" s="56">
        <v>100</v>
      </c>
      <c r="CM7" s="56">
        <v>0</v>
      </c>
      <c r="CN7" s="56">
        <v>0</v>
      </c>
      <c r="CO7" s="642">
        <f t="shared" si="11"/>
        <v>0</v>
      </c>
      <c r="CP7" s="55">
        <v>100</v>
      </c>
      <c r="CQ7" s="56">
        <v>100</v>
      </c>
      <c r="CR7" s="56">
        <v>100</v>
      </c>
      <c r="CS7" s="56">
        <v>100</v>
      </c>
      <c r="CT7" s="56">
        <v>0</v>
      </c>
      <c r="CU7" s="56">
        <v>0</v>
      </c>
      <c r="CV7" s="269">
        <f t="shared" si="12"/>
        <v>0</v>
      </c>
      <c r="CW7" s="52">
        <v>100</v>
      </c>
      <c r="CX7" s="52">
        <v>100</v>
      </c>
      <c r="CY7" s="166">
        <v>100</v>
      </c>
      <c r="CZ7" s="166">
        <v>100</v>
      </c>
      <c r="DA7" s="166">
        <v>0</v>
      </c>
      <c r="DB7" s="166">
        <v>0</v>
      </c>
      <c r="DC7" s="270">
        <f t="shared" si="13"/>
        <v>0</v>
      </c>
      <c r="DD7" s="51">
        <v>100</v>
      </c>
      <c r="DE7" s="52">
        <v>100</v>
      </c>
      <c r="DF7" s="166">
        <v>100</v>
      </c>
      <c r="DG7" s="166">
        <v>100</v>
      </c>
      <c r="DH7" s="166">
        <v>0</v>
      </c>
      <c r="DI7" s="166">
        <v>0</v>
      </c>
      <c r="DJ7" s="166">
        <v>0</v>
      </c>
      <c r="DK7" s="417">
        <f t="shared" si="14"/>
        <v>0</v>
      </c>
      <c r="DL7" s="418">
        <v>100</v>
      </c>
      <c r="DM7" s="419">
        <v>100</v>
      </c>
      <c r="DN7" s="419">
        <v>100</v>
      </c>
      <c r="DO7" s="419">
        <v>0</v>
      </c>
      <c r="DP7" s="419">
        <v>0</v>
      </c>
      <c r="DQ7" s="420">
        <f t="shared" si="15"/>
        <v>0</v>
      </c>
      <c r="DR7" s="164">
        <f t="shared" si="2"/>
        <v>0</v>
      </c>
      <c r="DS7" s="17">
        <f>5/10</f>
        <v>0.5</v>
      </c>
      <c r="DT7" s="347">
        <f>8/10</f>
        <v>0.8</v>
      </c>
      <c r="DU7" s="372"/>
      <c r="DV7" s="347">
        <f>5/10</f>
        <v>0.5</v>
      </c>
      <c r="DW7" s="18">
        <f>8/10</f>
        <v>0.8</v>
      </c>
      <c r="DX7" s="19">
        <f t="shared" si="3"/>
        <v>2.6</v>
      </c>
      <c r="DY7" s="246"/>
      <c r="DZ7" s="247"/>
      <c r="EA7" s="248">
        <v>0.5</v>
      </c>
      <c r="EB7" s="247"/>
      <c r="EC7" s="20">
        <f t="shared" si="16"/>
        <v>0.5</v>
      </c>
      <c r="ED7" s="387">
        <f t="shared" si="4"/>
        <v>28.450000000000003</v>
      </c>
      <c r="EE7" s="389"/>
      <c r="EF7" s="184"/>
      <c r="EG7" s="184"/>
      <c r="EH7" s="184"/>
      <c r="EI7" s="184"/>
      <c r="EJ7" s="184"/>
      <c r="EK7" s="184"/>
      <c r="EL7" s="184"/>
      <c r="EM7" s="184"/>
      <c r="EN7" s="184"/>
      <c r="EO7" s="184"/>
      <c r="EP7" s="184"/>
      <c r="EQ7" s="184"/>
      <c r="ER7" s="184"/>
      <c r="ES7" s="184"/>
      <c r="ET7" s="184"/>
      <c r="EU7" s="184"/>
      <c r="EV7" s="184"/>
      <c r="EW7" s="184"/>
      <c r="EX7" s="184"/>
      <c r="EY7" s="184"/>
      <c r="EZ7" s="184"/>
      <c r="FA7" s="184"/>
      <c r="FB7" s="184"/>
      <c r="FC7" s="184"/>
      <c r="FD7" s="184"/>
      <c r="FE7" s="184"/>
      <c r="FF7" s="184"/>
      <c r="FG7" s="184"/>
      <c r="FH7" s="184"/>
      <c r="FI7" s="184"/>
      <c r="FJ7" s="184"/>
      <c r="FK7" s="184"/>
      <c r="FL7" s="184"/>
      <c r="FM7" s="184"/>
      <c r="FN7" s="184"/>
      <c r="FO7" s="184"/>
      <c r="FP7" s="184"/>
      <c r="FQ7" s="184"/>
      <c r="FR7" s="184"/>
      <c r="FS7" s="184"/>
      <c r="FT7" s="184"/>
      <c r="FU7" s="184"/>
      <c r="FV7" s="184"/>
      <c r="FW7" s="184"/>
      <c r="FX7" s="184"/>
      <c r="FY7" s="184"/>
      <c r="FZ7" s="184"/>
      <c r="GA7" s="184"/>
      <c r="GB7" s="184"/>
      <c r="GC7" s="184"/>
      <c r="GD7" s="184"/>
      <c r="GE7" s="184"/>
      <c r="GF7" s="184"/>
      <c r="GG7" s="184"/>
      <c r="GH7" s="184"/>
      <c r="GI7" s="184"/>
      <c r="GJ7" s="184"/>
      <c r="GK7" s="184"/>
      <c r="GL7" s="184"/>
      <c r="GM7" s="184"/>
      <c r="GN7" s="184"/>
      <c r="GO7" s="184"/>
      <c r="GP7" s="184"/>
      <c r="GQ7" s="184"/>
      <c r="GR7" s="184"/>
      <c r="GS7" s="184"/>
      <c r="GT7" s="184"/>
      <c r="GU7" s="184"/>
      <c r="GV7" s="184"/>
      <c r="GW7" s="184"/>
      <c r="GX7" s="184"/>
      <c r="GY7" s="184"/>
      <c r="GZ7" s="184"/>
      <c r="HA7" s="184"/>
      <c r="HB7" s="184"/>
      <c r="HC7" s="184"/>
      <c r="HD7" s="184"/>
      <c r="HE7" s="184"/>
      <c r="HF7" s="184"/>
      <c r="HG7" s="184"/>
      <c r="HH7" s="184"/>
      <c r="HI7" s="184"/>
      <c r="HJ7" s="184"/>
      <c r="HK7" s="184"/>
      <c r="HL7" s="184"/>
      <c r="HM7" s="184"/>
      <c r="HN7" s="184"/>
      <c r="HO7" s="184"/>
      <c r="HP7" s="184"/>
      <c r="HQ7" s="184"/>
      <c r="HR7" s="184"/>
      <c r="HS7" s="184"/>
      <c r="HT7" s="184"/>
      <c r="HU7" s="184"/>
      <c r="HV7" s="184"/>
      <c r="HW7" s="184"/>
      <c r="HX7" s="184"/>
      <c r="HY7" s="184"/>
      <c r="HZ7" s="184"/>
      <c r="IA7" s="184"/>
      <c r="IB7" s="184"/>
      <c r="IC7" s="184"/>
      <c r="ID7" s="184"/>
      <c r="IE7" s="184"/>
      <c r="IF7" s="184"/>
      <c r="IG7" s="184"/>
      <c r="IH7" s="184"/>
      <c r="II7" s="184"/>
      <c r="IJ7" s="184"/>
      <c r="IK7" s="184"/>
      <c r="IL7" s="184"/>
      <c r="IM7" s="184"/>
      <c r="IN7" s="184"/>
      <c r="IO7" s="184"/>
      <c r="IP7" s="184"/>
      <c r="IQ7" s="184"/>
      <c r="IR7" s="184"/>
      <c r="IS7" s="184"/>
      <c r="IT7" s="184"/>
      <c r="IU7" s="184"/>
      <c r="IV7" s="184"/>
      <c r="IW7" s="184"/>
      <c r="IX7" s="184"/>
      <c r="IY7" s="184"/>
      <c r="IZ7" s="184"/>
      <c r="JA7" s="184"/>
      <c r="JB7" s="184"/>
      <c r="JC7" s="184"/>
      <c r="JD7" s="184"/>
      <c r="JE7" s="184"/>
      <c r="JF7" s="184"/>
      <c r="JG7" s="184"/>
      <c r="JH7" s="184"/>
      <c r="JI7" s="184"/>
      <c r="JJ7" s="184"/>
      <c r="JK7" s="184"/>
      <c r="JL7" s="184"/>
      <c r="JM7" s="184"/>
      <c r="JN7" s="184"/>
      <c r="JO7" s="184"/>
      <c r="JP7" s="184"/>
      <c r="JQ7" s="184"/>
      <c r="JR7" s="184"/>
      <c r="JS7" s="184"/>
      <c r="JT7" s="184"/>
      <c r="JU7" s="184"/>
      <c r="JV7" s="184"/>
      <c r="JW7" s="184"/>
      <c r="JX7" s="184"/>
      <c r="JY7" s="184"/>
      <c r="JZ7" s="184"/>
      <c r="KA7" s="184"/>
      <c r="KB7" s="184"/>
      <c r="KC7" s="184"/>
      <c r="KD7" s="184"/>
      <c r="KE7" s="184"/>
      <c r="KF7" s="184"/>
      <c r="KG7" s="184"/>
      <c r="KH7" s="184"/>
      <c r="KI7" s="184"/>
      <c r="KJ7" s="184"/>
      <c r="KK7" s="184"/>
      <c r="KL7" s="184"/>
      <c r="KM7" s="184"/>
      <c r="KN7" s="184"/>
      <c r="KO7" s="184"/>
      <c r="KP7" s="184"/>
      <c r="KQ7" s="184"/>
      <c r="KR7" s="184"/>
      <c r="KS7" s="184"/>
      <c r="KT7" s="184"/>
      <c r="KU7" s="184"/>
      <c r="KV7" s="184"/>
      <c r="KW7" s="184"/>
      <c r="KX7" s="184"/>
      <c r="KY7" s="184"/>
      <c r="KZ7" s="184"/>
      <c r="LA7" s="184"/>
      <c r="LB7" s="184"/>
      <c r="LC7" s="184"/>
      <c r="LD7" s="184"/>
      <c r="LE7" s="184"/>
      <c r="LF7" s="184"/>
      <c r="LG7" s="184"/>
      <c r="LH7" s="184"/>
      <c r="LI7" s="184"/>
      <c r="LJ7" s="184"/>
      <c r="LK7" s="184"/>
      <c r="LL7" s="184"/>
      <c r="LM7" s="184"/>
      <c r="LN7" s="184"/>
      <c r="LO7" s="184"/>
      <c r="LP7" s="184"/>
      <c r="LQ7" s="184"/>
      <c r="LR7" s="184"/>
      <c r="LS7" s="184"/>
      <c r="LT7" s="184"/>
      <c r="LU7" s="184"/>
      <c r="LV7" s="184"/>
      <c r="LW7" s="184"/>
      <c r="LX7" s="184"/>
      <c r="LY7" s="184"/>
      <c r="LZ7" s="184"/>
      <c r="MA7" s="184"/>
      <c r="MB7" s="184"/>
      <c r="MC7" s="184"/>
      <c r="MD7" s="184"/>
      <c r="ME7" s="184"/>
      <c r="MF7" s="184"/>
      <c r="MG7" s="184"/>
      <c r="MH7" s="184"/>
      <c r="MI7" s="184"/>
      <c r="MJ7" s="184"/>
      <c r="MK7" s="184"/>
      <c r="ML7" s="184"/>
      <c r="MM7" s="184"/>
      <c r="MN7" s="184"/>
      <c r="MO7" s="184"/>
      <c r="MP7" s="184"/>
      <c r="MQ7" s="184"/>
      <c r="MR7" s="184"/>
      <c r="MS7" s="184"/>
      <c r="MT7" s="184"/>
      <c r="MU7" s="184"/>
      <c r="MV7" s="184"/>
      <c r="MW7" s="184"/>
      <c r="MX7" s="184"/>
      <c r="MY7" s="184"/>
      <c r="MZ7" s="184"/>
      <c r="NA7" s="184"/>
      <c r="NB7" s="184"/>
      <c r="NC7" s="184"/>
      <c r="ND7" s="184"/>
      <c r="NE7" s="184"/>
      <c r="NF7" s="184"/>
      <c r="NG7" s="184"/>
      <c r="NH7" s="184"/>
      <c r="NI7" s="184"/>
      <c r="NJ7" s="184"/>
      <c r="NK7" s="184"/>
      <c r="NL7" s="184"/>
      <c r="NM7" s="184"/>
      <c r="NN7" s="184"/>
      <c r="NO7" s="184"/>
      <c r="NP7" s="184"/>
      <c r="NQ7" s="184"/>
      <c r="NR7" s="184"/>
      <c r="NS7" s="184"/>
      <c r="NT7" s="184"/>
      <c r="NU7" s="184"/>
      <c r="NV7" s="184"/>
      <c r="NW7" s="184"/>
      <c r="NX7" s="184"/>
      <c r="NY7" s="184"/>
      <c r="NZ7" s="184"/>
      <c r="OA7" s="184"/>
      <c r="OB7" s="184"/>
      <c r="OC7" s="184"/>
      <c r="OD7" s="184"/>
      <c r="OE7" s="184"/>
      <c r="OF7" s="184"/>
      <c r="OG7" s="184"/>
      <c r="OH7" s="184"/>
      <c r="OI7" s="184"/>
      <c r="OJ7" s="184"/>
      <c r="OK7" s="184"/>
      <c r="OL7" s="184"/>
      <c r="OM7" s="184"/>
      <c r="ON7" s="184"/>
      <c r="OO7" s="184"/>
      <c r="OP7" s="184"/>
      <c r="OQ7" s="184"/>
      <c r="OR7" s="184"/>
      <c r="OS7" s="184"/>
      <c r="OT7" s="184"/>
      <c r="OU7" s="184"/>
      <c r="OV7" s="184"/>
      <c r="OW7" s="184"/>
      <c r="OX7" s="184"/>
      <c r="OY7" s="184"/>
      <c r="OZ7" s="184"/>
      <c r="PA7" s="184"/>
      <c r="PB7" s="184"/>
      <c r="PC7" s="184"/>
      <c r="PD7" s="184"/>
      <c r="PE7" s="184"/>
      <c r="PF7" s="184"/>
      <c r="PG7" s="184"/>
      <c r="PH7" s="184"/>
      <c r="PI7" s="184"/>
      <c r="PJ7" s="184"/>
      <c r="PK7" s="184"/>
      <c r="PL7" s="184"/>
      <c r="PM7" s="184"/>
      <c r="PN7" s="184"/>
      <c r="PO7" s="184"/>
      <c r="PP7" s="184"/>
      <c r="PQ7" s="184"/>
      <c r="PR7" s="184"/>
      <c r="PS7" s="184"/>
      <c r="PT7" s="184"/>
      <c r="PU7" s="184"/>
      <c r="PV7" s="184"/>
      <c r="PW7" s="184"/>
      <c r="PX7" s="184"/>
      <c r="PY7" s="184"/>
      <c r="PZ7" s="184"/>
      <c r="QA7" s="184"/>
      <c r="QB7" s="184"/>
      <c r="QC7" s="184"/>
      <c r="QD7" s="184"/>
      <c r="QE7" s="184"/>
      <c r="QF7" s="184"/>
      <c r="QG7" s="184"/>
      <c r="QH7" s="184"/>
      <c r="QI7" s="184"/>
      <c r="QJ7" s="184"/>
      <c r="QK7" s="184"/>
      <c r="QL7" s="184"/>
      <c r="QM7" s="184"/>
      <c r="QN7" s="184"/>
      <c r="QO7" s="184"/>
      <c r="QP7" s="184"/>
      <c r="QQ7" s="184"/>
      <c r="QR7" s="184"/>
      <c r="QS7" s="184"/>
      <c r="QT7" s="184"/>
      <c r="QU7" s="184"/>
      <c r="QV7" s="184"/>
      <c r="QW7" s="184"/>
      <c r="QX7" s="184"/>
      <c r="QY7" s="184"/>
      <c r="QZ7" s="184"/>
      <c r="RA7" s="184"/>
      <c r="RB7" s="184"/>
      <c r="RC7" s="184"/>
      <c r="RD7" s="184"/>
      <c r="RE7" s="184"/>
      <c r="RF7" s="184"/>
      <c r="RG7" s="184"/>
      <c r="RH7" s="184"/>
      <c r="RI7" s="184"/>
      <c r="RJ7" s="184"/>
      <c r="RK7" s="184"/>
      <c r="RL7" s="184"/>
      <c r="RM7" s="184"/>
      <c r="RN7" s="184"/>
      <c r="RO7" s="184"/>
      <c r="RP7" s="184"/>
      <c r="RQ7" s="184"/>
      <c r="RR7" s="184"/>
      <c r="RS7" s="184"/>
      <c r="RT7" s="184"/>
      <c r="RU7" s="184"/>
      <c r="RV7" s="184"/>
      <c r="RW7" s="184"/>
      <c r="RX7" s="184"/>
      <c r="RY7" s="184"/>
      <c r="RZ7" s="184"/>
      <c r="SA7" s="184"/>
      <c r="SB7" s="184"/>
      <c r="SC7" s="184"/>
      <c r="SD7" s="184"/>
      <c r="SE7" s="184"/>
      <c r="SF7" s="184"/>
      <c r="SG7" s="184"/>
      <c r="SH7" s="184"/>
      <c r="SI7" s="184"/>
      <c r="SJ7" s="184"/>
      <c r="SK7" s="184"/>
      <c r="SL7" s="184"/>
      <c r="SM7" s="184"/>
      <c r="SN7" s="184"/>
      <c r="SO7" s="184"/>
      <c r="SP7" s="184"/>
      <c r="SQ7" s="184"/>
      <c r="SR7" s="184"/>
      <c r="SS7" s="184"/>
      <c r="ST7" s="184"/>
      <c r="SU7" s="184"/>
      <c r="SV7" s="184"/>
      <c r="SW7" s="184"/>
      <c r="SX7" s="184"/>
      <c r="SY7" s="184"/>
      <c r="SZ7" s="184"/>
      <c r="TA7" s="184"/>
      <c r="TB7" s="184"/>
      <c r="TC7" s="184"/>
      <c r="TD7" s="184"/>
      <c r="TE7" s="184"/>
      <c r="TF7" s="184"/>
      <c r="TG7" s="184"/>
      <c r="TH7" s="184"/>
      <c r="TI7" s="184"/>
      <c r="TJ7" s="184"/>
      <c r="TK7" s="184"/>
      <c r="TL7" s="184"/>
      <c r="TM7" s="184"/>
      <c r="TN7" s="184"/>
      <c r="TO7" s="184"/>
      <c r="TP7" s="184"/>
      <c r="TQ7" s="184"/>
      <c r="TR7" s="184"/>
      <c r="TS7" s="184"/>
      <c r="TT7" s="184"/>
      <c r="TU7" s="184"/>
      <c r="TV7" s="184"/>
      <c r="TW7" s="184"/>
      <c r="TX7" s="184"/>
      <c r="TY7" s="184"/>
      <c r="TZ7" s="184"/>
      <c r="UA7" s="184"/>
      <c r="UB7" s="184"/>
      <c r="UC7" s="184"/>
      <c r="UD7" s="184"/>
      <c r="UE7" s="184"/>
      <c r="UF7" s="184"/>
      <c r="UG7" s="184"/>
      <c r="UH7" s="184"/>
      <c r="UI7" s="184"/>
      <c r="UJ7" s="184"/>
      <c r="UK7" s="184"/>
      <c r="UL7" s="184"/>
      <c r="UM7" s="184"/>
      <c r="UN7" s="184"/>
      <c r="UO7" s="184"/>
      <c r="UP7" s="184"/>
      <c r="UQ7" s="184"/>
      <c r="UR7" s="184"/>
      <c r="US7" s="184"/>
      <c r="UT7" s="184"/>
      <c r="UU7" s="184"/>
      <c r="UV7" s="184"/>
      <c r="UW7" s="184"/>
      <c r="UX7" s="184"/>
      <c r="UY7" s="184"/>
      <c r="UZ7" s="184"/>
      <c r="VA7" s="184"/>
      <c r="VB7" s="184"/>
      <c r="VC7" s="184"/>
      <c r="VD7" s="184"/>
      <c r="VE7" s="184"/>
      <c r="VF7" s="184"/>
      <c r="VG7" s="184"/>
      <c r="VH7" s="184"/>
      <c r="VI7" s="184"/>
      <c r="VJ7" s="184"/>
      <c r="VK7" s="184"/>
      <c r="VL7" s="184"/>
      <c r="VM7" s="184"/>
      <c r="VN7" s="184"/>
      <c r="VO7" s="184"/>
      <c r="VP7" s="184"/>
      <c r="VQ7" s="184"/>
      <c r="VR7" s="184"/>
      <c r="VS7" s="184"/>
      <c r="VT7" s="184"/>
      <c r="VU7" s="184"/>
      <c r="VV7" s="184"/>
      <c r="VW7" s="184"/>
      <c r="VX7" s="184"/>
      <c r="VY7" s="184"/>
      <c r="VZ7" s="184"/>
      <c r="WA7" s="184"/>
      <c r="WB7" s="184"/>
      <c r="WC7" s="184"/>
      <c r="WD7" s="184"/>
      <c r="WE7" s="184"/>
      <c r="WF7" s="184"/>
      <c r="WG7" s="184"/>
      <c r="WH7" s="184"/>
      <c r="WI7" s="184"/>
      <c r="WJ7" s="184"/>
      <c r="WK7" s="184"/>
      <c r="WL7" s="184"/>
      <c r="WM7" s="184"/>
      <c r="WN7" s="184"/>
      <c r="WO7" s="184"/>
      <c r="WP7" s="184"/>
      <c r="WQ7" s="184"/>
      <c r="WR7" s="184"/>
      <c r="WS7" s="184"/>
      <c r="WT7" s="184"/>
      <c r="WU7" s="184"/>
      <c r="WV7" s="184"/>
      <c r="WW7" s="184"/>
      <c r="WX7" s="184"/>
      <c r="WY7" s="184"/>
      <c r="WZ7" s="184"/>
      <c r="XA7" s="184"/>
      <c r="XB7" s="184"/>
      <c r="XC7" s="184"/>
      <c r="XD7" s="184"/>
      <c r="XE7" s="184"/>
      <c r="XF7" s="184"/>
      <c r="XG7" s="184"/>
      <c r="XH7" s="184"/>
      <c r="XI7" s="184"/>
      <c r="XJ7" s="184"/>
      <c r="XK7" s="184"/>
      <c r="XL7" s="184"/>
      <c r="XM7" s="184"/>
      <c r="XN7" s="184"/>
      <c r="XO7" s="184"/>
      <c r="XP7" s="184"/>
      <c r="XQ7" s="184"/>
    </row>
    <row r="8" spans="1:641" s="121" customFormat="1" ht="15" customHeight="1" outlineLevel="1" x14ac:dyDescent="0.25">
      <c r="A8" s="96">
        <v>5</v>
      </c>
      <c r="B8" s="97" t="s">
        <v>88</v>
      </c>
      <c r="C8" s="98">
        <v>100</v>
      </c>
      <c r="D8" s="98">
        <v>100</v>
      </c>
      <c r="E8" s="98">
        <v>100</v>
      </c>
      <c r="F8" s="98">
        <v>100</v>
      </c>
      <c r="G8" s="98">
        <v>100</v>
      </c>
      <c r="H8" s="98">
        <v>100</v>
      </c>
      <c r="I8" s="98">
        <v>100</v>
      </c>
      <c r="J8" s="98">
        <v>100</v>
      </c>
      <c r="K8" s="98">
        <v>0</v>
      </c>
      <c r="L8" s="98">
        <v>0</v>
      </c>
      <c r="M8" s="99">
        <f t="shared" si="5"/>
        <v>0</v>
      </c>
      <c r="N8" s="100">
        <v>100</v>
      </c>
      <c r="O8" s="101">
        <v>100</v>
      </c>
      <c r="P8" s="101">
        <v>100</v>
      </c>
      <c r="Q8" s="101">
        <v>100</v>
      </c>
      <c r="R8" s="101">
        <v>100</v>
      </c>
      <c r="S8" s="101">
        <v>100</v>
      </c>
      <c r="T8" s="101">
        <v>100</v>
      </c>
      <c r="U8" s="101">
        <v>100</v>
      </c>
      <c r="V8" s="101">
        <v>100</v>
      </c>
      <c r="W8" s="101">
        <v>100</v>
      </c>
      <c r="X8" s="101">
        <v>100</v>
      </c>
      <c r="Y8" s="101">
        <v>0</v>
      </c>
      <c r="Z8" s="101">
        <v>0</v>
      </c>
      <c r="AA8" s="102">
        <f t="shared" si="6"/>
        <v>0</v>
      </c>
      <c r="AB8" s="103">
        <v>100</v>
      </c>
      <c r="AC8" s="98">
        <v>100</v>
      </c>
      <c r="AD8" s="98">
        <v>100</v>
      </c>
      <c r="AE8" s="98">
        <v>100</v>
      </c>
      <c r="AF8" s="98">
        <v>100</v>
      </c>
      <c r="AG8" s="98">
        <v>100</v>
      </c>
      <c r="AH8" s="98">
        <v>100</v>
      </c>
      <c r="AI8" s="98">
        <v>100</v>
      </c>
      <c r="AJ8" s="98">
        <v>100</v>
      </c>
      <c r="AK8" s="98">
        <v>100</v>
      </c>
      <c r="AL8" s="98">
        <v>100</v>
      </c>
      <c r="AM8" s="104">
        <v>100</v>
      </c>
      <c r="AN8" s="98">
        <v>0</v>
      </c>
      <c r="AO8" s="98">
        <v>0</v>
      </c>
      <c r="AP8" s="352">
        <f t="shared" si="7"/>
        <v>0</v>
      </c>
      <c r="AQ8" s="106">
        <v>100</v>
      </c>
      <c r="AR8" s="107">
        <v>100</v>
      </c>
      <c r="AS8" s="107">
        <v>100</v>
      </c>
      <c r="AT8" s="107">
        <v>100</v>
      </c>
      <c r="AU8" s="107">
        <v>100</v>
      </c>
      <c r="AV8" s="107">
        <v>100</v>
      </c>
      <c r="AW8" s="107">
        <v>100</v>
      </c>
      <c r="AX8" s="107">
        <v>100</v>
      </c>
      <c r="AY8" s="107">
        <v>100</v>
      </c>
      <c r="AZ8" s="101">
        <v>100</v>
      </c>
      <c r="BA8" s="101">
        <v>100</v>
      </c>
      <c r="BB8" s="101">
        <v>0</v>
      </c>
      <c r="BC8" s="101">
        <v>0</v>
      </c>
      <c r="BD8" s="108">
        <f t="shared" si="8"/>
        <v>0</v>
      </c>
      <c r="BE8" s="359">
        <v>100</v>
      </c>
      <c r="BF8" s="113">
        <v>100</v>
      </c>
      <c r="BG8" s="113">
        <v>100</v>
      </c>
      <c r="BH8" s="113">
        <v>100</v>
      </c>
      <c r="BI8" s="113">
        <v>100</v>
      </c>
      <c r="BJ8" s="113">
        <v>100</v>
      </c>
      <c r="BK8" s="113">
        <v>100</v>
      </c>
      <c r="BL8" s="113">
        <v>100</v>
      </c>
      <c r="BM8" s="113">
        <v>100</v>
      </c>
      <c r="BN8" s="113">
        <v>0</v>
      </c>
      <c r="BO8" s="113">
        <v>0</v>
      </c>
      <c r="BP8" s="371">
        <f t="shared" si="9"/>
        <v>0</v>
      </c>
      <c r="BQ8" s="113">
        <v>100</v>
      </c>
      <c r="BR8" s="113">
        <v>100</v>
      </c>
      <c r="BS8" s="113">
        <v>100</v>
      </c>
      <c r="BT8" s="113">
        <v>100</v>
      </c>
      <c r="BU8" s="113">
        <v>100</v>
      </c>
      <c r="BV8" s="113">
        <v>100</v>
      </c>
      <c r="BW8" s="64">
        <v>100</v>
      </c>
      <c r="BX8" s="113">
        <v>0</v>
      </c>
      <c r="BY8" s="113">
        <v>0</v>
      </c>
      <c r="BZ8" s="192">
        <f t="shared" si="17"/>
        <v>0</v>
      </c>
      <c r="CA8" s="194">
        <f t="shared" si="1"/>
        <v>0</v>
      </c>
      <c r="CB8" s="100">
        <v>100</v>
      </c>
      <c r="CC8" s="101">
        <v>100</v>
      </c>
      <c r="CD8" s="101">
        <v>100</v>
      </c>
      <c r="CE8" s="101">
        <v>100</v>
      </c>
      <c r="CF8" s="171">
        <v>0</v>
      </c>
      <c r="CG8" s="171">
        <v>0</v>
      </c>
      <c r="CH8" s="173">
        <f t="shared" si="10"/>
        <v>0</v>
      </c>
      <c r="CI8" s="103">
        <v>100</v>
      </c>
      <c r="CJ8" s="98">
        <v>100</v>
      </c>
      <c r="CK8" s="98">
        <v>100</v>
      </c>
      <c r="CL8" s="98">
        <v>100</v>
      </c>
      <c r="CM8" s="98">
        <v>0</v>
      </c>
      <c r="CN8" s="98">
        <v>0</v>
      </c>
      <c r="CO8" s="268">
        <f t="shared" si="11"/>
        <v>0</v>
      </c>
      <c r="CP8" s="103">
        <v>100</v>
      </c>
      <c r="CQ8" s="98">
        <v>100</v>
      </c>
      <c r="CR8" s="267">
        <v>100</v>
      </c>
      <c r="CS8" s="267">
        <v>100</v>
      </c>
      <c r="CT8" s="98">
        <v>0</v>
      </c>
      <c r="CU8" s="470">
        <v>0</v>
      </c>
      <c r="CV8" s="269">
        <f t="shared" si="12"/>
        <v>0</v>
      </c>
      <c r="CW8" s="101">
        <v>100</v>
      </c>
      <c r="CX8" s="101">
        <v>100</v>
      </c>
      <c r="CY8" s="171">
        <v>100</v>
      </c>
      <c r="CZ8" s="171">
        <v>100</v>
      </c>
      <c r="DA8" s="171">
        <v>0</v>
      </c>
      <c r="DB8" s="171">
        <v>0</v>
      </c>
      <c r="DC8" s="270">
        <f t="shared" si="13"/>
        <v>0</v>
      </c>
      <c r="DD8" s="100">
        <v>100</v>
      </c>
      <c r="DE8" s="101">
        <v>100</v>
      </c>
      <c r="DF8" s="171">
        <v>100</v>
      </c>
      <c r="DG8" s="171">
        <v>100</v>
      </c>
      <c r="DH8" s="171">
        <v>0</v>
      </c>
      <c r="DI8" s="171">
        <v>0</v>
      </c>
      <c r="DJ8" s="171">
        <v>0</v>
      </c>
      <c r="DK8" s="412">
        <f t="shared" si="14"/>
        <v>0</v>
      </c>
      <c r="DL8" s="409">
        <v>100</v>
      </c>
      <c r="DM8" s="410">
        <v>100</v>
      </c>
      <c r="DN8" s="410">
        <v>100</v>
      </c>
      <c r="DO8" s="410">
        <v>0</v>
      </c>
      <c r="DP8" s="410">
        <v>0</v>
      </c>
      <c r="DQ8" s="411">
        <f t="shared" si="15"/>
        <v>0</v>
      </c>
      <c r="DR8" s="164">
        <f t="shared" si="2"/>
        <v>0</v>
      </c>
      <c r="DS8" s="17"/>
      <c r="DT8" s="347"/>
      <c r="DU8" s="347"/>
      <c r="DV8" s="347"/>
      <c r="DW8" s="18"/>
      <c r="DX8" s="116">
        <f t="shared" si="3"/>
        <v>0</v>
      </c>
      <c r="DY8" s="246"/>
      <c r="DZ8" s="247"/>
      <c r="EA8" s="248"/>
      <c r="EB8" s="247"/>
      <c r="EC8" s="120">
        <f t="shared" si="16"/>
        <v>0</v>
      </c>
      <c r="ED8" s="386">
        <f t="shared" si="4"/>
        <v>0</v>
      </c>
      <c r="EE8" s="389"/>
      <c r="EF8" s="186"/>
      <c r="EG8" s="186"/>
      <c r="EH8" s="186"/>
      <c r="EI8" s="186"/>
      <c r="EJ8" s="186"/>
      <c r="EK8" s="186"/>
      <c r="EL8" s="186"/>
      <c r="EM8" s="186"/>
      <c r="EN8" s="186"/>
      <c r="EO8" s="186"/>
      <c r="EP8" s="186"/>
      <c r="EQ8" s="186"/>
      <c r="ER8" s="186"/>
      <c r="ES8" s="186"/>
      <c r="ET8" s="186"/>
      <c r="EU8" s="186"/>
      <c r="EV8" s="186"/>
      <c r="EW8" s="186"/>
      <c r="EX8" s="186"/>
      <c r="EY8" s="186"/>
      <c r="EZ8" s="186"/>
      <c r="FA8" s="186"/>
      <c r="FB8" s="186"/>
      <c r="FC8" s="186"/>
      <c r="FD8" s="186"/>
      <c r="FE8" s="186"/>
      <c r="FF8" s="186"/>
      <c r="FG8" s="186"/>
      <c r="FH8" s="186"/>
      <c r="FI8" s="186"/>
      <c r="FJ8" s="186"/>
      <c r="FK8" s="186"/>
      <c r="FL8" s="186"/>
      <c r="FM8" s="186"/>
      <c r="FN8" s="186"/>
      <c r="FO8" s="186"/>
      <c r="FP8" s="186"/>
      <c r="FQ8" s="186"/>
      <c r="FR8" s="186"/>
      <c r="FS8" s="186"/>
      <c r="FT8" s="186"/>
      <c r="FU8" s="186"/>
      <c r="FV8" s="186"/>
      <c r="FW8" s="186"/>
      <c r="FX8" s="186"/>
      <c r="FY8" s="186"/>
      <c r="FZ8" s="186"/>
      <c r="GA8" s="186"/>
      <c r="GB8" s="186"/>
      <c r="GC8" s="186"/>
      <c r="GD8" s="186"/>
      <c r="GE8" s="186"/>
      <c r="GF8" s="186"/>
      <c r="GG8" s="186"/>
      <c r="GH8" s="186"/>
      <c r="GI8" s="186"/>
      <c r="GJ8" s="186"/>
      <c r="GK8" s="186"/>
      <c r="GL8" s="186"/>
      <c r="GM8" s="186"/>
      <c r="GN8" s="186"/>
      <c r="GO8" s="186"/>
      <c r="GP8" s="186"/>
      <c r="GQ8" s="186"/>
      <c r="GR8" s="186"/>
      <c r="GS8" s="186"/>
      <c r="GT8" s="186"/>
      <c r="GU8" s="186"/>
      <c r="GV8" s="186"/>
      <c r="GW8" s="186"/>
      <c r="GX8" s="186"/>
      <c r="GY8" s="186"/>
      <c r="GZ8" s="186"/>
      <c r="HA8" s="186"/>
      <c r="HB8" s="186"/>
      <c r="HC8" s="186"/>
      <c r="HD8" s="186"/>
      <c r="HE8" s="186"/>
      <c r="HF8" s="186"/>
      <c r="HG8" s="186"/>
      <c r="HH8" s="186"/>
      <c r="HI8" s="186"/>
      <c r="HJ8" s="186"/>
      <c r="HK8" s="186"/>
      <c r="HL8" s="186"/>
      <c r="HM8" s="186"/>
      <c r="HN8" s="186"/>
      <c r="HO8" s="186"/>
      <c r="HP8" s="186"/>
      <c r="HQ8" s="186"/>
      <c r="HR8" s="186"/>
      <c r="HS8" s="186"/>
      <c r="HT8" s="186"/>
      <c r="HU8" s="186"/>
      <c r="HV8" s="186"/>
      <c r="HW8" s="186"/>
      <c r="HX8" s="186"/>
      <c r="HY8" s="186"/>
      <c r="HZ8" s="186"/>
      <c r="IA8" s="186"/>
      <c r="IB8" s="186"/>
      <c r="IC8" s="186"/>
      <c r="ID8" s="186"/>
      <c r="IE8" s="186"/>
      <c r="IF8" s="186"/>
      <c r="IG8" s="186"/>
      <c r="IH8" s="186"/>
      <c r="II8" s="186"/>
      <c r="IJ8" s="186"/>
      <c r="IK8" s="186"/>
      <c r="IL8" s="186"/>
      <c r="IM8" s="186"/>
      <c r="IN8" s="186"/>
      <c r="IO8" s="186"/>
      <c r="IP8" s="186"/>
      <c r="IQ8" s="186"/>
      <c r="IR8" s="186"/>
      <c r="IS8" s="186"/>
      <c r="IT8" s="186"/>
      <c r="IU8" s="186"/>
      <c r="IV8" s="186"/>
      <c r="IW8" s="186"/>
      <c r="IX8" s="186"/>
      <c r="IY8" s="186"/>
      <c r="IZ8" s="186"/>
      <c r="JA8" s="186"/>
      <c r="JB8" s="186"/>
      <c r="JC8" s="186"/>
      <c r="JD8" s="186"/>
      <c r="JE8" s="186"/>
      <c r="JF8" s="186"/>
      <c r="JG8" s="186"/>
      <c r="JH8" s="186"/>
      <c r="JI8" s="186"/>
      <c r="JJ8" s="186"/>
      <c r="JK8" s="186"/>
      <c r="JL8" s="186"/>
      <c r="JM8" s="186"/>
      <c r="JN8" s="186"/>
      <c r="JO8" s="186"/>
      <c r="JP8" s="186"/>
      <c r="JQ8" s="186"/>
      <c r="JR8" s="186"/>
      <c r="JS8" s="186"/>
      <c r="JT8" s="186"/>
      <c r="JU8" s="186"/>
      <c r="JV8" s="186"/>
      <c r="JW8" s="186"/>
      <c r="JX8" s="186"/>
      <c r="JY8" s="186"/>
      <c r="JZ8" s="186"/>
      <c r="KA8" s="186"/>
      <c r="KB8" s="186"/>
      <c r="KC8" s="186"/>
      <c r="KD8" s="186"/>
      <c r="KE8" s="186"/>
      <c r="KF8" s="186"/>
      <c r="KG8" s="186"/>
      <c r="KH8" s="186"/>
      <c r="KI8" s="186"/>
      <c r="KJ8" s="186"/>
      <c r="KK8" s="186"/>
      <c r="KL8" s="186"/>
      <c r="KM8" s="186"/>
      <c r="KN8" s="186"/>
      <c r="KO8" s="186"/>
      <c r="KP8" s="186"/>
      <c r="KQ8" s="186"/>
      <c r="KR8" s="186"/>
      <c r="KS8" s="186"/>
      <c r="KT8" s="186"/>
      <c r="KU8" s="186"/>
      <c r="KV8" s="186"/>
      <c r="KW8" s="186"/>
      <c r="KX8" s="186"/>
      <c r="KY8" s="186"/>
      <c r="KZ8" s="186"/>
      <c r="LA8" s="186"/>
      <c r="LB8" s="186"/>
      <c r="LC8" s="186"/>
      <c r="LD8" s="186"/>
      <c r="LE8" s="186"/>
      <c r="LF8" s="186"/>
      <c r="LG8" s="186"/>
      <c r="LH8" s="186"/>
      <c r="LI8" s="186"/>
      <c r="LJ8" s="186"/>
      <c r="LK8" s="186"/>
      <c r="LL8" s="186"/>
      <c r="LM8" s="186"/>
      <c r="LN8" s="186"/>
      <c r="LO8" s="186"/>
      <c r="LP8" s="186"/>
      <c r="LQ8" s="186"/>
      <c r="LR8" s="186"/>
      <c r="LS8" s="186"/>
      <c r="LT8" s="186"/>
      <c r="LU8" s="186"/>
      <c r="LV8" s="186"/>
      <c r="LW8" s="186"/>
      <c r="LX8" s="186"/>
      <c r="LY8" s="186"/>
      <c r="LZ8" s="186"/>
      <c r="MA8" s="186"/>
      <c r="MB8" s="186"/>
      <c r="MC8" s="186"/>
      <c r="MD8" s="186"/>
      <c r="ME8" s="186"/>
      <c r="MF8" s="186"/>
      <c r="MG8" s="186"/>
      <c r="MH8" s="186"/>
      <c r="MI8" s="186"/>
      <c r="MJ8" s="186"/>
      <c r="MK8" s="186"/>
      <c r="ML8" s="186"/>
      <c r="MM8" s="186"/>
      <c r="MN8" s="186"/>
      <c r="MO8" s="186"/>
      <c r="MP8" s="186"/>
      <c r="MQ8" s="186"/>
      <c r="MR8" s="186"/>
      <c r="MS8" s="186"/>
      <c r="MT8" s="186"/>
      <c r="MU8" s="186"/>
      <c r="MV8" s="186"/>
      <c r="MW8" s="186"/>
      <c r="MX8" s="186"/>
      <c r="MY8" s="186"/>
      <c r="MZ8" s="186"/>
      <c r="NA8" s="186"/>
      <c r="NB8" s="186"/>
      <c r="NC8" s="186"/>
      <c r="ND8" s="186"/>
      <c r="NE8" s="186"/>
      <c r="NF8" s="186"/>
      <c r="NG8" s="186"/>
      <c r="NH8" s="186"/>
      <c r="NI8" s="186"/>
      <c r="NJ8" s="186"/>
      <c r="NK8" s="186"/>
      <c r="NL8" s="186"/>
      <c r="NM8" s="186"/>
      <c r="NN8" s="186"/>
      <c r="NO8" s="186"/>
      <c r="NP8" s="186"/>
      <c r="NQ8" s="186"/>
      <c r="NR8" s="186"/>
      <c r="NS8" s="186"/>
      <c r="NT8" s="186"/>
      <c r="NU8" s="186"/>
      <c r="NV8" s="186"/>
      <c r="NW8" s="186"/>
      <c r="NX8" s="186"/>
      <c r="NY8" s="186"/>
      <c r="NZ8" s="186"/>
      <c r="OA8" s="186"/>
      <c r="OB8" s="186"/>
      <c r="OC8" s="186"/>
      <c r="OD8" s="186"/>
      <c r="OE8" s="186"/>
      <c r="OF8" s="186"/>
      <c r="OG8" s="186"/>
      <c r="OH8" s="186"/>
      <c r="OI8" s="186"/>
      <c r="OJ8" s="186"/>
      <c r="OK8" s="186"/>
      <c r="OL8" s="186"/>
      <c r="OM8" s="186"/>
      <c r="ON8" s="186"/>
      <c r="OO8" s="186"/>
      <c r="OP8" s="186"/>
      <c r="OQ8" s="186"/>
      <c r="OR8" s="186"/>
      <c r="OS8" s="186"/>
      <c r="OT8" s="186"/>
      <c r="OU8" s="186"/>
      <c r="OV8" s="186"/>
      <c r="OW8" s="186"/>
      <c r="OX8" s="186"/>
      <c r="OY8" s="186"/>
      <c r="OZ8" s="186"/>
      <c r="PA8" s="186"/>
      <c r="PB8" s="186"/>
      <c r="PC8" s="186"/>
      <c r="PD8" s="186"/>
      <c r="PE8" s="186"/>
      <c r="PF8" s="186"/>
      <c r="PG8" s="186"/>
      <c r="PH8" s="186"/>
      <c r="PI8" s="186"/>
      <c r="PJ8" s="186"/>
      <c r="PK8" s="186"/>
      <c r="PL8" s="186"/>
      <c r="PM8" s="186"/>
      <c r="PN8" s="186"/>
      <c r="PO8" s="186"/>
      <c r="PP8" s="186"/>
      <c r="PQ8" s="186"/>
      <c r="PR8" s="186"/>
      <c r="PS8" s="186"/>
      <c r="PT8" s="186"/>
      <c r="PU8" s="186"/>
      <c r="PV8" s="186"/>
      <c r="PW8" s="186"/>
      <c r="PX8" s="186"/>
      <c r="PY8" s="186"/>
      <c r="PZ8" s="186"/>
      <c r="QA8" s="186"/>
      <c r="QB8" s="186"/>
      <c r="QC8" s="186"/>
      <c r="QD8" s="186"/>
      <c r="QE8" s="186"/>
      <c r="QF8" s="186"/>
      <c r="QG8" s="186"/>
      <c r="QH8" s="186"/>
      <c r="QI8" s="186"/>
      <c r="QJ8" s="186"/>
      <c r="QK8" s="186"/>
      <c r="QL8" s="186"/>
      <c r="QM8" s="186"/>
      <c r="QN8" s="186"/>
      <c r="QO8" s="186"/>
      <c r="QP8" s="186"/>
      <c r="QQ8" s="186"/>
      <c r="QR8" s="186"/>
      <c r="QS8" s="186"/>
      <c r="QT8" s="186"/>
      <c r="QU8" s="186"/>
      <c r="QV8" s="186"/>
      <c r="QW8" s="186"/>
      <c r="QX8" s="186"/>
      <c r="QY8" s="186"/>
      <c r="QZ8" s="186"/>
      <c r="RA8" s="186"/>
      <c r="RB8" s="186"/>
      <c r="RC8" s="186"/>
      <c r="RD8" s="186"/>
      <c r="RE8" s="186"/>
      <c r="RF8" s="186"/>
      <c r="RG8" s="186"/>
      <c r="RH8" s="186"/>
      <c r="RI8" s="186"/>
      <c r="RJ8" s="186"/>
      <c r="RK8" s="186"/>
      <c r="RL8" s="186"/>
      <c r="RM8" s="186"/>
      <c r="RN8" s="186"/>
      <c r="RO8" s="186"/>
      <c r="RP8" s="186"/>
      <c r="RQ8" s="186"/>
      <c r="RR8" s="186"/>
      <c r="RS8" s="186"/>
      <c r="RT8" s="186"/>
      <c r="RU8" s="186"/>
      <c r="RV8" s="186"/>
      <c r="RW8" s="186"/>
      <c r="RX8" s="186"/>
      <c r="RY8" s="186"/>
      <c r="RZ8" s="186"/>
      <c r="SA8" s="186"/>
      <c r="SB8" s="186"/>
      <c r="SC8" s="186"/>
      <c r="SD8" s="186"/>
      <c r="SE8" s="186"/>
      <c r="SF8" s="186"/>
      <c r="SG8" s="186"/>
      <c r="SH8" s="186"/>
      <c r="SI8" s="186"/>
      <c r="SJ8" s="186"/>
      <c r="SK8" s="186"/>
      <c r="SL8" s="186"/>
      <c r="SM8" s="186"/>
      <c r="SN8" s="186"/>
      <c r="SO8" s="186"/>
      <c r="SP8" s="186"/>
      <c r="SQ8" s="186"/>
      <c r="SR8" s="186"/>
      <c r="SS8" s="186"/>
      <c r="ST8" s="186"/>
      <c r="SU8" s="186"/>
      <c r="SV8" s="186"/>
      <c r="SW8" s="186"/>
      <c r="SX8" s="186"/>
      <c r="SY8" s="186"/>
      <c r="SZ8" s="186"/>
      <c r="TA8" s="186"/>
      <c r="TB8" s="186"/>
      <c r="TC8" s="186"/>
      <c r="TD8" s="186"/>
      <c r="TE8" s="186"/>
      <c r="TF8" s="186"/>
      <c r="TG8" s="186"/>
      <c r="TH8" s="186"/>
      <c r="TI8" s="186"/>
      <c r="TJ8" s="186"/>
      <c r="TK8" s="186"/>
      <c r="TL8" s="186"/>
      <c r="TM8" s="186"/>
      <c r="TN8" s="186"/>
      <c r="TO8" s="186"/>
      <c r="TP8" s="186"/>
      <c r="TQ8" s="186"/>
      <c r="TR8" s="186"/>
      <c r="TS8" s="186"/>
      <c r="TT8" s="186"/>
      <c r="TU8" s="186"/>
      <c r="TV8" s="186"/>
      <c r="TW8" s="186"/>
      <c r="TX8" s="186"/>
      <c r="TY8" s="186"/>
      <c r="TZ8" s="186"/>
      <c r="UA8" s="186"/>
      <c r="UB8" s="186"/>
      <c r="UC8" s="186"/>
      <c r="UD8" s="186"/>
      <c r="UE8" s="186"/>
      <c r="UF8" s="186"/>
      <c r="UG8" s="186"/>
      <c r="UH8" s="186"/>
      <c r="UI8" s="186"/>
      <c r="UJ8" s="186"/>
      <c r="UK8" s="186"/>
      <c r="UL8" s="186"/>
      <c r="UM8" s="186"/>
      <c r="UN8" s="186"/>
      <c r="UO8" s="186"/>
      <c r="UP8" s="186"/>
      <c r="UQ8" s="186"/>
      <c r="UR8" s="186"/>
      <c r="US8" s="186"/>
      <c r="UT8" s="186"/>
      <c r="UU8" s="186"/>
      <c r="UV8" s="186"/>
      <c r="UW8" s="186"/>
      <c r="UX8" s="186"/>
      <c r="UY8" s="186"/>
      <c r="UZ8" s="186"/>
      <c r="VA8" s="186"/>
      <c r="VB8" s="186"/>
      <c r="VC8" s="186"/>
      <c r="VD8" s="186"/>
      <c r="VE8" s="186"/>
      <c r="VF8" s="186"/>
      <c r="VG8" s="186"/>
      <c r="VH8" s="186"/>
      <c r="VI8" s="186"/>
      <c r="VJ8" s="186"/>
      <c r="VK8" s="186"/>
      <c r="VL8" s="186"/>
      <c r="VM8" s="186"/>
      <c r="VN8" s="186"/>
      <c r="VO8" s="186"/>
      <c r="VP8" s="186"/>
      <c r="VQ8" s="186"/>
      <c r="VR8" s="186"/>
      <c r="VS8" s="186"/>
      <c r="VT8" s="186"/>
      <c r="VU8" s="186"/>
      <c r="VV8" s="186"/>
      <c r="VW8" s="186"/>
      <c r="VX8" s="186"/>
      <c r="VY8" s="186"/>
      <c r="VZ8" s="186"/>
      <c r="WA8" s="186"/>
      <c r="WB8" s="186"/>
      <c r="WC8" s="186"/>
      <c r="WD8" s="186"/>
      <c r="WE8" s="186"/>
      <c r="WF8" s="186"/>
      <c r="WG8" s="186"/>
      <c r="WH8" s="186"/>
      <c r="WI8" s="186"/>
      <c r="WJ8" s="186"/>
      <c r="WK8" s="186"/>
      <c r="WL8" s="186"/>
      <c r="WM8" s="186"/>
      <c r="WN8" s="186"/>
      <c r="WO8" s="186"/>
      <c r="WP8" s="186"/>
      <c r="WQ8" s="186"/>
      <c r="WR8" s="186"/>
      <c r="WS8" s="186"/>
      <c r="WT8" s="186"/>
      <c r="WU8" s="186"/>
      <c r="WV8" s="186"/>
      <c r="WW8" s="186"/>
      <c r="WX8" s="186"/>
      <c r="WY8" s="186"/>
      <c r="WZ8" s="186"/>
      <c r="XA8" s="186"/>
      <c r="XB8" s="186"/>
      <c r="XC8" s="186"/>
      <c r="XD8" s="186"/>
      <c r="XE8" s="186"/>
      <c r="XF8" s="186"/>
      <c r="XG8" s="186"/>
      <c r="XH8" s="186"/>
      <c r="XI8" s="186"/>
      <c r="XJ8" s="186"/>
      <c r="XK8" s="186"/>
      <c r="XL8" s="186"/>
      <c r="XM8" s="186"/>
      <c r="XN8" s="186"/>
      <c r="XO8" s="186"/>
      <c r="XP8" s="186"/>
      <c r="XQ8" s="186"/>
    </row>
    <row r="9" spans="1:641" s="4" customFormat="1" ht="15" customHeight="1" outlineLevel="1" x14ac:dyDescent="0.25">
      <c r="A9" s="281">
        <v>6</v>
      </c>
      <c r="B9" s="80" t="s">
        <v>89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100</v>
      </c>
      <c r="K9" s="56">
        <v>0</v>
      </c>
      <c r="L9" s="56">
        <v>0</v>
      </c>
      <c r="M9" s="77">
        <f t="shared" si="5"/>
        <v>3.5</v>
      </c>
      <c r="N9" s="51">
        <v>100</v>
      </c>
      <c r="O9" s="52">
        <v>100</v>
      </c>
      <c r="P9" s="52">
        <v>100</v>
      </c>
      <c r="Q9" s="52">
        <v>100</v>
      </c>
      <c r="R9" s="52">
        <v>100</v>
      </c>
      <c r="S9" s="52">
        <v>100</v>
      </c>
      <c r="T9" s="52">
        <v>100</v>
      </c>
      <c r="U9" s="52">
        <v>100</v>
      </c>
      <c r="V9" s="52">
        <v>100</v>
      </c>
      <c r="W9" s="52">
        <v>100</v>
      </c>
      <c r="X9" s="52">
        <v>100</v>
      </c>
      <c r="Y9" s="52">
        <v>0</v>
      </c>
      <c r="Z9" s="52">
        <v>0</v>
      </c>
      <c r="AA9" s="53">
        <f t="shared" si="6"/>
        <v>0</v>
      </c>
      <c r="AB9" s="55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  <c r="AH9" s="56">
        <v>0</v>
      </c>
      <c r="AI9" s="56">
        <v>0</v>
      </c>
      <c r="AJ9" s="56">
        <v>0</v>
      </c>
      <c r="AK9" s="56">
        <v>0</v>
      </c>
      <c r="AL9" s="56">
        <v>0</v>
      </c>
      <c r="AM9" s="75">
        <v>100</v>
      </c>
      <c r="AN9" s="56">
        <v>90</v>
      </c>
      <c r="AO9" s="56">
        <v>0</v>
      </c>
      <c r="AP9" s="313">
        <f t="shared" si="7"/>
        <v>5.95</v>
      </c>
      <c r="AQ9" s="58">
        <v>0</v>
      </c>
      <c r="AR9" s="76">
        <v>0</v>
      </c>
      <c r="AS9" s="76">
        <v>0</v>
      </c>
      <c r="AT9" s="76">
        <v>0</v>
      </c>
      <c r="AU9" s="76">
        <v>0</v>
      </c>
      <c r="AV9" s="76">
        <v>0</v>
      </c>
      <c r="AW9" s="76">
        <v>0</v>
      </c>
      <c r="AX9" s="76">
        <v>0</v>
      </c>
      <c r="AY9" s="76">
        <v>0</v>
      </c>
      <c r="AZ9" s="52">
        <v>0</v>
      </c>
      <c r="BA9" s="52">
        <v>100</v>
      </c>
      <c r="BB9" s="52">
        <v>0</v>
      </c>
      <c r="BC9" s="52">
        <v>0</v>
      </c>
      <c r="BD9" s="54">
        <f t="shared" si="8"/>
        <v>5</v>
      </c>
      <c r="BE9" s="358">
        <v>0</v>
      </c>
      <c r="BF9" s="64">
        <v>0</v>
      </c>
      <c r="BG9" s="64">
        <v>0</v>
      </c>
      <c r="BH9" s="64">
        <v>0</v>
      </c>
      <c r="BI9" s="64">
        <v>0</v>
      </c>
      <c r="BJ9" s="64">
        <v>0</v>
      </c>
      <c r="BK9" s="64">
        <v>0</v>
      </c>
      <c r="BL9" s="64">
        <v>0</v>
      </c>
      <c r="BM9" s="64">
        <v>100</v>
      </c>
      <c r="BN9" s="64">
        <v>0</v>
      </c>
      <c r="BO9" s="64">
        <v>0</v>
      </c>
      <c r="BP9" s="370">
        <f t="shared" si="9"/>
        <v>4</v>
      </c>
      <c r="BQ9" s="64">
        <v>100</v>
      </c>
      <c r="BR9" s="64">
        <v>100</v>
      </c>
      <c r="BS9" s="64">
        <v>100</v>
      </c>
      <c r="BT9" s="64">
        <v>100</v>
      </c>
      <c r="BU9" s="64">
        <v>100</v>
      </c>
      <c r="BV9" s="64">
        <v>100</v>
      </c>
      <c r="BW9" s="64">
        <v>100</v>
      </c>
      <c r="BX9" s="64">
        <v>0</v>
      </c>
      <c r="BY9" s="64">
        <v>0</v>
      </c>
      <c r="BZ9" s="192">
        <f t="shared" si="17"/>
        <v>0</v>
      </c>
      <c r="CA9" s="193">
        <f t="shared" si="1"/>
        <v>18.45</v>
      </c>
      <c r="CB9" s="51">
        <v>100</v>
      </c>
      <c r="CC9" s="52">
        <v>100</v>
      </c>
      <c r="CD9" s="52">
        <v>100</v>
      </c>
      <c r="CE9" s="52">
        <v>100</v>
      </c>
      <c r="CF9" s="166">
        <v>0</v>
      </c>
      <c r="CG9" s="166">
        <v>0</v>
      </c>
      <c r="CH9" s="641">
        <f t="shared" si="10"/>
        <v>0</v>
      </c>
      <c r="CI9" s="323">
        <v>100</v>
      </c>
      <c r="CJ9" s="318">
        <v>100</v>
      </c>
      <c r="CK9" s="318">
        <v>100</v>
      </c>
      <c r="CL9" s="318">
        <v>100</v>
      </c>
      <c r="CM9" s="318">
        <v>0</v>
      </c>
      <c r="CN9" s="318">
        <v>0</v>
      </c>
      <c r="CO9" s="642">
        <f t="shared" si="11"/>
        <v>0</v>
      </c>
      <c r="CP9" s="55">
        <v>100</v>
      </c>
      <c r="CQ9" s="56">
        <v>100</v>
      </c>
      <c r="CR9" s="56">
        <v>100</v>
      </c>
      <c r="CS9" s="56">
        <v>100</v>
      </c>
      <c r="CT9" s="56">
        <v>0</v>
      </c>
      <c r="CU9" s="56">
        <v>0</v>
      </c>
      <c r="CV9" s="269">
        <f t="shared" si="12"/>
        <v>0</v>
      </c>
      <c r="CW9" s="55">
        <v>100</v>
      </c>
      <c r="CX9" s="56">
        <v>100</v>
      </c>
      <c r="CY9" s="56">
        <v>100</v>
      </c>
      <c r="CZ9" s="56">
        <v>100</v>
      </c>
      <c r="DA9" s="56">
        <v>0</v>
      </c>
      <c r="DB9" s="56">
        <v>0</v>
      </c>
      <c r="DC9" s="270">
        <f t="shared" si="13"/>
        <v>0</v>
      </c>
      <c r="DD9" s="170">
        <v>100</v>
      </c>
      <c r="DE9" s="168">
        <v>100</v>
      </c>
      <c r="DF9" s="169">
        <v>100</v>
      </c>
      <c r="DG9" s="169">
        <v>100</v>
      </c>
      <c r="DH9" s="169">
        <v>0</v>
      </c>
      <c r="DI9" s="169">
        <v>0</v>
      </c>
      <c r="DJ9" s="169">
        <v>0</v>
      </c>
      <c r="DK9" s="413">
        <f t="shared" si="14"/>
        <v>0</v>
      </c>
      <c r="DL9" s="414">
        <v>100</v>
      </c>
      <c r="DM9" s="415">
        <v>100</v>
      </c>
      <c r="DN9" s="415">
        <v>100</v>
      </c>
      <c r="DO9" s="415">
        <v>0</v>
      </c>
      <c r="DP9" s="415">
        <v>0</v>
      </c>
      <c r="DQ9" s="416">
        <f t="shared" si="15"/>
        <v>0</v>
      </c>
      <c r="DR9" s="164">
        <f t="shared" si="2"/>
        <v>0</v>
      </c>
      <c r="DS9" s="17">
        <f>7/10</f>
        <v>0.7</v>
      </c>
      <c r="DT9" s="347">
        <f>6/10</f>
        <v>0.6</v>
      </c>
      <c r="DU9" s="372"/>
      <c r="DV9" s="372"/>
      <c r="DW9" s="18"/>
      <c r="DX9" s="19">
        <f t="shared" si="3"/>
        <v>1.2999999999999998</v>
      </c>
      <c r="DY9" s="246"/>
      <c r="DZ9" s="247"/>
      <c r="EA9" s="248"/>
      <c r="EB9" s="247"/>
      <c r="EC9" s="28">
        <f t="shared" si="16"/>
        <v>0</v>
      </c>
      <c r="ED9" s="387">
        <f t="shared" si="4"/>
        <v>19.75</v>
      </c>
      <c r="EE9" s="392">
        <v>25</v>
      </c>
      <c r="EF9" s="185"/>
      <c r="EG9" s="185"/>
      <c r="EH9" s="185"/>
      <c r="EI9" s="185"/>
      <c r="EJ9" s="185"/>
      <c r="EK9" s="185"/>
      <c r="EL9" s="185"/>
      <c r="EM9" s="185"/>
      <c r="EN9" s="185"/>
      <c r="EO9" s="185"/>
      <c r="EP9" s="185"/>
      <c r="EQ9" s="185"/>
      <c r="ER9" s="185"/>
      <c r="ES9" s="185"/>
      <c r="ET9" s="185"/>
      <c r="EU9" s="185"/>
      <c r="EV9" s="185"/>
      <c r="EW9" s="185"/>
      <c r="EX9" s="185"/>
      <c r="EY9" s="185"/>
      <c r="EZ9" s="185"/>
      <c r="FA9" s="185"/>
      <c r="FB9" s="185"/>
      <c r="FC9" s="185"/>
      <c r="FD9" s="185"/>
      <c r="FE9" s="185"/>
      <c r="FF9" s="185"/>
      <c r="FG9" s="185"/>
      <c r="FH9" s="185"/>
      <c r="FI9" s="185"/>
      <c r="FJ9" s="185"/>
      <c r="FK9" s="185"/>
      <c r="FL9" s="185"/>
      <c r="FM9" s="185"/>
      <c r="FN9" s="185"/>
      <c r="FO9" s="185"/>
      <c r="FP9" s="185"/>
      <c r="FQ9" s="185"/>
      <c r="FR9" s="185"/>
      <c r="FS9" s="185"/>
      <c r="FT9" s="185"/>
      <c r="FU9" s="185"/>
      <c r="FV9" s="185"/>
      <c r="FW9" s="185"/>
      <c r="FX9" s="185"/>
      <c r="FY9" s="185"/>
      <c r="FZ9" s="185"/>
      <c r="GA9" s="185"/>
      <c r="GB9" s="185"/>
      <c r="GC9" s="185"/>
      <c r="GD9" s="185"/>
      <c r="GE9" s="185"/>
      <c r="GF9" s="185"/>
      <c r="GG9" s="185"/>
      <c r="GH9" s="185"/>
      <c r="GI9" s="185"/>
      <c r="GJ9" s="185"/>
      <c r="GK9" s="185"/>
      <c r="GL9" s="185"/>
      <c r="GM9" s="185"/>
      <c r="GN9" s="185"/>
      <c r="GO9" s="185"/>
      <c r="GP9" s="185"/>
      <c r="GQ9" s="185"/>
      <c r="GR9" s="185"/>
      <c r="GS9" s="185"/>
      <c r="GT9" s="185"/>
      <c r="GU9" s="185"/>
      <c r="GV9" s="185"/>
      <c r="GW9" s="185"/>
      <c r="GX9" s="185"/>
      <c r="GY9" s="185"/>
      <c r="GZ9" s="185"/>
      <c r="HA9" s="185"/>
      <c r="HB9" s="185"/>
      <c r="HC9" s="185"/>
      <c r="HD9" s="185"/>
      <c r="HE9" s="185"/>
      <c r="HF9" s="185"/>
      <c r="HG9" s="185"/>
      <c r="HH9" s="185"/>
      <c r="HI9" s="185"/>
      <c r="HJ9" s="185"/>
      <c r="HK9" s="185"/>
      <c r="HL9" s="185"/>
      <c r="HM9" s="185"/>
      <c r="HN9" s="185"/>
      <c r="HO9" s="185"/>
      <c r="HP9" s="185"/>
      <c r="HQ9" s="185"/>
      <c r="HR9" s="185"/>
      <c r="HS9" s="185"/>
      <c r="HT9" s="185"/>
      <c r="HU9" s="185"/>
      <c r="HV9" s="185"/>
      <c r="HW9" s="185"/>
      <c r="HX9" s="185"/>
      <c r="HY9" s="185"/>
      <c r="HZ9" s="185"/>
      <c r="IA9" s="185"/>
      <c r="IB9" s="185"/>
      <c r="IC9" s="185"/>
      <c r="ID9" s="185"/>
      <c r="IE9" s="185"/>
      <c r="IF9" s="185"/>
      <c r="IG9" s="185"/>
      <c r="IH9" s="185"/>
      <c r="II9" s="185"/>
      <c r="IJ9" s="185"/>
      <c r="IK9" s="185"/>
      <c r="IL9" s="185"/>
      <c r="IM9" s="185"/>
      <c r="IN9" s="185"/>
      <c r="IO9" s="185"/>
      <c r="IP9" s="185"/>
      <c r="IQ9" s="185"/>
      <c r="IR9" s="185"/>
      <c r="IS9" s="185"/>
      <c r="IT9" s="185"/>
      <c r="IU9" s="185"/>
      <c r="IV9" s="185"/>
      <c r="IW9" s="185"/>
      <c r="IX9" s="185"/>
      <c r="IY9" s="185"/>
      <c r="IZ9" s="185"/>
      <c r="JA9" s="185"/>
      <c r="JB9" s="185"/>
      <c r="JC9" s="185"/>
      <c r="JD9" s="185"/>
      <c r="JE9" s="185"/>
      <c r="JF9" s="185"/>
      <c r="JG9" s="185"/>
      <c r="JH9" s="185"/>
      <c r="JI9" s="185"/>
      <c r="JJ9" s="185"/>
      <c r="JK9" s="185"/>
      <c r="JL9" s="185"/>
      <c r="JM9" s="185"/>
      <c r="JN9" s="185"/>
      <c r="JO9" s="185"/>
      <c r="JP9" s="185"/>
      <c r="JQ9" s="185"/>
      <c r="JR9" s="185"/>
      <c r="JS9" s="185"/>
      <c r="JT9" s="185"/>
      <c r="JU9" s="185"/>
      <c r="JV9" s="185"/>
      <c r="JW9" s="185"/>
      <c r="JX9" s="185"/>
      <c r="JY9" s="185"/>
      <c r="JZ9" s="185"/>
      <c r="KA9" s="185"/>
      <c r="KB9" s="185"/>
      <c r="KC9" s="185"/>
      <c r="KD9" s="185"/>
      <c r="KE9" s="185"/>
      <c r="KF9" s="185"/>
      <c r="KG9" s="185"/>
      <c r="KH9" s="185"/>
      <c r="KI9" s="185"/>
      <c r="KJ9" s="185"/>
      <c r="KK9" s="185"/>
      <c r="KL9" s="185"/>
      <c r="KM9" s="185"/>
      <c r="KN9" s="185"/>
      <c r="KO9" s="185"/>
      <c r="KP9" s="185"/>
      <c r="KQ9" s="185"/>
      <c r="KR9" s="185"/>
      <c r="KS9" s="185"/>
      <c r="KT9" s="185"/>
      <c r="KU9" s="185"/>
      <c r="KV9" s="185"/>
      <c r="KW9" s="185"/>
      <c r="KX9" s="185"/>
      <c r="KY9" s="185"/>
      <c r="KZ9" s="185"/>
      <c r="LA9" s="185"/>
      <c r="LB9" s="185"/>
      <c r="LC9" s="185"/>
      <c r="LD9" s="185"/>
      <c r="LE9" s="185"/>
      <c r="LF9" s="185"/>
      <c r="LG9" s="185"/>
      <c r="LH9" s="185"/>
      <c r="LI9" s="185"/>
      <c r="LJ9" s="185"/>
      <c r="LK9" s="185"/>
      <c r="LL9" s="185"/>
      <c r="LM9" s="185"/>
      <c r="LN9" s="185"/>
      <c r="LO9" s="185"/>
      <c r="LP9" s="185"/>
      <c r="LQ9" s="185"/>
      <c r="LR9" s="185"/>
      <c r="LS9" s="185"/>
      <c r="LT9" s="185"/>
      <c r="LU9" s="185"/>
      <c r="LV9" s="185"/>
      <c r="LW9" s="185"/>
      <c r="LX9" s="185"/>
      <c r="LY9" s="185"/>
      <c r="LZ9" s="185"/>
      <c r="MA9" s="185"/>
      <c r="MB9" s="185"/>
      <c r="MC9" s="185"/>
      <c r="MD9" s="185"/>
      <c r="ME9" s="185"/>
      <c r="MF9" s="185"/>
      <c r="MG9" s="185"/>
      <c r="MH9" s="185"/>
      <c r="MI9" s="185"/>
      <c r="MJ9" s="185"/>
      <c r="MK9" s="185"/>
      <c r="ML9" s="185"/>
      <c r="MM9" s="185"/>
      <c r="MN9" s="185"/>
      <c r="MO9" s="185"/>
      <c r="MP9" s="185"/>
      <c r="MQ9" s="185"/>
      <c r="MR9" s="185"/>
      <c r="MS9" s="185"/>
      <c r="MT9" s="185"/>
      <c r="MU9" s="185"/>
      <c r="MV9" s="185"/>
      <c r="MW9" s="185"/>
      <c r="MX9" s="185"/>
      <c r="MY9" s="185"/>
      <c r="MZ9" s="185"/>
      <c r="NA9" s="185"/>
      <c r="NB9" s="185"/>
      <c r="NC9" s="185"/>
      <c r="ND9" s="185"/>
      <c r="NE9" s="185"/>
      <c r="NF9" s="185"/>
      <c r="NG9" s="185"/>
      <c r="NH9" s="185"/>
      <c r="NI9" s="185"/>
      <c r="NJ9" s="185"/>
      <c r="NK9" s="185"/>
      <c r="NL9" s="185"/>
      <c r="NM9" s="185"/>
      <c r="NN9" s="185"/>
      <c r="NO9" s="185"/>
      <c r="NP9" s="185"/>
      <c r="NQ9" s="185"/>
      <c r="NR9" s="185"/>
      <c r="NS9" s="185"/>
      <c r="NT9" s="185"/>
      <c r="NU9" s="185"/>
      <c r="NV9" s="185"/>
      <c r="NW9" s="185"/>
      <c r="NX9" s="185"/>
      <c r="NY9" s="185"/>
      <c r="NZ9" s="185"/>
      <c r="OA9" s="185"/>
      <c r="OB9" s="185"/>
      <c r="OC9" s="185"/>
      <c r="OD9" s="185"/>
      <c r="OE9" s="185"/>
      <c r="OF9" s="185"/>
      <c r="OG9" s="185"/>
      <c r="OH9" s="185"/>
      <c r="OI9" s="185"/>
      <c r="OJ9" s="185"/>
      <c r="OK9" s="185"/>
      <c r="OL9" s="185"/>
      <c r="OM9" s="185"/>
      <c r="ON9" s="185"/>
      <c r="OO9" s="185"/>
      <c r="OP9" s="185"/>
      <c r="OQ9" s="185"/>
      <c r="OR9" s="185"/>
      <c r="OS9" s="185"/>
      <c r="OT9" s="185"/>
      <c r="OU9" s="185"/>
      <c r="OV9" s="185"/>
      <c r="OW9" s="185"/>
      <c r="OX9" s="185"/>
      <c r="OY9" s="185"/>
      <c r="OZ9" s="185"/>
      <c r="PA9" s="185"/>
      <c r="PB9" s="185"/>
      <c r="PC9" s="185"/>
      <c r="PD9" s="185"/>
      <c r="PE9" s="185"/>
      <c r="PF9" s="185"/>
      <c r="PG9" s="185"/>
      <c r="PH9" s="185"/>
      <c r="PI9" s="185"/>
      <c r="PJ9" s="185"/>
      <c r="PK9" s="185"/>
      <c r="PL9" s="185"/>
      <c r="PM9" s="185"/>
      <c r="PN9" s="185"/>
      <c r="PO9" s="185"/>
      <c r="PP9" s="185"/>
      <c r="PQ9" s="185"/>
      <c r="PR9" s="185"/>
      <c r="PS9" s="185"/>
      <c r="PT9" s="185"/>
      <c r="PU9" s="185"/>
      <c r="PV9" s="185"/>
      <c r="PW9" s="185"/>
      <c r="PX9" s="185"/>
      <c r="PY9" s="185"/>
      <c r="PZ9" s="185"/>
      <c r="QA9" s="185"/>
      <c r="QB9" s="185"/>
      <c r="QC9" s="185"/>
      <c r="QD9" s="185"/>
      <c r="QE9" s="185"/>
      <c r="QF9" s="185"/>
      <c r="QG9" s="185"/>
      <c r="QH9" s="185"/>
      <c r="QI9" s="185"/>
      <c r="QJ9" s="185"/>
      <c r="QK9" s="185"/>
      <c r="QL9" s="185"/>
      <c r="QM9" s="185"/>
      <c r="QN9" s="185"/>
      <c r="QO9" s="185"/>
      <c r="QP9" s="185"/>
      <c r="QQ9" s="185"/>
      <c r="QR9" s="185"/>
      <c r="QS9" s="185"/>
      <c r="QT9" s="185"/>
      <c r="QU9" s="185"/>
      <c r="QV9" s="185"/>
      <c r="QW9" s="185"/>
      <c r="QX9" s="185"/>
      <c r="QY9" s="185"/>
      <c r="QZ9" s="185"/>
      <c r="RA9" s="185"/>
      <c r="RB9" s="185"/>
      <c r="RC9" s="185"/>
      <c r="RD9" s="185"/>
      <c r="RE9" s="185"/>
      <c r="RF9" s="185"/>
      <c r="RG9" s="185"/>
      <c r="RH9" s="185"/>
      <c r="RI9" s="185"/>
      <c r="RJ9" s="185"/>
      <c r="RK9" s="185"/>
      <c r="RL9" s="185"/>
      <c r="RM9" s="185"/>
      <c r="RN9" s="185"/>
      <c r="RO9" s="185"/>
      <c r="RP9" s="185"/>
      <c r="RQ9" s="185"/>
      <c r="RR9" s="185"/>
      <c r="RS9" s="185"/>
      <c r="RT9" s="185"/>
      <c r="RU9" s="185"/>
      <c r="RV9" s="185"/>
      <c r="RW9" s="185"/>
      <c r="RX9" s="185"/>
      <c r="RY9" s="185"/>
      <c r="RZ9" s="185"/>
      <c r="SA9" s="185"/>
      <c r="SB9" s="185"/>
      <c r="SC9" s="185"/>
      <c r="SD9" s="185"/>
      <c r="SE9" s="185"/>
      <c r="SF9" s="185"/>
      <c r="SG9" s="185"/>
      <c r="SH9" s="185"/>
      <c r="SI9" s="185"/>
      <c r="SJ9" s="185"/>
      <c r="SK9" s="185"/>
      <c r="SL9" s="185"/>
      <c r="SM9" s="185"/>
      <c r="SN9" s="185"/>
      <c r="SO9" s="185"/>
      <c r="SP9" s="185"/>
      <c r="SQ9" s="185"/>
      <c r="SR9" s="185"/>
      <c r="SS9" s="185"/>
      <c r="ST9" s="185"/>
      <c r="SU9" s="185"/>
      <c r="SV9" s="185"/>
      <c r="SW9" s="185"/>
      <c r="SX9" s="185"/>
      <c r="SY9" s="185"/>
      <c r="SZ9" s="185"/>
      <c r="TA9" s="185"/>
      <c r="TB9" s="185"/>
      <c r="TC9" s="185"/>
      <c r="TD9" s="185"/>
      <c r="TE9" s="185"/>
      <c r="TF9" s="185"/>
      <c r="TG9" s="185"/>
      <c r="TH9" s="185"/>
      <c r="TI9" s="185"/>
      <c r="TJ9" s="185"/>
      <c r="TK9" s="185"/>
      <c r="TL9" s="185"/>
      <c r="TM9" s="185"/>
      <c r="TN9" s="185"/>
      <c r="TO9" s="185"/>
      <c r="TP9" s="185"/>
      <c r="TQ9" s="185"/>
      <c r="TR9" s="185"/>
      <c r="TS9" s="185"/>
      <c r="TT9" s="185"/>
      <c r="TU9" s="185"/>
      <c r="TV9" s="185"/>
      <c r="TW9" s="185"/>
      <c r="TX9" s="185"/>
      <c r="TY9" s="185"/>
      <c r="TZ9" s="185"/>
      <c r="UA9" s="185"/>
      <c r="UB9" s="185"/>
      <c r="UC9" s="185"/>
      <c r="UD9" s="185"/>
      <c r="UE9" s="185"/>
      <c r="UF9" s="185"/>
      <c r="UG9" s="185"/>
      <c r="UH9" s="185"/>
      <c r="UI9" s="185"/>
      <c r="UJ9" s="185"/>
      <c r="UK9" s="185"/>
      <c r="UL9" s="185"/>
      <c r="UM9" s="185"/>
      <c r="UN9" s="185"/>
      <c r="UO9" s="185"/>
      <c r="UP9" s="185"/>
      <c r="UQ9" s="185"/>
      <c r="UR9" s="185"/>
      <c r="US9" s="185"/>
      <c r="UT9" s="185"/>
      <c r="UU9" s="185"/>
      <c r="UV9" s="185"/>
      <c r="UW9" s="185"/>
      <c r="UX9" s="185"/>
      <c r="UY9" s="185"/>
      <c r="UZ9" s="185"/>
      <c r="VA9" s="185"/>
      <c r="VB9" s="185"/>
      <c r="VC9" s="185"/>
      <c r="VD9" s="185"/>
      <c r="VE9" s="185"/>
      <c r="VF9" s="185"/>
      <c r="VG9" s="185"/>
      <c r="VH9" s="185"/>
      <c r="VI9" s="185"/>
      <c r="VJ9" s="185"/>
      <c r="VK9" s="185"/>
      <c r="VL9" s="185"/>
      <c r="VM9" s="185"/>
      <c r="VN9" s="185"/>
      <c r="VO9" s="185"/>
      <c r="VP9" s="185"/>
      <c r="VQ9" s="185"/>
      <c r="VR9" s="185"/>
      <c r="VS9" s="185"/>
      <c r="VT9" s="185"/>
      <c r="VU9" s="185"/>
      <c r="VV9" s="185"/>
      <c r="VW9" s="185"/>
      <c r="VX9" s="185"/>
      <c r="VY9" s="185"/>
      <c r="VZ9" s="185"/>
      <c r="WA9" s="185"/>
      <c r="WB9" s="185"/>
      <c r="WC9" s="185"/>
      <c r="WD9" s="185"/>
      <c r="WE9" s="185"/>
      <c r="WF9" s="185"/>
      <c r="WG9" s="185"/>
      <c r="WH9" s="185"/>
      <c r="WI9" s="185"/>
      <c r="WJ9" s="185"/>
      <c r="WK9" s="185"/>
      <c r="WL9" s="185"/>
      <c r="WM9" s="185"/>
      <c r="WN9" s="185"/>
      <c r="WO9" s="185"/>
      <c r="WP9" s="185"/>
      <c r="WQ9" s="185"/>
      <c r="WR9" s="185"/>
      <c r="WS9" s="185"/>
      <c r="WT9" s="185"/>
      <c r="WU9" s="185"/>
      <c r="WV9" s="185"/>
      <c r="WW9" s="185"/>
      <c r="WX9" s="185"/>
      <c r="WY9" s="185"/>
      <c r="WZ9" s="185"/>
      <c r="XA9" s="185"/>
      <c r="XB9" s="185"/>
      <c r="XC9" s="185"/>
      <c r="XD9" s="185"/>
      <c r="XE9" s="185"/>
      <c r="XF9" s="185"/>
      <c r="XG9" s="185"/>
      <c r="XH9" s="185"/>
      <c r="XI9" s="185"/>
      <c r="XJ9" s="185"/>
      <c r="XK9" s="185"/>
      <c r="XL9" s="185"/>
      <c r="XM9" s="185"/>
      <c r="XN9" s="185"/>
      <c r="XO9" s="185"/>
      <c r="XP9" s="185"/>
      <c r="XQ9" s="185"/>
    </row>
    <row r="10" spans="1:641" s="159" customFormat="1" ht="16.5" customHeight="1" outlineLevel="1" x14ac:dyDescent="0.25">
      <c r="A10" s="145">
        <v>7</v>
      </c>
      <c r="B10" s="146" t="s">
        <v>90</v>
      </c>
      <c r="C10" s="147">
        <v>100</v>
      </c>
      <c r="D10" s="147">
        <v>100</v>
      </c>
      <c r="E10" s="147">
        <v>100</v>
      </c>
      <c r="F10" s="147">
        <v>100</v>
      </c>
      <c r="G10" s="147">
        <v>100</v>
      </c>
      <c r="H10" s="147">
        <v>100</v>
      </c>
      <c r="I10" s="147">
        <v>100</v>
      </c>
      <c r="J10" s="147">
        <v>100</v>
      </c>
      <c r="K10" s="147">
        <v>0</v>
      </c>
      <c r="L10" s="147">
        <v>0</v>
      </c>
      <c r="M10" s="148">
        <f t="shared" si="5"/>
        <v>0</v>
      </c>
      <c r="N10" s="149">
        <v>100</v>
      </c>
      <c r="O10" s="150">
        <v>100</v>
      </c>
      <c r="P10" s="150">
        <v>100</v>
      </c>
      <c r="Q10" s="150">
        <v>100</v>
      </c>
      <c r="R10" s="150">
        <v>100</v>
      </c>
      <c r="S10" s="150">
        <v>100</v>
      </c>
      <c r="T10" s="150">
        <v>100</v>
      </c>
      <c r="U10" s="150">
        <v>100</v>
      </c>
      <c r="V10" s="150">
        <v>100</v>
      </c>
      <c r="W10" s="150">
        <v>100</v>
      </c>
      <c r="X10" s="150">
        <v>100</v>
      </c>
      <c r="Y10" s="150">
        <v>0</v>
      </c>
      <c r="Z10" s="150">
        <v>0</v>
      </c>
      <c r="AA10" s="151">
        <f t="shared" si="6"/>
        <v>0</v>
      </c>
      <c r="AB10" s="152">
        <v>100</v>
      </c>
      <c r="AC10" s="147">
        <v>100</v>
      </c>
      <c r="AD10" s="147">
        <v>100</v>
      </c>
      <c r="AE10" s="147">
        <v>100</v>
      </c>
      <c r="AF10" s="147">
        <v>100</v>
      </c>
      <c r="AG10" s="147">
        <v>100</v>
      </c>
      <c r="AH10" s="147">
        <v>100</v>
      </c>
      <c r="AI10" s="147">
        <v>100</v>
      </c>
      <c r="AJ10" s="147">
        <v>100</v>
      </c>
      <c r="AK10" s="147">
        <v>100</v>
      </c>
      <c r="AL10" s="147">
        <v>100</v>
      </c>
      <c r="AM10" s="153">
        <v>100</v>
      </c>
      <c r="AN10" s="147">
        <v>0</v>
      </c>
      <c r="AO10" s="147">
        <v>0</v>
      </c>
      <c r="AP10" s="353">
        <f t="shared" si="7"/>
        <v>0</v>
      </c>
      <c r="AQ10" s="154">
        <v>100</v>
      </c>
      <c r="AR10" s="155">
        <v>100</v>
      </c>
      <c r="AS10" s="155">
        <v>100</v>
      </c>
      <c r="AT10" s="155">
        <v>100</v>
      </c>
      <c r="AU10" s="155">
        <v>100</v>
      </c>
      <c r="AV10" s="155">
        <v>100</v>
      </c>
      <c r="AW10" s="155">
        <v>100</v>
      </c>
      <c r="AX10" s="155">
        <v>100</v>
      </c>
      <c r="AY10" s="155">
        <v>100</v>
      </c>
      <c r="AZ10" s="150">
        <v>100</v>
      </c>
      <c r="BA10" s="150">
        <v>100</v>
      </c>
      <c r="BB10" s="150">
        <v>0</v>
      </c>
      <c r="BC10" s="150">
        <v>0</v>
      </c>
      <c r="BD10" s="151">
        <f t="shared" si="8"/>
        <v>0</v>
      </c>
      <c r="BE10" s="360">
        <v>0</v>
      </c>
      <c r="BF10" s="156">
        <v>0</v>
      </c>
      <c r="BG10" s="156">
        <v>0</v>
      </c>
      <c r="BH10" s="156">
        <v>0</v>
      </c>
      <c r="BI10" s="156">
        <v>0</v>
      </c>
      <c r="BJ10" s="156">
        <v>0</v>
      </c>
      <c r="BK10" s="156">
        <v>100</v>
      </c>
      <c r="BL10" s="156">
        <v>0</v>
      </c>
      <c r="BM10" s="156">
        <v>100</v>
      </c>
      <c r="BN10" s="156">
        <v>0</v>
      </c>
      <c r="BO10" s="156">
        <v>0</v>
      </c>
      <c r="BP10" s="371">
        <f t="shared" si="9"/>
        <v>3.5</v>
      </c>
      <c r="BQ10" s="156">
        <v>100</v>
      </c>
      <c r="BR10" s="156">
        <v>100</v>
      </c>
      <c r="BS10" s="156">
        <v>100</v>
      </c>
      <c r="BT10" s="156">
        <v>100</v>
      </c>
      <c r="BU10" s="156">
        <v>100</v>
      </c>
      <c r="BV10" s="156">
        <v>100</v>
      </c>
      <c r="BW10" s="64">
        <v>100</v>
      </c>
      <c r="BX10" s="156">
        <v>0</v>
      </c>
      <c r="BY10" s="156">
        <v>0</v>
      </c>
      <c r="BZ10" s="192">
        <f t="shared" si="17"/>
        <v>0</v>
      </c>
      <c r="CA10" s="194">
        <f t="shared" si="1"/>
        <v>3.5</v>
      </c>
      <c r="CB10" s="149">
        <v>100</v>
      </c>
      <c r="CC10" s="150">
        <v>100</v>
      </c>
      <c r="CD10" s="150">
        <v>100</v>
      </c>
      <c r="CE10" s="150">
        <v>100</v>
      </c>
      <c r="CF10" s="174">
        <v>0</v>
      </c>
      <c r="CG10" s="174">
        <v>0</v>
      </c>
      <c r="CH10" s="643">
        <f t="shared" si="10"/>
        <v>0</v>
      </c>
      <c r="CI10" s="645">
        <v>100</v>
      </c>
      <c r="CJ10" s="645">
        <v>100</v>
      </c>
      <c r="CK10" s="645">
        <v>100</v>
      </c>
      <c r="CL10" s="645">
        <v>100</v>
      </c>
      <c r="CM10" s="645">
        <v>0</v>
      </c>
      <c r="CN10" s="645">
        <v>0</v>
      </c>
      <c r="CO10" s="644">
        <f t="shared" si="11"/>
        <v>0</v>
      </c>
      <c r="CP10" s="645">
        <v>100</v>
      </c>
      <c r="CQ10" s="645">
        <v>100</v>
      </c>
      <c r="CR10" s="98">
        <v>100</v>
      </c>
      <c r="CS10" s="98">
        <v>100</v>
      </c>
      <c r="CT10" s="645">
        <v>0</v>
      </c>
      <c r="CU10" s="98">
        <v>0</v>
      </c>
      <c r="CV10" s="351">
        <f t="shared" si="12"/>
        <v>0</v>
      </c>
      <c r="CW10" s="645">
        <v>100</v>
      </c>
      <c r="CX10" s="645">
        <v>100</v>
      </c>
      <c r="CY10" s="645">
        <v>100</v>
      </c>
      <c r="CZ10" s="645">
        <v>100</v>
      </c>
      <c r="DA10" s="645">
        <v>0</v>
      </c>
      <c r="DB10" s="645">
        <v>0</v>
      </c>
      <c r="DC10" s="646">
        <f t="shared" si="13"/>
        <v>0</v>
      </c>
      <c r="DD10" s="167">
        <v>100</v>
      </c>
      <c r="DE10" s="167">
        <v>100</v>
      </c>
      <c r="DF10" s="167">
        <v>100</v>
      </c>
      <c r="DG10" s="167">
        <v>100</v>
      </c>
      <c r="DH10" s="167">
        <v>0</v>
      </c>
      <c r="DI10" s="167">
        <v>0</v>
      </c>
      <c r="DJ10" s="167">
        <v>0</v>
      </c>
      <c r="DK10" s="421">
        <f t="shared" si="14"/>
        <v>0</v>
      </c>
      <c r="DL10" s="421">
        <v>100</v>
      </c>
      <c r="DM10" s="421">
        <v>100</v>
      </c>
      <c r="DN10" s="421">
        <v>100</v>
      </c>
      <c r="DO10" s="421">
        <v>0</v>
      </c>
      <c r="DP10" s="421">
        <v>0</v>
      </c>
      <c r="DQ10" s="421">
        <f t="shared" si="15"/>
        <v>0</v>
      </c>
      <c r="DR10" s="164">
        <f t="shared" si="2"/>
        <v>0</v>
      </c>
      <c r="DS10" s="17"/>
      <c r="DT10" s="347"/>
      <c r="DU10" s="347"/>
      <c r="DV10" s="347"/>
      <c r="DW10" s="18">
        <f>4/10</f>
        <v>0.4</v>
      </c>
      <c r="DX10" s="116">
        <f t="shared" si="3"/>
        <v>0.4</v>
      </c>
      <c r="DY10" s="17"/>
      <c r="DZ10" s="18"/>
      <c r="EA10" s="89"/>
      <c r="EB10" s="18"/>
      <c r="EC10" s="158">
        <f t="shared" si="16"/>
        <v>0</v>
      </c>
      <c r="ED10" s="386">
        <f t="shared" si="4"/>
        <v>3.9</v>
      </c>
      <c r="EE10" s="390"/>
      <c r="EF10" s="187"/>
      <c r="EG10" s="187"/>
      <c r="EH10" s="187"/>
      <c r="EI10" s="187"/>
      <c r="EJ10" s="187"/>
      <c r="EK10" s="187"/>
      <c r="EL10" s="187"/>
      <c r="EM10" s="187"/>
      <c r="EN10" s="187"/>
      <c r="EO10" s="187"/>
      <c r="EP10" s="187"/>
      <c r="EQ10" s="187"/>
      <c r="ER10" s="187"/>
      <c r="ES10" s="187"/>
      <c r="ET10" s="187"/>
      <c r="EU10" s="187"/>
      <c r="EV10" s="187"/>
      <c r="EW10" s="187"/>
      <c r="EX10" s="187"/>
      <c r="EY10" s="187"/>
      <c r="EZ10" s="187"/>
      <c r="FA10" s="187"/>
      <c r="FB10" s="187"/>
      <c r="FC10" s="187"/>
      <c r="FD10" s="187"/>
      <c r="FE10" s="187"/>
      <c r="FF10" s="187"/>
      <c r="FG10" s="187"/>
      <c r="FH10" s="187"/>
      <c r="FI10" s="187"/>
      <c r="FJ10" s="187"/>
      <c r="FK10" s="187"/>
      <c r="FL10" s="187"/>
      <c r="FM10" s="187"/>
      <c r="FN10" s="187"/>
      <c r="FO10" s="187"/>
      <c r="FP10" s="187"/>
      <c r="FQ10" s="187"/>
      <c r="FR10" s="187"/>
      <c r="FS10" s="187"/>
      <c r="FT10" s="187"/>
      <c r="FU10" s="187"/>
      <c r="FV10" s="187"/>
      <c r="FW10" s="187"/>
      <c r="FX10" s="187"/>
      <c r="FY10" s="187"/>
      <c r="FZ10" s="187"/>
      <c r="GA10" s="187"/>
      <c r="GB10" s="187"/>
      <c r="GC10" s="187"/>
      <c r="GD10" s="187"/>
      <c r="GE10" s="187"/>
      <c r="GF10" s="187"/>
      <c r="GG10" s="187"/>
      <c r="GH10" s="187"/>
      <c r="GI10" s="187"/>
      <c r="GJ10" s="187"/>
      <c r="GK10" s="187"/>
      <c r="GL10" s="187"/>
      <c r="GM10" s="187"/>
      <c r="GN10" s="187"/>
      <c r="GO10" s="187"/>
      <c r="GP10" s="187"/>
      <c r="GQ10" s="187"/>
      <c r="GR10" s="187"/>
      <c r="GS10" s="187"/>
      <c r="GT10" s="187"/>
      <c r="GU10" s="187"/>
      <c r="GV10" s="187"/>
      <c r="GW10" s="187"/>
      <c r="GX10" s="187"/>
      <c r="GY10" s="187"/>
      <c r="GZ10" s="187"/>
      <c r="HA10" s="187"/>
      <c r="HB10" s="187"/>
      <c r="HC10" s="187"/>
      <c r="HD10" s="187"/>
      <c r="HE10" s="187"/>
      <c r="HF10" s="187"/>
      <c r="HG10" s="187"/>
      <c r="HH10" s="187"/>
      <c r="HI10" s="187"/>
      <c r="HJ10" s="187"/>
      <c r="HK10" s="187"/>
      <c r="HL10" s="187"/>
      <c r="HM10" s="187"/>
      <c r="HN10" s="187"/>
      <c r="HO10" s="187"/>
      <c r="HP10" s="187"/>
      <c r="HQ10" s="187"/>
      <c r="HR10" s="187"/>
      <c r="HS10" s="187"/>
      <c r="HT10" s="187"/>
      <c r="HU10" s="187"/>
      <c r="HV10" s="187"/>
      <c r="HW10" s="187"/>
      <c r="HX10" s="187"/>
      <c r="HY10" s="187"/>
      <c r="HZ10" s="187"/>
      <c r="IA10" s="187"/>
      <c r="IB10" s="187"/>
      <c r="IC10" s="187"/>
      <c r="ID10" s="187"/>
      <c r="IE10" s="187"/>
      <c r="IF10" s="187"/>
      <c r="IG10" s="187"/>
      <c r="IH10" s="187"/>
      <c r="II10" s="187"/>
      <c r="IJ10" s="187"/>
      <c r="IK10" s="187"/>
      <c r="IL10" s="187"/>
      <c r="IM10" s="187"/>
      <c r="IN10" s="187"/>
      <c r="IO10" s="187"/>
      <c r="IP10" s="187"/>
      <c r="IQ10" s="187"/>
      <c r="IR10" s="187"/>
      <c r="IS10" s="187"/>
      <c r="IT10" s="187"/>
      <c r="IU10" s="187"/>
      <c r="IV10" s="187"/>
      <c r="IW10" s="187"/>
      <c r="IX10" s="187"/>
      <c r="IY10" s="187"/>
      <c r="IZ10" s="187"/>
      <c r="JA10" s="187"/>
      <c r="JB10" s="187"/>
      <c r="JC10" s="187"/>
      <c r="JD10" s="187"/>
      <c r="JE10" s="187"/>
      <c r="JF10" s="187"/>
      <c r="JG10" s="187"/>
      <c r="JH10" s="187"/>
      <c r="JI10" s="187"/>
      <c r="JJ10" s="187"/>
      <c r="JK10" s="187"/>
      <c r="JL10" s="187"/>
      <c r="JM10" s="187"/>
      <c r="JN10" s="187"/>
      <c r="JO10" s="187"/>
      <c r="JP10" s="187"/>
      <c r="JQ10" s="187"/>
      <c r="JR10" s="187"/>
      <c r="JS10" s="187"/>
      <c r="JT10" s="187"/>
      <c r="JU10" s="187"/>
      <c r="JV10" s="187"/>
      <c r="JW10" s="187"/>
      <c r="JX10" s="187"/>
      <c r="JY10" s="187"/>
      <c r="JZ10" s="187"/>
      <c r="KA10" s="187"/>
      <c r="KB10" s="187"/>
      <c r="KC10" s="187"/>
      <c r="KD10" s="187"/>
      <c r="KE10" s="187"/>
      <c r="KF10" s="187"/>
      <c r="KG10" s="187"/>
      <c r="KH10" s="187"/>
      <c r="KI10" s="187"/>
      <c r="KJ10" s="187"/>
      <c r="KK10" s="187"/>
      <c r="KL10" s="187"/>
      <c r="KM10" s="187"/>
      <c r="KN10" s="187"/>
      <c r="KO10" s="187"/>
      <c r="KP10" s="187"/>
      <c r="KQ10" s="187"/>
      <c r="KR10" s="187"/>
      <c r="KS10" s="187"/>
      <c r="KT10" s="187"/>
      <c r="KU10" s="187"/>
      <c r="KV10" s="187"/>
      <c r="KW10" s="187"/>
      <c r="KX10" s="187"/>
      <c r="KY10" s="187"/>
      <c r="KZ10" s="187"/>
      <c r="LA10" s="187"/>
      <c r="LB10" s="187"/>
      <c r="LC10" s="187"/>
      <c r="LD10" s="187"/>
      <c r="LE10" s="187"/>
      <c r="LF10" s="187"/>
      <c r="LG10" s="187"/>
      <c r="LH10" s="187"/>
      <c r="LI10" s="187"/>
      <c r="LJ10" s="187"/>
      <c r="LK10" s="187"/>
      <c r="LL10" s="187"/>
      <c r="LM10" s="187"/>
      <c r="LN10" s="187"/>
      <c r="LO10" s="187"/>
      <c r="LP10" s="187"/>
      <c r="LQ10" s="187"/>
      <c r="LR10" s="187"/>
      <c r="LS10" s="187"/>
      <c r="LT10" s="187"/>
      <c r="LU10" s="187"/>
      <c r="LV10" s="187"/>
      <c r="LW10" s="187"/>
      <c r="LX10" s="187"/>
      <c r="LY10" s="187"/>
      <c r="LZ10" s="187"/>
      <c r="MA10" s="187"/>
      <c r="MB10" s="187"/>
      <c r="MC10" s="187"/>
      <c r="MD10" s="187"/>
      <c r="ME10" s="187"/>
      <c r="MF10" s="187"/>
      <c r="MG10" s="187"/>
      <c r="MH10" s="187"/>
      <c r="MI10" s="187"/>
      <c r="MJ10" s="187"/>
      <c r="MK10" s="187"/>
      <c r="ML10" s="187"/>
      <c r="MM10" s="187"/>
      <c r="MN10" s="187"/>
      <c r="MO10" s="187"/>
      <c r="MP10" s="187"/>
      <c r="MQ10" s="187"/>
      <c r="MR10" s="187"/>
      <c r="MS10" s="187"/>
      <c r="MT10" s="187"/>
      <c r="MU10" s="187"/>
      <c r="MV10" s="187"/>
      <c r="MW10" s="187"/>
      <c r="MX10" s="187"/>
      <c r="MY10" s="187"/>
      <c r="MZ10" s="187"/>
      <c r="NA10" s="187"/>
      <c r="NB10" s="187"/>
      <c r="NC10" s="187"/>
      <c r="ND10" s="187"/>
      <c r="NE10" s="187"/>
      <c r="NF10" s="187"/>
      <c r="NG10" s="187"/>
      <c r="NH10" s="187"/>
      <c r="NI10" s="187"/>
      <c r="NJ10" s="187"/>
      <c r="NK10" s="187"/>
      <c r="NL10" s="187"/>
      <c r="NM10" s="187"/>
      <c r="NN10" s="187"/>
      <c r="NO10" s="187"/>
      <c r="NP10" s="187"/>
      <c r="NQ10" s="187"/>
      <c r="NR10" s="187"/>
      <c r="NS10" s="187"/>
      <c r="NT10" s="187"/>
      <c r="NU10" s="187"/>
      <c r="NV10" s="187"/>
      <c r="NW10" s="187"/>
      <c r="NX10" s="187"/>
      <c r="NY10" s="187"/>
      <c r="NZ10" s="187"/>
      <c r="OA10" s="187"/>
      <c r="OB10" s="187"/>
      <c r="OC10" s="187"/>
      <c r="OD10" s="187"/>
      <c r="OE10" s="187"/>
      <c r="OF10" s="187"/>
      <c r="OG10" s="187"/>
      <c r="OH10" s="187"/>
      <c r="OI10" s="187"/>
      <c r="OJ10" s="187"/>
      <c r="OK10" s="187"/>
      <c r="OL10" s="187"/>
      <c r="OM10" s="187"/>
      <c r="ON10" s="187"/>
      <c r="OO10" s="187"/>
      <c r="OP10" s="187"/>
      <c r="OQ10" s="187"/>
      <c r="OR10" s="187"/>
      <c r="OS10" s="187"/>
      <c r="OT10" s="187"/>
      <c r="OU10" s="187"/>
      <c r="OV10" s="187"/>
      <c r="OW10" s="187"/>
      <c r="OX10" s="187"/>
      <c r="OY10" s="187"/>
      <c r="OZ10" s="187"/>
      <c r="PA10" s="187"/>
      <c r="PB10" s="187"/>
      <c r="PC10" s="187"/>
      <c r="PD10" s="187"/>
      <c r="PE10" s="187"/>
      <c r="PF10" s="187"/>
      <c r="PG10" s="187"/>
      <c r="PH10" s="187"/>
      <c r="PI10" s="187"/>
      <c r="PJ10" s="187"/>
      <c r="PK10" s="187"/>
      <c r="PL10" s="187"/>
      <c r="PM10" s="187"/>
      <c r="PN10" s="187"/>
      <c r="PO10" s="187"/>
      <c r="PP10" s="187"/>
      <c r="PQ10" s="187"/>
      <c r="PR10" s="187"/>
      <c r="PS10" s="187"/>
      <c r="PT10" s="187"/>
      <c r="PU10" s="187"/>
      <c r="PV10" s="187"/>
      <c r="PW10" s="187"/>
      <c r="PX10" s="187"/>
      <c r="PY10" s="187"/>
      <c r="PZ10" s="187"/>
      <c r="QA10" s="187"/>
      <c r="QB10" s="187"/>
      <c r="QC10" s="187"/>
      <c r="QD10" s="187"/>
      <c r="QE10" s="187"/>
      <c r="QF10" s="187"/>
      <c r="QG10" s="187"/>
      <c r="QH10" s="187"/>
      <c r="QI10" s="187"/>
      <c r="QJ10" s="187"/>
      <c r="QK10" s="187"/>
      <c r="QL10" s="187"/>
      <c r="QM10" s="187"/>
      <c r="QN10" s="187"/>
      <c r="QO10" s="187"/>
      <c r="QP10" s="187"/>
      <c r="QQ10" s="187"/>
      <c r="QR10" s="187"/>
      <c r="QS10" s="187"/>
      <c r="QT10" s="187"/>
      <c r="QU10" s="187"/>
      <c r="QV10" s="187"/>
      <c r="QW10" s="187"/>
      <c r="QX10" s="187"/>
      <c r="QY10" s="187"/>
      <c r="QZ10" s="187"/>
      <c r="RA10" s="187"/>
      <c r="RB10" s="187"/>
      <c r="RC10" s="187"/>
      <c r="RD10" s="187"/>
      <c r="RE10" s="187"/>
      <c r="RF10" s="187"/>
      <c r="RG10" s="187"/>
      <c r="RH10" s="187"/>
      <c r="RI10" s="187"/>
      <c r="RJ10" s="187"/>
      <c r="RK10" s="187"/>
      <c r="RL10" s="187"/>
      <c r="RM10" s="187"/>
      <c r="RN10" s="187"/>
      <c r="RO10" s="187"/>
      <c r="RP10" s="187"/>
      <c r="RQ10" s="187"/>
      <c r="RR10" s="187"/>
      <c r="RS10" s="187"/>
      <c r="RT10" s="187"/>
      <c r="RU10" s="187"/>
      <c r="RV10" s="187"/>
      <c r="RW10" s="187"/>
      <c r="RX10" s="187"/>
      <c r="RY10" s="187"/>
      <c r="RZ10" s="187"/>
      <c r="SA10" s="187"/>
      <c r="SB10" s="187"/>
      <c r="SC10" s="187"/>
      <c r="SD10" s="187"/>
      <c r="SE10" s="187"/>
      <c r="SF10" s="187"/>
      <c r="SG10" s="187"/>
      <c r="SH10" s="187"/>
      <c r="SI10" s="187"/>
      <c r="SJ10" s="187"/>
      <c r="SK10" s="187"/>
      <c r="SL10" s="187"/>
      <c r="SM10" s="187"/>
      <c r="SN10" s="187"/>
      <c r="SO10" s="187"/>
      <c r="SP10" s="187"/>
      <c r="SQ10" s="187"/>
      <c r="SR10" s="187"/>
      <c r="SS10" s="187"/>
      <c r="ST10" s="187"/>
      <c r="SU10" s="187"/>
      <c r="SV10" s="187"/>
      <c r="SW10" s="187"/>
      <c r="SX10" s="187"/>
      <c r="SY10" s="187"/>
      <c r="SZ10" s="187"/>
      <c r="TA10" s="187"/>
      <c r="TB10" s="187"/>
      <c r="TC10" s="187"/>
      <c r="TD10" s="187"/>
      <c r="TE10" s="187"/>
      <c r="TF10" s="187"/>
      <c r="TG10" s="187"/>
      <c r="TH10" s="187"/>
      <c r="TI10" s="187"/>
      <c r="TJ10" s="187"/>
      <c r="TK10" s="187"/>
      <c r="TL10" s="187"/>
      <c r="TM10" s="187"/>
      <c r="TN10" s="187"/>
      <c r="TO10" s="187"/>
      <c r="TP10" s="187"/>
      <c r="TQ10" s="187"/>
      <c r="TR10" s="187"/>
      <c r="TS10" s="187"/>
      <c r="TT10" s="187"/>
      <c r="TU10" s="187"/>
      <c r="TV10" s="187"/>
      <c r="TW10" s="187"/>
      <c r="TX10" s="187"/>
      <c r="TY10" s="187"/>
      <c r="TZ10" s="187"/>
      <c r="UA10" s="187"/>
      <c r="UB10" s="187"/>
      <c r="UC10" s="187"/>
      <c r="UD10" s="187"/>
      <c r="UE10" s="187"/>
      <c r="UF10" s="187"/>
      <c r="UG10" s="187"/>
      <c r="UH10" s="187"/>
      <c r="UI10" s="187"/>
      <c r="UJ10" s="187"/>
      <c r="UK10" s="187"/>
      <c r="UL10" s="187"/>
      <c r="UM10" s="187"/>
      <c r="UN10" s="187"/>
      <c r="UO10" s="187"/>
      <c r="UP10" s="187"/>
      <c r="UQ10" s="187"/>
      <c r="UR10" s="187"/>
      <c r="US10" s="187"/>
      <c r="UT10" s="187"/>
      <c r="UU10" s="187"/>
      <c r="UV10" s="187"/>
      <c r="UW10" s="187"/>
      <c r="UX10" s="187"/>
      <c r="UY10" s="187"/>
      <c r="UZ10" s="187"/>
      <c r="VA10" s="187"/>
      <c r="VB10" s="187"/>
      <c r="VC10" s="187"/>
      <c r="VD10" s="187"/>
      <c r="VE10" s="187"/>
      <c r="VF10" s="187"/>
      <c r="VG10" s="187"/>
      <c r="VH10" s="187"/>
      <c r="VI10" s="187"/>
      <c r="VJ10" s="187"/>
      <c r="VK10" s="187"/>
      <c r="VL10" s="187"/>
      <c r="VM10" s="187"/>
      <c r="VN10" s="187"/>
      <c r="VO10" s="187"/>
      <c r="VP10" s="187"/>
      <c r="VQ10" s="187"/>
      <c r="VR10" s="187"/>
      <c r="VS10" s="187"/>
      <c r="VT10" s="187"/>
      <c r="VU10" s="187"/>
      <c r="VV10" s="187"/>
      <c r="VW10" s="187"/>
      <c r="VX10" s="187"/>
      <c r="VY10" s="187"/>
      <c r="VZ10" s="187"/>
      <c r="WA10" s="187"/>
      <c r="WB10" s="187"/>
      <c r="WC10" s="187"/>
      <c r="WD10" s="187"/>
      <c r="WE10" s="187"/>
      <c r="WF10" s="187"/>
      <c r="WG10" s="187"/>
      <c r="WH10" s="187"/>
      <c r="WI10" s="187"/>
      <c r="WJ10" s="187"/>
      <c r="WK10" s="187"/>
      <c r="WL10" s="187"/>
      <c r="WM10" s="187"/>
      <c r="WN10" s="187"/>
      <c r="WO10" s="187"/>
      <c r="WP10" s="187"/>
      <c r="WQ10" s="187"/>
      <c r="WR10" s="187"/>
      <c r="WS10" s="187"/>
      <c r="WT10" s="187"/>
      <c r="WU10" s="187"/>
      <c r="WV10" s="187"/>
      <c r="WW10" s="187"/>
      <c r="WX10" s="187"/>
      <c r="WY10" s="187"/>
      <c r="WZ10" s="187"/>
      <c r="XA10" s="187"/>
      <c r="XB10" s="187"/>
      <c r="XC10" s="187"/>
      <c r="XD10" s="187"/>
      <c r="XE10" s="187"/>
      <c r="XF10" s="187"/>
      <c r="XG10" s="187"/>
      <c r="XH10" s="187"/>
      <c r="XI10" s="187"/>
      <c r="XJ10" s="187"/>
      <c r="XK10" s="187"/>
      <c r="XL10" s="187"/>
      <c r="XM10" s="187"/>
      <c r="XN10" s="187"/>
      <c r="XO10" s="187"/>
      <c r="XP10" s="187"/>
      <c r="XQ10" s="187"/>
    </row>
    <row r="11" spans="1:641" s="5" customFormat="1" ht="15.75" customHeight="1" outlineLevel="1" x14ac:dyDescent="0.25">
      <c r="A11" s="282">
        <v>8</v>
      </c>
      <c r="B11" s="80" t="s">
        <v>91</v>
      </c>
      <c r="C11" s="137">
        <v>0</v>
      </c>
      <c r="D11" s="137">
        <v>0</v>
      </c>
      <c r="E11" s="137">
        <v>0</v>
      </c>
      <c r="F11" s="137">
        <v>0</v>
      </c>
      <c r="G11" s="137">
        <v>0</v>
      </c>
      <c r="H11" s="137">
        <v>0</v>
      </c>
      <c r="I11" s="137">
        <v>0</v>
      </c>
      <c r="J11" s="137">
        <v>100</v>
      </c>
      <c r="K11" s="137">
        <v>0</v>
      </c>
      <c r="L11" s="137">
        <v>0</v>
      </c>
      <c r="M11" s="77">
        <f t="shared" si="5"/>
        <v>3.5</v>
      </c>
      <c r="N11" s="138">
        <v>0</v>
      </c>
      <c r="O11" s="139">
        <v>0</v>
      </c>
      <c r="P11" s="139">
        <v>0</v>
      </c>
      <c r="Q11" s="139">
        <v>0</v>
      </c>
      <c r="R11" s="139">
        <v>0</v>
      </c>
      <c r="S11" s="139">
        <v>0</v>
      </c>
      <c r="T11" s="139">
        <v>0</v>
      </c>
      <c r="U11" s="139">
        <v>0</v>
      </c>
      <c r="V11" s="139">
        <v>0</v>
      </c>
      <c r="W11" s="139">
        <v>0</v>
      </c>
      <c r="X11" s="139">
        <v>100</v>
      </c>
      <c r="Y11" s="139">
        <v>0</v>
      </c>
      <c r="Z11" s="139">
        <v>0</v>
      </c>
      <c r="AA11" s="160">
        <f t="shared" si="6"/>
        <v>5</v>
      </c>
      <c r="AB11" s="140">
        <v>0</v>
      </c>
      <c r="AC11" s="137">
        <v>0</v>
      </c>
      <c r="AD11" s="137">
        <v>0</v>
      </c>
      <c r="AE11" s="137">
        <v>0</v>
      </c>
      <c r="AF11" s="137">
        <v>0</v>
      </c>
      <c r="AG11" s="137">
        <v>0</v>
      </c>
      <c r="AH11" s="137">
        <v>0</v>
      </c>
      <c r="AI11" s="137">
        <v>0</v>
      </c>
      <c r="AJ11" s="137">
        <v>0</v>
      </c>
      <c r="AK11" s="137">
        <v>0</v>
      </c>
      <c r="AL11" s="137">
        <v>0</v>
      </c>
      <c r="AM11" s="141">
        <v>100</v>
      </c>
      <c r="AN11" s="137">
        <v>0</v>
      </c>
      <c r="AO11" s="137">
        <v>20</v>
      </c>
      <c r="AP11" s="354">
        <f t="shared" si="7"/>
        <v>4.4000000000000004</v>
      </c>
      <c r="AQ11" s="142">
        <v>0</v>
      </c>
      <c r="AR11" s="143">
        <v>0</v>
      </c>
      <c r="AS11" s="143">
        <v>0</v>
      </c>
      <c r="AT11" s="143">
        <v>0</v>
      </c>
      <c r="AU11" s="143">
        <v>0</v>
      </c>
      <c r="AV11" s="143">
        <v>0</v>
      </c>
      <c r="AW11" s="143">
        <v>0</v>
      </c>
      <c r="AX11" s="143">
        <v>100</v>
      </c>
      <c r="AY11" s="143">
        <v>100</v>
      </c>
      <c r="AZ11" s="139">
        <v>0</v>
      </c>
      <c r="BA11" s="139">
        <v>100</v>
      </c>
      <c r="BB11" s="139">
        <v>0</v>
      </c>
      <c r="BC11" s="139">
        <v>10</v>
      </c>
      <c r="BD11" s="53">
        <f t="shared" si="8"/>
        <v>3.6</v>
      </c>
      <c r="BE11" s="361">
        <v>100</v>
      </c>
      <c r="BF11" s="144">
        <v>100</v>
      </c>
      <c r="BG11" s="144">
        <v>100</v>
      </c>
      <c r="BH11" s="144">
        <v>100</v>
      </c>
      <c r="BI11" s="144">
        <v>100</v>
      </c>
      <c r="BJ11" s="144">
        <v>100</v>
      </c>
      <c r="BK11" s="144">
        <v>100</v>
      </c>
      <c r="BL11" s="144">
        <v>100</v>
      </c>
      <c r="BM11" s="144">
        <v>100</v>
      </c>
      <c r="BN11" s="144">
        <v>0</v>
      </c>
      <c r="BO11" s="144">
        <v>0</v>
      </c>
      <c r="BP11" s="370">
        <f t="shared" si="9"/>
        <v>0</v>
      </c>
      <c r="BQ11" s="144">
        <v>100</v>
      </c>
      <c r="BR11" s="144">
        <v>100</v>
      </c>
      <c r="BS11" s="144">
        <v>100</v>
      </c>
      <c r="BT11" s="144">
        <v>100</v>
      </c>
      <c r="BU11" s="144">
        <v>100</v>
      </c>
      <c r="BV11" s="144">
        <v>100</v>
      </c>
      <c r="BW11" s="64">
        <v>100</v>
      </c>
      <c r="BX11" s="144">
        <v>0</v>
      </c>
      <c r="BY11" s="144">
        <v>0</v>
      </c>
      <c r="BZ11" s="192">
        <f t="shared" si="17"/>
        <v>0</v>
      </c>
      <c r="CA11" s="195">
        <f t="shared" si="1"/>
        <v>16.5</v>
      </c>
      <c r="CB11" s="138">
        <v>100</v>
      </c>
      <c r="CC11" s="139">
        <v>100</v>
      </c>
      <c r="CD11" s="139">
        <v>100</v>
      </c>
      <c r="CE11" s="139">
        <v>100</v>
      </c>
      <c r="CF11" s="175">
        <v>0</v>
      </c>
      <c r="CG11" s="175">
        <v>0</v>
      </c>
      <c r="CH11" s="641">
        <f t="shared" si="10"/>
        <v>0</v>
      </c>
      <c r="CI11" s="55">
        <v>100</v>
      </c>
      <c r="CJ11" s="56">
        <v>100</v>
      </c>
      <c r="CK11" s="56">
        <v>100</v>
      </c>
      <c r="CL11" s="56">
        <v>100</v>
      </c>
      <c r="CM11" s="56">
        <v>0</v>
      </c>
      <c r="CN11" s="56">
        <v>0</v>
      </c>
      <c r="CO11" s="642">
        <f t="shared" si="11"/>
        <v>0</v>
      </c>
      <c r="CP11" s="55">
        <v>100</v>
      </c>
      <c r="CQ11" s="56">
        <v>100</v>
      </c>
      <c r="CR11" s="56">
        <v>100</v>
      </c>
      <c r="CS11" s="56">
        <v>100</v>
      </c>
      <c r="CT11" s="56">
        <v>0</v>
      </c>
      <c r="CU11" s="56">
        <v>0</v>
      </c>
      <c r="CV11" s="269">
        <f t="shared" si="12"/>
        <v>0</v>
      </c>
      <c r="CW11" s="76">
        <v>100</v>
      </c>
      <c r="CX11" s="76">
        <v>100</v>
      </c>
      <c r="CY11" s="647">
        <v>100</v>
      </c>
      <c r="CZ11" s="647">
        <v>100</v>
      </c>
      <c r="DA11" s="647">
        <v>0</v>
      </c>
      <c r="DB11" s="647">
        <v>0</v>
      </c>
      <c r="DC11" s="270">
        <f t="shared" si="13"/>
        <v>0</v>
      </c>
      <c r="DD11" s="51">
        <v>100</v>
      </c>
      <c r="DE11" s="52">
        <v>100</v>
      </c>
      <c r="DF11" s="166">
        <v>100</v>
      </c>
      <c r="DG11" s="166">
        <v>100</v>
      </c>
      <c r="DH11" s="166">
        <v>0</v>
      </c>
      <c r="DI11" s="166">
        <v>0</v>
      </c>
      <c r="DJ11" s="166">
        <v>0</v>
      </c>
      <c r="DK11" s="417">
        <f t="shared" ref="DK11" si="18">3.5-(1*DD11/100+1.5*DE11/100+0.5*DF11/100+0.5*DG11/100)+0.5*DH11/100+DI11/100-(3.5-(1*DD11/100+1.5*DE11/100+0.5*DF11/100+0.5*DG11/100)+0.5*DH11/100+DJ11/100)*DJ11/100</f>
        <v>0</v>
      </c>
      <c r="DL11" s="418">
        <v>100</v>
      </c>
      <c r="DM11" s="419">
        <v>100</v>
      </c>
      <c r="DN11" s="419">
        <v>100</v>
      </c>
      <c r="DO11" s="419">
        <v>0</v>
      </c>
      <c r="DP11" s="419">
        <v>0</v>
      </c>
      <c r="DQ11" s="420">
        <f t="shared" ref="DQ11" si="19">2-(1*DL11/100+0.5*DM11/100+0.5*DN11/100)+0.5*DO11/100-(2-(1*DL11/100+0.5*DM11/100+0.5*DN11/100)+0.5*DO11/100)*DP11/100</f>
        <v>0</v>
      </c>
      <c r="DR11" s="164">
        <f t="shared" si="2"/>
        <v>0</v>
      </c>
      <c r="DS11" s="17">
        <f>4/10</f>
        <v>0.4</v>
      </c>
      <c r="DT11" s="347">
        <f>5/10</f>
        <v>0.5</v>
      </c>
      <c r="DU11" s="17">
        <f>4/11</f>
        <v>0.36363636363636365</v>
      </c>
      <c r="DV11" s="347">
        <f>6/10</f>
        <v>0.6</v>
      </c>
      <c r="DW11" s="18">
        <f>3/10</f>
        <v>0.3</v>
      </c>
      <c r="DX11" s="95">
        <f t="shared" si="3"/>
        <v>2.1636363636363636</v>
      </c>
      <c r="DY11" s="17"/>
      <c r="DZ11" s="18"/>
      <c r="EA11" s="89"/>
      <c r="EB11" s="18"/>
      <c r="EC11" s="161">
        <f t="shared" si="16"/>
        <v>0</v>
      </c>
      <c r="ED11" s="387">
        <f t="shared" si="4"/>
        <v>18.663636363636364</v>
      </c>
      <c r="EE11" s="393">
        <v>4</v>
      </c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  <c r="SX11" s="9"/>
      <c r="SY11" s="9"/>
      <c r="SZ11" s="9"/>
      <c r="TA11" s="9"/>
      <c r="TB11" s="9"/>
      <c r="TC11" s="9"/>
      <c r="TD11" s="9"/>
      <c r="TE11" s="9"/>
      <c r="TF11" s="9"/>
      <c r="TG11" s="9"/>
      <c r="TH11" s="9"/>
      <c r="TI11" s="9"/>
      <c r="TJ11" s="9"/>
      <c r="TK11" s="9"/>
      <c r="TL11" s="9"/>
      <c r="TM11" s="9"/>
      <c r="TN11" s="9"/>
      <c r="TO11" s="9"/>
      <c r="TP11" s="9"/>
      <c r="TQ11" s="9"/>
      <c r="TR11" s="9"/>
      <c r="TS11" s="9"/>
      <c r="TT11" s="9"/>
      <c r="TU11" s="9"/>
      <c r="TV11" s="9"/>
      <c r="TW11" s="9"/>
      <c r="TX11" s="9"/>
      <c r="TY11" s="9"/>
      <c r="TZ11" s="9"/>
      <c r="UA11" s="9"/>
      <c r="UB11" s="9"/>
      <c r="UC11" s="9"/>
      <c r="UD11" s="9"/>
      <c r="UE11" s="9"/>
      <c r="UF11" s="9"/>
      <c r="UG11" s="9"/>
      <c r="UH11" s="9"/>
      <c r="UI11" s="9"/>
      <c r="UJ11" s="9"/>
      <c r="UK11" s="9"/>
      <c r="UL11" s="9"/>
      <c r="UM11" s="9"/>
      <c r="UN11" s="9"/>
      <c r="UO11" s="9"/>
      <c r="UP11" s="9"/>
      <c r="UQ11" s="9"/>
      <c r="UR11" s="9"/>
      <c r="US11" s="9"/>
      <c r="UT11" s="9"/>
      <c r="UU11" s="9"/>
      <c r="UV11" s="9"/>
      <c r="UW11" s="9"/>
      <c r="UX11" s="9"/>
      <c r="UY11" s="9"/>
      <c r="UZ11" s="9"/>
      <c r="VA11" s="9"/>
      <c r="VB11" s="9"/>
      <c r="VC11" s="9"/>
      <c r="VD11" s="9"/>
      <c r="VE11" s="9"/>
      <c r="VF11" s="9"/>
      <c r="VG11" s="9"/>
      <c r="VH11" s="9"/>
      <c r="VI11" s="9"/>
      <c r="VJ11" s="9"/>
      <c r="VK11" s="9"/>
      <c r="VL11" s="9"/>
      <c r="VM11" s="9"/>
      <c r="VN11" s="9"/>
      <c r="VO11" s="9"/>
      <c r="VP11" s="9"/>
      <c r="VQ11" s="9"/>
      <c r="VR11" s="9"/>
      <c r="VS11" s="9"/>
      <c r="VT11" s="9"/>
      <c r="VU11" s="9"/>
      <c r="VV11" s="9"/>
      <c r="VW11" s="9"/>
      <c r="VX11" s="9"/>
      <c r="VY11" s="9"/>
      <c r="VZ11" s="9"/>
      <c r="WA11" s="9"/>
      <c r="WB11" s="9"/>
      <c r="WC11" s="9"/>
      <c r="WD11" s="9"/>
      <c r="WE11" s="9"/>
      <c r="WF11" s="9"/>
      <c r="WG11" s="9"/>
      <c r="WH11" s="9"/>
      <c r="WI11" s="9"/>
      <c r="WJ11" s="9"/>
      <c r="WK11" s="9"/>
      <c r="WL11" s="9"/>
      <c r="WM11" s="9"/>
      <c r="WN11" s="9"/>
      <c r="WO11" s="9"/>
      <c r="WP11" s="9"/>
      <c r="WQ11" s="9"/>
      <c r="WR11" s="9"/>
      <c r="WS11" s="9"/>
      <c r="WT11" s="9"/>
      <c r="WU11" s="9"/>
      <c r="WV11" s="9"/>
      <c r="WW11" s="9"/>
      <c r="WX11" s="9"/>
      <c r="WY11" s="9"/>
      <c r="WZ11" s="9"/>
      <c r="XA11" s="9"/>
      <c r="XB11" s="9"/>
      <c r="XC11" s="9"/>
      <c r="XD11" s="9"/>
      <c r="XE11" s="9"/>
      <c r="XF11" s="9"/>
      <c r="XG11" s="9"/>
      <c r="XH11" s="9"/>
      <c r="XI11" s="9"/>
      <c r="XJ11" s="9"/>
      <c r="XK11" s="9"/>
      <c r="XL11" s="9"/>
      <c r="XM11" s="9"/>
      <c r="XN11" s="9"/>
      <c r="XO11" s="9"/>
      <c r="XP11" s="9"/>
      <c r="XQ11" s="9"/>
    </row>
    <row r="12" spans="1:641" s="6" customFormat="1" ht="16.5" customHeight="1" outlineLevel="1" x14ac:dyDescent="0.25">
      <c r="A12" s="281">
        <v>9</v>
      </c>
      <c r="B12" s="80" t="s">
        <v>92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100</v>
      </c>
      <c r="K12" s="56">
        <v>0</v>
      </c>
      <c r="L12" s="56">
        <v>0</v>
      </c>
      <c r="M12" s="77">
        <f t="shared" si="5"/>
        <v>3.5</v>
      </c>
      <c r="N12" s="51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2">
        <v>100</v>
      </c>
      <c r="Y12" s="52">
        <v>0</v>
      </c>
      <c r="Z12" s="52">
        <v>10</v>
      </c>
      <c r="AA12" s="53">
        <f t="shared" si="6"/>
        <v>4.4000000000000004</v>
      </c>
      <c r="AB12" s="55">
        <v>100</v>
      </c>
      <c r="AC12" s="56">
        <v>100</v>
      </c>
      <c r="AD12" s="56">
        <v>100</v>
      </c>
      <c r="AE12" s="56">
        <v>100</v>
      </c>
      <c r="AF12" s="56">
        <v>100</v>
      </c>
      <c r="AG12" s="56">
        <v>100</v>
      </c>
      <c r="AH12" s="56">
        <v>100</v>
      </c>
      <c r="AI12" s="56">
        <v>100</v>
      </c>
      <c r="AJ12" s="56">
        <v>100</v>
      </c>
      <c r="AK12" s="56">
        <v>100</v>
      </c>
      <c r="AL12" s="56">
        <v>100</v>
      </c>
      <c r="AM12" s="75">
        <v>100</v>
      </c>
      <c r="AN12" s="56">
        <v>0</v>
      </c>
      <c r="AO12" s="56">
        <v>0</v>
      </c>
      <c r="AP12" s="313">
        <f t="shared" si="7"/>
        <v>0</v>
      </c>
      <c r="AQ12" s="58">
        <v>100</v>
      </c>
      <c r="AR12" s="76">
        <v>100</v>
      </c>
      <c r="AS12" s="76">
        <v>100</v>
      </c>
      <c r="AT12" s="76">
        <v>100</v>
      </c>
      <c r="AU12" s="76">
        <v>100</v>
      </c>
      <c r="AV12" s="76">
        <v>100</v>
      </c>
      <c r="AW12" s="76">
        <v>100</v>
      </c>
      <c r="AX12" s="76">
        <v>100</v>
      </c>
      <c r="AY12" s="76">
        <v>100</v>
      </c>
      <c r="AZ12" s="52">
        <v>100</v>
      </c>
      <c r="BA12" s="52">
        <v>100</v>
      </c>
      <c r="BB12" s="52">
        <v>0</v>
      </c>
      <c r="BC12" s="52">
        <v>0</v>
      </c>
      <c r="BD12" s="54">
        <f t="shared" si="8"/>
        <v>0</v>
      </c>
      <c r="BE12" s="358">
        <v>100</v>
      </c>
      <c r="BF12" s="64">
        <v>100</v>
      </c>
      <c r="BG12" s="64">
        <v>100</v>
      </c>
      <c r="BH12" s="64">
        <v>100</v>
      </c>
      <c r="BI12" s="64">
        <v>100</v>
      </c>
      <c r="BJ12" s="64">
        <v>100</v>
      </c>
      <c r="BK12" s="64">
        <v>100</v>
      </c>
      <c r="BL12" s="64">
        <v>100</v>
      </c>
      <c r="BM12" s="64">
        <v>100</v>
      </c>
      <c r="BN12" s="64">
        <v>0</v>
      </c>
      <c r="BO12" s="64">
        <v>0</v>
      </c>
      <c r="BP12" s="370">
        <f t="shared" si="9"/>
        <v>0</v>
      </c>
      <c r="BQ12" s="64">
        <v>100</v>
      </c>
      <c r="BR12" s="64">
        <v>100</v>
      </c>
      <c r="BS12" s="64">
        <v>100</v>
      </c>
      <c r="BT12" s="64">
        <v>100</v>
      </c>
      <c r="BU12" s="64">
        <v>100</v>
      </c>
      <c r="BV12" s="64">
        <v>100</v>
      </c>
      <c r="BW12" s="64">
        <v>100</v>
      </c>
      <c r="BX12" s="64">
        <v>0</v>
      </c>
      <c r="BY12" s="64">
        <v>0</v>
      </c>
      <c r="BZ12" s="192">
        <f t="shared" si="17"/>
        <v>0</v>
      </c>
      <c r="CA12" s="193">
        <f t="shared" si="1"/>
        <v>7.9</v>
      </c>
      <c r="CB12" s="51">
        <v>100</v>
      </c>
      <c r="CC12" s="52">
        <v>100</v>
      </c>
      <c r="CD12" s="52">
        <v>100</v>
      </c>
      <c r="CE12" s="52">
        <v>100</v>
      </c>
      <c r="CF12" s="166">
        <v>0</v>
      </c>
      <c r="CG12" s="166">
        <v>0</v>
      </c>
      <c r="CH12" s="641">
        <f t="shared" si="10"/>
        <v>0</v>
      </c>
      <c r="CI12" s="55">
        <v>100</v>
      </c>
      <c r="CJ12" s="56">
        <v>100</v>
      </c>
      <c r="CK12" s="56">
        <v>100</v>
      </c>
      <c r="CL12" s="56">
        <v>100</v>
      </c>
      <c r="CM12" s="56">
        <v>0</v>
      </c>
      <c r="CN12" s="56">
        <v>0</v>
      </c>
      <c r="CO12" s="642">
        <f t="shared" si="11"/>
        <v>0</v>
      </c>
      <c r="CP12" s="55">
        <v>100</v>
      </c>
      <c r="CQ12" s="56">
        <v>100</v>
      </c>
      <c r="CR12" s="56">
        <v>100</v>
      </c>
      <c r="CS12" s="56">
        <v>100</v>
      </c>
      <c r="CT12" s="56">
        <v>0</v>
      </c>
      <c r="CU12" s="56">
        <v>0</v>
      </c>
      <c r="CV12" s="269">
        <f t="shared" si="12"/>
        <v>0</v>
      </c>
      <c r="CW12" s="52">
        <v>100</v>
      </c>
      <c r="CX12" s="52">
        <v>100</v>
      </c>
      <c r="CY12" s="166">
        <v>100</v>
      </c>
      <c r="CZ12" s="166">
        <v>100</v>
      </c>
      <c r="DA12" s="166">
        <v>0</v>
      </c>
      <c r="DB12" s="166">
        <v>0</v>
      </c>
      <c r="DC12" s="270">
        <f t="shared" si="13"/>
        <v>0</v>
      </c>
      <c r="DD12" s="51">
        <v>100</v>
      </c>
      <c r="DE12" s="52">
        <v>100</v>
      </c>
      <c r="DF12" s="166">
        <v>100</v>
      </c>
      <c r="DG12" s="166">
        <v>100</v>
      </c>
      <c r="DH12" s="166">
        <v>0</v>
      </c>
      <c r="DI12" s="166">
        <v>0</v>
      </c>
      <c r="DJ12" s="166">
        <v>0</v>
      </c>
      <c r="DK12" s="417">
        <f t="shared" si="14"/>
        <v>0</v>
      </c>
      <c r="DL12" s="418">
        <v>100</v>
      </c>
      <c r="DM12" s="419">
        <v>100</v>
      </c>
      <c r="DN12" s="419">
        <v>100</v>
      </c>
      <c r="DO12" s="419">
        <v>0</v>
      </c>
      <c r="DP12" s="419">
        <v>0</v>
      </c>
      <c r="DQ12" s="420">
        <f t="shared" si="15"/>
        <v>0</v>
      </c>
      <c r="DR12" s="164">
        <f t="shared" si="2"/>
        <v>0</v>
      </c>
      <c r="DS12" s="17">
        <f>5/10</f>
        <v>0.5</v>
      </c>
      <c r="DT12" s="347">
        <f>5/10</f>
        <v>0.5</v>
      </c>
      <c r="DU12" s="17">
        <f>4/11</f>
        <v>0.36363636363636365</v>
      </c>
      <c r="DV12" s="347">
        <f>6/10</f>
        <v>0.6</v>
      </c>
      <c r="DW12" s="18">
        <f>4/10</f>
        <v>0.4</v>
      </c>
      <c r="DX12" s="19">
        <f t="shared" si="3"/>
        <v>2.3636363636363638</v>
      </c>
      <c r="DY12" s="17"/>
      <c r="DZ12" s="18"/>
      <c r="EA12" s="89"/>
      <c r="EB12" s="18"/>
      <c r="EC12" s="20">
        <f t="shared" si="16"/>
        <v>0</v>
      </c>
      <c r="ED12" s="387">
        <f t="shared" si="4"/>
        <v>10.263636363636364</v>
      </c>
      <c r="EE12" s="390"/>
      <c r="EF12" s="188"/>
      <c r="EG12" s="188"/>
      <c r="EH12" s="188"/>
      <c r="EI12" s="188"/>
      <c r="EJ12" s="188"/>
      <c r="EK12" s="188"/>
      <c r="EL12" s="188"/>
      <c r="EM12" s="188"/>
      <c r="EN12" s="188"/>
      <c r="EO12" s="188"/>
      <c r="EP12" s="188"/>
      <c r="EQ12" s="188"/>
      <c r="ER12" s="188"/>
      <c r="ES12" s="188"/>
      <c r="ET12" s="188"/>
      <c r="EU12" s="188"/>
      <c r="EV12" s="188"/>
      <c r="EW12" s="188"/>
      <c r="EX12" s="188"/>
      <c r="EY12" s="188"/>
      <c r="EZ12" s="188"/>
      <c r="FA12" s="188"/>
      <c r="FB12" s="188"/>
      <c r="FC12" s="188"/>
      <c r="FD12" s="188"/>
      <c r="FE12" s="188"/>
      <c r="FF12" s="188"/>
      <c r="FG12" s="188"/>
      <c r="FH12" s="188"/>
      <c r="FI12" s="188"/>
      <c r="FJ12" s="188"/>
      <c r="FK12" s="188"/>
      <c r="FL12" s="188"/>
      <c r="FM12" s="188"/>
      <c r="FN12" s="188"/>
      <c r="FO12" s="188"/>
      <c r="FP12" s="188"/>
      <c r="FQ12" s="188"/>
      <c r="FR12" s="188"/>
      <c r="FS12" s="188"/>
      <c r="FT12" s="188"/>
      <c r="FU12" s="188"/>
      <c r="FV12" s="188"/>
      <c r="FW12" s="188"/>
      <c r="FX12" s="188"/>
      <c r="FY12" s="188"/>
      <c r="FZ12" s="188"/>
      <c r="GA12" s="188"/>
      <c r="GB12" s="188"/>
      <c r="GC12" s="188"/>
      <c r="GD12" s="188"/>
      <c r="GE12" s="188"/>
      <c r="GF12" s="188"/>
      <c r="GG12" s="188"/>
      <c r="GH12" s="188"/>
      <c r="GI12" s="188"/>
      <c r="GJ12" s="188"/>
      <c r="GK12" s="188"/>
      <c r="GL12" s="188"/>
      <c r="GM12" s="188"/>
      <c r="GN12" s="188"/>
      <c r="GO12" s="188"/>
      <c r="GP12" s="188"/>
      <c r="GQ12" s="188"/>
      <c r="GR12" s="188"/>
      <c r="GS12" s="188"/>
      <c r="GT12" s="188"/>
      <c r="GU12" s="188"/>
      <c r="GV12" s="188"/>
      <c r="GW12" s="188"/>
      <c r="GX12" s="188"/>
      <c r="GY12" s="188"/>
      <c r="GZ12" s="188"/>
      <c r="HA12" s="188"/>
      <c r="HB12" s="188"/>
      <c r="HC12" s="188"/>
      <c r="HD12" s="188"/>
      <c r="HE12" s="188"/>
      <c r="HF12" s="188"/>
      <c r="HG12" s="188"/>
      <c r="HH12" s="188"/>
      <c r="HI12" s="188"/>
      <c r="HJ12" s="188"/>
      <c r="HK12" s="188"/>
      <c r="HL12" s="188"/>
      <c r="HM12" s="188"/>
      <c r="HN12" s="188"/>
      <c r="HO12" s="188"/>
      <c r="HP12" s="188"/>
      <c r="HQ12" s="188"/>
      <c r="HR12" s="188"/>
      <c r="HS12" s="188"/>
      <c r="HT12" s="188"/>
      <c r="HU12" s="188"/>
      <c r="HV12" s="188"/>
      <c r="HW12" s="188"/>
      <c r="HX12" s="188"/>
      <c r="HY12" s="188"/>
      <c r="HZ12" s="188"/>
      <c r="IA12" s="188"/>
      <c r="IB12" s="188"/>
      <c r="IC12" s="188"/>
      <c r="ID12" s="188"/>
      <c r="IE12" s="188"/>
      <c r="IF12" s="188"/>
      <c r="IG12" s="188"/>
      <c r="IH12" s="188"/>
      <c r="II12" s="188"/>
      <c r="IJ12" s="188"/>
      <c r="IK12" s="188"/>
      <c r="IL12" s="188"/>
      <c r="IM12" s="188"/>
      <c r="IN12" s="188"/>
      <c r="IO12" s="188"/>
      <c r="IP12" s="188"/>
      <c r="IQ12" s="188"/>
      <c r="IR12" s="188"/>
      <c r="IS12" s="188"/>
      <c r="IT12" s="188"/>
      <c r="IU12" s="188"/>
      <c r="IV12" s="188"/>
      <c r="IW12" s="188"/>
      <c r="IX12" s="188"/>
      <c r="IY12" s="188"/>
      <c r="IZ12" s="188"/>
      <c r="JA12" s="188"/>
      <c r="JB12" s="188"/>
      <c r="JC12" s="188"/>
      <c r="JD12" s="188"/>
      <c r="JE12" s="188"/>
      <c r="JF12" s="188"/>
      <c r="JG12" s="188"/>
      <c r="JH12" s="188"/>
      <c r="JI12" s="188"/>
      <c r="JJ12" s="188"/>
      <c r="JK12" s="188"/>
      <c r="JL12" s="188"/>
      <c r="JM12" s="188"/>
      <c r="JN12" s="188"/>
      <c r="JO12" s="188"/>
      <c r="JP12" s="188"/>
      <c r="JQ12" s="188"/>
      <c r="JR12" s="188"/>
      <c r="JS12" s="188"/>
      <c r="JT12" s="188"/>
      <c r="JU12" s="188"/>
      <c r="JV12" s="188"/>
      <c r="JW12" s="188"/>
      <c r="JX12" s="188"/>
      <c r="JY12" s="188"/>
      <c r="JZ12" s="188"/>
      <c r="KA12" s="188"/>
      <c r="KB12" s="188"/>
      <c r="KC12" s="188"/>
      <c r="KD12" s="188"/>
      <c r="KE12" s="188"/>
      <c r="KF12" s="188"/>
      <c r="KG12" s="188"/>
      <c r="KH12" s="188"/>
      <c r="KI12" s="188"/>
      <c r="KJ12" s="188"/>
      <c r="KK12" s="188"/>
      <c r="KL12" s="188"/>
      <c r="KM12" s="188"/>
      <c r="KN12" s="188"/>
      <c r="KO12" s="188"/>
      <c r="KP12" s="188"/>
      <c r="KQ12" s="188"/>
      <c r="KR12" s="188"/>
      <c r="KS12" s="188"/>
      <c r="KT12" s="188"/>
      <c r="KU12" s="188"/>
      <c r="KV12" s="188"/>
      <c r="KW12" s="188"/>
      <c r="KX12" s="188"/>
      <c r="KY12" s="188"/>
      <c r="KZ12" s="188"/>
      <c r="LA12" s="188"/>
      <c r="LB12" s="188"/>
      <c r="LC12" s="188"/>
      <c r="LD12" s="188"/>
      <c r="LE12" s="188"/>
      <c r="LF12" s="188"/>
      <c r="LG12" s="188"/>
      <c r="LH12" s="188"/>
      <c r="LI12" s="188"/>
      <c r="LJ12" s="188"/>
      <c r="LK12" s="188"/>
      <c r="LL12" s="188"/>
      <c r="LM12" s="188"/>
      <c r="LN12" s="188"/>
      <c r="LO12" s="188"/>
      <c r="LP12" s="188"/>
      <c r="LQ12" s="188"/>
      <c r="LR12" s="188"/>
      <c r="LS12" s="188"/>
      <c r="LT12" s="188"/>
      <c r="LU12" s="188"/>
      <c r="LV12" s="188"/>
      <c r="LW12" s="188"/>
      <c r="LX12" s="188"/>
      <c r="LY12" s="188"/>
      <c r="LZ12" s="188"/>
      <c r="MA12" s="188"/>
      <c r="MB12" s="188"/>
      <c r="MC12" s="188"/>
      <c r="MD12" s="188"/>
      <c r="ME12" s="188"/>
      <c r="MF12" s="188"/>
      <c r="MG12" s="188"/>
      <c r="MH12" s="188"/>
      <c r="MI12" s="188"/>
      <c r="MJ12" s="188"/>
      <c r="MK12" s="188"/>
      <c r="ML12" s="188"/>
      <c r="MM12" s="188"/>
      <c r="MN12" s="188"/>
      <c r="MO12" s="188"/>
      <c r="MP12" s="188"/>
      <c r="MQ12" s="188"/>
      <c r="MR12" s="188"/>
      <c r="MS12" s="188"/>
      <c r="MT12" s="188"/>
      <c r="MU12" s="188"/>
      <c r="MV12" s="188"/>
      <c r="MW12" s="188"/>
      <c r="MX12" s="188"/>
      <c r="MY12" s="188"/>
      <c r="MZ12" s="188"/>
      <c r="NA12" s="188"/>
      <c r="NB12" s="188"/>
      <c r="NC12" s="188"/>
      <c r="ND12" s="188"/>
      <c r="NE12" s="188"/>
      <c r="NF12" s="188"/>
      <c r="NG12" s="188"/>
      <c r="NH12" s="188"/>
      <c r="NI12" s="188"/>
      <c r="NJ12" s="188"/>
      <c r="NK12" s="188"/>
      <c r="NL12" s="188"/>
      <c r="NM12" s="188"/>
      <c r="NN12" s="188"/>
      <c r="NO12" s="188"/>
      <c r="NP12" s="188"/>
      <c r="NQ12" s="188"/>
      <c r="NR12" s="188"/>
      <c r="NS12" s="188"/>
      <c r="NT12" s="188"/>
      <c r="NU12" s="188"/>
      <c r="NV12" s="188"/>
      <c r="NW12" s="188"/>
      <c r="NX12" s="188"/>
      <c r="NY12" s="188"/>
      <c r="NZ12" s="188"/>
      <c r="OA12" s="188"/>
      <c r="OB12" s="188"/>
      <c r="OC12" s="188"/>
      <c r="OD12" s="188"/>
      <c r="OE12" s="188"/>
      <c r="OF12" s="188"/>
      <c r="OG12" s="188"/>
      <c r="OH12" s="188"/>
      <c r="OI12" s="188"/>
      <c r="OJ12" s="188"/>
      <c r="OK12" s="188"/>
      <c r="OL12" s="188"/>
      <c r="OM12" s="188"/>
      <c r="ON12" s="188"/>
      <c r="OO12" s="188"/>
      <c r="OP12" s="188"/>
      <c r="OQ12" s="188"/>
      <c r="OR12" s="188"/>
      <c r="OS12" s="188"/>
      <c r="OT12" s="188"/>
      <c r="OU12" s="188"/>
      <c r="OV12" s="188"/>
      <c r="OW12" s="188"/>
      <c r="OX12" s="188"/>
      <c r="OY12" s="188"/>
      <c r="OZ12" s="188"/>
      <c r="PA12" s="188"/>
      <c r="PB12" s="188"/>
      <c r="PC12" s="188"/>
      <c r="PD12" s="188"/>
      <c r="PE12" s="188"/>
      <c r="PF12" s="188"/>
      <c r="PG12" s="188"/>
      <c r="PH12" s="188"/>
      <c r="PI12" s="188"/>
      <c r="PJ12" s="188"/>
      <c r="PK12" s="188"/>
      <c r="PL12" s="188"/>
      <c r="PM12" s="188"/>
      <c r="PN12" s="188"/>
      <c r="PO12" s="188"/>
      <c r="PP12" s="188"/>
      <c r="PQ12" s="188"/>
      <c r="PR12" s="188"/>
      <c r="PS12" s="188"/>
      <c r="PT12" s="188"/>
      <c r="PU12" s="188"/>
      <c r="PV12" s="188"/>
      <c r="PW12" s="188"/>
      <c r="PX12" s="188"/>
      <c r="PY12" s="188"/>
      <c r="PZ12" s="188"/>
      <c r="QA12" s="188"/>
      <c r="QB12" s="188"/>
      <c r="QC12" s="188"/>
      <c r="QD12" s="188"/>
      <c r="QE12" s="188"/>
      <c r="QF12" s="188"/>
      <c r="QG12" s="188"/>
      <c r="QH12" s="188"/>
      <c r="QI12" s="188"/>
      <c r="QJ12" s="188"/>
      <c r="QK12" s="188"/>
      <c r="QL12" s="188"/>
      <c r="QM12" s="188"/>
      <c r="QN12" s="188"/>
      <c r="QO12" s="188"/>
      <c r="QP12" s="188"/>
      <c r="QQ12" s="188"/>
      <c r="QR12" s="188"/>
      <c r="QS12" s="188"/>
      <c r="QT12" s="188"/>
      <c r="QU12" s="188"/>
      <c r="QV12" s="188"/>
      <c r="QW12" s="188"/>
      <c r="QX12" s="188"/>
      <c r="QY12" s="188"/>
      <c r="QZ12" s="188"/>
      <c r="RA12" s="188"/>
      <c r="RB12" s="188"/>
      <c r="RC12" s="188"/>
      <c r="RD12" s="188"/>
      <c r="RE12" s="188"/>
      <c r="RF12" s="188"/>
      <c r="RG12" s="188"/>
      <c r="RH12" s="188"/>
      <c r="RI12" s="188"/>
      <c r="RJ12" s="188"/>
      <c r="RK12" s="188"/>
      <c r="RL12" s="188"/>
      <c r="RM12" s="188"/>
      <c r="RN12" s="188"/>
      <c r="RO12" s="188"/>
      <c r="RP12" s="188"/>
      <c r="RQ12" s="188"/>
      <c r="RR12" s="188"/>
      <c r="RS12" s="188"/>
      <c r="RT12" s="188"/>
      <c r="RU12" s="188"/>
      <c r="RV12" s="188"/>
      <c r="RW12" s="188"/>
      <c r="RX12" s="188"/>
      <c r="RY12" s="188"/>
      <c r="RZ12" s="188"/>
      <c r="SA12" s="188"/>
      <c r="SB12" s="188"/>
      <c r="SC12" s="188"/>
      <c r="SD12" s="188"/>
      <c r="SE12" s="188"/>
      <c r="SF12" s="188"/>
      <c r="SG12" s="188"/>
      <c r="SH12" s="188"/>
      <c r="SI12" s="188"/>
      <c r="SJ12" s="188"/>
      <c r="SK12" s="188"/>
      <c r="SL12" s="188"/>
      <c r="SM12" s="188"/>
      <c r="SN12" s="188"/>
      <c r="SO12" s="188"/>
      <c r="SP12" s="188"/>
      <c r="SQ12" s="188"/>
      <c r="SR12" s="188"/>
      <c r="SS12" s="188"/>
      <c r="ST12" s="188"/>
      <c r="SU12" s="188"/>
      <c r="SV12" s="188"/>
      <c r="SW12" s="188"/>
      <c r="SX12" s="188"/>
      <c r="SY12" s="188"/>
      <c r="SZ12" s="188"/>
      <c r="TA12" s="188"/>
      <c r="TB12" s="188"/>
      <c r="TC12" s="188"/>
      <c r="TD12" s="188"/>
      <c r="TE12" s="188"/>
      <c r="TF12" s="188"/>
      <c r="TG12" s="188"/>
      <c r="TH12" s="188"/>
      <c r="TI12" s="188"/>
      <c r="TJ12" s="188"/>
      <c r="TK12" s="188"/>
      <c r="TL12" s="188"/>
      <c r="TM12" s="188"/>
      <c r="TN12" s="188"/>
      <c r="TO12" s="188"/>
      <c r="TP12" s="188"/>
      <c r="TQ12" s="188"/>
      <c r="TR12" s="188"/>
      <c r="TS12" s="188"/>
      <c r="TT12" s="188"/>
      <c r="TU12" s="188"/>
      <c r="TV12" s="188"/>
      <c r="TW12" s="188"/>
      <c r="TX12" s="188"/>
      <c r="TY12" s="188"/>
      <c r="TZ12" s="188"/>
      <c r="UA12" s="188"/>
      <c r="UB12" s="188"/>
      <c r="UC12" s="188"/>
      <c r="UD12" s="188"/>
      <c r="UE12" s="188"/>
      <c r="UF12" s="188"/>
      <c r="UG12" s="188"/>
      <c r="UH12" s="188"/>
      <c r="UI12" s="188"/>
      <c r="UJ12" s="188"/>
      <c r="UK12" s="188"/>
      <c r="UL12" s="188"/>
      <c r="UM12" s="188"/>
      <c r="UN12" s="188"/>
      <c r="UO12" s="188"/>
      <c r="UP12" s="188"/>
      <c r="UQ12" s="188"/>
      <c r="UR12" s="188"/>
      <c r="US12" s="188"/>
      <c r="UT12" s="188"/>
      <c r="UU12" s="188"/>
      <c r="UV12" s="188"/>
      <c r="UW12" s="188"/>
      <c r="UX12" s="188"/>
      <c r="UY12" s="188"/>
      <c r="UZ12" s="188"/>
      <c r="VA12" s="188"/>
      <c r="VB12" s="188"/>
      <c r="VC12" s="188"/>
      <c r="VD12" s="188"/>
      <c r="VE12" s="188"/>
      <c r="VF12" s="188"/>
      <c r="VG12" s="188"/>
      <c r="VH12" s="188"/>
      <c r="VI12" s="188"/>
      <c r="VJ12" s="188"/>
      <c r="VK12" s="188"/>
      <c r="VL12" s="188"/>
      <c r="VM12" s="188"/>
      <c r="VN12" s="188"/>
      <c r="VO12" s="188"/>
      <c r="VP12" s="188"/>
      <c r="VQ12" s="188"/>
      <c r="VR12" s="188"/>
      <c r="VS12" s="188"/>
      <c r="VT12" s="188"/>
      <c r="VU12" s="188"/>
      <c r="VV12" s="188"/>
      <c r="VW12" s="188"/>
      <c r="VX12" s="188"/>
      <c r="VY12" s="188"/>
      <c r="VZ12" s="188"/>
      <c r="WA12" s="188"/>
      <c r="WB12" s="188"/>
      <c r="WC12" s="188"/>
      <c r="WD12" s="188"/>
      <c r="WE12" s="188"/>
      <c r="WF12" s="188"/>
      <c r="WG12" s="188"/>
      <c r="WH12" s="188"/>
      <c r="WI12" s="188"/>
      <c r="WJ12" s="188"/>
      <c r="WK12" s="188"/>
      <c r="WL12" s="188"/>
      <c r="WM12" s="188"/>
      <c r="WN12" s="188"/>
      <c r="WO12" s="188"/>
      <c r="WP12" s="188"/>
      <c r="WQ12" s="188"/>
      <c r="WR12" s="188"/>
      <c r="WS12" s="188"/>
      <c r="WT12" s="188"/>
      <c r="WU12" s="188"/>
      <c r="WV12" s="188"/>
      <c r="WW12" s="188"/>
      <c r="WX12" s="188"/>
      <c r="WY12" s="188"/>
      <c r="WZ12" s="188"/>
      <c r="XA12" s="188"/>
      <c r="XB12" s="188"/>
      <c r="XC12" s="188"/>
      <c r="XD12" s="188"/>
      <c r="XE12" s="188"/>
      <c r="XF12" s="188"/>
      <c r="XG12" s="188"/>
      <c r="XH12" s="188"/>
      <c r="XI12" s="188"/>
      <c r="XJ12" s="188"/>
      <c r="XK12" s="188"/>
      <c r="XL12" s="188"/>
      <c r="XM12" s="188"/>
      <c r="XN12" s="188"/>
      <c r="XO12" s="188"/>
      <c r="XP12" s="188"/>
      <c r="XQ12" s="188"/>
    </row>
    <row r="13" spans="1:641" s="7" customFormat="1" ht="15.75" customHeight="1" outlineLevel="1" x14ac:dyDescent="0.25">
      <c r="A13" s="281">
        <v>10</v>
      </c>
      <c r="B13" s="80" t="s">
        <v>93</v>
      </c>
      <c r="C13" s="56">
        <v>100</v>
      </c>
      <c r="D13" s="56">
        <v>100</v>
      </c>
      <c r="E13" s="56">
        <v>100</v>
      </c>
      <c r="F13" s="56">
        <v>100</v>
      </c>
      <c r="G13" s="56">
        <v>100</v>
      </c>
      <c r="H13" s="56">
        <v>100</v>
      </c>
      <c r="I13" s="56">
        <v>100</v>
      </c>
      <c r="J13" s="56">
        <v>100</v>
      </c>
      <c r="K13" s="56">
        <v>0</v>
      </c>
      <c r="L13" s="56">
        <v>0</v>
      </c>
      <c r="M13" s="198">
        <f t="shared" si="5"/>
        <v>0</v>
      </c>
      <c r="N13" s="51">
        <v>100</v>
      </c>
      <c r="O13" s="52">
        <v>100</v>
      </c>
      <c r="P13" s="52">
        <v>100</v>
      </c>
      <c r="Q13" s="52">
        <v>100</v>
      </c>
      <c r="R13" s="52">
        <v>100</v>
      </c>
      <c r="S13" s="52">
        <v>100</v>
      </c>
      <c r="T13" s="52">
        <v>100</v>
      </c>
      <c r="U13" s="52">
        <v>100</v>
      </c>
      <c r="V13" s="52">
        <v>100</v>
      </c>
      <c r="W13" s="52">
        <v>100</v>
      </c>
      <c r="X13" s="52">
        <v>100</v>
      </c>
      <c r="Y13" s="52">
        <v>0</v>
      </c>
      <c r="Z13" s="52">
        <v>0</v>
      </c>
      <c r="AA13" s="53">
        <f t="shared" si="6"/>
        <v>0</v>
      </c>
      <c r="AB13" s="55">
        <v>100</v>
      </c>
      <c r="AC13" s="56">
        <v>100</v>
      </c>
      <c r="AD13" s="56">
        <v>100</v>
      </c>
      <c r="AE13" s="56">
        <v>100</v>
      </c>
      <c r="AF13" s="56">
        <v>100</v>
      </c>
      <c r="AG13" s="56">
        <v>100</v>
      </c>
      <c r="AH13" s="56">
        <v>100</v>
      </c>
      <c r="AI13" s="56">
        <v>100</v>
      </c>
      <c r="AJ13" s="56">
        <v>100</v>
      </c>
      <c r="AK13" s="56">
        <v>100</v>
      </c>
      <c r="AL13" s="56">
        <v>100</v>
      </c>
      <c r="AM13" s="75">
        <v>100</v>
      </c>
      <c r="AN13" s="56">
        <v>0</v>
      </c>
      <c r="AO13" s="56">
        <v>0</v>
      </c>
      <c r="AP13" s="313">
        <f t="shared" si="7"/>
        <v>0</v>
      </c>
      <c r="AQ13" s="58">
        <v>100</v>
      </c>
      <c r="AR13" s="76">
        <v>100</v>
      </c>
      <c r="AS13" s="76">
        <v>100</v>
      </c>
      <c r="AT13" s="76">
        <v>100</v>
      </c>
      <c r="AU13" s="76">
        <v>100</v>
      </c>
      <c r="AV13" s="76">
        <v>100</v>
      </c>
      <c r="AW13" s="76">
        <v>100</v>
      </c>
      <c r="AX13" s="76">
        <v>100</v>
      </c>
      <c r="AY13" s="76">
        <v>100</v>
      </c>
      <c r="AZ13" s="52">
        <v>100</v>
      </c>
      <c r="BA13" s="52">
        <v>100</v>
      </c>
      <c r="BB13" s="52">
        <v>0</v>
      </c>
      <c r="BC13" s="52">
        <v>0</v>
      </c>
      <c r="BD13" s="54">
        <f t="shared" si="8"/>
        <v>0</v>
      </c>
      <c r="BE13" s="358">
        <v>100</v>
      </c>
      <c r="BF13" s="64">
        <v>100</v>
      </c>
      <c r="BG13" s="64">
        <v>100</v>
      </c>
      <c r="BH13" s="64">
        <v>100</v>
      </c>
      <c r="BI13" s="64">
        <v>100</v>
      </c>
      <c r="BJ13" s="64">
        <v>100</v>
      </c>
      <c r="BK13" s="64">
        <v>100</v>
      </c>
      <c r="BL13" s="64">
        <v>100</v>
      </c>
      <c r="BM13" s="64">
        <v>100</v>
      </c>
      <c r="BN13" s="64">
        <v>0</v>
      </c>
      <c r="BO13" s="64">
        <v>0</v>
      </c>
      <c r="BP13" s="370">
        <f t="shared" si="9"/>
        <v>0</v>
      </c>
      <c r="BQ13" s="64">
        <v>100</v>
      </c>
      <c r="BR13" s="64">
        <v>100</v>
      </c>
      <c r="BS13" s="64">
        <v>100</v>
      </c>
      <c r="BT13" s="64">
        <v>100</v>
      </c>
      <c r="BU13" s="64">
        <v>100</v>
      </c>
      <c r="BV13" s="64">
        <v>100</v>
      </c>
      <c r="BW13" s="64">
        <v>100</v>
      </c>
      <c r="BX13" s="64">
        <v>0</v>
      </c>
      <c r="BY13" s="64">
        <v>0</v>
      </c>
      <c r="BZ13" s="192">
        <f t="shared" si="17"/>
        <v>0</v>
      </c>
      <c r="CA13" s="193">
        <f t="shared" si="1"/>
        <v>0</v>
      </c>
      <c r="CB13" s="51">
        <v>100</v>
      </c>
      <c r="CC13" s="52">
        <v>100</v>
      </c>
      <c r="CD13" s="52">
        <v>100</v>
      </c>
      <c r="CE13" s="52">
        <v>100</v>
      </c>
      <c r="CF13" s="166">
        <v>0</v>
      </c>
      <c r="CG13" s="166">
        <v>0</v>
      </c>
      <c r="CH13" s="641">
        <f t="shared" si="10"/>
        <v>0</v>
      </c>
      <c r="CI13" s="55">
        <v>100</v>
      </c>
      <c r="CJ13" s="56">
        <v>100</v>
      </c>
      <c r="CK13" s="56">
        <v>100</v>
      </c>
      <c r="CL13" s="56">
        <v>100</v>
      </c>
      <c r="CM13" s="56">
        <v>0</v>
      </c>
      <c r="CN13" s="56">
        <v>0</v>
      </c>
      <c r="CO13" s="642">
        <f t="shared" si="11"/>
        <v>0</v>
      </c>
      <c r="CP13" s="55">
        <v>100</v>
      </c>
      <c r="CQ13" s="56">
        <v>100</v>
      </c>
      <c r="CR13" s="56">
        <v>100</v>
      </c>
      <c r="CS13" s="56">
        <v>100</v>
      </c>
      <c r="CT13" s="56">
        <v>0</v>
      </c>
      <c r="CU13" s="56">
        <v>0</v>
      </c>
      <c r="CV13" s="269">
        <f t="shared" si="12"/>
        <v>0</v>
      </c>
      <c r="CW13" s="55">
        <v>100</v>
      </c>
      <c r="CX13" s="56">
        <v>100</v>
      </c>
      <c r="CY13" s="56">
        <v>100</v>
      </c>
      <c r="CZ13" s="56">
        <v>100</v>
      </c>
      <c r="DA13" s="56">
        <v>0</v>
      </c>
      <c r="DB13" s="56">
        <v>0</v>
      </c>
      <c r="DC13" s="270">
        <f t="shared" si="13"/>
        <v>0</v>
      </c>
      <c r="DD13" s="170">
        <v>100</v>
      </c>
      <c r="DE13" s="168">
        <v>100</v>
      </c>
      <c r="DF13" s="169">
        <v>100</v>
      </c>
      <c r="DG13" s="169">
        <v>100</v>
      </c>
      <c r="DH13" s="169">
        <v>0</v>
      </c>
      <c r="DI13" s="169">
        <v>0</v>
      </c>
      <c r="DJ13" s="169">
        <v>0</v>
      </c>
      <c r="DK13" s="413">
        <f t="shared" si="14"/>
        <v>0</v>
      </c>
      <c r="DL13" s="414">
        <v>100</v>
      </c>
      <c r="DM13" s="415">
        <v>100</v>
      </c>
      <c r="DN13" s="415">
        <v>100</v>
      </c>
      <c r="DO13" s="415">
        <v>0</v>
      </c>
      <c r="DP13" s="415">
        <v>0</v>
      </c>
      <c r="DQ13" s="416">
        <f t="shared" si="15"/>
        <v>0</v>
      </c>
      <c r="DR13" s="164">
        <f t="shared" si="2"/>
        <v>0</v>
      </c>
      <c r="DS13" s="17"/>
      <c r="DT13" s="347"/>
      <c r="DU13" s="347"/>
      <c r="DV13" s="347"/>
      <c r="DW13" s="18"/>
      <c r="DX13" s="27">
        <f t="shared" si="3"/>
        <v>0</v>
      </c>
      <c r="DY13" s="17"/>
      <c r="DZ13" s="18"/>
      <c r="EA13" s="89"/>
      <c r="EB13" s="18"/>
      <c r="EC13" s="28">
        <f t="shared" si="16"/>
        <v>0</v>
      </c>
      <c r="ED13" s="386">
        <f t="shared" si="4"/>
        <v>0</v>
      </c>
      <c r="EE13" s="39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</row>
    <row r="14" spans="1:641" s="5" customFormat="1" ht="15.75" outlineLevel="1" x14ac:dyDescent="0.25">
      <c r="A14" s="281">
        <v>11</v>
      </c>
      <c r="B14" s="80" t="s">
        <v>94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100</v>
      </c>
      <c r="K14" s="56">
        <v>0</v>
      </c>
      <c r="L14" s="56">
        <v>10</v>
      </c>
      <c r="M14" s="77">
        <f t="shared" si="5"/>
        <v>3.15</v>
      </c>
      <c r="N14" s="51">
        <v>0</v>
      </c>
      <c r="O14" s="52">
        <v>0</v>
      </c>
      <c r="P14" s="52">
        <v>0</v>
      </c>
      <c r="Q14" s="52">
        <v>0</v>
      </c>
      <c r="R14" s="52">
        <v>0</v>
      </c>
      <c r="S14" s="52">
        <v>0</v>
      </c>
      <c r="T14" s="52">
        <v>0</v>
      </c>
      <c r="U14" s="52">
        <v>0</v>
      </c>
      <c r="V14" s="52">
        <v>0</v>
      </c>
      <c r="W14" s="52">
        <v>0</v>
      </c>
      <c r="X14" s="52">
        <v>100</v>
      </c>
      <c r="Y14" s="52">
        <v>0</v>
      </c>
      <c r="Z14" s="52">
        <v>10</v>
      </c>
      <c r="AA14" s="53">
        <f t="shared" si="6"/>
        <v>4.4000000000000004</v>
      </c>
      <c r="AB14" s="55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  <c r="AH14" s="56">
        <v>0</v>
      </c>
      <c r="AI14" s="56">
        <v>0</v>
      </c>
      <c r="AJ14" s="56">
        <v>0</v>
      </c>
      <c r="AK14" s="56">
        <v>0</v>
      </c>
      <c r="AL14" s="56">
        <v>0</v>
      </c>
      <c r="AM14" s="75">
        <v>100</v>
      </c>
      <c r="AN14" s="56">
        <v>0</v>
      </c>
      <c r="AO14" s="56">
        <v>20</v>
      </c>
      <c r="AP14" s="313">
        <f t="shared" si="7"/>
        <v>4.4000000000000004</v>
      </c>
      <c r="AQ14" s="58">
        <v>0</v>
      </c>
      <c r="AR14" s="76">
        <v>0</v>
      </c>
      <c r="AS14" s="76">
        <v>0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52">
        <v>0</v>
      </c>
      <c r="BA14" s="52">
        <v>100</v>
      </c>
      <c r="BB14" s="52">
        <v>0</v>
      </c>
      <c r="BC14" s="52">
        <v>10</v>
      </c>
      <c r="BD14" s="54">
        <f t="shared" si="8"/>
        <v>4.5</v>
      </c>
      <c r="BE14" s="358">
        <v>0</v>
      </c>
      <c r="BF14" s="358">
        <v>0</v>
      </c>
      <c r="BG14" s="358">
        <v>0</v>
      </c>
      <c r="BH14" s="358">
        <v>0</v>
      </c>
      <c r="BI14" s="358">
        <v>0</v>
      </c>
      <c r="BJ14" s="358">
        <v>0</v>
      </c>
      <c r="BK14" s="358">
        <v>0</v>
      </c>
      <c r="BL14" s="358">
        <v>0</v>
      </c>
      <c r="BM14" s="64">
        <v>100</v>
      </c>
      <c r="BN14" s="64">
        <v>0</v>
      </c>
      <c r="BO14" s="64">
        <v>0</v>
      </c>
      <c r="BP14" s="370">
        <f t="shared" si="9"/>
        <v>4</v>
      </c>
      <c r="BQ14" s="64">
        <v>100</v>
      </c>
      <c r="BR14" s="64">
        <v>100</v>
      </c>
      <c r="BS14" s="64">
        <v>100</v>
      </c>
      <c r="BT14" s="64">
        <v>100</v>
      </c>
      <c r="BU14" s="64">
        <v>100</v>
      </c>
      <c r="BV14" s="64">
        <v>100</v>
      </c>
      <c r="BW14" s="64">
        <v>100</v>
      </c>
      <c r="BX14" s="64">
        <v>0</v>
      </c>
      <c r="BY14" s="64">
        <v>0</v>
      </c>
      <c r="BZ14" s="192">
        <f t="shared" si="17"/>
        <v>0</v>
      </c>
      <c r="CA14" s="193">
        <f t="shared" si="1"/>
        <v>20.450000000000003</v>
      </c>
      <c r="CB14" s="51">
        <v>100</v>
      </c>
      <c r="CC14" s="52">
        <v>100</v>
      </c>
      <c r="CD14" s="52">
        <v>100</v>
      </c>
      <c r="CE14" s="52">
        <v>100</v>
      </c>
      <c r="CF14" s="166">
        <v>0</v>
      </c>
      <c r="CG14" s="166">
        <v>0</v>
      </c>
      <c r="CH14" s="641">
        <f t="shared" si="10"/>
        <v>0</v>
      </c>
      <c r="CI14" s="55">
        <v>100</v>
      </c>
      <c r="CJ14" s="56">
        <v>100</v>
      </c>
      <c r="CK14" s="56">
        <v>100</v>
      </c>
      <c r="CL14" s="56">
        <v>100</v>
      </c>
      <c r="CM14" s="56">
        <v>0</v>
      </c>
      <c r="CN14" s="56">
        <v>0</v>
      </c>
      <c r="CO14" s="642">
        <f t="shared" si="11"/>
        <v>0</v>
      </c>
      <c r="CP14" s="55">
        <v>100</v>
      </c>
      <c r="CQ14" s="56">
        <v>100</v>
      </c>
      <c r="CR14" s="56">
        <v>100</v>
      </c>
      <c r="CS14" s="56">
        <v>100</v>
      </c>
      <c r="CT14" s="56">
        <v>0</v>
      </c>
      <c r="CU14" s="56">
        <v>0</v>
      </c>
      <c r="CV14" s="269">
        <f t="shared" si="12"/>
        <v>0</v>
      </c>
      <c r="CW14" s="52">
        <v>100</v>
      </c>
      <c r="CX14" s="52">
        <v>100</v>
      </c>
      <c r="CY14" s="166">
        <v>100</v>
      </c>
      <c r="CZ14" s="166">
        <v>100</v>
      </c>
      <c r="DA14" s="166">
        <v>0</v>
      </c>
      <c r="DB14" s="166">
        <v>0</v>
      </c>
      <c r="DC14" s="270">
        <f t="shared" si="13"/>
        <v>0</v>
      </c>
      <c r="DD14" s="51">
        <v>100</v>
      </c>
      <c r="DE14" s="52">
        <v>100</v>
      </c>
      <c r="DF14" s="166">
        <v>100</v>
      </c>
      <c r="DG14" s="166">
        <v>100</v>
      </c>
      <c r="DH14" s="166">
        <v>0</v>
      </c>
      <c r="DI14" s="166">
        <v>0</v>
      </c>
      <c r="DJ14" s="166">
        <v>0</v>
      </c>
      <c r="DK14" s="417">
        <f t="shared" si="14"/>
        <v>0</v>
      </c>
      <c r="DL14" s="418">
        <v>100</v>
      </c>
      <c r="DM14" s="419">
        <v>100</v>
      </c>
      <c r="DN14" s="419">
        <v>100</v>
      </c>
      <c r="DO14" s="419">
        <v>0</v>
      </c>
      <c r="DP14" s="419">
        <v>0</v>
      </c>
      <c r="DQ14" s="420">
        <f t="shared" si="15"/>
        <v>0</v>
      </c>
      <c r="DR14" s="164">
        <f t="shared" si="2"/>
        <v>0</v>
      </c>
      <c r="DS14" s="17">
        <f>5/10</f>
        <v>0.5</v>
      </c>
      <c r="DT14" s="347">
        <f>4/10</f>
        <v>0.4</v>
      </c>
      <c r="DU14" s="17">
        <f>4/11</f>
        <v>0.36363636363636365</v>
      </c>
      <c r="DV14" s="347">
        <f>7/10</f>
        <v>0.7</v>
      </c>
      <c r="DW14" s="18">
        <f>4/10</f>
        <v>0.4</v>
      </c>
      <c r="DX14" s="19">
        <f t="shared" si="3"/>
        <v>2.3636363636363638</v>
      </c>
      <c r="DY14" s="17"/>
      <c r="DZ14" s="18"/>
      <c r="EA14" s="89"/>
      <c r="EB14" s="18"/>
      <c r="EC14" s="20">
        <f t="shared" si="16"/>
        <v>0</v>
      </c>
      <c r="ED14" s="387">
        <f t="shared" si="4"/>
        <v>22.813636363636366</v>
      </c>
      <c r="EE14" s="390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  <c r="IS14" s="9"/>
      <c r="IT14" s="9"/>
      <c r="IU14" s="9"/>
      <c r="IV14" s="9"/>
      <c r="IW14" s="9"/>
      <c r="IX14" s="9"/>
      <c r="IY14" s="9"/>
      <c r="IZ14" s="9"/>
      <c r="JA14" s="9"/>
      <c r="JB14" s="9"/>
      <c r="JC14" s="9"/>
      <c r="JD14" s="9"/>
      <c r="JE14" s="9"/>
      <c r="JF14" s="9"/>
      <c r="JG14" s="9"/>
      <c r="JH14" s="9"/>
      <c r="JI14" s="9"/>
      <c r="JJ14" s="9"/>
      <c r="JK14" s="9"/>
      <c r="JL14" s="9"/>
      <c r="JM14" s="9"/>
      <c r="JN14" s="9"/>
      <c r="JO14" s="9"/>
      <c r="JP14" s="9"/>
      <c r="JQ14" s="9"/>
      <c r="JR14" s="9"/>
      <c r="JS14" s="9"/>
      <c r="JT14" s="9"/>
      <c r="JU14" s="9"/>
      <c r="JV14" s="9"/>
      <c r="JW14" s="9"/>
      <c r="JX14" s="9"/>
      <c r="JY14" s="9"/>
      <c r="JZ14" s="9"/>
      <c r="KA14" s="9"/>
      <c r="KB14" s="9"/>
      <c r="KC14" s="9"/>
      <c r="KD14" s="9"/>
      <c r="KE14" s="9"/>
      <c r="KF14" s="9"/>
      <c r="KG14" s="9"/>
      <c r="KH14" s="9"/>
      <c r="KI14" s="9"/>
      <c r="KJ14" s="9"/>
      <c r="KK14" s="9"/>
      <c r="KL14" s="9"/>
      <c r="KM14" s="9"/>
      <c r="KN14" s="9"/>
      <c r="KO14" s="9"/>
      <c r="KP14" s="9"/>
      <c r="KQ14" s="9"/>
      <c r="KR14" s="9"/>
      <c r="KS14" s="9"/>
      <c r="KT14" s="9"/>
      <c r="KU14" s="9"/>
      <c r="KV14" s="9"/>
      <c r="KW14" s="9"/>
      <c r="KX14" s="9"/>
      <c r="KY14" s="9"/>
      <c r="KZ14" s="9"/>
      <c r="LA14" s="9"/>
      <c r="LB14" s="9"/>
      <c r="LC14" s="9"/>
      <c r="LD14" s="9"/>
      <c r="LE14" s="9"/>
      <c r="LF14" s="9"/>
      <c r="LG14" s="9"/>
      <c r="LH14" s="9"/>
      <c r="LI14" s="9"/>
      <c r="LJ14" s="9"/>
      <c r="LK14" s="9"/>
      <c r="LL14" s="9"/>
      <c r="LM14" s="9"/>
      <c r="LN14" s="9"/>
      <c r="LO14" s="9"/>
      <c r="LP14" s="9"/>
      <c r="LQ14" s="9"/>
      <c r="LR14" s="9"/>
      <c r="LS14" s="9"/>
      <c r="LT14" s="9"/>
      <c r="LU14" s="9"/>
      <c r="LV14" s="9"/>
      <c r="LW14" s="9"/>
      <c r="LX14" s="9"/>
      <c r="LY14" s="9"/>
      <c r="LZ14" s="9"/>
      <c r="MA14" s="9"/>
      <c r="MB14" s="9"/>
      <c r="MC14" s="9"/>
      <c r="MD14" s="9"/>
      <c r="ME14" s="9"/>
      <c r="MF14" s="9"/>
      <c r="MG14" s="9"/>
      <c r="MH14" s="9"/>
      <c r="MI14" s="9"/>
      <c r="MJ14" s="9"/>
      <c r="MK14" s="9"/>
      <c r="ML14" s="9"/>
      <c r="MM14" s="9"/>
      <c r="MN14" s="9"/>
      <c r="MO14" s="9"/>
      <c r="MP14" s="9"/>
      <c r="MQ14" s="9"/>
      <c r="MR14" s="9"/>
      <c r="MS14" s="9"/>
      <c r="MT14" s="9"/>
      <c r="MU14" s="9"/>
      <c r="MV14" s="9"/>
      <c r="MW14" s="9"/>
      <c r="MX14" s="9"/>
      <c r="MY14" s="9"/>
      <c r="MZ14" s="9"/>
      <c r="NA14" s="9"/>
      <c r="NB14" s="9"/>
      <c r="NC14" s="9"/>
      <c r="ND14" s="9"/>
      <c r="NE14" s="9"/>
      <c r="NF14" s="9"/>
      <c r="NG14" s="9"/>
      <c r="NH14" s="9"/>
      <c r="NI14" s="9"/>
      <c r="NJ14" s="9"/>
      <c r="NK14" s="9"/>
      <c r="NL14" s="9"/>
      <c r="NM14" s="9"/>
      <c r="NN14" s="9"/>
      <c r="NO14" s="9"/>
      <c r="NP14" s="9"/>
      <c r="NQ14" s="9"/>
      <c r="NR14" s="9"/>
      <c r="NS14" s="9"/>
      <c r="NT14" s="9"/>
      <c r="NU14" s="9"/>
      <c r="NV14" s="9"/>
      <c r="NW14" s="9"/>
      <c r="NX14" s="9"/>
      <c r="NY14" s="9"/>
      <c r="NZ14" s="9"/>
      <c r="OA14" s="9"/>
      <c r="OB14" s="9"/>
      <c r="OC14" s="9"/>
      <c r="OD14" s="9"/>
      <c r="OE14" s="9"/>
      <c r="OF14" s="9"/>
      <c r="OG14" s="9"/>
      <c r="OH14" s="9"/>
      <c r="OI14" s="9"/>
      <c r="OJ14" s="9"/>
      <c r="OK14" s="9"/>
      <c r="OL14" s="9"/>
      <c r="OM14" s="9"/>
      <c r="ON14" s="9"/>
      <c r="OO14" s="9"/>
      <c r="OP14" s="9"/>
      <c r="OQ14" s="9"/>
      <c r="OR14" s="9"/>
      <c r="OS14" s="9"/>
      <c r="OT14" s="9"/>
      <c r="OU14" s="9"/>
      <c r="OV14" s="9"/>
      <c r="OW14" s="9"/>
      <c r="OX14" s="9"/>
      <c r="OY14" s="9"/>
      <c r="OZ14" s="9"/>
      <c r="PA14" s="9"/>
      <c r="PB14" s="9"/>
      <c r="PC14" s="9"/>
      <c r="PD14" s="9"/>
      <c r="PE14" s="9"/>
      <c r="PF14" s="9"/>
      <c r="PG14" s="9"/>
      <c r="PH14" s="9"/>
      <c r="PI14" s="9"/>
      <c r="PJ14" s="9"/>
      <c r="PK14" s="9"/>
      <c r="PL14" s="9"/>
      <c r="PM14" s="9"/>
      <c r="PN14" s="9"/>
      <c r="PO14" s="9"/>
      <c r="PP14" s="9"/>
      <c r="PQ14" s="9"/>
      <c r="PR14" s="9"/>
      <c r="PS14" s="9"/>
      <c r="PT14" s="9"/>
      <c r="PU14" s="9"/>
      <c r="PV14" s="9"/>
      <c r="PW14" s="9"/>
      <c r="PX14" s="9"/>
      <c r="PY14" s="9"/>
      <c r="PZ14" s="9"/>
      <c r="QA14" s="9"/>
      <c r="QB14" s="9"/>
      <c r="QC14" s="9"/>
      <c r="QD14" s="9"/>
      <c r="QE14" s="9"/>
      <c r="QF14" s="9"/>
      <c r="QG14" s="9"/>
      <c r="QH14" s="9"/>
      <c r="QI14" s="9"/>
      <c r="QJ14" s="9"/>
      <c r="QK14" s="9"/>
      <c r="QL14" s="9"/>
      <c r="QM14" s="9"/>
      <c r="QN14" s="9"/>
      <c r="QO14" s="9"/>
      <c r="QP14" s="9"/>
      <c r="QQ14" s="9"/>
      <c r="QR14" s="9"/>
      <c r="QS14" s="9"/>
      <c r="QT14" s="9"/>
      <c r="QU14" s="9"/>
      <c r="QV14" s="9"/>
      <c r="QW14" s="9"/>
      <c r="QX14" s="9"/>
      <c r="QY14" s="9"/>
      <c r="QZ14" s="9"/>
      <c r="RA14" s="9"/>
      <c r="RB14" s="9"/>
      <c r="RC14" s="9"/>
      <c r="RD14" s="9"/>
      <c r="RE14" s="9"/>
      <c r="RF14" s="9"/>
      <c r="RG14" s="9"/>
      <c r="RH14" s="9"/>
      <c r="RI14" s="9"/>
      <c r="RJ14" s="9"/>
      <c r="RK14" s="9"/>
      <c r="RL14" s="9"/>
      <c r="RM14" s="9"/>
      <c r="RN14" s="9"/>
      <c r="RO14" s="9"/>
      <c r="RP14" s="9"/>
      <c r="RQ14" s="9"/>
      <c r="RR14" s="9"/>
      <c r="RS14" s="9"/>
      <c r="RT14" s="9"/>
      <c r="RU14" s="9"/>
      <c r="RV14" s="9"/>
      <c r="RW14" s="9"/>
      <c r="RX14" s="9"/>
      <c r="RY14" s="9"/>
      <c r="RZ14" s="9"/>
      <c r="SA14" s="9"/>
      <c r="SB14" s="9"/>
      <c r="SC14" s="9"/>
      <c r="SD14" s="9"/>
      <c r="SE14" s="9"/>
      <c r="SF14" s="9"/>
      <c r="SG14" s="9"/>
      <c r="SH14" s="9"/>
      <c r="SI14" s="9"/>
      <c r="SJ14" s="9"/>
      <c r="SK14" s="9"/>
      <c r="SL14" s="9"/>
      <c r="SM14" s="9"/>
      <c r="SN14" s="9"/>
      <c r="SO14" s="9"/>
      <c r="SP14" s="9"/>
      <c r="SQ14" s="9"/>
      <c r="SR14" s="9"/>
      <c r="SS14" s="9"/>
      <c r="ST14" s="9"/>
      <c r="SU14" s="9"/>
      <c r="SV14" s="9"/>
      <c r="SW14" s="9"/>
      <c r="SX14" s="9"/>
      <c r="SY14" s="9"/>
      <c r="SZ14" s="9"/>
      <c r="TA14" s="9"/>
      <c r="TB14" s="9"/>
      <c r="TC14" s="9"/>
      <c r="TD14" s="9"/>
      <c r="TE14" s="9"/>
      <c r="TF14" s="9"/>
      <c r="TG14" s="9"/>
      <c r="TH14" s="9"/>
      <c r="TI14" s="9"/>
      <c r="TJ14" s="9"/>
      <c r="TK14" s="9"/>
      <c r="TL14" s="9"/>
      <c r="TM14" s="9"/>
      <c r="TN14" s="9"/>
      <c r="TO14" s="9"/>
      <c r="TP14" s="9"/>
      <c r="TQ14" s="9"/>
      <c r="TR14" s="9"/>
      <c r="TS14" s="9"/>
      <c r="TT14" s="9"/>
      <c r="TU14" s="9"/>
      <c r="TV14" s="9"/>
      <c r="TW14" s="9"/>
      <c r="TX14" s="9"/>
      <c r="TY14" s="9"/>
      <c r="TZ14" s="9"/>
      <c r="UA14" s="9"/>
      <c r="UB14" s="9"/>
      <c r="UC14" s="9"/>
      <c r="UD14" s="9"/>
      <c r="UE14" s="9"/>
      <c r="UF14" s="9"/>
      <c r="UG14" s="9"/>
      <c r="UH14" s="9"/>
      <c r="UI14" s="9"/>
      <c r="UJ14" s="9"/>
      <c r="UK14" s="9"/>
      <c r="UL14" s="9"/>
      <c r="UM14" s="9"/>
      <c r="UN14" s="9"/>
      <c r="UO14" s="9"/>
      <c r="UP14" s="9"/>
      <c r="UQ14" s="9"/>
      <c r="UR14" s="9"/>
      <c r="US14" s="9"/>
      <c r="UT14" s="9"/>
      <c r="UU14" s="9"/>
      <c r="UV14" s="9"/>
      <c r="UW14" s="9"/>
      <c r="UX14" s="9"/>
      <c r="UY14" s="9"/>
      <c r="UZ14" s="9"/>
      <c r="VA14" s="9"/>
      <c r="VB14" s="9"/>
      <c r="VC14" s="9"/>
      <c r="VD14" s="9"/>
      <c r="VE14" s="9"/>
      <c r="VF14" s="9"/>
      <c r="VG14" s="9"/>
      <c r="VH14" s="9"/>
      <c r="VI14" s="9"/>
      <c r="VJ14" s="9"/>
      <c r="VK14" s="9"/>
      <c r="VL14" s="9"/>
      <c r="VM14" s="9"/>
      <c r="VN14" s="9"/>
      <c r="VO14" s="9"/>
      <c r="VP14" s="9"/>
      <c r="VQ14" s="9"/>
      <c r="VR14" s="9"/>
      <c r="VS14" s="9"/>
      <c r="VT14" s="9"/>
      <c r="VU14" s="9"/>
      <c r="VV14" s="9"/>
      <c r="VW14" s="9"/>
      <c r="VX14" s="9"/>
      <c r="VY14" s="9"/>
      <c r="VZ14" s="9"/>
      <c r="WA14" s="9"/>
      <c r="WB14" s="9"/>
      <c r="WC14" s="9"/>
      <c r="WD14" s="9"/>
      <c r="WE14" s="9"/>
      <c r="WF14" s="9"/>
      <c r="WG14" s="9"/>
      <c r="WH14" s="9"/>
      <c r="WI14" s="9"/>
      <c r="WJ14" s="9"/>
      <c r="WK14" s="9"/>
      <c r="WL14" s="9"/>
      <c r="WM14" s="9"/>
      <c r="WN14" s="9"/>
      <c r="WO14" s="9"/>
      <c r="WP14" s="9"/>
      <c r="WQ14" s="9"/>
      <c r="WR14" s="9"/>
      <c r="WS14" s="9"/>
      <c r="WT14" s="9"/>
      <c r="WU14" s="9"/>
      <c r="WV14" s="9"/>
      <c r="WW14" s="9"/>
      <c r="WX14" s="9"/>
      <c r="WY14" s="9"/>
      <c r="WZ14" s="9"/>
      <c r="XA14" s="9"/>
      <c r="XB14" s="9"/>
      <c r="XC14" s="9"/>
      <c r="XD14" s="9"/>
      <c r="XE14" s="9"/>
      <c r="XF14" s="9"/>
      <c r="XG14" s="9"/>
      <c r="XH14" s="9"/>
      <c r="XI14" s="9"/>
      <c r="XJ14" s="9"/>
      <c r="XK14" s="9"/>
      <c r="XL14" s="9"/>
      <c r="XM14" s="9"/>
      <c r="XN14" s="9"/>
      <c r="XO14" s="9"/>
      <c r="XP14" s="9"/>
      <c r="XQ14" s="9"/>
    </row>
    <row r="15" spans="1:641" s="8" customFormat="1" ht="15.75" outlineLevel="1" x14ac:dyDescent="0.25">
      <c r="A15" s="281">
        <v>12</v>
      </c>
      <c r="B15" s="80" t="s">
        <v>95</v>
      </c>
      <c r="C15" s="123">
        <v>100</v>
      </c>
      <c r="D15" s="123">
        <v>100</v>
      </c>
      <c r="E15" s="123">
        <v>100</v>
      </c>
      <c r="F15" s="123">
        <v>100</v>
      </c>
      <c r="G15" s="123">
        <v>100</v>
      </c>
      <c r="H15" s="123">
        <v>100</v>
      </c>
      <c r="I15" s="123">
        <v>100</v>
      </c>
      <c r="J15" s="123">
        <v>100</v>
      </c>
      <c r="K15" s="123">
        <v>0</v>
      </c>
      <c r="L15" s="123">
        <v>0</v>
      </c>
      <c r="M15" s="124">
        <f t="shared" si="5"/>
        <v>0</v>
      </c>
      <c r="N15" s="51">
        <v>0</v>
      </c>
      <c r="O15" s="52">
        <v>0</v>
      </c>
      <c r="P15" s="52">
        <v>0</v>
      </c>
      <c r="Q15" s="52">
        <v>0</v>
      </c>
      <c r="R15" s="52">
        <v>100</v>
      </c>
      <c r="S15" s="52">
        <v>0</v>
      </c>
      <c r="T15" s="52">
        <v>100</v>
      </c>
      <c r="U15" s="52">
        <v>0</v>
      </c>
      <c r="V15" s="52">
        <v>100</v>
      </c>
      <c r="W15" s="52">
        <v>0</v>
      </c>
      <c r="X15" s="52">
        <v>100</v>
      </c>
      <c r="Y15" s="52">
        <v>0</v>
      </c>
      <c r="Z15" s="52">
        <v>10</v>
      </c>
      <c r="AA15" s="53">
        <f t="shared" si="6"/>
        <v>2.75</v>
      </c>
      <c r="AB15" s="55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  <c r="AH15" s="55">
        <v>0</v>
      </c>
      <c r="AI15" s="56">
        <v>0</v>
      </c>
      <c r="AJ15" s="56">
        <v>0</v>
      </c>
      <c r="AK15" s="56">
        <v>0</v>
      </c>
      <c r="AL15" s="56">
        <v>0</v>
      </c>
      <c r="AM15" s="75">
        <v>100</v>
      </c>
      <c r="AN15" s="56">
        <v>0</v>
      </c>
      <c r="AO15" s="56">
        <v>20</v>
      </c>
      <c r="AP15" s="313">
        <f t="shared" ref="AP15" si="20">6-(0.5*AB15/100+0.5*AC15/100+0.5*AD15/100+0.5*AE15/100+0.5*AF15/100+0.5*AG15/100+0.5*AH15/100+0.5*AI15/100+0.5*AJ15/100+0.5*AK15/100+0.5*AL15/100+0.5*AM15/100)+0.5*AN15/100-(6-(0.5*AB15/100+0.5*AC15/100+0.5*AD15/100+0.5*AE15/100+0.5*AF15/100+0.5*AG15/100+0.5*AH15/100+0.5*AI15/100+0.5*AJ15/100+0.5*AK15/100+0.5*AL15/100+0.5*AM15/100)+0.5*AN15/100)*AO15/100</f>
        <v>4.4000000000000004</v>
      </c>
      <c r="AQ15" s="58">
        <v>0</v>
      </c>
      <c r="AR15" s="76">
        <v>0</v>
      </c>
      <c r="AS15" s="76">
        <v>0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30</v>
      </c>
      <c r="AZ15" s="52">
        <v>0</v>
      </c>
      <c r="BA15" s="52">
        <v>100</v>
      </c>
      <c r="BB15" s="52">
        <v>0</v>
      </c>
      <c r="BC15" s="52">
        <v>30</v>
      </c>
      <c r="BD15" s="54">
        <f t="shared" ref="BD15" si="21">5.5-(0.5*AQ15/100+0.5*AR15/100+0.5*AS15/100+0.5*AT15/100+0.5*AU15/100+0.5*AV15/100+0.5*AW15/100+0.5*AX15/100+0.5*AY15/100+0.5*AZ15/100+0.5*BA15/100)+0.5*BB15/100-(5.5-(0.5*AQ15/100+0.5*AR15/100+0.5*AS15/100+0.5*AT15/100+0.5*AU15/100+0.5*AV15/100+0.5*AW15/100+0.5*AX15/100+0.5*AY15/100+0.5*AZ15/100+0.5*BA15/100)+0.5*BB15/100)*BC15/100</f>
        <v>3.3949999999999996</v>
      </c>
      <c r="BE15" s="358">
        <v>100</v>
      </c>
      <c r="BF15" s="64">
        <v>100</v>
      </c>
      <c r="BG15" s="64">
        <v>100</v>
      </c>
      <c r="BH15" s="64">
        <v>100</v>
      </c>
      <c r="BI15" s="64">
        <v>100</v>
      </c>
      <c r="BJ15" s="64">
        <v>100</v>
      </c>
      <c r="BK15" s="64">
        <v>100</v>
      </c>
      <c r="BL15" s="64">
        <v>100</v>
      </c>
      <c r="BM15" s="64">
        <v>100</v>
      </c>
      <c r="BN15" s="64">
        <v>0</v>
      </c>
      <c r="BO15" s="64">
        <v>0</v>
      </c>
      <c r="BP15" s="370">
        <f t="shared" si="9"/>
        <v>0</v>
      </c>
      <c r="BQ15" s="38">
        <v>100</v>
      </c>
      <c r="BR15" s="38">
        <v>100</v>
      </c>
      <c r="BS15" s="38">
        <v>100</v>
      </c>
      <c r="BT15" s="38">
        <v>100</v>
      </c>
      <c r="BU15" s="38">
        <v>100</v>
      </c>
      <c r="BV15" s="38">
        <v>100</v>
      </c>
      <c r="BW15" s="64">
        <v>100</v>
      </c>
      <c r="BX15" s="38">
        <v>0</v>
      </c>
      <c r="BY15" s="38">
        <v>0</v>
      </c>
      <c r="BZ15" s="192">
        <f t="shared" si="17"/>
        <v>0</v>
      </c>
      <c r="CA15" s="196">
        <f t="shared" si="1"/>
        <v>10.545</v>
      </c>
      <c r="CB15" s="125">
        <v>100</v>
      </c>
      <c r="CC15" s="126">
        <v>100</v>
      </c>
      <c r="CD15" s="126">
        <v>100</v>
      </c>
      <c r="CE15" s="126">
        <v>100</v>
      </c>
      <c r="CF15" s="176">
        <v>0</v>
      </c>
      <c r="CG15" s="176">
        <v>0</v>
      </c>
      <c r="CH15" s="173">
        <f t="shared" si="10"/>
        <v>0</v>
      </c>
      <c r="CI15" s="128">
        <v>100</v>
      </c>
      <c r="CJ15" s="123">
        <v>100</v>
      </c>
      <c r="CK15" s="123">
        <v>100</v>
      </c>
      <c r="CL15" s="123">
        <v>100</v>
      </c>
      <c r="CM15" s="123">
        <v>0</v>
      </c>
      <c r="CN15" s="123">
        <v>0</v>
      </c>
      <c r="CO15" s="268">
        <f t="shared" si="11"/>
        <v>0</v>
      </c>
      <c r="CP15" s="128">
        <v>100</v>
      </c>
      <c r="CQ15" s="123">
        <v>100</v>
      </c>
      <c r="CR15" s="267">
        <v>100</v>
      </c>
      <c r="CS15" s="267">
        <v>100</v>
      </c>
      <c r="CT15" s="123">
        <v>0</v>
      </c>
      <c r="CU15" s="470">
        <v>0</v>
      </c>
      <c r="CV15" s="269">
        <f t="shared" si="12"/>
        <v>0</v>
      </c>
      <c r="CW15" s="126">
        <v>100</v>
      </c>
      <c r="CX15" s="126">
        <v>100</v>
      </c>
      <c r="CY15" s="176">
        <v>100</v>
      </c>
      <c r="CZ15" s="176">
        <v>100</v>
      </c>
      <c r="DA15" s="176">
        <v>0</v>
      </c>
      <c r="DB15" s="176">
        <v>0</v>
      </c>
      <c r="DC15" s="270">
        <f t="shared" si="13"/>
        <v>0</v>
      </c>
      <c r="DD15" s="125">
        <v>100</v>
      </c>
      <c r="DE15" s="126">
        <v>100</v>
      </c>
      <c r="DF15" s="176">
        <v>100</v>
      </c>
      <c r="DG15" s="176">
        <v>100</v>
      </c>
      <c r="DH15" s="176">
        <v>0</v>
      </c>
      <c r="DI15" s="176">
        <v>0</v>
      </c>
      <c r="DJ15" s="176">
        <v>0</v>
      </c>
      <c r="DK15" s="422">
        <f t="shared" si="14"/>
        <v>0</v>
      </c>
      <c r="DL15" s="423">
        <v>100</v>
      </c>
      <c r="DM15" s="424">
        <v>100</v>
      </c>
      <c r="DN15" s="424">
        <v>100</v>
      </c>
      <c r="DO15" s="424">
        <v>0</v>
      </c>
      <c r="DP15" s="424">
        <v>0</v>
      </c>
      <c r="DQ15" s="425">
        <f t="shared" si="15"/>
        <v>0</v>
      </c>
      <c r="DR15" s="164">
        <f t="shared" si="2"/>
        <v>0</v>
      </c>
      <c r="DS15" s="17">
        <f>5/10</f>
        <v>0.5</v>
      </c>
      <c r="DT15" s="372"/>
      <c r="DU15" s="372"/>
      <c r="DV15" s="347">
        <f>6/10</f>
        <v>0.6</v>
      </c>
      <c r="DW15" s="18"/>
      <c r="DX15" s="19">
        <f t="shared" ref="DX15:DX16" si="22">SUM(DS15:DW15)</f>
        <v>1.1000000000000001</v>
      </c>
      <c r="DY15" s="17"/>
      <c r="DZ15" s="18"/>
      <c r="EA15" s="89"/>
      <c r="EB15" s="18"/>
      <c r="EC15" s="46">
        <f t="shared" si="16"/>
        <v>0</v>
      </c>
      <c r="ED15" s="386">
        <f t="shared" si="4"/>
        <v>11.645</v>
      </c>
      <c r="EE15" s="393">
        <v>4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  <c r="IW15" s="11"/>
      <c r="IX15" s="11"/>
      <c r="IY15" s="11"/>
      <c r="IZ15" s="11"/>
      <c r="JA15" s="11"/>
      <c r="JB15" s="11"/>
      <c r="JC15" s="11"/>
      <c r="JD15" s="11"/>
      <c r="JE15" s="11"/>
      <c r="JF15" s="11"/>
      <c r="JG15" s="11"/>
      <c r="JH15" s="11"/>
      <c r="JI15" s="11"/>
      <c r="JJ15" s="11"/>
      <c r="JK15" s="11"/>
      <c r="JL15" s="11"/>
      <c r="JM15" s="11"/>
      <c r="JN15" s="11"/>
      <c r="JO15" s="11"/>
      <c r="JP15" s="11"/>
      <c r="JQ15" s="11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  <c r="NF15" s="11"/>
      <c r="NG15" s="11"/>
      <c r="NH15" s="11"/>
      <c r="NI15" s="11"/>
      <c r="NJ15" s="11"/>
      <c r="NK15" s="11"/>
      <c r="NL15" s="11"/>
      <c r="NM15" s="11"/>
      <c r="NN15" s="11"/>
      <c r="NO15" s="11"/>
      <c r="NP15" s="11"/>
      <c r="NQ15" s="11"/>
      <c r="NR15" s="11"/>
      <c r="NS15" s="11"/>
      <c r="NT15" s="11"/>
      <c r="NU15" s="11"/>
      <c r="NV15" s="11"/>
      <c r="NW15" s="11"/>
      <c r="NX15" s="11"/>
      <c r="NY15" s="11"/>
      <c r="NZ15" s="11"/>
      <c r="OA15" s="11"/>
      <c r="OB15" s="11"/>
      <c r="OC15" s="11"/>
      <c r="OD15" s="11"/>
      <c r="OE15" s="11"/>
      <c r="OF15" s="11"/>
      <c r="OG15" s="11"/>
      <c r="OH15" s="11"/>
      <c r="OI15" s="11"/>
      <c r="OJ15" s="11"/>
      <c r="OK15" s="11"/>
      <c r="OL15" s="11"/>
      <c r="OM15" s="11"/>
      <c r="ON15" s="11"/>
      <c r="OO15" s="11"/>
      <c r="OP15" s="11"/>
      <c r="OQ15" s="11"/>
      <c r="OR15" s="11"/>
      <c r="OS15" s="11"/>
      <c r="OT15" s="11"/>
      <c r="OU15" s="11"/>
      <c r="OV15" s="11"/>
      <c r="OW15" s="11"/>
      <c r="OX15" s="11"/>
      <c r="OY15" s="11"/>
      <c r="OZ15" s="11"/>
      <c r="PA15" s="11"/>
      <c r="PB15" s="11"/>
      <c r="PC15" s="11"/>
      <c r="PD15" s="11"/>
      <c r="PE15" s="11"/>
      <c r="PF15" s="11"/>
      <c r="PG15" s="11"/>
      <c r="PH15" s="11"/>
      <c r="PI15" s="11"/>
      <c r="PJ15" s="11"/>
      <c r="PK15" s="11"/>
      <c r="PL15" s="11"/>
      <c r="PM15" s="11"/>
      <c r="PN15" s="11"/>
      <c r="PO15" s="11"/>
      <c r="PP15" s="11"/>
      <c r="PQ15" s="11"/>
      <c r="PR15" s="11"/>
      <c r="PS15" s="11"/>
      <c r="PT15" s="11"/>
      <c r="PU15" s="11"/>
      <c r="PV15" s="11"/>
      <c r="PW15" s="11"/>
      <c r="PX15" s="11"/>
      <c r="PY15" s="11"/>
      <c r="PZ15" s="11"/>
      <c r="QA15" s="11"/>
      <c r="QB15" s="11"/>
      <c r="QC15" s="11"/>
      <c r="QD15" s="11"/>
      <c r="QE15" s="11"/>
      <c r="QF15" s="11"/>
      <c r="QG15" s="11"/>
      <c r="QH15" s="11"/>
      <c r="QI15" s="11"/>
      <c r="QJ15" s="11"/>
      <c r="QK15" s="11"/>
      <c r="QL15" s="11"/>
      <c r="QM15" s="11"/>
      <c r="QN15" s="11"/>
      <c r="QO15" s="11"/>
      <c r="QP15" s="11"/>
      <c r="QQ15" s="11"/>
      <c r="QR15" s="11"/>
      <c r="QS15" s="11"/>
      <c r="QT15" s="11"/>
      <c r="QU15" s="11"/>
      <c r="QV15" s="11"/>
      <c r="QW15" s="11"/>
      <c r="QX15" s="11"/>
      <c r="QY15" s="11"/>
      <c r="QZ15" s="11"/>
      <c r="RA15" s="11"/>
      <c r="RB15" s="11"/>
      <c r="RC15" s="11"/>
      <c r="RD15" s="11"/>
      <c r="RE15" s="11"/>
      <c r="RF15" s="11"/>
      <c r="RG15" s="11"/>
      <c r="RH15" s="11"/>
      <c r="RI15" s="11"/>
      <c r="RJ15" s="11"/>
      <c r="RK15" s="11"/>
      <c r="RL15" s="11"/>
      <c r="RM15" s="11"/>
      <c r="RN15" s="11"/>
      <c r="RO15" s="11"/>
      <c r="RP15" s="11"/>
      <c r="RQ15" s="11"/>
      <c r="RR15" s="11"/>
      <c r="RS15" s="11"/>
      <c r="RT15" s="11"/>
      <c r="RU15" s="11"/>
      <c r="RV15" s="11"/>
      <c r="RW15" s="11"/>
      <c r="RX15" s="11"/>
      <c r="RY15" s="11"/>
      <c r="RZ15" s="11"/>
      <c r="SA15" s="11"/>
      <c r="SB15" s="11"/>
      <c r="SC15" s="11"/>
      <c r="SD15" s="11"/>
      <c r="SE15" s="11"/>
      <c r="SF15" s="11"/>
      <c r="SG15" s="11"/>
      <c r="SH15" s="11"/>
      <c r="SI15" s="11"/>
      <c r="SJ15" s="11"/>
      <c r="SK15" s="11"/>
      <c r="SL15" s="11"/>
      <c r="SM15" s="11"/>
      <c r="SN15" s="11"/>
      <c r="SO15" s="11"/>
      <c r="SP15" s="11"/>
      <c r="SQ15" s="11"/>
      <c r="SR15" s="11"/>
      <c r="SS15" s="11"/>
      <c r="ST15" s="11"/>
      <c r="SU15" s="11"/>
      <c r="SV15" s="11"/>
      <c r="SW15" s="11"/>
      <c r="SX15" s="11"/>
      <c r="SY15" s="11"/>
      <c r="SZ15" s="11"/>
      <c r="TA15" s="11"/>
      <c r="TB15" s="11"/>
      <c r="TC15" s="11"/>
      <c r="TD15" s="11"/>
      <c r="TE15" s="11"/>
      <c r="TF15" s="11"/>
      <c r="TG15" s="11"/>
      <c r="TH15" s="11"/>
      <c r="TI15" s="11"/>
      <c r="TJ15" s="11"/>
      <c r="TK15" s="11"/>
      <c r="TL15" s="11"/>
      <c r="TM15" s="11"/>
      <c r="TN15" s="11"/>
      <c r="TO15" s="11"/>
      <c r="TP15" s="11"/>
      <c r="TQ15" s="11"/>
      <c r="TR15" s="11"/>
      <c r="TS15" s="11"/>
      <c r="TT15" s="11"/>
      <c r="TU15" s="11"/>
      <c r="TV15" s="11"/>
      <c r="TW15" s="11"/>
      <c r="TX15" s="11"/>
      <c r="TY15" s="11"/>
      <c r="TZ15" s="11"/>
      <c r="UA15" s="11"/>
      <c r="UB15" s="11"/>
      <c r="UC15" s="11"/>
      <c r="UD15" s="11"/>
      <c r="UE15" s="11"/>
      <c r="UF15" s="11"/>
      <c r="UG15" s="11"/>
      <c r="UH15" s="11"/>
      <c r="UI15" s="11"/>
      <c r="UJ15" s="11"/>
      <c r="UK15" s="11"/>
      <c r="UL15" s="11"/>
      <c r="UM15" s="11"/>
      <c r="UN15" s="11"/>
      <c r="UO15" s="11"/>
      <c r="UP15" s="11"/>
      <c r="UQ15" s="11"/>
      <c r="UR15" s="11"/>
      <c r="US15" s="11"/>
      <c r="UT15" s="11"/>
      <c r="UU15" s="11"/>
      <c r="UV15" s="11"/>
      <c r="UW15" s="11"/>
      <c r="UX15" s="11"/>
      <c r="UY15" s="11"/>
      <c r="UZ15" s="11"/>
      <c r="VA15" s="11"/>
      <c r="VB15" s="11"/>
      <c r="VC15" s="11"/>
      <c r="VD15" s="11"/>
      <c r="VE15" s="11"/>
      <c r="VF15" s="11"/>
      <c r="VG15" s="11"/>
      <c r="VH15" s="11"/>
      <c r="VI15" s="11"/>
      <c r="VJ15" s="11"/>
      <c r="VK15" s="11"/>
      <c r="VL15" s="11"/>
      <c r="VM15" s="11"/>
      <c r="VN15" s="11"/>
      <c r="VO15" s="11"/>
      <c r="VP15" s="11"/>
      <c r="VQ15" s="11"/>
      <c r="VR15" s="11"/>
      <c r="VS15" s="11"/>
      <c r="VT15" s="11"/>
      <c r="VU15" s="11"/>
      <c r="VV15" s="11"/>
      <c r="VW15" s="11"/>
      <c r="VX15" s="11"/>
      <c r="VY15" s="11"/>
      <c r="VZ15" s="11"/>
      <c r="WA15" s="11"/>
      <c r="WB15" s="11"/>
      <c r="WC15" s="11"/>
      <c r="WD15" s="11"/>
      <c r="WE15" s="11"/>
      <c r="WF15" s="11"/>
      <c r="WG15" s="11"/>
      <c r="WH15" s="11"/>
      <c r="WI15" s="11"/>
      <c r="WJ15" s="11"/>
      <c r="WK15" s="11"/>
      <c r="WL15" s="11"/>
      <c r="WM15" s="11"/>
      <c r="WN15" s="11"/>
      <c r="WO15" s="11"/>
      <c r="WP15" s="11"/>
      <c r="WQ15" s="11"/>
      <c r="WR15" s="11"/>
      <c r="WS15" s="11"/>
      <c r="WT15" s="11"/>
      <c r="WU15" s="11"/>
      <c r="WV15" s="11"/>
      <c r="WW15" s="11"/>
      <c r="WX15" s="11"/>
      <c r="WY15" s="11"/>
      <c r="WZ15" s="11"/>
      <c r="XA15" s="11"/>
      <c r="XB15" s="11"/>
      <c r="XC15" s="11"/>
      <c r="XD15" s="11"/>
      <c r="XE15" s="11"/>
      <c r="XF15" s="11"/>
      <c r="XG15" s="11"/>
      <c r="XH15" s="11"/>
      <c r="XI15" s="11"/>
      <c r="XJ15" s="11"/>
      <c r="XK15" s="11"/>
      <c r="XL15" s="11"/>
      <c r="XM15" s="11"/>
      <c r="XN15" s="11"/>
      <c r="XO15" s="11"/>
      <c r="XP15" s="11"/>
      <c r="XQ15" s="11"/>
    </row>
    <row r="16" spans="1:641" s="8" customFormat="1" ht="15.75" outlineLevel="1" x14ac:dyDescent="0.25">
      <c r="A16" s="281">
        <v>13</v>
      </c>
      <c r="B16" s="81" t="s">
        <v>96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100</v>
      </c>
      <c r="K16" s="56">
        <v>0</v>
      </c>
      <c r="L16" s="56">
        <v>0</v>
      </c>
      <c r="M16" s="77">
        <f t="shared" si="5"/>
        <v>3.5</v>
      </c>
      <c r="N16" s="51">
        <v>0</v>
      </c>
      <c r="O16" s="52">
        <v>0</v>
      </c>
      <c r="P16" s="51">
        <v>0</v>
      </c>
      <c r="Q16" s="52">
        <v>0</v>
      </c>
      <c r="R16" s="51">
        <v>0</v>
      </c>
      <c r="S16" s="52">
        <v>0</v>
      </c>
      <c r="T16" s="51">
        <v>0</v>
      </c>
      <c r="U16" s="52">
        <v>0</v>
      </c>
      <c r="V16" s="51">
        <v>50</v>
      </c>
      <c r="W16" s="52">
        <v>0</v>
      </c>
      <c r="X16" s="52">
        <v>100</v>
      </c>
      <c r="Y16" s="52">
        <v>0</v>
      </c>
      <c r="Z16" s="52">
        <v>0</v>
      </c>
      <c r="AA16" s="53">
        <f t="shared" si="6"/>
        <v>4.75</v>
      </c>
      <c r="AB16" s="55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  <c r="AH16" s="55">
        <v>0</v>
      </c>
      <c r="AI16" s="56">
        <v>0</v>
      </c>
      <c r="AJ16" s="56">
        <v>0</v>
      </c>
      <c r="AK16" s="56">
        <v>0</v>
      </c>
      <c r="AL16" s="56">
        <v>0</v>
      </c>
      <c r="AM16" s="75">
        <v>100</v>
      </c>
      <c r="AN16" s="56">
        <v>0</v>
      </c>
      <c r="AO16" s="56">
        <v>0</v>
      </c>
      <c r="AP16" s="313">
        <f t="shared" si="7"/>
        <v>5.5</v>
      </c>
      <c r="AQ16" s="58">
        <v>0</v>
      </c>
      <c r="AR16" s="76">
        <v>0</v>
      </c>
      <c r="AS16" s="76">
        <v>0</v>
      </c>
      <c r="AT16" s="76">
        <v>9</v>
      </c>
      <c r="AU16" s="76">
        <v>0</v>
      </c>
      <c r="AV16" s="76">
        <v>0</v>
      </c>
      <c r="AW16" s="76">
        <v>0</v>
      </c>
      <c r="AX16" s="76">
        <v>0</v>
      </c>
      <c r="AY16" s="76">
        <v>20</v>
      </c>
      <c r="AZ16" s="52">
        <v>0</v>
      </c>
      <c r="BA16" s="52">
        <v>100</v>
      </c>
      <c r="BB16" s="52">
        <v>0</v>
      </c>
      <c r="BC16" s="52">
        <v>0</v>
      </c>
      <c r="BD16" s="54">
        <f t="shared" si="8"/>
        <v>4.8550000000000004</v>
      </c>
      <c r="BE16" s="358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100</v>
      </c>
      <c r="BN16" s="64">
        <v>0</v>
      </c>
      <c r="BO16" s="64">
        <v>10</v>
      </c>
      <c r="BP16" s="370">
        <f t="shared" si="9"/>
        <v>3.6</v>
      </c>
      <c r="BQ16" s="64">
        <v>100</v>
      </c>
      <c r="BR16" s="64">
        <v>100</v>
      </c>
      <c r="BS16" s="64">
        <v>100</v>
      </c>
      <c r="BT16" s="64">
        <v>100</v>
      </c>
      <c r="BU16" s="64">
        <v>100</v>
      </c>
      <c r="BV16" s="64">
        <v>100</v>
      </c>
      <c r="BW16" s="64">
        <v>100</v>
      </c>
      <c r="BX16" s="64">
        <v>0</v>
      </c>
      <c r="BY16" s="64">
        <v>0</v>
      </c>
      <c r="BZ16" s="192">
        <f t="shared" si="17"/>
        <v>0</v>
      </c>
      <c r="CA16" s="193">
        <f t="shared" si="1"/>
        <v>22.205000000000002</v>
      </c>
      <c r="CB16" s="51">
        <v>100</v>
      </c>
      <c r="CC16" s="52">
        <v>100</v>
      </c>
      <c r="CD16" s="52">
        <v>100</v>
      </c>
      <c r="CE16" s="52">
        <v>100</v>
      </c>
      <c r="CF16" s="166">
        <v>0</v>
      </c>
      <c r="CG16" s="166">
        <v>0</v>
      </c>
      <c r="CH16" s="641">
        <f t="shared" si="10"/>
        <v>0</v>
      </c>
      <c r="CI16" s="128">
        <v>100</v>
      </c>
      <c r="CJ16" s="123">
        <v>100</v>
      </c>
      <c r="CK16" s="123">
        <v>100</v>
      </c>
      <c r="CL16" s="123">
        <v>100</v>
      </c>
      <c r="CM16" s="123">
        <v>0</v>
      </c>
      <c r="CN16" s="123">
        <v>0</v>
      </c>
      <c r="CO16" s="268">
        <f t="shared" si="11"/>
        <v>0</v>
      </c>
      <c r="CP16" s="128">
        <v>100</v>
      </c>
      <c r="CQ16" s="123">
        <v>100</v>
      </c>
      <c r="CR16" s="267">
        <v>100</v>
      </c>
      <c r="CS16" s="267">
        <v>100</v>
      </c>
      <c r="CT16" s="123">
        <v>0</v>
      </c>
      <c r="CU16" s="470">
        <v>0</v>
      </c>
      <c r="CV16" s="269">
        <f t="shared" si="12"/>
        <v>0</v>
      </c>
      <c r="CW16" s="126">
        <v>100</v>
      </c>
      <c r="CX16" s="126">
        <v>100</v>
      </c>
      <c r="CY16" s="176">
        <v>100</v>
      </c>
      <c r="CZ16" s="176">
        <v>100</v>
      </c>
      <c r="DA16" s="176">
        <v>0</v>
      </c>
      <c r="DB16" s="176">
        <v>0</v>
      </c>
      <c r="DC16" s="270">
        <f t="shared" si="13"/>
        <v>0</v>
      </c>
      <c r="DD16" s="125">
        <v>100</v>
      </c>
      <c r="DE16" s="126">
        <v>100</v>
      </c>
      <c r="DF16" s="176">
        <v>100</v>
      </c>
      <c r="DG16" s="176">
        <v>100</v>
      </c>
      <c r="DH16" s="176">
        <v>0</v>
      </c>
      <c r="DI16" s="176">
        <v>0</v>
      </c>
      <c r="DJ16" s="176">
        <v>0</v>
      </c>
      <c r="DK16" s="422">
        <f t="shared" si="14"/>
        <v>0</v>
      </c>
      <c r="DL16" s="423">
        <v>100</v>
      </c>
      <c r="DM16" s="424">
        <v>100</v>
      </c>
      <c r="DN16" s="424">
        <v>100</v>
      </c>
      <c r="DO16" s="424">
        <v>0</v>
      </c>
      <c r="DP16" s="424">
        <v>0</v>
      </c>
      <c r="DQ16" s="425">
        <f t="shared" si="15"/>
        <v>0</v>
      </c>
      <c r="DR16" s="164">
        <f t="shared" si="2"/>
        <v>0</v>
      </c>
      <c r="DS16" s="17">
        <f>4/10</f>
        <v>0.4</v>
      </c>
      <c r="DT16" s="347">
        <f>6/10</f>
        <v>0.6</v>
      </c>
      <c r="DU16" s="347">
        <f>7/11</f>
        <v>0.63636363636363635</v>
      </c>
      <c r="DV16" s="347">
        <f>7/10</f>
        <v>0.7</v>
      </c>
      <c r="DW16" s="18">
        <f>4/10</f>
        <v>0.4</v>
      </c>
      <c r="DX16" s="19">
        <f t="shared" si="22"/>
        <v>2.7363636363636359</v>
      </c>
      <c r="DY16" s="17"/>
      <c r="DZ16" s="18"/>
      <c r="EA16" s="248">
        <v>0.5</v>
      </c>
      <c r="EB16" s="18"/>
      <c r="EC16" s="46">
        <f t="shared" si="16"/>
        <v>0.5</v>
      </c>
      <c r="ED16" s="387">
        <f t="shared" si="4"/>
        <v>25.441363636363636</v>
      </c>
      <c r="EE16" s="390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</row>
    <row r="17" spans="1:641" s="8" customFormat="1" ht="15.75" outlineLevel="1" x14ac:dyDescent="0.25">
      <c r="A17" s="33">
        <v>14</v>
      </c>
      <c r="B17" s="122" t="s">
        <v>97</v>
      </c>
      <c r="C17" s="123">
        <v>100</v>
      </c>
      <c r="D17" s="123">
        <v>100</v>
      </c>
      <c r="E17" s="123">
        <v>100</v>
      </c>
      <c r="F17" s="123">
        <v>100</v>
      </c>
      <c r="G17" s="123">
        <v>100</v>
      </c>
      <c r="H17" s="123">
        <v>100</v>
      </c>
      <c r="I17" s="123">
        <v>100</v>
      </c>
      <c r="J17" s="123">
        <v>100</v>
      </c>
      <c r="K17" s="123">
        <v>0</v>
      </c>
      <c r="L17" s="123">
        <v>0</v>
      </c>
      <c r="M17" s="124">
        <f t="shared" si="5"/>
        <v>0</v>
      </c>
      <c r="N17" s="125">
        <v>100</v>
      </c>
      <c r="O17" s="126">
        <v>100</v>
      </c>
      <c r="P17" s="126">
        <v>100</v>
      </c>
      <c r="Q17" s="126">
        <v>100</v>
      </c>
      <c r="R17" s="126">
        <v>100</v>
      </c>
      <c r="S17" s="126">
        <v>100</v>
      </c>
      <c r="T17" s="126">
        <v>100</v>
      </c>
      <c r="U17" s="126">
        <v>100</v>
      </c>
      <c r="V17" s="126">
        <v>100</v>
      </c>
      <c r="W17" s="126">
        <v>100</v>
      </c>
      <c r="X17" s="126">
        <v>100</v>
      </c>
      <c r="Y17" s="126">
        <v>0</v>
      </c>
      <c r="Z17" s="126">
        <v>0</v>
      </c>
      <c r="AA17" s="127">
        <f t="shared" si="6"/>
        <v>0</v>
      </c>
      <c r="AB17" s="128">
        <v>100</v>
      </c>
      <c r="AC17" s="123">
        <v>100</v>
      </c>
      <c r="AD17" s="123">
        <v>100</v>
      </c>
      <c r="AE17" s="123">
        <v>100</v>
      </c>
      <c r="AF17" s="123">
        <v>100</v>
      </c>
      <c r="AG17" s="123">
        <v>100</v>
      </c>
      <c r="AH17" s="123">
        <v>100</v>
      </c>
      <c r="AI17" s="123">
        <v>100</v>
      </c>
      <c r="AJ17" s="123">
        <v>100</v>
      </c>
      <c r="AK17" s="123">
        <v>100</v>
      </c>
      <c r="AL17" s="123">
        <v>100</v>
      </c>
      <c r="AM17" s="129">
        <v>100</v>
      </c>
      <c r="AN17" s="123">
        <v>0</v>
      </c>
      <c r="AO17" s="123">
        <v>0</v>
      </c>
      <c r="AP17" s="355">
        <f t="shared" si="7"/>
        <v>0</v>
      </c>
      <c r="AQ17" s="131">
        <v>100</v>
      </c>
      <c r="AR17" s="132">
        <v>100</v>
      </c>
      <c r="AS17" s="132">
        <v>100</v>
      </c>
      <c r="AT17" s="132">
        <v>100</v>
      </c>
      <c r="AU17" s="132">
        <v>100</v>
      </c>
      <c r="AV17" s="132">
        <v>100</v>
      </c>
      <c r="AW17" s="132">
        <v>100</v>
      </c>
      <c r="AX17" s="132">
        <v>100</v>
      </c>
      <c r="AY17" s="132">
        <v>100</v>
      </c>
      <c r="AZ17" s="126">
        <v>100</v>
      </c>
      <c r="BA17" s="126">
        <v>100</v>
      </c>
      <c r="BB17" s="126">
        <v>0</v>
      </c>
      <c r="BC17" s="126">
        <v>0</v>
      </c>
      <c r="BD17" s="133">
        <f t="shared" si="8"/>
        <v>0</v>
      </c>
      <c r="BE17" s="362">
        <v>100</v>
      </c>
      <c r="BF17" s="38">
        <v>100</v>
      </c>
      <c r="BG17" s="38">
        <v>100</v>
      </c>
      <c r="BH17" s="38">
        <v>100</v>
      </c>
      <c r="BI17" s="38">
        <v>100</v>
      </c>
      <c r="BJ17" s="38">
        <v>100</v>
      </c>
      <c r="BK17" s="38">
        <v>100</v>
      </c>
      <c r="BL17" s="38">
        <v>100</v>
      </c>
      <c r="BM17" s="38">
        <v>100</v>
      </c>
      <c r="BN17" s="38">
        <v>0</v>
      </c>
      <c r="BO17" s="38">
        <v>0</v>
      </c>
      <c r="BP17" s="371">
        <f t="shared" si="9"/>
        <v>0</v>
      </c>
      <c r="BQ17" s="38">
        <v>100</v>
      </c>
      <c r="BR17" s="38">
        <v>100</v>
      </c>
      <c r="BS17" s="38">
        <v>100</v>
      </c>
      <c r="BT17" s="38">
        <v>100</v>
      </c>
      <c r="BU17" s="38">
        <v>100</v>
      </c>
      <c r="BV17" s="38">
        <v>100</v>
      </c>
      <c r="BW17" s="64">
        <v>100</v>
      </c>
      <c r="BX17" s="38">
        <v>0</v>
      </c>
      <c r="BY17" s="38">
        <v>0</v>
      </c>
      <c r="BZ17" s="192">
        <f t="shared" si="17"/>
        <v>0</v>
      </c>
      <c r="CA17" s="196">
        <f t="shared" si="1"/>
        <v>0</v>
      </c>
      <c r="CB17" s="125">
        <v>100</v>
      </c>
      <c r="CC17" s="126">
        <v>100</v>
      </c>
      <c r="CD17" s="126">
        <v>100</v>
      </c>
      <c r="CE17" s="126">
        <v>100</v>
      </c>
      <c r="CF17" s="176">
        <v>0</v>
      </c>
      <c r="CG17" s="176">
        <v>0</v>
      </c>
      <c r="CH17" s="173">
        <f t="shared" si="10"/>
        <v>0</v>
      </c>
      <c r="CI17" s="128">
        <v>100</v>
      </c>
      <c r="CJ17" s="123">
        <v>100</v>
      </c>
      <c r="CK17" s="123">
        <v>100</v>
      </c>
      <c r="CL17" s="123">
        <v>100</v>
      </c>
      <c r="CM17" s="123">
        <v>0</v>
      </c>
      <c r="CN17" s="123">
        <v>0</v>
      </c>
      <c r="CO17" s="268">
        <f t="shared" si="11"/>
        <v>0</v>
      </c>
      <c r="CP17" s="128">
        <v>100</v>
      </c>
      <c r="CQ17" s="123">
        <v>100</v>
      </c>
      <c r="CR17" s="267">
        <v>100</v>
      </c>
      <c r="CS17" s="267">
        <v>100</v>
      </c>
      <c r="CT17" s="123">
        <v>0</v>
      </c>
      <c r="CU17" s="470">
        <v>0</v>
      </c>
      <c r="CV17" s="269">
        <f t="shared" si="12"/>
        <v>0</v>
      </c>
      <c r="CW17" s="126">
        <v>100</v>
      </c>
      <c r="CX17" s="126">
        <v>100</v>
      </c>
      <c r="CY17" s="176">
        <v>100</v>
      </c>
      <c r="CZ17" s="176">
        <v>100</v>
      </c>
      <c r="DA17" s="176">
        <v>0</v>
      </c>
      <c r="DB17" s="176">
        <v>0</v>
      </c>
      <c r="DC17" s="270">
        <f t="shared" si="13"/>
        <v>0</v>
      </c>
      <c r="DD17" s="125">
        <v>100</v>
      </c>
      <c r="DE17" s="126">
        <v>100</v>
      </c>
      <c r="DF17" s="176">
        <v>100</v>
      </c>
      <c r="DG17" s="176">
        <v>100</v>
      </c>
      <c r="DH17" s="176">
        <v>0</v>
      </c>
      <c r="DI17" s="176">
        <v>0</v>
      </c>
      <c r="DJ17" s="176">
        <v>0</v>
      </c>
      <c r="DK17" s="422">
        <f t="shared" si="14"/>
        <v>0</v>
      </c>
      <c r="DL17" s="423">
        <v>100</v>
      </c>
      <c r="DM17" s="424">
        <v>100</v>
      </c>
      <c r="DN17" s="424">
        <v>100</v>
      </c>
      <c r="DO17" s="424">
        <v>0</v>
      </c>
      <c r="DP17" s="424">
        <v>0</v>
      </c>
      <c r="DQ17" s="425">
        <f t="shared" si="15"/>
        <v>0</v>
      </c>
      <c r="DR17" s="164">
        <f t="shared" si="2"/>
        <v>0</v>
      </c>
      <c r="DS17" s="17"/>
      <c r="DT17" s="347"/>
      <c r="DU17" s="347"/>
      <c r="DV17" s="347"/>
      <c r="DW17" s="18"/>
      <c r="DX17" s="44">
        <f t="shared" ref="DX17:DX30" si="23">SUM(DS17:DW17)</f>
        <v>0</v>
      </c>
      <c r="DY17" s="17"/>
      <c r="DZ17" s="18"/>
      <c r="EA17" s="89"/>
      <c r="EB17" s="18"/>
      <c r="EC17" s="46">
        <f t="shared" si="16"/>
        <v>0</v>
      </c>
      <c r="ED17" s="386">
        <f t="shared" si="4"/>
        <v>0</v>
      </c>
      <c r="EE17" s="390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</row>
    <row r="18" spans="1:641" s="8" customFormat="1" ht="15.75" outlineLevel="1" x14ac:dyDescent="0.25">
      <c r="A18" s="281">
        <v>15</v>
      </c>
      <c r="B18" s="79" t="s">
        <v>98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100</v>
      </c>
      <c r="K18" s="56">
        <v>30</v>
      </c>
      <c r="L18" s="56">
        <v>0</v>
      </c>
      <c r="M18" s="77">
        <f t="shared" si="5"/>
        <v>3.65</v>
      </c>
      <c r="N18" s="51">
        <v>0</v>
      </c>
      <c r="O18" s="52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2">
        <v>0</v>
      </c>
      <c r="V18" s="52">
        <v>0</v>
      </c>
      <c r="W18" s="52">
        <v>0</v>
      </c>
      <c r="X18" s="52">
        <v>100</v>
      </c>
      <c r="Y18" s="52">
        <v>30</v>
      </c>
      <c r="Z18" s="52">
        <v>0</v>
      </c>
      <c r="AA18" s="53">
        <f t="shared" si="6"/>
        <v>5.15</v>
      </c>
      <c r="AB18" s="55">
        <v>0</v>
      </c>
      <c r="AC18" s="56">
        <v>0</v>
      </c>
      <c r="AD18" s="56">
        <v>0</v>
      </c>
      <c r="AE18" s="56">
        <v>0</v>
      </c>
      <c r="AF18" s="56">
        <v>0</v>
      </c>
      <c r="AG18" s="56">
        <v>0</v>
      </c>
      <c r="AH18" s="56">
        <v>0</v>
      </c>
      <c r="AI18" s="56">
        <v>0</v>
      </c>
      <c r="AJ18" s="56">
        <v>0</v>
      </c>
      <c r="AK18" s="56">
        <v>0</v>
      </c>
      <c r="AL18" s="56">
        <v>0</v>
      </c>
      <c r="AM18" s="75">
        <v>100</v>
      </c>
      <c r="AN18" s="56">
        <v>100</v>
      </c>
      <c r="AO18" s="56">
        <v>0</v>
      </c>
      <c r="AP18" s="313">
        <f t="shared" si="7"/>
        <v>6</v>
      </c>
      <c r="AQ18" s="58">
        <v>0</v>
      </c>
      <c r="AR18" s="76">
        <v>0</v>
      </c>
      <c r="AS18" s="76">
        <v>0</v>
      </c>
      <c r="AT18" s="76">
        <v>0</v>
      </c>
      <c r="AU18" s="76">
        <v>0</v>
      </c>
      <c r="AV18" s="76">
        <v>0</v>
      </c>
      <c r="AW18" s="76">
        <v>0</v>
      </c>
      <c r="AX18" s="76">
        <v>0</v>
      </c>
      <c r="AY18" s="76">
        <v>0</v>
      </c>
      <c r="AZ18" s="52">
        <v>0</v>
      </c>
      <c r="BA18" s="52">
        <v>100</v>
      </c>
      <c r="BB18" s="52">
        <v>150</v>
      </c>
      <c r="BC18" s="52">
        <v>0</v>
      </c>
      <c r="BD18" s="54">
        <f t="shared" si="8"/>
        <v>5.75</v>
      </c>
      <c r="BE18" s="358">
        <v>0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100</v>
      </c>
      <c r="BN18" s="64">
        <v>50</v>
      </c>
      <c r="BO18" s="64">
        <v>0</v>
      </c>
      <c r="BP18" s="370">
        <f t="shared" si="9"/>
        <v>4.25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100</v>
      </c>
      <c r="BX18" s="64">
        <v>0</v>
      </c>
      <c r="BY18" s="64">
        <v>0</v>
      </c>
      <c r="BZ18" s="192">
        <f t="shared" si="17"/>
        <v>3</v>
      </c>
      <c r="CA18" s="193">
        <f t="shared" si="1"/>
        <v>27.8</v>
      </c>
      <c r="CB18" s="51">
        <v>100</v>
      </c>
      <c r="CC18" s="52">
        <v>100</v>
      </c>
      <c r="CD18" s="52">
        <v>100</v>
      </c>
      <c r="CE18" s="52">
        <v>100</v>
      </c>
      <c r="CF18" s="166">
        <v>0</v>
      </c>
      <c r="CG18" s="166">
        <v>0</v>
      </c>
      <c r="CH18" s="641">
        <f t="shared" si="10"/>
        <v>0</v>
      </c>
      <c r="CI18" s="55">
        <v>100</v>
      </c>
      <c r="CJ18" s="56">
        <v>100</v>
      </c>
      <c r="CK18" s="56">
        <v>100</v>
      </c>
      <c r="CL18" s="56">
        <v>100</v>
      </c>
      <c r="CM18" s="56">
        <v>0</v>
      </c>
      <c r="CN18" s="56">
        <v>0</v>
      </c>
      <c r="CO18" s="642">
        <f t="shared" si="11"/>
        <v>0</v>
      </c>
      <c r="CP18" s="55">
        <v>100</v>
      </c>
      <c r="CQ18" s="56">
        <v>100</v>
      </c>
      <c r="CR18" s="56">
        <v>100</v>
      </c>
      <c r="CS18" s="56">
        <v>100</v>
      </c>
      <c r="CT18" s="56">
        <v>0</v>
      </c>
      <c r="CU18" s="56">
        <v>0</v>
      </c>
      <c r="CV18" s="269">
        <f t="shared" si="12"/>
        <v>0</v>
      </c>
      <c r="CW18" s="126">
        <v>100</v>
      </c>
      <c r="CX18" s="126">
        <v>100</v>
      </c>
      <c r="CY18" s="176">
        <v>100</v>
      </c>
      <c r="CZ18" s="176">
        <v>100</v>
      </c>
      <c r="DA18" s="176">
        <v>0</v>
      </c>
      <c r="DB18" s="176">
        <v>0</v>
      </c>
      <c r="DC18" s="270">
        <f t="shared" si="13"/>
        <v>0</v>
      </c>
      <c r="DD18" s="125">
        <v>100</v>
      </c>
      <c r="DE18" s="126">
        <v>100</v>
      </c>
      <c r="DF18" s="176">
        <v>100</v>
      </c>
      <c r="DG18" s="176">
        <v>100</v>
      </c>
      <c r="DH18" s="176">
        <v>0</v>
      </c>
      <c r="DI18" s="176">
        <v>0</v>
      </c>
      <c r="DJ18" s="176">
        <v>0</v>
      </c>
      <c r="DK18" s="422">
        <f t="shared" si="14"/>
        <v>0</v>
      </c>
      <c r="DL18" s="423">
        <v>100</v>
      </c>
      <c r="DM18" s="424">
        <v>100</v>
      </c>
      <c r="DN18" s="424">
        <v>100</v>
      </c>
      <c r="DO18" s="424">
        <v>0</v>
      </c>
      <c r="DP18" s="424">
        <v>0</v>
      </c>
      <c r="DQ18" s="425">
        <f t="shared" si="15"/>
        <v>0</v>
      </c>
      <c r="DR18" s="164">
        <f t="shared" si="2"/>
        <v>0</v>
      </c>
      <c r="DS18" s="17">
        <f>4/10</f>
        <v>0.4</v>
      </c>
      <c r="DT18" s="347">
        <f>7/10</f>
        <v>0.7</v>
      </c>
      <c r="DU18" s="347">
        <f>6/11</f>
        <v>0.54545454545454541</v>
      </c>
      <c r="DV18" s="347">
        <f>4/10</f>
        <v>0.4</v>
      </c>
      <c r="DW18" s="18"/>
      <c r="DX18" s="44">
        <f t="shared" si="23"/>
        <v>2.0454545454545454</v>
      </c>
      <c r="DY18" s="17"/>
      <c r="DZ18" s="18"/>
      <c r="EA18" s="89"/>
      <c r="EB18" s="18"/>
      <c r="EC18" s="46">
        <f t="shared" si="16"/>
        <v>0</v>
      </c>
      <c r="ED18" s="387">
        <f t="shared" si="4"/>
        <v>29.845454545454547</v>
      </c>
      <c r="EE18" s="390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</row>
    <row r="19" spans="1:641" s="8" customFormat="1" ht="15.75" x14ac:dyDescent="0.25">
      <c r="A19" s="33">
        <v>16</v>
      </c>
      <c r="B19" s="317" t="s">
        <v>99</v>
      </c>
      <c r="C19" s="318">
        <v>0</v>
      </c>
      <c r="D19" s="318">
        <v>0</v>
      </c>
      <c r="E19" s="318">
        <v>0</v>
      </c>
      <c r="F19" s="318">
        <v>0</v>
      </c>
      <c r="G19" s="318">
        <v>0</v>
      </c>
      <c r="H19" s="318">
        <v>0</v>
      </c>
      <c r="I19" s="318">
        <v>0</v>
      </c>
      <c r="J19" s="318">
        <v>100</v>
      </c>
      <c r="K19" s="318">
        <v>0</v>
      </c>
      <c r="L19" s="318">
        <v>10</v>
      </c>
      <c r="M19" s="319">
        <f t="shared" si="5"/>
        <v>3.15</v>
      </c>
      <c r="N19" s="320">
        <v>100</v>
      </c>
      <c r="O19" s="321">
        <v>100</v>
      </c>
      <c r="P19" s="321">
        <v>100</v>
      </c>
      <c r="Q19" s="321">
        <v>100</v>
      </c>
      <c r="R19" s="321">
        <v>100</v>
      </c>
      <c r="S19" s="321">
        <v>100</v>
      </c>
      <c r="T19" s="321">
        <v>100</v>
      </c>
      <c r="U19" s="321">
        <v>100</v>
      </c>
      <c r="V19" s="321">
        <v>100</v>
      </c>
      <c r="W19" s="321">
        <v>100</v>
      </c>
      <c r="X19" s="321">
        <v>100</v>
      </c>
      <c r="Y19" s="321">
        <v>0</v>
      </c>
      <c r="Z19" s="321">
        <v>0</v>
      </c>
      <c r="AA19" s="322">
        <f t="shared" si="6"/>
        <v>0</v>
      </c>
      <c r="AB19" s="323">
        <v>100</v>
      </c>
      <c r="AC19" s="318">
        <v>100</v>
      </c>
      <c r="AD19" s="318">
        <v>100</v>
      </c>
      <c r="AE19" s="318">
        <v>100</v>
      </c>
      <c r="AF19" s="318">
        <v>100</v>
      </c>
      <c r="AG19" s="318">
        <v>100</v>
      </c>
      <c r="AH19" s="318">
        <v>100</v>
      </c>
      <c r="AI19" s="318">
        <v>100</v>
      </c>
      <c r="AJ19" s="318">
        <v>100</v>
      </c>
      <c r="AK19" s="318">
        <v>100</v>
      </c>
      <c r="AL19" s="318">
        <v>100</v>
      </c>
      <c r="AM19" s="324">
        <v>100</v>
      </c>
      <c r="AN19" s="318">
        <v>0</v>
      </c>
      <c r="AO19" s="318">
        <v>0</v>
      </c>
      <c r="AP19" s="356">
        <f t="shared" si="7"/>
        <v>0</v>
      </c>
      <c r="AQ19" s="326">
        <v>100</v>
      </c>
      <c r="AR19" s="327">
        <v>100</v>
      </c>
      <c r="AS19" s="327">
        <v>100</v>
      </c>
      <c r="AT19" s="327">
        <v>100</v>
      </c>
      <c r="AU19" s="327">
        <v>100</v>
      </c>
      <c r="AV19" s="327">
        <v>100</v>
      </c>
      <c r="AW19" s="327">
        <v>100</v>
      </c>
      <c r="AX19" s="327">
        <v>100</v>
      </c>
      <c r="AY19" s="327">
        <v>100</v>
      </c>
      <c r="AZ19" s="321">
        <v>100</v>
      </c>
      <c r="BA19" s="321">
        <v>100</v>
      </c>
      <c r="BB19" s="321">
        <v>0</v>
      </c>
      <c r="BC19" s="321">
        <v>0</v>
      </c>
      <c r="BD19" s="365">
        <f t="shared" si="8"/>
        <v>0</v>
      </c>
      <c r="BE19" s="363">
        <v>100</v>
      </c>
      <c r="BF19" s="64">
        <v>100</v>
      </c>
      <c r="BG19" s="64">
        <v>100</v>
      </c>
      <c r="BH19" s="64">
        <v>100</v>
      </c>
      <c r="BI19" s="64">
        <v>100</v>
      </c>
      <c r="BJ19" s="64">
        <v>100</v>
      </c>
      <c r="BK19" s="64">
        <v>100</v>
      </c>
      <c r="BL19" s="64">
        <v>100</v>
      </c>
      <c r="BM19" s="64">
        <v>100</v>
      </c>
      <c r="BN19" s="328">
        <v>0</v>
      </c>
      <c r="BO19" s="328">
        <v>0</v>
      </c>
      <c r="BP19" s="370">
        <f t="shared" si="9"/>
        <v>0</v>
      </c>
      <c r="BQ19" s="328">
        <v>100</v>
      </c>
      <c r="BR19" s="328">
        <v>100</v>
      </c>
      <c r="BS19" s="328">
        <v>100</v>
      </c>
      <c r="BT19" s="328">
        <v>100</v>
      </c>
      <c r="BU19" s="328">
        <v>100</v>
      </c>
      <c r="BV19" s="328">
        <v>100</v>
      </c>
      <c r="BW19" s="64">
        <v>100</v>
      </c>
      <c r="BX19" s="328">
        <v>0</v>
      </c>
      <c r="BY19" s="328">
        <v>0</v>
      </c>
      <c r="BZ19" s="192">
        <f t="shared" si="17"/>
        <v>0</v>
      </c>
      <c r="CA19" s="329">
        <f t="shared" si="1"/>
        <v>3.15</v>
      </c>
      <c r="CB19" s="320">
        <v>100</v>
      </c>
      <c r="CC19" s="321">
        <v>100</v>
      </c>
      <c r="CD19" s="321">
        <v>100</v>
      </c>
      <c r="CE19" s="321">
        <v>100</v>
      </c>
      <c r="CF19" s="330">
        <v>0</v>
      </c>
      <c r="CG19" s="330">
        <v>0</v>
      </c>
      <c r="CH19" s="641">
        <f t="shared" si="10"/>
        <v>0</v>
      </c>
      <c r="CI19" s="323">
        <v>100</v>
      </c>
      <c r="CJ19" s="318">
        <v>100</v>
      </c>
      <c r="CK19" s="318">
        <v>100</v>
      </c>
      <c r="CL19" s="318">
        <v>100</v>
      </c>
      <c r="CM19" s="318">
        <v>0</v>
      </c>
      <c r="CN19" s="318">
        <v>0</v>
      </c>
      <c r="CO19" s="642">
        <f t="shared" si="11"/>
        <v>0</v>
      </c>
      <c r="CP19" s="55">
        <v>100</v>
      </c>
      <c r="CQ19" s="56">
        <v>100</v>
      </c>
      <c r="CR19" s="56">
        <v>100</v>
      </c>
      <c r="CS19" s="56">
        <v>100</v>
      </c>
      <c r="CT19" s="56">
        <v>0</v>
      </c>
      <c r="CU19" s="56">
        <v>0</v>
      </c>
      <c r="CV19" s="269">
        <f t="shared" si="12"/>
        <v>0</v>
      </c>
      <c r="CW19" s="321">
        <v>100</v>
      </c>
      <c r="CX19" s="321">
        <v>100</v>
      </c>
      <c r="CY19" s="330">
        <v>100</v>
      </c>
      <c r="CZ19" s="330">
        <v>100</v>
      </c>
      <c r="DA19" s="330">
        <v>0</v>
      </c>
      <c r="DB19" s="330">
        <v>0</v>
      </c>
      <c r="DC19" s="270">
        <f t="shared" si="13"/>
        <v>0</v>
      </c>
      <c r="DD19" s="320">
        <v>100</v>
      </c>
      <c r="DE19" s="321">
        <v>100</v>
      </c>
      <c r="DF19" s="330">
        <v>100</v>
      </c>
      <c r="DG19" s="330">
        <v>100</v>
      </c>
      <c r="DH19" s="330">
        <v>0</v>
      </c>
      <c r="DI19" s="330">
        <v>0</v>
      </c>
      <c r="DJ19" s="330">
        <v>0</v>
      </c>
      <c r="DK19" s="426">
        <f t="shared" si="14"/>
        <v>0</v>
      </c>
      <c r="DL19" s="427">
        <v>100</v>
      </c>
      <c r="DM19" s="428">
        <v>100</v>
      </c>
      <c r="DN19" s="428">
        <v>100</v>
      </c>
      <c r="DO19" s="428">
        <v>0</v>
      </c>
      <c r="DP19" s="428">
        <v>0</v>
      </c>
      <c r="DQ19" s="429">
        <f t="shared" si="15"/>
        <v>0</v>
      </c>
      <c r="DR19" s="331">
        <f t="shared" si="2"/>
        <v>0</v>
      </c>
      <c r="DS19" s="17">
        <f>4/10</f>
        <v>0.4</v>
      </c>
      <c r="DT19" s="372"/>
      <c r="DU19" s="372"/>
      <c r="DV19" s="347">
        <f>7/10</f>
        <v>0.7</v>
      </c>
      <c r="DW19" s="18"/>
      <c r="DX19" s="19">
        <f t="shared" si="23"/>
        <v>1.1000000000000001</v>
      </c>
      <c r="DY19" s="17"/>
      <c r="DZ19" s="18"/>
      <c r="EA19" s="248">
        <v>0.5</v>
      </c>
      <c r="EB19" s="18"/>
      <c r="EC19" s="93">
        <f t="shared" si="16"/>
        <v>0.5</v>
      </c>
      <c r="ED19" s="387">
        <f t="shared" si="4"/>
        <v>4.75</v>
      </c>
      <c r="EE19" s="390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  <c r="IW19" s="11"/>
      <c r="IX19" s="11"/>
      <c r="IY19" s="11"/>
      <c r="IZ19" s="11"/>
      <c r="JA19" s="11"/>
      <c r="JB19" s="11"/>
      <c r="JC19" s="11"/>
      <c r="JD19" s="11"/>
      <c r="JE19" s="11"/>
      <c r="JF19" s="11"/>
      <c r="JG19" s="11"/>
      <c r="JH19" s="11"/>
      <c r="JI19" s="11"/>
      <c r="JJ19" s="11"/>
      <c r="JK19" s="11"/>
      <c r="JL19" s="11"/>
      <c r="JM19" s="11"/>
      <c r="JN19" s="11"/>
      <c r="JO19" s="11"/>
      <c r="JP19" s="11"/>
      <c r="JQ19" s="11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  <c r="NF19" s="11"/>
      <c r="NG19" s="11"/>
      <c r="NH19" s="11"/>
      <c r="NI19" s="11"/>
      <c r="NJ19" s="11"/>
      <c r="NK19" s="11"/>
      <c r="NL19" s="11"/>
      <c r="NM19" s="11"/>
      <c r="NN19" s="11"/>
      <c r="NO19" s="11"/>
      <c r="NP19" s="11"/>
      <c r="NQ19" s="11"/>
      <c r="NR19" s="11"/>
      <c r="NS19" s="11"/>
      <c r="NT19" s="11"/>
      <c r="NU19" s="11"/>
      <c r="NV19" s="11"/>
      <c r="NW19" s="11"/>
      <c r="NX19" s="11"/>
      <c r="NY19" s="11"/>
      <c r="NZ19" s="11"/>
      <c r="OA19" s="11"/>
      <c r="OB19" s="11"/>
      <c r="OC19" s="11"/>
      <c r="OD19" s="11"/>
      <c r="OE19" s="11"/>
      <c r="OF19" s="11"/>
      <c r="OG19" s="11"/>
      <c r="OH19" s="11"/>
      <c r="OI19" s="11"/>
      <c r="OJ19" s="11"/>
      <c r="OK19" s="11"/>
      <c r="OL19" s="11"/>
      <c r="OM19" s="11"/>
      <c r="ON19" s="11"/>
      <c r="OO19" s="11"/>
      <c r="OP19" s="11"/>
      <c r="OQ19" s="11"/>
      <c r="OR19" s="11"/>
      <c r="OS19" s="11"/>
      <c r="OT19" s="11"/>
      <c r="OU19" s="11"/>
      <c r="OV19" s="11"/>
      <c r="OW19" s="11"/>
      <c r="OX19" s="11"/>
      <c r="OY19" s="11"/>
      <c r="OZ19" s="11"/>
      <c r="PA19" s="11"/>
      <c r="PB19" s="11"/>
      <c r="PC19" s="11"/>
      <c r="PD19" s="11"/>
      <c r="PE19" s="11"/>
      <c r="PF19" s="11"/>
      <c r="PG19" s="11"/>
      <c r="PH19" s="11"/>
      <c r="PI19" s="11"/>
      <c r="PJ19" s="11"/>
      <c r="PK19" s="11"/>
      <c r="PL19" s="11"/>
      <c r="PM19" s="11"/>
      <c r="PN19" s="11"/>
      <c r="PO19" s="11"/>
      <c r="PP19" s="11"/>
      <c r="PQ19" s="11"/>
      <c r="PR19" s="11"/>
      <c r="PS19" s="11"/>
      <c r="PT19" s="11"/>
      <c r="PU19" s="11"/>
      <c r="PV19" s="11"/>
      <c r="PW19" s="11"/>
      <c r="PX19" s="11"/>
      <c r="PY19" s="11"/>
      <c r="PZ19" s="11"/>
      <c r="QA19" s="11"/>
      <c r="QB19" s="11"/>
      <c r="QC19" s="11"/>
      <c r="QD19" s="11"/>
      <c r="QE19" s="11"/>
      <c r="QF19" s="11"/>
      <c r="QG19" s="11"/>
      <c r="QH19" s="11"/>
      <c r="QI19" s="11"/>
      <c r="QJ19" s="11"/>
      <c r="QK19" s="11"/>
      <c r="QL19" s="11"/>
      <c r="QM19" s="11"/>
      <c r="QN19" s="11"/>
      <c r="QO19" s="11"/>
      <c r="QP19" s="11"/>
      <c r="QQ19" s="11"/>
      <c r="QR19" s="11"/>
      <c r="QS19" s="11"/>
      <c r="QT19" s="11"/>
      <c r="QU19" s="11"/>
      <c r="QV19" s="11"/>
      <c r="QW19" s="11"/>
      <c r="QX19" s="11"/>
      <c r="QY19" s="11"/>
      <c r="QZ19" s="11"/>
      <c r="RA19" s="11"/>
      <c r="RB19" s="11"/>
      <c r="RC19" s="11"/>
      <c r="RD19" s="11"/>
      <c r="RE19" s="11"/>
      <c r="RF19" s="11"/>
      <c r="RG19" s="11"/>
      <c r="RH19" s="11"/>
      <c r="RI19" s="11"/>
      <c r="RJ19" s="11"/>
      <c r="RK19" s="11"/>
      <c r="RL19" s="11"/>
      <c r="RM19" s="11"/>
      <c r="RN19" s="11"/>
      <c r="RO19" s="11"/>
      <c r="RP19" s="11"/>
      <c r="RQ19" s="11"/>
      <c r="RR19" s="11"/>
      <c r="RS19" s="11"/>
      <c r="RT19" s="11"/>
      <c r="RU19" s="11"/>
      <c r="RV19" s="11"/>
      <c r="RW19" s="11"/>
      <c r="RX19" s="11"/>
      <c r="RY19" s="11"/>
      <c r="RZ19" s="11"/>
      <c r="SA19" s="11"/>
      <c r="SB19" s="11"/>
      <c r="SC19" s="11"/>
      <c r="SD19" s="11"/>
      <c r="SE19" s="11"/>
      <c r="SF19" s="11"/>
      <c r="SG19" s="11"/>
      <c r="SH19" s="11"/>
      <c r="SI19" s="11"/>
      <c r="SJ19" s="11"/>
      <c r="SK19" s="11"/>
      <c r="SL19" s="11"/>
      <c r="SM19" s="11"/>
      <c r="SN19" s="11"/>
      <c r="SO19" s="11"/>
      <c r="SP19" s="11"/>
      <c r="SQ19" s="11"/>
      <c r="SR19" s="11"/>
      <c r="SS19" s="11"/>
      <c r="ST19" s="11"/>
      <c r="SU19" s="11"/>
      <c r="SV19" s="11"/>
      <c r="SW19" s="11"/>
      <c r="SX19" s="11"/>
      <c r="SY19" s="11"/>
      <c r="SZ19" s="11"/>
      <c r="TA19" s="11"/>
      <c r="TB19" s="11"/>
      <c r="TC19" s="11"/>
      <c r="TD19" s="11"/>
      <c r="TE19" s="11"/>
      <c r="TF19" s="11"/>
      <c r="TG19" s="11"/>
      <c r="TH19" s="11"/>
      <c r="TI19" s="11"/>
      <c r="TJ19" s="11"/>
      <c r="TK19" s="11"/>
      <c r="TL19" s="11"/>
      <c r="TM19" s="11"/>
      <c r="TN19" s="11"/>
      <c r="TO19" s="11"/>
      <c r="TP19" s="11"/>
      <c r="TQ19" s="11"/>
      <c r="TR19" s="11"/>
      <c r="TS19" s="11"/>
      <c r="TT19" s="11"/>
      <c r="TU19" s="11"/>
      <c r="TV19" s="11"/>
      <c r="TW19" s="11"/>
      <c r="TX19" s="11"/>
      <c r="TY19" s="11"/>
      <c r="TZ19" s="11"/>
      <c r="UA19" s="11"/>
      <c r="UB19" s="11"/>
      <c r="UC19" s="11"/>
      <c r="UD19" s="11"/>
      <c r="UE19" s="11"/>
      <c r="UF19" s="11"/>
      <c r="UG19" s="11"/>
      <c r="UH19" s="11"/>
      <c r="UI19" s="11"/>
      <c r="UJ19" s="11"/>
      <c r="UK19" s="11"/>
      <c r="UL19" s="11"/>
      <c r="UM19" s="11"/>
      <c r="UN19" s="11"/>
      <c r="UO19" s="11"/>
      <c r="UP19" s="11"/>
      <c r="UQ19" s="11"/>
      <c r="UR19" s="11"/>
      <c r="US19" s="11"/>
      <c r="UT19" s="11"/>
      <c r="UU19" s="11"/>
      <c r="UV19" s="11"/>
      <c r="UW19" s="11"/>
      <c r="UX19" s="11"/>
      <c r="UY19" s="11"/>
      <c r="UZ19" s="11"/>
      <c r="VA19" s="11"/>
      <c r="VB19" s="11"/>
      <c r="VC19" s="11"/>
      <c r="VD19" s="11"/>
      <c r="VE19" s="11"/>
      <c r="VF19" s="11"/>
      <c r="VG19" s="11"/>
      <c r="VH19" s="11"/>
      <c r="VI19" s="11"/>
      <c r="VJ19" s="11"/>
      <c r="VK19" s="11"/>
      <c r="VL19" s="11"/>
      <c r="VM19" s="11"/>
      <c r="VN19" s="11"/>
      <c r="VO19" s="11"/>
      <c r="VP19" s="11"/>
      <c r="VQ19" s="11"/>
      <c r="VR19" s="11"/>
      <c r="VS19" s="11"/>
      <c r="VT19" s="11"/>
      <c r="VU19" s="11"/>
      <c r="VV19" s="11"/>
      <c r="VW19" s="11"/>
      <c r="VX19" s="11"/>
      <c r="VY19" s="11"/>
      <c r="VZ19" s="11"/>
      <c r="WA19" s="11"/>
      <c r="WB19" s="11"/>
      <c r="WC19" s="11"/>
      <c r="WD19" s="11"/>
      <c r="WE19" s="11"/>
      <c r="WF19" s="11"/>
      <c r="WG19" s="11"/>
      <c r="WH19" s="11"/>
      <c r="WI19" s="11"/>
      <c r="WJ19" s="11"/>
      <c r="WK19" s="11"/>
      <c r="WL19" s="11"/>
      <c r="WM19" s="11"/>
      <c r="WN19" s="11"/>
      <c r="WO19" s="11"/>
      <c r="WP19" s="11"/>
      <c r="WQ19" s="11"/>
      <c r="WR19" s="11"/>
      <c r="WS19" s="11"/>
      <c r="WT19" s="11"/>
      <c r="WU19" s="11"/>
      <c r="WV19" s="11"/>
      <c r="WW19" s="11"/>
      <c r="WX19" s="11"/>
      <c r="WY19" s="11"/>
      <c r="WZ19" s="11"/>
      <c r="XA19" s="11"/>
      <c r="XB19" s="11"/>
      <c r="XC19" s="11"/>
      <c r="XD19" s="11"/>
      <c r="XE19" s="11"/>
      <c r="XF19" s="11"/>
      <c r="XG19" s="11"/>
      <c r="XH19" s="11"/>
      <c r="XI19" s="11"/>
      <c r="XJ19" s="11"/>
      <c r="XK19" s="11"/>
      <c r="XL19" s="11"/>
      <c r="XM19" s="11"/>
      <c r="XN19" s="11"/>
      <c r="XO19" s="11"/>
      <c r="XP19" s="11"/>
      <c r="XQ19" s="11"/>
    </row>
    <row r="20" spans="1:641" s="8" customFormat="1" ht="15.75" x14ac:dyDescent="0.25">
      <c r="A20" s="281">
        <v>17</v>
      </c>
      <c r="B20" s="165" t="s">
        <v>114</v>
      </c>
      <c r="C20" s="56">
        <v>0</v>
      </c>
      <c r="D20" s="56">
        <v>0</v>
      </c>
      <c r="E20" s="56">
        <v>0</v>
      </c>
      <c r="F20" s="56">
        <v>0</v>
      </c>
      <c r="G20" s="56">
        <v>0</v>
      </c>
      <c r="H20" s="56">
        <v>0</v>
      </c>
      <c r="I20" s="56">
        <v>0</v>
      </c>
      <c r="J20" s="56">
        <v>100</v>
      </c>
      <c r="K20" s="56">
        <v>0</v>
      </c>
      <c r="L20" s="56">
        <v>0</v>
      </c>
      <c r="M20" s="77">
        <f t="shared" si="5"/>
        <v>3.5</v>
      </c>
      <c r="N20" s="51">
        <v>0</v>
      </c>
      <c r="O20" s="52">
        <v>0</v>
      </c>
      <c r="P20" s="52">
        <v>0</v>
      </c>
      <c r="Q20" s="52">
        <v>0</v>
      </c>
      <c r="R20" s="52">
        <v>0</v>
      </c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2">
        <v>100</v>
      </c>
      <c r="Y20" s="52">
        <v>0</v>
      </c>
      <c r="Z20" s="52">
        <v>0</v>
      </c>
      <c r="AA20" s="53">
        <f t="shared" si="6"/>
        <v>5</v>
      </c>
      <c r="AB20" s="55">
        <v>0</v>
      </c>
      <c r="AC20" s="56">
        <v>0</v>
      </c>
      <c r="AD20" s="56">
        <v>0</v>
      </c>
      <c r="AE20" s="56">
        <v>0</v>
      </c>
      <c r="AF20" s="56">
        <v>0</v>
      </c>
      <c r="AG20" s="56">
        <v>0</v>
      </c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75">
        <v>100</v>
      </c>
      <c r="AN20" s="56">
        <v>100</v>
      </c>
      <c r="AO20" s="56">
        <v>0</v>
      </c>
      <c r="AP20" s="313">
        <f t="shared" si="7"/>
        <v>6</v>
      </c>
      <c r="AQ20" s="58">
        <v>0</v>
      </c>
      <c r="AR20" s="76">
        <v>0</v>
      </c>
      <c r="AS20" s="76">
        <v>0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52">
        <v>0</v>
      </c>
      <c r="BA20" s="52">
        <v>100</v>
      </c>
      <c r="BB20" s="52">
        <v>100</v>
      </c>
      <c r="BC20" s="52">
        <v>0</v>
      </c>
      <c r="BD20" s="54">
        <f t="shared" si="8"/>
        <v>5.5</v>
      </c>
      <c r="BE20" s="358">
        <v>0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100</v>
      </c>
      <c r="BN20" s="64">
        <v>0</v>
      </c>
      <c r="BO20" s="64">
        <v>0</v>
      </c>
      <c r="BP20" s="370">
        <f t="shared" si="9"/>
        <v>4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100</v>
      </c>
      <c r="BW20" s="64">
        <v>100</v>
      </c>
      <c r="BX20" s="64">
        <v>200</v>
      </c>
      <c r="BY20" s="64">
        <v>0</v>
      </c>
      <c r="BZ20" s="192">
        <f t="shared" si="17"/>
        <v>3.5</v>
      </c>
      <c r="CA20" s="193">
        <f t="shared" si="1"/>
        <v>27.5</v>
      </c>
      <c r="CB20" s="51">
        <v>100</v>
      </c>
      <c r="CC20" s="52">
        <v>100</v>
      </c>
      <c r="CD20" s="52">
        <v>100</v>
      </c>
      <c r="CE20" s="52">
        <v>100</v>
      </c>
      <c r="CF20" s="166">
        <v>0</v>
      </c>
      <c r="CG20" s="166">
        <v>0</v>
      </c>
      <c r="CH20" s="641">
        <f t="shared" si="10"/>
        <v>0</v>
      </c>
      <c r="CI20" s="55">
        <v>100</v>
      </c>
      <c r="CJ20" s="56">
        <v>100</v>
      </c>
      <c r="CK20" s="56">
        <v>100</v>
      </c>
      <c r="CL20" s="56">
        <v>100</v>
      </c>
      <c r="CM20" s="56">
        <v>0</v>
      </c>
      <c r="CN20" s="56">
        <v>0</v>
      </c>
      <c r="CO20" s="642">
        <f t="shared" si="11"/>
        <v>0</v>
      </c>
      <c r="CP20" s="55">
        <v>100</v>
      </c>
      <c r="CQ20" s="56">
        <v>100</v>
      </c>
      <c r="CR20" s="56">
        <v>100</v>
      </c>
      <c r="CS20" s="56">
        <v>100</v>
      </c>
      <c r="CT20" s="56">
        <v>0</v>
      </c>
      <c r="CU20" s="56">
        <v>0</v>
      </c>
      <c r="CV20" s="269">
        <f t="shared" si="12"/>
        <v>0</v>
      </c>
      <c r="CW20" s="52">
        <v>100</v>
      </c>
      <c r="CX20" s="52">
        <v>100</v>
      </c>
      <c r="CY20" s="166">
        <v>100</v>
      </c>
      <c r="CZ20" s="166">
        <v>100</v>
      </c>
      <c r="DA20" s="166">
        <v>0</v>
      </c>
      <c r="DB20" s="166">
        <v>0</v>
      </c>
      <c r="DC20" s="270">
        <f t="shared" si="13"/>
        <v>0</v>
      </c>
      <c r="DD20" s="51">
        <v>100</v>
      </c>
      <c r="DE20" s="52">
        <v>100</v>
      </c>
      <c r="DF20" s="166">
        <v>100</v>
      </c>
      <c r="DG20" s="166">
        <v>100</v>
      </c>
      <c r="DH20" s="166">
        <v>0</v>
      </c>
      <c r="DI20" s="166">
        <v>0</v>
      </c>
      <c r="DJ20" s="166">
        <v>0</v>
      </c>
      <c r="DK20" s="417">
        <f t="shared" si="14"/>
        <v>0</v>
      </c>
      <c r="DL20" s="418">
        <v>100</v>
      </c>
      <c r="DM20" s="419">
        <v>100</v>
      </c>
      <c r="DN20" s="419">
        <v>100</v>
      </c>
      <c r="DO20" s="419">
        <v>0</v>
      </c>
      <c r="DP20" s="419">
        <v>0</v>
      </c>
      <c r="DQ20" s="420">
        <f t="shared" si="15"/>
        <v>0</v>
      </c>
      <c r="DR20" s="164">
        <f t="shared" si="2"/>
        <v>0</v>
      </c>
      <c r="DS20" s="17">
        <f>6/10</f>
        <v>0.6</v>
      </c>
      <c r="DT20" s="347">
        <f>7/10</f>
        <v>0.7</v>
      </c>
      <c r="DU20" s="347">
        <f>10/11</f>
        <v>0.90909090909090906</v>
      </c>
      <c r="DV20" s="347">
        <f>9/10</f>
        <v>0.9</v>
      </c>
      <c r="DW20" s="18">
        <f>7/10</f>
        <v>0.7</v>
      </c>
      <c r="DX20" s="19">
        <f t="shared" si="23"/>
        <v>3.8090909090909086</v>
      </c>
      <c r="DY20" s="17"/>
      <c r="DZ20" s="18"/>
      <c r="EA20" s="89"/>
      <c r="EB20" s="18">
        <v>1</v>
      </c>
      <c r="EC20" s="20">
        <f t="shared" si="16"/>
        <v>1</v>
      </c>
      <c r="ED20" s="387">
        <f t="shared" si="4"/>
        <v>32.309090909090912</v>
      </c>
      <c r="EE20" s="390">
        <v>31</v>
      </c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</row>
    <row r="21" spans="1:641" s="8" customFormat="1" ht="16.5" customHeight="1" x14ac:dyDescent="0.25">
      <c r="A21" s="283">
        <v>18</v>
      </c>
      <c r="B21" s="80" t="s">
        <v>100</v>
      </c>
      <c r="C21" s="56">
        <v>100</v>
      </c>
      <c r="D21" s="56">
        <v>100</v>
      </c>
      <c r="E21" s="56">
        <v>100</v>
      </c>
      <c r="F21" s="56">
        <v>100</v>
      </c>
      <c r="G21" s="56">
        <v>100</v>
      </c>
      <c r="H21" s="56">
        <v>100</v>
      </c>
      <c r="I21" s="56">
        <v>100</v>
      </c>
      <c r="J21" s="56">
        <v>100</v>
      </c>
      <c r="K21" s="56">
        <v>0</v>
      </c>
      <c r="L21" s="56">
        <v>0</v>
      </c>
      <c r="M21" s="198">
        <f t="shared" si="5"/>
        <v>0</v>
      </c>
      <c r="N21" s="51">
        <v>100</v>
      </c>
      <c r="O21" s="52">
        <v>100</v>
      </c>
      <c r="P21" s="52">
        <v>100</v>
      </c>
      <c r="Q21" s="52">
        <v>100</v>
      </c>
      <c r="R21" s="52">
        <v>100</v>
      </c>
      <c r="S21" s="52">
        <v>100</v>
      </c>
      <c r="T21" s="52">
        <v>100</v>
      </c>
      <c r="U21" s="52">
        <v>100</v>
      </c>
      <c r="V21" s="52">
        <v>100</v>
      </c>
      <c r="W21" s="52">
        <v>100</v>
      </c>
      <c r="X21" s="52">
        <v>100</v>
      </c>
      <c r="Y21" s="52">
        <v>0</v>
      </c>
      <c r="Z21" s="52">
        <v>0</v>
      </c>
      <c r="AA21" s="53">
        <f t="shared" si="6"/>
        <v>0</v>
      </c>
      <c r="AB21" s="55">
        <v>100</v>
      </c>
      <c r="AC21" s="56">
        <v>100</v>
      </c>
      <c r="AD21" s="56">
        <v>100</v>
      </c>
      <c r="AE21" s="56">
        <v>100</v>
      </c>
      <c r="AF21" s="56">
        <v>100</v>
      </c>
      <c r="AG21" s="56">
        <v>100</v>
      </c>
      <c r="AH21" s="56">
        <v>100</v>
      </c>
      <c r="AI21" s="56">
        <v>100</v>
      </c>
      <c r="AJ21" s="56">
        <v>100</v>
      </c>
      <c r="AK21" s="56">
        <v>100</v>
      </c>
      <c r="AL21" s="56">
        <v>100</v>
      </c>
      <c r="AM21" s="75">
        <v>100</v>
      </c>
      <c r="AN21" s="56">
        <v>0</v>
      </c>
      <c r="AO21" s="56">
        <v>0</v>
      </c>
      <c r="AP21" s="313">
        <f t="shared" si="7"/>
        <v>0</v>
      </c>
      <c r="AQ21" s="58">
        <v>100</v>
      </c>
      <c r="AR21" s="76">
        <v>100</v>
      </c>
      <c r="AS21" s="76">
        <v>100</v>
      </c>
      <c r="AT21" s="76">
        <v>100</v>
      </c>
      <c r="AU21" s="76">
        <v>100</v>
      </c>
      <c r="AV21" s="76">
        <v>100</v>
      </c>
      <c r="AW21" s="76">
        <v>100</v>
      </c>
      <c r="AX21" s="76">
        <v>100</v>
      </c>
      <c r="AY21" s="76">
        <v>100</v>
      </c>
      <c r="AZ21" s="52">
        <v>100</v>
      </c>
      <c r="BA21" s="52">
        <v>100</v>
      </c>
      <c r="BB21" s="52">
        <v>0</v>
      </c>
      <c r="BC21" s="52">
        <v>0</v>
      </c>
      <c r="BD21" s="54">
        <f t="shared" si="8"/>
        <v>0</v>
      </c>
      <c r="BE21" s="358">
        <v>100</v>
      </c>
      <c r="BF21" s="64">
        <v>100</v>
      </c>
      <c r="BG21" s="64">
        <v>100</v>
      </c>
      <c r="BH21" s="64">
        <v>100</v>
      </c>
      <c r="BI21" s="64">
        <v>100</v>
      </c>
      <c r="BJ21" s="64">
        <v>100</v>
      </c>
      <c r="BK21" s="64">
        <v>100</v>
      </c>
      <c r="BL21" s="64">
        <v>100</v>
      </c>
      <c r="BM21" s="64">
        <v>100</v>
      </c>
      <c r="BN21" s="64">
        <v>0</v>
      </c>
      <c r="BO21" s="64">
        <v>0</v>
      </c>
      <c r="BP21" s="370">
        <f t="shared" si="9"/>
        <v>0</v>
      </c>
      <c r="BQ21" s="64">
        <v>100</v>
      </c>
      <c r="BR21" s="64">
        <v>100</v>
      </c>
      <c r="BS21" s="64">
        <v>100</v>
      </c>
      <c r="BT21" s="64">
        <v>100</v>
      </c>
      <c r="BU21" s="64">
        <v>100</v>
      </c>
      <c r="BV21" s="64">
        <v>100</v>
      </c>
      <c r="BW21" s="64">
        <v>100</v>
      </c>
      <c r="BX21" s="64">
        <v>0</v>
      </c>
      <c r="BY21" s="64">
        <v>0</v>
      </c>
      <c r="BZ21" s="192">
        <f t="shared" si="17"/>
        <v>0</v>
      </c>
      <c r="CA21" s="193">
        <f t="shared" si="1"/>
        <v>0</v>
      </c>
      <c r="CB21" s="51">
        <v>100</v>
      </c>
      <c r="CC21" s="52">
        <v>100</v>
      </c>
      <c r="CD21" s="52">
        <v>100</v>
      </c>
      <c r="CE21" s="52">
        <v>100</v>
      </c>
      <c r="CF21" s="166">
        <v>0</v>
      </c>
      <c r="CG21" s="166">
        <v>0</v>
      </c>
      <c r="CH21" s="641">
        <f t="shared" si="10"/>
        <v>0</v>
      </c>
      <c r="CI21" s="55">
        <v>100</v>
      </c>
      <c r="CJ21" s="56">
        <v>100</v>
      </c>
      <c r="CK21" s="56">
        <v>100</v>
      </c>
      <c r="CL21" s="56">
        <v>100</v>
      </c>
      <c r="CM21" s="56">
        <v>0</v>
      </c>
      <c r="CN21" s="56">
        <v>0</v>
      </c>
      <c r="CO21" s="268">
        <f t="shared" si="11"/>
        <v>0</v>
      </c>
      <c r="CP21" s="55">
        <v>100</v>
      </c>
      <c r="CQ21" s="56">
        <v>100</v>
      </c>
      <c r="CR21" s="56">
        <v>100</v>
      </c>
      <c r="CS21" s="56">
        <v>100</v>
      </c>
      <c r="CT21" s="56">
        <v>0</v>
      </c>
      <c r="CU21" s="56">
        <v>0</v>
      </c>
      <c r="CV21" s="269">
        <f t="shared" si="12"/>
        <v>0</v>
      </c>
      <c r="CW21" s="126">
        <v>100</v>
      </c>
      <c r="CX21" s="126">
        <v>100</v>
      </c>
      <c r="CY21" s="176">
        <v>100</v>
      </c>
      <c r="CZ21" s="176">
        <v>100</v>
      </c>
      <c r="DA21" s="176">
        <v>0</v>
      </c>
      <c r="DB21" s="176">
        <v>0</v>
      </c>
      <c r="DC21" s="270">
        <f t="shared" si="13"/>
        <v>0</v>
      </c>
      <c r="DD21" s="125">
        <v>100</v>
      </c>
      <c r="DE21" s="126">
        <v>100</v>
      </c>
      <c r="DF21" s="176">
        <v>100</v>
      </c>
      <c r="DG21" s="176">
        <v>100</v>
      </c>
      <c r="DH21" s="176">
        <v>0</v>
      </c>
      <c r="DI21" s="176">
        <v>0</v>
      </c>
      <c r="DJ21" s="176">
        <v>0</v>
      </c>
      <c r="DK21" s="422">
        <f t="shared" si="14"/>
        <v>0</v>
      </c>
      <c r="DL21" s="423">
        <v>100</v>
      </c>
      <c r="DM21" s="424">
        <v>100</v>
      </c>
      <c r="DN21" s="424">
        <v>100</v>
      </c>
      <c r="DO21" s="424">
        <v>0</v>
      </c>
      <c r="DP21" s="424">
        <v>0</v>
      </c>
      <c r="DQ21" s="425">
        <f t="shared" si="15"/>
        <v>0</v>
      </c>
      <c r="DR21" s="164">
        <f t="shared" si="2"/>
        <v>0</v>
      </c>
      <c r="DS21" s="17"/>
      <c r="DT21" s="347"/>
      <c r="DU21" s="347"/>
      <c r="DV21" s="347"/>
      <c r="DW21" s="18"/>
      <c r="DX21" s="44">
        <f t="shared" si="23"/>
        <v>0</v>
      </c>
      <c r="DY21" s="17"/>
      <c r="DZ21" s="18"/>
      <c r="EA21" s="89"/>
      <c r="EB21" s="18"/>
      <c r="EC21" s="46">
        <f t="shared" si="16"/>
        <v>0</v>
      </c>
      <c r="ED21" s="386">
        <f t="shared" si="4"/>
        <v>0</v>
      </c>
      <c r="EE21" s="390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1"/>
      <c r="JP21" s="11"/>
      <c r="JQ21" s="11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  <c r="NF21" s="11"/>
      <c r="NG21" s="11"/>
      <c r="NH21" s="11"/>
      <c r="NI21" s="11"/>
      <c r="NJ21" s="11"/>
      <c r="NK21" s="11"/>
      <c r="NL21" s="11"/>
      <c r="NM21" s="11"/>
      <c r="NN21" s="11"/>
      <c r="NO21" s="11"/>
      <c r="NP21" s="11"/>
      <c r="NQ21" s="11"/>
      <c r="NR21" s="11"/>
      <c r="NS21" s="11"/>
      <c r="NT21" s="11"/>
      <c r="NU21" s="11"/>
      <c r="NV21" s="11"/>
      <c r="NW21" s="11"/>
      <c r="NX21" s="11"/>
      <c r="NY21" s="11"/>
      <c r="NZ21" s="11"/>
      <c r="OA21" s="11"/>
      <c r="OB21" s="11"/>
      <c r="OC21" s="11"/>
      <c r="OD21" s="11"/>
      <c r="OE21" s="11"/>
      <c r="OF21" s="11"/>
      <c r="OG21" s="11"/>
      <c r="OH21" s="11"/>
      <c r="OI21" s="11"/>
      <c r="OJ21" s="11"/>
      <c r="OK21" s="11"/>
      <c r="OL21" s="11"/>
      <c r="OM21" s="11"/>
      <c r="ON21" s="11"/>
      <c r="OO21" s="11"/>
      <c r="OP21" s="11"/>
      <c r="OQ21" s="11"/>
      <c r="OR21" s="11"/>
      <c r="OS21" s="11"/>
      <c r="OT21" s="11"/>
      <c r="OU21" s="11"/>
      <c r="OV21" s="11"/>
      <c r="OW21" s="11"/>
      <c r="OX21" s="11"/>
      <c r="OY21" s="11"/>
      <c r="OZ21" s="11"/>
      <c r="PA21" s="11"/>
      <c r="PB21" s="11"/>
      <c r="PC21" s="11"/>
      <c r="PD21" s="11"/>
      <c r="PE21" s="11"/>
      <c r="PF21" s="11"/>
      <c r="PG21" s="11"/>
      <c r="PH21" s="11"/>
      <c r="PI21" s="11"/>
      <c r="PJ21" s="11"/>
      <c r="PK21" s="11"/>
      <c r="PL21" s="11"/>
      <c r="PM21" s="11"/>
      <c r="PN21" s="11"/>
      <c r="PO21" s="11"/>
      <c r="PP21" s="11"/>
      <c r="PQ21" s="11"/>
      <c r="PR21" s="11"/>
      <c r="PS21" s="11"/>
      <c r="PT21" s="11"/>
      <c r="PU21" s="11"/>
      <c r="PV21" s="11"/>
      <c r="PW21" s="11"/>
      <c r="PX21" s="11"/>
      <c r="PY21" s="11"/>
      <c r="PZ21" s="11"/>
      <c r="QA21" s="11"/>
      <c r="QB21" s="11"/>
      <c r="QC21" s="11"/>
      <c r="QD21" s="11"/>
      <c r="QE21" s="11"/>
      <c r="QF21" s="11"/>
      <c r="QG21" s="11"/>
      <c r="QH21" s="11"/>
      <c r="QI21" s="11"/>
      <c r="QJ21" s="11"/>
      <c r="QK21" s="11"/>
      <c r="QL21" s="11"/>
      <c r="QM21" s="11"/>
      <c r="QN21" s="11"/>
      <c r="QO21" s="11"/>
      <c r="QP21" s="11"/>
      <c r="QQ21" s="11"/>
      <c r="QR21" s="11"/>
      <c r="QS21" s="11"/>
      <c r="QT21" s="11"/>
      <c r="QU21" s="11"/>
      <c r="QV21" s="11"/>
      <c r="QW21" s="11"/>
      <c r="QX21" s="11"/>
      <c r="QY21" s="11"/>
      <c r="QZ21" s="11"/>
      <c r="RA21" s="11"/>
      <c r="RB21" s="11"/>
      <c r="RC21" s="11"/>
      <c r="RD21" s="11"/>
      <c r="RE21" s="11"/>
      <c r="RF21" s="11"/>
      <c r="RG21" s="11"/>
      <c r="RH21" s="11"/>
      <c r="RI21" s="11"/>
      <c r="RJ21" s="11"/>
      <c r="RK21" s="11"/>
      <c r="RL21" s="11"/>
      <c r="RM21" s="11"/>
      <c r="RN21" s="11"/>
      <c r="RO21" s="11"/>
      <c r="RP21" s="11"/>
      <c r="RQ21" s="11"/>
      <c r="RR21" s="11"/>
      <c r="RS21" s="11"/>
      <c r="RT21" s="11"/>
      <c r="RU21" s="11"/>
      <c r="RV21" s="11"/>
      <c r="RW21" s="11"/>
      <c r="RX21" s="11"/>
      <c r="RY21" s="11"/>
      <c r="RZ21" s="11"/>
      <c r="SA21" s="11"/>
      <c r="SB21" s="11"/>
      <c r="SC21" s="11"/>
      <c r="SD21" s="11"/>
      <c r="SE21" s="11"/>
      <c r="SF21" s="11"/>
      <c r="SG21" s="11"/>
      <c r="SH21" s="11"/>
      <c r="SI21" s="11"/>
      <c r="SJ21" s="11"/>
      <c r="SK21" s="11"/>
      <c r="SL21" s="11"/>
      <c r="SM21" s="11"/>
      <c r="SN21" s="11"/>
      <c r="SO21" s="11"/>
      <c r="SP21" s="11"/>
      <c r="SQ21" s="11"/>
      <c r="SR21" s="11"/>
      <c r="SS21" s="11"/>
      <c r="ST21" s="11"/>
      <c r="SU21" s="11"/>
      <c r="SV21" s="11"/>
      <c r="SW21" s="11"/>
      <c r="SX21" s="11"/>
      <c r="SY21" s="11"/>
      <c r="SZ21" s="11"/>
      <c r="TA21" s="11"/>
      <c r="TB21" s="11"/>
      <c r="TC21" s="11"/>
      <c r="TD21" s="11"/>
      <c r="TE21" s="11"/>
      <c r="TF21" s="11"/>
      <c r="TG21" s="11"/>
      <c r="TH21" s="11"/>
      <c r="TI21" s="11"/>
      <c r="TJ21" s="11"/>
      <c r="TK21" s="11"/>
      <c r="TL21" s="11"/>
      <c r="TM21" s="11"/>
      <c r="TN21" s="11"/>
      <c r="TO21" s="11"/>
      <c r="TP21" s="11"/>
      <c r="TQ21" s="11"/>
      <c r="TR21" s="11"/>
      <c r="TS21" s="11"/>
      <c r="TT21" s="11"/>
      <c r="TU21" s="11"/>
      <c r="TV21" s="11"/>
      <c r="TW21" s="11"/>
      <c r="TX21" s="11"/>
      <c r="TY21" s="11"/>
      <c r="TZ21" s="11"/>
      <c r="UA21" s="11"/>
      <c r="UB21" s="11"/>
      <c r="UC21" s="11"/>
      <c r="UD21" s="11"/>
      <c r="UE21" s="11"/>
      <c r="UF21" s="11"/>
      <c r="UG21" s="11"/>
      <c r="UH21" s="11"/>
      <c r="UI21" s="11"/>
      <c r="UJ21" s="11"/>
      <c r="UK21" s="11"/>
      <c r="UL21" s="11"/>
      <c r="UM21" s="11"/>
      <c r="UN21" s="11"/>
      <c r="UO21" s="11"/>
      <c r="UP21" s="11"/>
      <c r="UQ21" s="11"/>
      <c r="UR21" s="11"/>
      <c r="US21" s="11"/>
      <c r="UT21" s="11"/>
      <c r="UU21" s="11"/>
      <c r="UV21" s="11"/>
      <c r="UW21" s="11"/>
      <c r="UX21" s="11"/>
      <c r="UY21" s="11"/>
      <c r="UZ21" s="11"/>
      <c r="VA21" s="11"/>
      <c r="VB21" s="11"/>
      <c r="VC21" s="11"/>
      <c r="VD21" s="11"/>
      <c r="VE21" s="11"/>
      <c r="VF21" s="11"/>
      <c r="VG21" s="11"/>
      <c r="VH21" s="11"/>
      <c r="VI21" s="11"/>
      <c r="VJ21" s="11"/>
      <c r="VK21" s="11"/>
      <c r="VL21" s="11"/>
      <c r="VM21" s="11"/>
      <c r="VN21" s="11"/>
      <c r="VO21" s="11"/>
      <c r="VP21" s="11"/>
      <c r="VQ21" s="11"/>
      <c r="VR21" s="11"/>
      <c r="VS21" s="11"/>
      <c r="VT21" s="11"/>
      <c r="VU21" s="11"/>
      <c r="VV21" s="11"/>
      <c r="VW21" s="11"/>
      <c r="VX21" s="11"/>
      <c r="VY21" s="11"/>
      <c r="VZ21" s="11"/>
      <c r="WA21" s="11"/>
      <c r="WB21" s="11"/>
      <c r="WC21" s="11"/>
      <c r="WD21" s="11"/>
      <c r="WE21" s="11"/>
      <c r="WF21" s="11"/>
      <c r="WG21" s="11"/>
      <c r="WH21" s="11"/>
      <c r="WI21" s="11"/>
      <c r="WJ21" s="11"/>
      <c r="WK21" s="11"/>
      <c r="WL21" s="11"/>
      <c r="WM21" s="11"/>
      <c r="WN21" s="11"/>
      <c r="WO21" s="11"/>
      <c r="WP21" s="11"/>
      <c r="WQ21" s="11"/>
      <c r="WR21" s="11"/>
      <c r="WS21" s="11"/>
      <c r="WT21" s="11"/>
      <c r="WU21" s="11"/>
      <c r="WV21" s="11"/>
      <c r="WW21" s="11"/>
      <c r="WX21" s="11"/>
      <c r="WY21" s="11"/>
      <c r="WZ21" s="11"/>
      <c r="XA21" s="11"/>
      <c r="XB21" s="11"/>
      <c r="XC21" s="11"/>
      <c r="XD21" s="11"/>
      <c r="XE21" s="11"/>
      <c r="XF21" s="11"/>
      <c r="XG21" s="11"/>
      <c r="XH21" s="11"/>
      <c r="XI21" s="11"/>
      <c r="XJ21" s="11"/>
      <c r="XK21" s="11"/>
      <c r="XL21" s="11"/>
      <c r="XM21" s="11"/>
      <c r="XN21" s="11"/>
      <c r="XO21" s="11"/>
      <c r="XP21" s="11"/>
      <c r="XQ21" s="11"/>
    </row>
    <row r="22" spans="1:641" s="8" customFormat="1" ht="15.75" x14ac:dyDescent="0.25">
      <c r="A22" s="33">
        <v>19</v>
      </c>
      <c r="B22" s="162" t="s">
        <v>102</v>
      </c>
      <c r="C22" s="123">
        <v>100</v>
      </c>
      <c r="D22" s="123">
        <v>100</v>
      </c>
      <c r="E22" s="123">
        <v>100</v>
      </c>
      <c r="F22" s="123">
        <v>100</v>
      </c>
      <c r="G22" s="123">
        <v>100</v>
      </c>
      <c r="H22" s="123">
        <v>100</v>
      </c>
      <c r="I22" s="123">
        <v>100</v>
      </c>
      <c r="J22" s="123">
        <v>100</v>
      </c>
      <c r="K22" s="123">
        <v>0</v>
      </c>
      <c r="L22" s="123">
        <v>0</v>
      </c>
      <c r="M22" s="124">
        <f t="shared" si="5"/>
        <v>0</v>
      </c>
      <c r="N22" s="125">
        <v>100</v>
      </c>
      <c r="O22" s="126">
        <v>100</v>
      </c>
      <c r="P22" s="126">
        <v>100</v>
      </c>
      <c r="Q22" s="126">
        <v>100</v>
      </c>
      <c r="R22" s="126">
        <v>100</v>
      </c>
      <c r="S22" s="126">
        <v>100</v>
      </c>
      <c r="T22" s="126">
        <v>100</v>
      </c>
      <c r="U22" s="126">
        <v>100</v>
      </c>
      <c r="V22" s="126">
        <v>100</v>
      </c>
      <c r="W22" s="126">
        <v>100</v>
      </c>
      <c r="X22" s="126">
        <v>100</v>
      </c>
      <c r="Y22" s="126">
        <v>0</v>
      </c>
      <c r="Z22" s="126">
        <v>0</v>
      </c>
      <c r="AA22" s="127">
        <f t="shared" si="6"/>
        <v>0</v>
      </c>
      <c r="AB22" s="128">
        <v>100</v>
      </c>
      <c r="AC22" s="123">
        <v>100</v>
      </c>
      <c r="AD22" s="123">
        <v>100</v>
      </c>
      <c r="AE22" s="123">
        <v>100</v>
      </c>
      <c r="AF22" s="123">
        <v>100</v>
      </c>
      <c r="AG22" s="123">
        <v>100</v>
      </c>
      <c r="AH22" s="123">
        <v>100</v>
      </c>
      <c r="AI22" s="123">
        <v>100</v>
      </c>
      <c r="AJ22" s="123">
        <v>100</v>
      </c>
      <c r="AK22" s="123">
        <v>100</v>
      </c>
      <c r="AL22" s="123">
        <v>100</v>
      </c>
      <c r="AM22" s="129">
        <v>100</v>
      </c>
      <c r="AN22" s="123">
        <v>0</v>
      </c>
      <c r="AO22" s="123">
        <v>0</v>
      </c>
      <c r="AP22" s="355">
        <f t="shared" si="7"/>
        <v>0</v>
      </c>
      <c r="AQ22" s="131">
        <v>100</v>
      </c>
      <c r="AR22" s="132">
        <v>100</v>
      </c>
      <c r="AS22" s="132">
        <v>100</v>
      </c>
      <c r="AT22" s="132">
        <v>100</v>
      </c>
      <c r="AU22" s="132">
        <v>100</v>
      </c>
      <c r="AV22" s="132">
        <v>100</v>
      </c>
      <c r="AW22" s="132">
        <v>100</v>
      </c>
      <c r="AX22" s="132">
        <v>100</v>
      </c>
      <c r="AY22" s="132">
        <v>100</v>
      </c>
      <c r="AZ22" s="126">
        <v>100</v>
      </c>
      <c r="BA22" s="126">
        <v>100</v>
      </c>
      <c r="BB22" s="126">
        <v>0</v>
      </c>
      <c r="BC22" s="126">
        <v>0</v>
      </c>
      <c r="BD22" s="133">
        <f t="shared" si="8"/>
        <v>0</v>
      </c>
      <c r="BE22" s="362">
        <v>100</v>
      </c>
      <c r="BF22" s="38">
        <v>100</v>
      </c>
      <c r="BG22" s="38">
        <v>100</v>
      </c>
      <c r="BH22" s="38">
        <v>100</v>
      </c>
      <c r="BI22" s="38">
        <v>100</v>
      </c>
      <c r="BJ22" s="38">
        <v>100</v>
      </c>
      <c r="BK22" s="38">
        <v>100</v>
      </c>
      <c r="BL22" s="38">
        <v>100</v>
      </c>
      <c r="BM22" s="38">
        <v>100</v>
      </c>
      <c r="BN22" s="38">
        <v>0</v>
      </c>
      <c r="BO22" s="38">
        <v>0</v>
      </c>
      <c r="BP22" s="371">
        <f t="shared" si="9"/>
        <v>0</v>
      </c>
      <c r="BQ22" s="38">
        <v>100</v>
      </c>
      <c r="BR22" s="38">
        <v>100</v>
      </c>
      <c r="BS22" s="38">
        <v>100</v>
      </c>
      <c r="BT22" s="38">
        <v>100</v>
      </c>
      <c r="BU22" s="38">
        <v>100</v>
      </c>
      <c r="BV22" s="38">
        <v>100</v>
      </c>
      <c r="BW22" s="64">
        <v>100</v>
      </c>
      <c r="BX22" s="38">
        <v>0</v>
      </c>
      <c r="BY22" s="38">
        <v>0</v>
      </c>
      <c r="BZ22" s="192">
        <f t="shared" si="17"/>
        <v>0</v>
      </c>
      <c r="CA22" s="196">
        <f t="shared" si="1"/>
        <v>0</v>
      </c>
      <c r="CB22" s="125">
        <v>100</v>
      </c>
      <c r="CC22" s="126">
        <v>100</v>
      </c>
      <c r="CD22" s="126">
        <v>100</v>
      </c>
      <c r="CE22" s="126">
        <v>100</v>
      </c>
      <c r="CF22" s="176">
        <v>0</v>
      </c>
      <c r="CG22" s="176">
        <v>0</v>
      </c>
      <c r="CH22" s="173">
        <f t="shared" si="10"/>
        <v>0</v>
      </c>
      <c r="CI22" s="128">
        <v>100</v>
      </c>
      <c r="CJ22" s="123">
        <v>100</v>
      </c>
      <c r="CK22" s="123">
        <v>100</v>
      </c>
      <c r="CL22" s="123">
        <v>100</v>
      </c>
      <c r="CM22" s="123">
        <v>0</v>
      </c>
      <c r="CN22" s="123">
        <v>0</v>
      </c>
      <c r="CO22" s="268">
        <f t="shared" si="11"/>
        <v>0</v>
      </c>
      <c r="CP22" s="128">
        <v>100</v>
      </c>
      <c r="CQ22" s="123">
        <v>100</v>
      </c>
      <c r="CR22" s="267">
        <v>100</v>
      </c>
      <c r="CS22" s="267">
        <v>100</v>
      </c>
      <c r="CT22" s="123">
        <v>0</v>
      </c>
      <c r="CU22" s="470">
        <v>0</v>
      </c>
      <c r="CV22" s="269">
        <f t="shared" si="12"/>
        <v>0</v>
      </c>
      <c r="CW22" s="126">
        <v>100</v>
      </c>
      <c r="CX22" s="126">
        <v>100</v>
      </c>
      <c r="CY22" s="176">
        <v>100</v>
      </c>
      <c r="CZ22" s="176">
        <v>100</v>
      </c>
      <c r="DA22" s="176">
        <v>0</v>
      </c>
      <c r="DB22" s="176">
        <v>0</v>
      </c>
      <c r="DC22" s="270">
        <f t="shared" si="13"/>
        <v>0</v>
      </c>
      <c r="DD22" s="125">
        <v>100</v>
      </c>
      <c r="DE22" s="126">
        <v>100</v>
      </c>
      <c r="DF22" s="176">
        <v>100</v>
      </c>
      <c r="DG22" s="176">
        <v>100</v>
      </c>
      <c r="DH22" s="176">
        <v>0</v>
      </c>
      <c r="DI22" s="176">
        <v>0</v>
      </c>
      <c r="DJ22" s="176">
        <v>0</v>
      </c>
      <c r="DK22" s="422">
        <f t="shared" si="14"/>
        <v>0</v>
      </c>
      <c r="DL22" s="423">
        <v>100</v>
      </c>
      <c r="DM22" s="424">
        <v>100</v>
      </c>
      <c r="DN22" s="424">
        <v>100</v>
      </c>
      <c r="DO22" s="424">
        <v>0</v>
      </c>
      <c r="DP22" s="424">
        <v>0</v>
      </c>
      <c r="DQ22" s="425">
        <f t="shared" si="15"/>
        <v>0</v>
      </c>
      <c r="DR22" s="164">
        <f t="shared" si="2"/>
        <v>0</v>
      </c>
      <c r="DS22" s="17"/>
      <c r="DT22" s="347"/>
      <c r="DU22" s="347"/>
      <c r="DV22" s="347"/>
      <c r="DW22" s="18"/>
      <c r="DX22" s="44">
        <f t="shared" si="23"/>
        <v>0</v>
      </c>
      <c r="DY22" s="17"/>
      <c r="DZ22" s="18"/>
      <c r="EA22" s="89"/>
      <c r="EB22" s="18"/>
      <c r="EC22" s="46">
        <f t="shared" si="16"/>
        <v>0</v>
      </c>
      <c r="ED22" s="386">
        <f t="shared" si="4"/>
        <v>0</v>
      </c>
      <c r="EE22" s="390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1"/>
      <c r="JP22" s="11"/>
      <c r="JQ22" s="11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  <c r="NF22" s="11"/>
      <c r="NG22" s="11"/>
      <c r="NH22" s="11"/>
      <c r="NI22" s="11"/>
      <c r="NJ22" s="11"/>
      <c r="NK22" s="11"/>
      <c r="NL22" s="11"/>
      <c r="NM22" s="11"/>
      <c r="NN22" s="11"/>
      <c r="NO22" s="11"/>
      <c r="NP22" s="11"/>
      <c r="NQ22" s="11"/>
      <c r="NR22" s="11"/>
      <c r="NS22" s="11"/>
      <c r="NT22" s="11"/>
      <c r="NU22" s="11"/>
      <c r="NV22" s="11"/>
      <c r="NW22" s="11"/>
      <c r="NX22" s="11"/>
      <c r="NY22" s="11"/>
      <c r="NZ22" s="11"/>
      <c r="OA22" s="11"/>
      <c r="OB22" s="11"/>
      <c r="OC22" s="11"/>
      <c r="OD22" s="11"/>
      <c r="OE22" s="11"/>
      <c r="OF22" s="11"/>
      <c r="OG22" s="11"/>
      <c r="OH22" s="11"/>
      <c r="OI22" s="11"/>
      <c r="OJ22" s="11"/>
      <c r="OK22" s="11"/>
      <c r="OL22" s="11"/>
      <c r="OM22" s="11"/>
      <c r="ON22" s="11"/>
      <c r="OO22" s="11"/>
      <c r="OP22" s="11"/>
      <c r="OQ22" s="11"/>
      <c r="OR22" s="11"/>
      <c r="OS22" s="11"/>
      <c r="OT22" s="11"/>
      <c r="OU22" s="11"/>
      <c r="OV22" s="11"/>
      <c r="OW22" s="11"/>
      <c r="OX22" s="11"/>
      <c r="OY22" s="11"/>
      <c r="OZ22" s="11"/>
      <c r="PA22" s="11"/>
      <c r="PB22" s="11"/>
      <c r="PC22" s="11"/>
      <c r="PD22" s="11"/>
      <c r="PE22" s="11"/>
      <c r="PF22" s="11"/>
      <c r="PG22" s="11"/>
      <c r="PH22" s="11"/>
      <c r="PI22" s="11"/>
      <c r="PJ22" s="11"/>
      <c r="PK22" s="11"/>
      <c r="PL22" s="11"/>
      <c r="PM22" s="11"/>
      <c r="PN22" s="11"/>
      <c r="PO22" s="11"/>
      <c r="PP22" s="11"/>
      <c r="PQ22" s="11"/>
      <c r="PR22" s="11"/>
      <c r="PS22" s="11"/>
      <c r="PT22" s="11"/>
      <c r="PU22" s="11"/>
      <c r="PV22" s="11"/>
      <c r="PW22" s="11"/>
      <c r="PX22" s="11"/>
      <c r="PY22" s="11"/>
      <c r="PZ22" s="11"/>
      <c r="QA22" s="11"/>
      <c r="QB22" s="11"/>
      <c r="QC22" s="11"/>
      <c r="QD22" s="11"/>
      <c r="QE22" s="11"/>
      <c r="QF22" s="11"/>
      <c r="QG22" s="11"/>
      <c r="QH22" s="11"/>
      <c r="QI22" s="11"/>
      <c r="QJ22" s="11"/>
      <c r="QK22" s="11"/>
      <c r="QL22" s="11"/>
      <c r="QM22" s="11"/>
      <c r="QN22" s="11"/>
      <c r="QO22" s="11"/>
      <c r="QP22" s="11"/>
      <c r="QQ22" s="11"/>
      <c r="QR22" s="11"/>
      <c r="QS22" s="11"/>
      <c r="QT22" s="11"/>
      <c r="QU22" s="11"/>
      <c r="QV22" s="11"/>
      <c r="QW22" s="11"/>
      <c r="QX22" s="11"/>
      <c r="QY22" s="11"/>
      <c r="QZ22" s="11"/>
      <c r="RA22" s="11"/>
      <c r="RB22" s="11"/>
      <c r="RC22" s="11"/>
      <c r="RD22" s="11"/>
      <c r="RE22" s="11"/>
      <c r="RF22" s="11"/>
      <c r="RG22" s="11"/>
      <c r="RH22" s="11"/>
      <c r="RI22" s="11"/>
      <c r="RJ22" s="11"/>
      <c r="RK22" s="11"/>
      <c r="RL22" s="11"/>
      <c r="RM22" s="11"/>
      <c r="RN22" s="11"/>
      <c r="RO22" s="11"/>
      <c r="RP22" s="11"/>
      <c r="RQ22" s="11"/>
      <c r="RR22" s="11"/>
      <c r="RS22" s="11"/>
      <c r="RT22" s="11"/>
      <c r="RU22" s="11"/>
      <c r="RV22" s="11"/>
      <c r="RW22" s="11"/>
      <c r="RX22" s="11"/>
      <c r="RY22" s="11"/>
      <c r="RZ22" s="11"/>
      <c r="SA22" s="11"/>
      <c r="SB22" s="11"/>
      <c r="SC22" s="11"/>
      <c r="SD22" s="11"/>
      <c r="SE22" s="11"/>
      <c r="SF22" s="11"/>
      <c r="SG22" s="11"/>
      <c r="SH22" s="11"/>
      <c r="SI22" s="11"/>
      <c r="SJ22" s="11"/>
      <c r="SK22" s="11"/>
      <c r="SL22" s="11"/>
      <c r="SM22" s="11"/>
      <c r="SN22" s="11"/>
      <c r="SO22" s="11"/>
      <c r="SP22" s="11"/>
      <c r="SQ22" s="11"/>
      <c r="SR22" s="11"/>
      <c r="SS22" s="11"/>
      <c r="ST22" s="11"/>
      <c r="SU22" s="11"/>
      <c r="SV22" s="11"/>
      <c r="SW22" s="11"/>
      <c r="SX22" s="11"/>
      <c r="SY22" s="11"/>
      <c r="SZ22" s="11"/>
      <c r="TA22" s="11"/>
      <c r="TB22" s="11"/>
      <c r="TC22" s="11"/>
      <c r="TD22" s="11"/>
      <c r="TE22" s="11"/>
      <c r="TF22" s="11"/>
      <c r="TG22" s="11"/>
      <c r="TH22" s="11"/>
      <c r="TI22" s="11"/>
      <c r="TJ22" s="11"/>
      <c r="TK22" s="11"/>
      <c r="TL22" s="11"/>
      <c r="TM22" s="11"/>
      <c r="TN22" s="11"/>
      <c r="TO22" s="11"/>
      <c r="TP22" s="11"/>
      <c r="TQ22" s="11"/>
      <c r="TR22" s="11"/>
      <c r="TS22" s="11"/>
      <c r="TT22" s="11"/>
      <c r="TU22" s="11"/>
      <c r="TV22" s="11"/>
      <c r="TW22" s="11"/>
      <c r="TX22" s="11"/>
      <c r="TY22" s="11"/>
      <c r="TZ22" s="11"/>
      <c r="UA22" s="11"/>
      <c r="UB22" s="11"/>
      <c r="UC22" s="11"/>
      <c r="UD22" s="11"/>
      <c r="UE22" s="11"/>
      <c r="UF22" s="11"/>
      <c r="UG22" s="11"/>
      <c r="UH22" s="11"/>
      <c r="UI22" s="11"/>
      <c r="UJ22" s="11"/>
      <c r="UK22" s="11"/>
      <c r="UL22" s="11"/>
      <c r="UM22" s="11"/>
      <c r="UN22" s="11"/>
      <c r="UO22" s="11"/>
      <c r="UP22" s="11"/>
      <c r="UQ22" s="11"/>
      <c r="UR22" s="11"/>
      <c r="US22" s="11"/>
      <c r="UT22" s="11"/>
      <c r="UU22" s="11"/>
      <c r="UV22" s="11"/>
      <c r="UW22" s="11"/>
      <c r="UX22" s="11"/>
      <c r="UY22" s="11"/>
      <c r="UZ22" s="11"/>
      <c r="VA22" s="11"/>
      <c r="VB22" s="11"/>
      <c r="VC22" s="11"/>
      <c r="VD22" s="11"/>
      <c r="VE22" s="11"/>
      <c r="VF22" s="11"/>
      <c r="VG22" s="11"/>
      <c r="VH22" s="11"/>
      <c r="VI22" s="11"/>
      <c r="VJ22" s="11"/>
      <c r="VK22" s="11"/>
      <c r="VL22" s="11"/>
      <c r="VM22" s="11"/>
      <c r="VN22" s="11"/>
      <c r="VO22" s="11"/>
      <c r="VP22" s="11"/>
      <c r="VQ22" s="11"/>
      <c r="VR22" s="11"/>
      <c r="VS22" s="11"/>
      <c r="VT22" s="11"/>
      <c r="VU22" s="11"/>
      <c r="VV22" s="11"/>
      <c r="VW22" s="11"/>
      <c r="VX22" s="11"/>
      <c r="VY22" s="11"/>
      <c r="VZ22" s="11"/>
      <c r="WA22" s="11"/>
      <c r="WB22" s="11"/>
      <c r="WC22" s="11"/>
      <c r="WD22" s="11"/>
      <c r="WE22" s="11"/>
      <c r="WF22" s="11"/>
      <c r="WG22" s="11"/>
      <c r="WH22" s="11"/>
      <c r="WI22" s="11"/>
      <c r="WJ22" s="11"/>
      <c r="WK22" s="11"/>
      <c r="WL22" s="11"/>
      <c r="WM22" s="11"/>
      <c r="WN22" s="11"/>
      <c r="WO22" s="11"/>
      <c r="WP22" s="11"/>
      <c r="WQ22" s="11"/>
      <c r="WR22" s="11"/>
      <c r="WS22" s="11"/>
      <c r="WT22" s="11"/>
      <c r="WU22" s="11"/>
      <c r="WV22" s="11"/>
      <c r="WW22" s="11"/>
      <c r="WX22" s="11"/>
      <c r="WY22" s="11"/>
      <c r="WZ22" s="11"/>
      <c r="XA22" s="11"/>
      <c r="XB22" s="11"/>
      <c r="XC22" s="11"/>
      <c r="XD22" s="11"/>
      <c r="XE22" s="11"/>
      <c r="XF22" s="11"/>
      <c r="XG22" s="11"/>
      <c r="XH22" s="11"/>
      <c r="XI22" s="11"/>
      <c r="XJ22" s="11"/>
      <c r="XK22" s="11"/>
      <c r="XL22" s="11"/>
      <c r="XM22" s="11"/>
      <c r="XN22" s="11"/>
      <c r="XO22" s="11"/>
      <c r="XP22" s="11"/>
      <c r="XQ22" s="11"/>
    </row>
    <row r="23" spans="1:641" s="8" customFormat="1" ht="15.75" x14ac:dyDescent="0.25">
      <c r="A23" s="283">
        <v>20</v>
      </c>
      <c r="B23" s="80" t="s">
        <v>103</v>
      </c>
      <c r="C23" s="56">
        <v>0</v>
      </c>
      <c r="D23" s="56">
        <v>0</v>
      </c>
      <c r="E23" s="56">
        <v>0</v>
      </c>
      <c r="F23" s="56">
        <v>0</v>
      </c>
      <c r="G23" s="56">
        <v>0</v>
      </c>
      <c r="H23" s="56">
        <v>0</v>
      </c>
      <c r="I23" s="56">
        <v>0</v>
      </c>
      <c r="J23" s="56">
        <v>100</v>
      </c>
      <c r="K23" s="56">
        <v>0</v>
      </c>
      <c r="L23" s="56">
        <v>0</v>
      </c>
      <c r="M23" s="77">
        <f t="shared" si="5"/>
        <v>3.5</v>
      </c>
      <c r="N23" s="51">
        <v>0</v>
      </c>
      <c r="O23" s="52">
        <v>0</v>
      </c>
      <c r="P23" s="52">
        <v>0</v>
      </c>
      <c r="Q23" s="52">
        <v>0</v>
      </c>
      <c r="R23" s="52">
        <v>0</v>
      </c>
      <c r="S23" s="52">
        <v>0</v>
      </c>
      <c r="T23" s="52">
        <v>0</v>
      </c>
      <c r="U23" s="52">
        <v>0</v>
      </c>
      <c r="V23" s="52">
        <v>0</v>
      </c>
      <c r="W23" s="52">
        <v>0</v>
      </c>
      <c r="X23" s="52">
        <v>100</v>
      </c>
      <c r="Y23" s="52">
        <v>0</v>
      </c>
      <c r="Z23" s="52">
        <v>10</v>
      </c>
      <c r="AA23" s="53">
        <f t="shared" si="6"/>
        <v>4.4000000000000004</v>
      </c>
      <c r="AB23" s="55">
        <v>0</v>
      </c>
      <c r="AC23" s="56">
        <v>0</v>
      </c>
      <c r="AD23" s="56">
        <v>0</v>
      </c>
      <c r="AE23" s="56">
        <v>0</v>
      </c>
      <c r="AF23" s="56">
        <v>0</v>
      </c>
      <c r="AG23" s="56">
        <v>0</v>
      </c>
      <c r="AH23" s="56">
        <v>0</v>
      </c>
      <c r="AI23" s="56">
        <v>0</v>
      </c>
      <c r="AJ23" s="56">
        <v>0</v>
      </c>
      <c r="AK23" s="56">
        <v>0</v>
      </c>
      <c r="AL23" s="56">
        <v>0</v>
      </c>
      <c r="AM23" s="75">
        <v>100</v>
      </c>
      <c r="AN23" s="56">
        <v>0</v>
      </c>
      <c r="AO23" s="56">
        <v>20</v>
      </c>
      <c r="AP23" s="313">
        <f t="shared" si="7"/>
        <v>4.4000000000000004</v>
      </c>
      <c r="AQ23" s="58">
        <v>0</v>
      </c>
      <c r="AR23" s="76">
        <v>0</v>
      </c>
      <c r="AS23" s="76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100</v>
      </c>
      <c r="AZ23" s="52">
        <v>0</v>
      </c>
      <c r="BA23" s="52">
        <v>100</v>
      </c>
      <c r="BB23" s="52">
        <v>0</v>
      </c>
      <c r="BC23" s="52">
        <v>30</v>
      </c>
      <c r="BD23" s="54">
        <f t="shared" si="8"/>
        <v>3.15</v>
      </c>
      <c r="BE23" s="358">
        <v>100</v>
      </c>
      <c r="BF23" s="64">
        <v>100</v>
      </c>
      <c r="BG23" s="64">
        <v>100</v>
      </c>
      <c r="BH23" s="64">
        <v>100</v>
      </c>
      <c r="BI23" s="64">
        <v>100</v>
      </c>
      <c r="BJ23" s="64">
        <v>100</v>
      </c>
      <c r="BK23" s="64">
        <v>100</v>
      </c>
      <c r="BL23" s="64">
        <v>100</v>
      </c>
      <c r="BM23" s="64">
        <v>100</v>
      </c>
      <c r="BN23" s="64">
        <v>0</v>
      </c>
      <c r="BO23" s="64">
        <v>0</v>
      </c>
      <c r="BP23" s="370">
        <f t="shared" si="9"/>
        <v>0</v>
      </c>
      <c r="BQ23" s="64">
        <v>100</v>
      </c>
      <c r="BR23" s="64">
        <v>100</v>
      </c>
      <c r="BS23" s="64">
        <v>100</v>
      </c>
      <c r="BT23" s="64">
        <v>100</v>
      </c>
      <c r="BU23" s="64">
        <v>100</v>
      </c>
      <c r="BV23" s="64">
        <v>100</v>
      </c>
      <c r="BW23" s="64">
        <v>100</v>
      </c>
      <c r="BX23" s="64">
        <v>0</v>
      </c>
      <c r="BY23" s="64">
        <v>0</v>
      </c>
      <c r="BZ23" s="192">
        <f t="shared" si="17"/>
        <v>0</v>
      </c>
      <c r="CA23" s="193">
        <f t="shared" si="1"/>
        <v>15.450000000000001</v>
      </c>
      <c r="CB23" s="51">
        <v>100</v>
      </c>
      <c r="CC23" s="52">
        <v>100</v>
      </c>
      <c r="CD23" s="52">
        <v>100</v>
      </c>
      <c r="CE23" s="52">
        <v>100</v>
      </c>
      <c r="CF23" s="166">
        <v>0</v>
      </c>
      <c r="CG23" s="166">
        <v>0</v>
      </c>
      <c r="CH23" s="641">
        <f t="shared" si="10"/>
        <v>0</v>
      </c>
      <c r="CI23" s="55">
        <v>100</v>
      </c>
      <c r="CJ23" s="56">
        <v>100</v>
      </c>
      <c r="CK23" s="56">
        <v>100</v>
      </c>
      <c r="CL23" s="56">
        <v>100</v>
      </c>
      <c r="CM23" s="56">
        <v>0</v>
      </c>
      <c r="CN23" s="56">
        <v>0</v>
      </c>
      <c r="CO23" s="642">
        <f t="shared" si="11"/>
        <v>0</v>
      </c>
      <c r="CP23" s="55">
        <v>100</v>
      </c>
      <c r="CQ23" s="56">
        <v>100</v>
      </c>
      <c r="CR23" s="56">
        <v>100</v>
      </c>
      <c r="CS23" s="56">
        <v>100</v>
      </c>
      <c r="CT23" s="56">
        <v>0</v>
      </c>
      <c r="CU23" s="56">
        <v>0</v>
      </c>
      <c r="CV23" s="269">
        <f t="shared" si="12"/>
        <v>0</v>
      </c>
      <c r="CW23" s="126">
        <v>100</v>
      </c>
      <c r="CX23" s="126">
        <v>100</v>
      </c>
      <c r="CY23" s="176">
        <v>100</v>
      </c>
      <c r="CZ23" s="176">
        <v>100</v>
      </c>
      <c r="DA23" s="176">
        <v>0</v>
      </c>
      <c r="DB23" s="176">
        <v>0</v>
      </c>
      <c r="DC23" s="270">
        <f t="shared" si="13"/>
        <v>0</v>
      </c>
      <c r="DD23" s="125">
        <v>100</v>
      </c>
      <c r="DE23" s="126">
        <v>100</v>
      </c>
      <c r="DF23" s="176">
        <v>100</v>
      </c>
      <c r="DG23" s="176">
        <v>100</v>
      </c>
      <c r="DH23" s="176">
        <v>0</v>
      </c>
      <c r="DI23" s="176">
        <v>0</v>
      </c>
      <c r="DJ23" s="176">
        <v>0</v>
      </c>
      <c r="DK23" s="422">
        <f t="shared" si="14"/>
        <v>0</v>
      </c>
      <c r="DL23" s="423">
        <v>100</v>
      </c>
      <c r="DM23" s="424">
        <v>100</v>
      </c>
      <c r="DN23" s="424">
        <v>100</v>
      </c>
      <c r="DO23" s="424">
        <v>0</v>
      </c>
      <c r="DP23" s="424">
        <v>0</v>
      </c>
      <c r="DQ23" s="425">
        <f t="shared" si="15"/>
        <v>0</v>
      </c>
      <c r="DR23" s="164">
        <f t="shared" si="2"/>
        <v>0</v>
      </c>
      <c r="DS23" s="17">
        <f>2/10</f>
        <v>0.2</v>
      </c>
      <c r="DT23" s="347">
        <f>4/10</f>
        <v>0.4</v>
      </c>
      <c r="DU23" s="347">
        <f>2/11</f>
        <v>0.18181818181818182</v>
      </c>
      <c r="DV23" s="372"/>
      <c r="DW23" s="18"/>
      <c r="DX23" s="19">
        <f t="shared" si="23"/>
        <v>0.78181818181818197</v>
      </c>
      <c r="DY23" s="17"/>
      <c r="DZ23" s="18"/>
      <c r="EA23" s="89"/>
      <c r="EB23" s="18"/>
      <c r="EC23" s="46">
        <f t="shared" si="16"/>
        <v>0</v>
      </c>
      <c r="ED23" s="387">
        <f t="shared" si="4"/>
        <v>16.231818181818184</v>
      </c>
      <c r="EE23" s="390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1"/>
      <c r="JP23" s="11"/>
      <c r="JQ23" s="11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  <c r="NF23" s="11"/>
      <c r="NG23" s="11"/>
      <c r="NH23" s="11"/>
      <c r="NI23" s="11"/>
      <c r="NJ23" s="11"/>
      <c r="NK23" s="11"/>
      <c r="NL23" s="11"/>
      <c r="NM23" s="11"/>
      <c r="NN23" s="11"/>
      <c r="NO23" s="11"/>
      <c r="NP23" s="11"/>
      <c r="NQ23" s="11"/>
      <c r="NR23" s="11"/>
      <c r="NS23" s="11"/>
      <c r="NT23" s="11"/>
      <c r="NU23" s="11"/>
      <c r="NV23" s="11"/>
      <c r="NW23" s="11"/>
      <c r="NX23" s="11"/>
      <c r="NY23" s="11"/>
      <c r="NZ23" s="11"/>
      <c r="OA23" s="11"/>
      <c r="OB23" s="11"/>
      <c r="OC23" s="11"/>
      <c r="OD23" s="11"/>
      <c r="OE23" s="11"/>
      <c r="OF23" s="11"/>
      <c r="OG23" s="11"/>
      <c r="OH23" s="11"/>
      <c r="OI23" s="11"/>
      <c r="OJ23" s="11"/>
      <c r="OK23" s="11"/>
      <c r="OL23" s="11"/>
      <c r="OM23" s="11"/>
      <c r="ON23" s="11"/>
      <c r="OO23" s="11"/>
      <c r="OP23" s="11"/>
      <c r="OQ23" s="11"/>
      <c r="OR23" s="11"/>
      <c r="OS23" s="11"/>
      <c r="OT23" s="11"/>
      <c r="OU23" s="11"/>
      <c r="OV23" s="11"/>
      <c r="OW23" s="11"/>
      <c r="OX23" s="11"/>
      <c r="OY23" s="11"/>
      <c r="OZ23" s="11"/>
      <c r="PA23" s="11"/>
      <c r="PB23" s="11"/>
      <c r="PC23" s="11"/>
      <c r="PD23" s="11"/>
      <c r="PE23" s="11"/>
      <c r="PF23" s="11"/>
      <c r="PG23" s="11"/>
      <c r="PH23" s="11"/>
      <c r="PI23" s="11"/>
      <c r="PJ23" s="11"/>
      <c r="PK23" s="11"/>
      <c r="PL23" s="11"/>
      <c r="PM23" s="11"/>
      <c r="PN23" s="11"/>
      <c r="PO23" s="11"/>
      <c r="PP23" s="11"/>
      <c r="PQ23" s="11"/>
      <c r="PR23" s="11"/>
      <c r="PS23" s="11"/>
      <c r="PT23" s="11"/>
      <c r="PU23" s="11"/>
      <c r="PV23" s="11"/>
      <c r="PW23" s="11"/>
      <c r="PX23" s="11"/>
      <c r="PY23" s="11"/>
      <c r="PZ23" s="11"/>
      <c r="QA23" s="11"/>
      <c r="QB23" s="11"/>
      <c r="QC23" s="11"/>
      <c r="QD23" s="11"/>
      <c r="QE23" s="11"/>
      <c r="QF23" s="11"/>
      <c r="QG23" s="11"/>
      <c r="QH23" s="11"/>
      <c r="QI23" s="11"/>
      <c r="QJ23" s="11"/>
      <c r="QK23" s="11"/>
      <c r="QL23" s="11"/>
      <c r="QM23" s="11"/>
      <c r="QN23" s="11"/>
      <c r="QO23" s="11"/>
      <c r="QP23" s="11"/>
      <c r="QQ23" s="11"/>
      <c r="QR23" s="11"/>
      <c r="QS23" s="11"/>
      <c r="QT23" s="11"/>
      <c r="QU23" s="11"/>
      <c r="QV23" s="11"/>
      <c r="QW23" s="11"/>
      <c r="QX23" s="11"/>
      <c r="QY23" s="11"/>
      <c r="QZ23" s="11"/>
      <c r="RA23" s="11"/>
      <c r="RB23" s="11"/>
      <c r="RC23" s="11"/>
      <c r="RD23" s="11"/>
      <c r="RE23" s="11"/>
      <c r="RF23" s="11"/>
      <c r="RG23" s="11"/>
      <c r="RH23" s="11"/>
      <c r="RI23" s="11"/>
      <c r="RJ23" s="11"/>
      <c r="RK23" s="11"/>
      <c r="RL23" s="11"/>
      <c r="RM23" s="11"/>
      <c r="RN23" s="11"/>
      <c r="RO23" s="11"/>
      <c r="RP23" s="11"/>
      <c r="RQ23" s="11"/>
      <c r="RR23" s="11"/>
      <c r="RS23" s="11"/>
      <c r="RT23" s="11"/>
      <c r="RU23" s="11"/>
      <c r="RV23" s="11"/>
      <c r="RW23" s="11"/>
      <c r="RX23" s="11"/>
      <c r="RY23" s="11"/>
      <c r="RZ23" s="11"/>
      <c r="SA23" s="11"/>
      <c r="SB23" s="11"/>
      <c r="SC23" s="11"/>
      <c r="SD23" s="11"/>
      <c r="SE23" s="11"/>
      <c r="SF23" s="11"/>
      <c r="SG23" s="11"/>
      <c r="SH23" s="11"/>
      <c r="SI23" s="11"/>
      <c r="SJ23" s="11"/>
      <c r="SK23" s="11"/>
      <c r="SL23" s="11"/>
      <c r="SM23" s="11"/>
      <c r="SN23" s="11"/>
      <c r="SO23" s="11"/>
      <c r="SP23" s="11"/>
      <c r="SQ23" s="11"/>
      <c r="SR23" s="11"/>
      <c r="SS23" s="11"/>
      <c r="ST23" s="11"/>
      <c r="SU23" s="11"/>
      <c r="SV23" s="11"/>
      <c r="SW23" s="11"/>
      <c r="SX23" s="11"/>
      <c r="SY23" s="11"/>
      <c r="SZ23" s="11"/>
      <c r="TA23" s="11"/>
      <c r="TB23" s="11"/>
      <c r="TC23" s="11"/>
      <c r="TD23" s="11"/>
      <c r="TE23" s="11"/>
      <c r="TF23" s="11"/>
      <c r="TG23" s="11"/>
      <c r="TH23" s="11"/>
      <c r="TI23" s="11"/>
      <c r="TJ23" s="11"/>
      <c r="TK23" s="11"/>
      <c r="TL23" s="11"/>
      <c r="TM23" s="11"/>
      <c r="TN23" s="11"/>
      <c r="TO23" s="11"/>
      <c r="TP23" s="11"/>
      <c r="TQ23" s="11"/>
      <c r="TR23" s="11"/>
      <c r="TS23" s="11"/>
      <c r="TT23" s="11"/>
      <c r="TU23" s="11"/>
      <c r="TV23" s="11"/>
      <c r="TW23" s="11"/>
      <c r="TX23" s="11"/>
      <c r="TY23" s="11"/>
      <c r="TZ23" s="11"/>
      <c r="UA23" s="11"/>
      <c r="UB23" s="11"/>
      <c r="UC23" s="11"/>
      <c r="UD23" s="11"/>
      <c r="UE23" s="11"/>
      <c r="UF23" s="11"/>
      <c r="UG23" s="11"/>
      <c r="UH23" s="11"/>
      <c r="UI23" s="11"/>
      <c r="UJ23" s="11"/>
      <c r="UK23" s="11"/>
      <c r="UL23" s="11"/>
      <c r="UM23" s="11"/>
      <c r="UN23" s="11"/>
      <c r="UO23" s="11"/>
      <c r="UP23" s="11"/>
      <c r="UQ23" s="11"/>
      <c r="UR23" s="11"/>
      <c r="US23" s="11"/>
      <c r="UT23" s="11"/>
      <c r="UU23" s="11"/>
      <c r="UV23" s="11"/>
      <c r="UW23" s="11"/>
      <c r="UX23" s="11"/>
      <c r="UY23" s="11"/>
      <c r="UZ23" s="11"/>
      <c r="VA23" s="11"/>
      <c r="VB23" s="11"/>
      <c r="VC23" s="11"/>
      <c r="VD23" s="11"/>
      <c r="VE23" s="11"/>
      <c r="VF23" s="11"/>
      <c r="VG23" s="11"/>
      <c r="VH23" s="11"/>
      <c r="VI23" s="11"/>
      <c r="VJ23" s="11"/>
      <c r="VK23" s="11"/>
      <c r="VL23" s="11"/>
      <c r="VM23" s="11"/>
      <c r="VN23" s="11"/>
      <c r="VO23" s="11"/>
      <c r="VP23" s="11"/>
      <c r="VQ23" s="11"/>
      <c r="VR23" s="11"/>
      <c r="VS23" s="11"/>
      <c r="VT23" s="11"/>
      <c r="VU23" s="11"/>
      <c r="VV23" s="11"/>
      <c r="VW23" s="11"/>
      <c r="VX23" s="11"/>
      <c r="VY23" s="11"/>
      <c r="VZ23" s="11"/>
      <c r="WA23" s="11"/>
      <c r="WB23" s="11"/>
      <c r="WC23" s="11"/>
      <c r="WD23" s="11"/>
      <c r="WE23" s="11"/>
      <c r="WF23" s="11"/>
      <c r="WG23" s="11"/>
      <c r="WH23" s="11"/>
      <c r="WI23" s="11"/>
      <c r="WJ23" s="11"/>
      <c r="WK23" s="11"/>
      <c r="WL23" s="11"/>
      <c r="WM23" s="11"/>
      <c r="WN23" s="11"/>
      <c r="WO23" s="11"/>
      <c r="WP23" s="11"/>
      <c r="WQ23" s="11"/>
      <c r="WR23" s="11"/>
      <c r="WS23" s="11"/>
      <c r="WT23" s="11"/>
      <c r="WU23" s="11"/>
      <c r="WV23" s="11"/>
      <c r="WW23" s="11"/>
      <c r="WX23" s="11"/>
      <c r="WY23" s="11"/>
      <c r="WZ23" s="11"/>
      <c r="XA23" s="11"/>
      <c r="XB23" s="11"/>
      <c r="XC23" s="11"/>
      <c r="XD23" s="11"/>
      <c r="XE23" s="11"/>
      <c r="XF23" s="11"/>
      <c r="XG23" s="11"/>
      <c r="XH23" s="11"/>
      <c r="XI23" s="11"/>
      <c r="XJ23" s="11"/>
      <c r="XK23" s="11"/>
      <c r="XL23" s="11"/>
      <c r="XM23" s="11"/>
      <c r="XN23" s="11"/>
      <c r="XO23" s="11"/>
      <c r="XP23" s="11"/>
      <c r="XQ23" s="11"/>
    </row>
    <row r="24" spans="1:641" s="8" customFormat="1" ht="15.75" x14ac:dyDescent="0.25">
      <c r="A24" s="33">
        <v>21</v>
      </c>
      <c r="B24" s="122" t="s">
        <v>104</v>
      </c>
      <c r="C24" s="123">
        <v>100</v>
      </c>
      <c r="D24" s="123">
        <v>100</v>
      </c>
      <c r="E24" s="123">
        <v>100</v>
      </c>
      <c r="F24" s="123">
        <v>100</v>
      </c>
      <c r="G24" s="123">
        <v>100</v>
      </c>
      <c r="H24" s="123">
        <v>100</v>
      </c>
      <c r="I24" s="123">
        <v>100</v>
      </c>
      <c r="J24" s="123">
        <v>100</v>
      </c>
      <c r="K24" s="123">
        <v>0</v>
      </c>
      <c r="L24" s="123">
        <v>0</v>
      </c>
      <c r="M24" s="124">
        <f t="shared" si="5"/>
        <v>0</v>
      </c>
      <c r="N24" s="125">
        <v>100</v>
      </c>
      <c r="O24" s="126">
        <v>100</v>
      </c>
      <c r="P24" s="126">
        <v>100</v>
      </c>
      <c r="Q24" s="126">
        <v>100</v>
      </c>
      <c r="R24" s="126">
        <v>100</v>
      </c>
      <c r="S24" s="126">
        <v>100</v>
      </c>
      <c r="T24" s="126">
        <v>100</v>
      </c>
      <c r="U24" s="126">
        <v>100</v>
      </c>
      <c r="V24" s="126">
        <v>100</v>
      </c>
      <c r="W24" s="126">
        <v>100</v>
      </c>
      <c r="X24" s="126">
        <v>100</v>
      </c>
      <c r="Y24" s="126">
        <v>0</v>
      </c>
      <c r="Z24" s="126">
        <v>0</v>
      </c>
      <c r="AA24" s="127">
        <f t="shared" si="6"/>
        <v>0</v>
      </c>
      <c r="AB24" s="128">
        <v>100</v>
      </c>
      <c r="AC24" s="123">
        <v>100</v>
      </c>
      <c r="AD24" s="123">
        <v>100</v>
      </c>
      <c r="AE24" s="123">
        <v>100</v>
      </c>
      <c r="AF24" s="123">
        <v>100</v>
      </c>
      <c r="AG24" s="123">
        <v>100</v>
      </c>
      <c r="AH24" s="123">
        <v>100</v>
      </c>
      <c r="AI24" s="123">
        <v>100</v>
      </c>
      <c r="AJ24" s="123">
        <v>100</v>
      </c>
      <c r="AK24" s="123">
        <v>100</v>
      </c>
      <c r="AL24" s="123">
        <v>100</v>
      </c>
      <c r="AM24" s="129">
        <v>100</v>
      </c>
      <c r="AN24" s="123">
        <v>0</v>
      </c>
      <c r="AO24" s="123">
        <v>0</v>
      </c>
      <c r="AP24" s="355">
        <f t="shared" si="7"/>
        <v>0</v>
      </c>
      <c r="AQ24" s="131">
        <v>100</v>
      </c>
      <c r="AR24" s="132">
        <v>100</v>
      </c>
      <c r="AS24" s="132">
        <v>100</v>
      </c>
      <c r="AT24" s="132">
        <v>100</v>
      </c>
      <c r="AU24" s="132">
        <v>100</v>
      </c>
      <c r="AV24" s="132">
        <v>100</v>
      </c>
      <c r="AW24" s="132">
        <v>100</v>
      </c>
      <c r="AX24" s="132">
        <v>100</v>
      </c>
      <c r="AY24" s="132">
        <v>100</v>
      </c>
      <c r="AZ24" s="126">
        <v>100</v>
      </c>
      <c r="BA24" s="126">
        <v>100</v>
      </c>
      <c r="BB24" s="126">
        <v>0</v>
      </c>
      <c r="BC24" s="126">
        <v>0</v>
      </c>
      <c r="BD24" s="133">
        <f t="shared" si="8"/>
        <v>0</v>
      </c>
      <c r="BE24" s="362">
        <v>100</v>
      </c>
      <c r="BF24" s="38">
        <v>100</v>
      </c>
      <c r="BG24" s="38">
        <v>100</v>
      </c>
      <c r="BH24" s="38">
        <v>100</v>
      </c>
      <c r="BI24" s="38">
        <v>100</v>
      </c>
      <c r="BJ24" s="38">
        <v>100</v>
      </c>
      <c r="BK24" s="38">
        <v>100</v>
      </c>
      <c r="BL24" s="38">
        <v>100</v>
      </c>
      <c r="BM24" s="38">
        <v>100</v>
      </c>
      <c r="BN24" s="38">
        <v>0</v>
      </c>
      <c r="BO24" s="38">
        <v>0</v>
      </c>
      <c r="BP24" s="371">
        <f t="shared" si="9"/>
        <v>0</v>
      </c>
      <c r="BQ24" s="38">
        <v>100</v>
      </c>
      <c r="BR24" s="38">
        <v>100</v>
      </c>
      <c r="BS24" s="38">
        <v>100</v>
      </c>
      <c r="BT24" s="38">
        <v>100</v>
      </c>
      <c r="BU24" s="38">
        <v>100</v>
      </c>
      <c r="BV24" s="38">
        <v>100</v>
      </c>
      <c r="BW24" s="64">
        <v>100</v>
      </c>
      <c r="BX24" s="38">
        <v>0</v>
      </c>
      <c r="BY24" s="38">
        <v>0</v>
      </c>
      <c r="BZ24" s="192">
        <f t="shared" si="17"/>
        <v>0</v>
      </c>
      <c r="CA24" s="196">
        <f t="shared" si="1"/>
        <v>0</v>
      </c>
      <c r="CB24" s="125">
        <v>100</v>
      </c>
      <c r="CC24" s="126">
        <v>100</v>
      </c>
      <c r="CD24" s="126">
        <v>100</v>
      </c>
      <c r="CE24" s="126">
        <v>100</v>
      </c>
      <c r="CF24" s="176">
        <v>0</v>
      </c>
      <c r="CG24" s="176">
        <v>0</v>
      </c>
      <c r="CH24" s="173">
        <f t="shared" si="10"/>
        <v>0</v>
      </c>
      <c r="CI24" s="128">
        <v>100</v>
      </c>
      <c r="CJ24" s="123">
        <v>100</v>
      </c>
      <c r="CK24" s="123">
        <v>100</v>
      </c>
      <c r="CL24" s="123">
        <v>100</v>
      </c>
      <c r="CM24" s="123">
        <v>0</v>
      </c>
      <c r="CN24" s="123">
        <v>0</v>
      </c>
      <c r="CO24" s="268">
        <f t="shared" si="11"/>
        <v>0</v>
      </c>
      <c r="CP24" s="128">
        <v>100</v>
      </c>
      <c r="CQ24" s="123">
        <v>100</v>
      </c>
      <c r="CR24" s="267">
        <v>100</v>
      </c>
      <c r="CS24" s="267">
        <v>100</v>
      </c>
      <c r="CT24" s="123">
        <v>0</v>
      </c>
      <c r="CU24" s="470">
        <v>0</v>
      </c>
      <c r="CV24" s="269">
        <f t="shared" si="12"/>
        <v>0</v>
      </c>
      <c r="CW24" s="126">
        <v>100</v>
      </c>
      <c r="CX24" s="126">
        <v>100</v>
      </c>
      <c r="CY24" s="176">
        <v>100</v>
      </c>
      <c r="CZ24" s="176">
        <v>100</v>
      </c>
      <c r="DA24" s="176">
        <v>0</v>
      </c>
      <c r="DB24" s="176">
        <v>0</v>
      </c>
      <c r="DC24" s="270">
        <f t="shared" si="13"/>
        <v>0</v>
      </c>
      <c r="DD24" s="125">
        <v>100</v>
      </c>
      <c r="DE24" s="126">
        <v>100</v>
      </c>
      <c r="DF24" s="176">
        <v>100</v>
      </c>
      <c r="DG24" s="176">
        <v>100</v>
      </c>
      <c r="DH24" s="176">
        <v>0</v>
      </c>
      <c r="DI24" s="176">
        <v>0</v>
      </c>
      <c r="DJ24" s="176">
        <v>0</v>
      </c>
      <c r="DK24" s="422">
        <f t="shared" si="14"/>
        <v>0</v>
      </c>
      <c r="DL24" s="423">
        <v>100</v>
      </c>
      <c r="DM24" s="424">
        <v>100</v>
      </c>
      <c r="DN24" s="424">
        <v>100</v>
      </c>
      <c r="DO24" s="424">
        <v>0</v>
      </c>
      <c r="DP24" s="424">
        <v>0</v>
      </c>
      <c r="DQ24" s="425">
        <f t="shared" si="15"/>
        <v>0</v>
      </c>
      <c r="DR24" s="164">
        <f t="shared" si="2"/>
        <v>0</v>
      </c>
      <c r="DS24" s="17"/>
      <c r="DT24" s="347"/>
      <c r="DU24" s="347"/>
      <c r="DV24" s="347"/>
      <c r="DW24" s="18"/>
      <c r="DX24" s="44">
        <f t="shared" si="23"/>
        <v>0</v>
      </c>
      <c r="DY24" s="17"/>
      <c r="DZ24" s="18"/>
      <c r="EA24" s="89"/>
      <c r="EB24" s="18"/>
      <c r="EC24" s="46">
        <f t="shared" si="16"/>
        <v>0</v>
      </c>
      <c r="ED24" s="386">
        <f t="shared" si="4"/>
        <v>0</v>
      </c>
      <c r="EE24" s="394">
        <v>24</v>
      </c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1"/>
      <c r="JP24" s="11"/>
      <c r="JQ24" s="11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  <c r="NF24" s="11"/>
      <c r="NG24" s="11"/>
      <c r="NH24" s="11"/>
      <c r="NI24" s="11"/>
      <c r="NJ24" s="11"/>
      <c r="NK24" s="11"/>
      <c r="NL24" s="11"/>
      <c r="NM24" s="11"/>
      <c r="NN24" s="11"/>
      <c r="NO24" s="11"/>
      <c r="NP24" s="11"/>
      <c r="NQ24" s="11"/>
      <c r="NR24" s="11"/>
      <c r="NS24" s="11"/>
      <c r="NT24" s="11"/>
      <c r="NU24" s="11"/>
      <c r="NV24" s="11"/>
      <c r="NW24" s="11"/>
      <c r="NX24" s="11"/>
      <c r="NY24" s="11"/>
      <c r="NZ24" s="11"/>
      <c r="OA24" s="11"/>
      <c r="OB24" s="11"/>
      <c r="OC24" s="11"/>
      <c r="OD24" s="11"/>
      <c r="OE24" s="11"/>
      <c r="OF24" s="11"/>
      <c r="OG24" s="11"/>
      <c r="OH24" s="11"/>
      <c r="OI24" s="11"/>
      <c r="OJ24" s="11"/>
      <c r="OK24" s="11"/>
      <c r="OL24" s="11"/>
      <c r="OM24" s="11"/>
      <c r="ON24" s="11"/>
      <c r="OO24" s="11"/>
      <c r="OP24" s="11"/>
      <c r="OQ24" s="11"/>
      <c r="OR24" s="11"/>
      <c r="OS24" s="11"/>
      <c r="OT24" s="11"/>
      <c r="OU24" s="11"/>
      <c r="OV24" s="11"/>
      <c r="OW24" s="11"/>
      <c r="OX24" s="11"/>
      <c r="OY24" s="11"/>
      <c r="OZ24" s="11"/>
      <c r="PA24" s="11"/>
      <c r="PB24" s="11"/>
      <c r="PC24" s="11"/>
      <c r="PD24" s="11"/>
      <c r="PE24" s="11"/>
      <c r="PF24" s="11"/>
      <c r="PG24" s="11"/>
      <c r="PH24" s="11"/>
      <c r="PI24" s="11"/>
      <c r="PJ24" s="11"/>
      <c r="PK24" s="11"/>
      <c r="PL24" s="11"/>
      <c r="PM24" s="11"/>
      <c r="PN24" s="11"/>
      <c r="PO24" s="11"/>
      <c r="PP24" s="11"/>
      <c r="PQ24" s="11"/>
      <c r="PR24" s="11"/>
      <c r="PS24" s="11"/>
      <c r="PT24" s="11"/>
      <c r="PU24" s="11"/>
      <c r="PV24" s="11"/>
      <c r="PW24" s="11"/>
      <c r="PX24" s="11"/>
      <c r="PY24" s="11"/>
      <c r="PZ24" s="11"/>
      <c r="QA24" s="11"/>
      <c r="QB24" s="11"/>
      <c r="QC24" s="11"/>
      <c r="QD24" s="11"/>
      <c r="QE24" s="11"/>
      <c r="QF24" s="11"/>
      <c r="QG24" s="11"/>
      <c r="QH24" s="11"/>
      <c r="QI24" s="11"/>
      <c r="QJ24" s="11"/>
      <c r="QK24" s="11"/>
      <c r="QL24" s="11"/>
      <c r="QM24" s="11"/>
      <c r="QN24" s="11"/>
      <c r="QO24" s="11"/>
      <c r="QP24" s="11"/>
      <c r="QQ24" s="11"/>
      <c r="QR24" s="11"/>
      <c r="QS24" s="11"/>
      <c r="QT24" s="11"/>
      <c r="QU24" s="11"/>
      <c r="QV24" s="11"/>
      <c r="QW24" s="11"/>
      <c r="QX24" s="11"/>
      <c r="QY24" s="11"/>
      <c r="QZ24" s="11"/>
      <c r="RA24" s="11"/>
      <c r="RB24" s="11"/>
      <c r="RC24" s="11"/>
      <c r="RD24" s="11"/>
      <c r="RE24" s="11"/>
      <c r="RF24" s="11"/>
      <c r="RG24" s="11"/>
      <c r="RH24" s="11"/>
      <c r="RI24" s="11"/>
      <c r="RJ24" s="11"/>
      <c r="RK24" s="11"/>
      <c r="RL24" s="11"/>
      <c r="RM24" s="11"/>
      <c r="RN24" s="11"/>
      <c r="RO24" s="11"/>
      <c r="RP24" s="11"/>
      <c r="RQ24" s="11"/>
      <c r="RR24" s="11"/>
      <c r="RS24" s="11"/>
      <c r="RT24" s="11"/>
      <c r="RU24" s="11"/>
      <c r="RV24" s="11"/>
      <c r="RW24" s="11"/>
      <c r="RX24" s="11"/>
      <c r="RY24" s="11"/>
      <c r="RZ24" s="11"/>
      <c r="SA24" s="11"/>
      <c r="SB24" s="11"/>
      <c r="SC24" s="11"/>
      <c r="SD24" s="11"/>
      <c r="SE24" s="11"/>
      <c r="SF24" s="11"/>
      <c r="SG24" s="11"/>
      <c r="SH24" s="11"/>
      <c r="SI24" s="11"/>
      <c r="SJ24" s="11"/>
      <c r="SK24" s="11"/>
      <c r="SL24" s="11"/>
      <c r="SM24" s="11"/>
      <c r="SN24" s="11"/>
      <c r="SO24" s="11"/>
      <c r="SP24" s="11"/>
      <c r="SQ24" s="11"/>
      <c r="SR24" s="11"/>
      <c r="SS24" s="11"/>
      <c r="ST24" s="11"/>
      <c r="SU24" s="11"/>
      <c r="SV24" s="11"/>
      <c r="SW24" s="11"/>
      <c r="SX24" s="11"/>
      <c r="SY24" s="11"/>
      <c r="SZ24" s="11"/>
      <c r="TA24" s="11"/>
      <c r="TB24" s="11"/>
      <c r="TC24" s="11"/>
      <c r="TD24" s="11"/>
      <c r="TE24" s="11"/>
      <c r="TF24" s="11"/>
      <c r="TG24" s="11"/>
      <c r="TH24" s="11"/>
      <c r="TI24" s="11"/>
      <c r="TJ24" s="11"/>
      <c r="TK24" s="11"/>
      <c r="TL24" s="11"/>
      <c r="TM24" s="11"/>
      <c r="TN24" s="11"/>
      <c r="TO24" s="11"/>
      <c r="TP24" s="11"/>
      <c r="TQ24" s="11"/>
      <c r="TR24" s="11"/>
      <c r="TS24" s="11"/>
      <c r="TT24" s="11"/>
      <c r="TU24" s="11"/>
      <c r="TV24" s="11"/>
      <c r="TW24" s="11"/>
      <c r="TX24" s="11"/>
      <c r="TY24" s="11"/>
      <c r="TZ24" s="11"/>
      <c r="UA24" s="11"/>
      <c r="UB24" s="11"/>
      <c r="UC24" s="11"/>
      <c r="UD24" s="11"/>
      <c r="UE24" s="11"/>
      <c r="UF24" s="11"/>
      <c r="UG24" s="11"/>
      <c r="UH24" s="11"/>
      <c r="UI24" s="11"/>
      <c r="UJ24" s="11"/>
      <c r="UK24" s="11"/>
      <c r="UL24" s="11"/>
      <c r="UM24" s="11"/>
      <c r="UN24" s="11"/>
      <c r="UO24" s="11"/>
      <c r="UP24" s="11"/>
      <c r="UQ24" s="11"/>
      <c r="UR24" s="11"/>
      <c r="US24" s="11"/>
      <c r="UT24" s="11"/>
      <c r="UU24" s="11"/>
      <c r="UV24" s="11"/>
      <c r="UW24" s="11"/>
      <c r="UX24" s="11"/>
      <c r="UY24" s="11"/>
      <c r="UZ24" s="11"/>
      <c r="VA24" s="11"/>
      <c r="VB24" s="11"/>
      <c r="VC24" s="11"/>
      <c r="VD24" s="11"/>
      <c r="VE24" s="11"/>
      <c r="VF24" s="11"/>
      <c r="VG24" s="11"/>
      <c r="VH24" s="11"/>
      <c r="VI24" s="11"/>
      <c r="VJ24" s="11"/>
      <c r="VK24" s="11"/>
      <c r="VL24" s="11"/>
      <c r="VM24" s="11"/>
      <c r="VN24" s="11"/>
      <c r="VO24" s="11"/>
      <c r="VP24" s="11"/>
      <c r="VQ24" s="11"/>
      <c r="VR24" s="11"/>
      <c r="VS24" s="11"/>
      <c r="VT24" s="11"/>
      <c r="VU24" s="11"/>
      <c r="VV24" s="11"/>
      <c r="VW24" s="11"/>
      <c r="VX24" s="11"/>
      <c r="VY24" s="11"/>
      <c r="VZ24" s="11"/>
      <c r="WA24" s="11"/>
      <c r="WB24" s="11"/>
      <c r="WC24" s="11"/>
      <c r="WD24" s="11"/>
      <c r="WE24" s="11"/>
      <c r="WF24" s="11"/>
      <c r="WG24" s="11"/>
      <c r="WH24" s="11"/>
      <c r="WI24" s="11"/>
      <c r="WJ24" s="11"/>
      <c r="WK24" s="11"/>
      <c r="WL24" s="11"/>
      <c r="WM24" s="11"/>
      <c r="WN24" s="11"/>
      <c r="WO24" s="11"/>
      <c r="WP24" s="11"/>
      <c r="WQ24" s="11"/>
      <c r="WR24" s="11"/>
      <c r="WS24" s="11"/>
      <c r="WT24" s="11"/>
      <c r="WU24" s="11"/>
      <c r="WV24" s="11"/>
      <c r="WW24" s="11"/>
      <c r="WX24" s="11"/>
      <c r="WY24" s="11"/>
      <c r="WZ24" s="11"/>
      <c r="XA24" s="11"/>
      <c r="XB24" s="11"/>
      <c r="XC24" s="11"/>
      <c r="XD24" s="11"/>
      <c r="XE24" s="11"/>
      <c r="XF24" s="11"/>
      <c r="XG24" s="11"/>
      <c r="XH24" s="11"/>
      <c r="XI24" s="11"/>
      <c r="XJ24" s="11"/>
      <c r="XK24" s="11"/>
      <c r="XL24" s="11"/>
      <c r="XM24" s="11"/>
      <c r="XN24" s="11"/>
      <c r="XO24" s="11"/>
      <c r="XP24" s="11"/>
      <c r="XQ24" s="11"/>
    </row>
    <row r="25" spans="1:641" s="9" customFormat="1" ht="15.75" x14ac:dyDescent="0.25">
      <c r="A25" s="283">
        <v>22</v>
      </c>
      <c r="B25" s="80" t="s">
        <v>105</v>
      </c>
      <c r="C25" s="56">
        <v>0</v>
      </c>
      <c r="D25" s="56">
        <v>0</v>
      </c>
      <c r="E25" s="56">
        <v>0</v>
      </c>
      <c r="F25" s="56">
        <v>0</v>
      </c>
      <c r="G25" s="56">
        <v>0</v>
      </c>
      <c r="H25" s="56">
        <v>0</v>
      </c>
      <c r="I25" s="56">
        <v>0</v>
      </c>
      <c r="J25" s="56">
        <v>100</v>
      </c>
      <c r="K25" s="56">
        <v>0</v>
      </c>
      <c r="L25" s="56">
        <v>0</v>
      </c>
      <c r="M25" s="77">
        <f t="shared" si="5"/>
        <v>3.5</v>
      </c>
      <c r="N25" s="51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>
        <v>0</v>
      </c>
      <c r="X25" s="52">
        <v>100</v>
      </c>
      <c r="Y25" s="52">
        <v>0</v>
      </c>
      <c r="Z25" s="52">
        <v>0</v>
      </c>
      <c r="AA25" s="53">
        <f t="shared" si="6"/>
        <v>5</v>
      </c>
      <c r="AB25" s="55">
        <v>0</v>
      </c>
      <c r="AC25" s="56">
        <v>0</v>
      </c>
      <c r="AD25" s="56">
        <v>0</v>
      </c>
      <c r="AE25" s="56">
        <v>0</v>
      </c>
      <c r="AF25" s="56">
        <v>0</v>
      </c>
      <c r="AG25" s="56">
        <v>0</v>
      </c>
      <c r="AH25" s="56">
        <v>0</v>
      </c>
      <c r="AI25" s="56">
        <v>0</v>
      </c>
      <c r="AJ25" s="56">
        <v>0</v>
      </c>
      <c r="AK25" s="56">
        <v>0</v>
      </c>
      <c r="AL25" s="56">
        <v>0</v>
      </c>
      <c r="AM25" s="75">
        <v>100</v>
      </c>
      <c r="AN25" s="56">
        <v>0</v>
      </c>
      <c r="AO25" s="56">
        <v>0</v>
      </c>
      <c r="AP25" s="313">
        <f t="shared" si="7"/>
        <v>5.5</v>
      </c>
      <c r="AQ25" s="58">
        <v>0</v>
      </c>
      <c r="AR25" s="76">
        <v>0</v>
      </c>
      <c r="AS25" s="76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52">
        <v>0</v>
      </c>
      <c r="BA25" s="52">
        <v>100</v>
      </c>
      <c r="BB25" s="52">
        <v>0</v>
      </c>
      <c r="BC25" s="52">
        <v>0</v>
      </c>
      <c r="BD25" s="54">
        <f t="shared" si="8"/>
        <v>5</v>
      </c>
      <c r="BE25" s="358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100</v>
      </c>
      <c r="BN25" s="64">
        <v>0</v>
      </c>
      <c r="BO25" s="64">
        <v>0</v>
      </c>
      <c r="BP25" s="370">
        <f t="shared" si="9"/>
        <v>4</v>
      </c>
      <c r="BQ25" s="64">
        <v>0</v>
      </c>
      <c r="BR25" s="64">
        <v>0</v>
      </c>
      <c r="BS25" s="64">
        <v>0</v>
      </c>
      <c r="BT25" s="64">
        <v>0</v>
      </c>
      <c r="BU25" s="64">
        <v>0</v>
      </c>
      <c r="BV25" s="64">
        <v>0</v>
      </c>
      <c r="BW25" s="64">
        <v>100</v>
      </c>
      <c r="BX25" s="64">
        <v>0</v>
      </c>
      <c r="BY25" s="64">
        <v>0</v>
      </c>
      <c r="BZ25" s="192">
        <f t="shared" si="17"/>
        <v>3</v>
      </c>
      <c r="CA25" s="193">
        <f t="shared" si="1"/>
        <v>26</v>
      </c>
      <c r="CB25" s="51">
        <v>0</v>
      </c>
      <c r="CC25" s="52">
        <v>0</v>
      </c>
      <c r="CD25" s="52">
        <v>0</v>
      </c>
      <c r="CE25" s="56">
        <v>100</v>
      </c>
      <c r="CF25" s="166">
        <v>0</v>
      </c>
      <c r="CG25" s="166">
        <v>0</v>
      </c>
      <c r="CH25" s="641">
        <f t="shared" si="10"/>
        <v>5</v>
      </c>
      <c r="CI25" s="55">
        <v>0</v>
      </c>
      <c r="CJ25" s="56">
        <v>0</v>
      </c>
      <c r="CK25" s="56">
        <v>0</v>
      </c>
      <c r="CL25" s="56">
        <v>100</v>
      </c>
      <c r="CM25" s="56">
        <v>0</v>
      </c>
      <c r="CN25" s="56">
        <v>0</v>
      </c>
      <c r="CO25" s="642">
        <f t="shared" si="11"/>
        <v>5</v>
      </c>
      <c r="CP25" s="55">
        <v>0</v>
      </c>
      <c r="CQ25" s="56">
        <v>0</v>
      </c>
      <c r="CR25" s="56">
        <v>0</v>
      </c>
      <c r="CS25" s="56">
        <v>100</v>
      </c>
      <c r="CT25" s="56">
        <v>0</v>
      </c>
      <c r="CU25" s="56">
        <v>0</v>
      </c>
      <c r="CV25" s="269">
        <f t="shared" si="12"/>
        <v>5</v>
      </c>
      <c r="CW25" s="52">
        <v>100</v>
      </c>
      <c r="CX25" s="52">
        <v>100</v>
      </c>
      <c r="CY25" s="166">
        <v>100</v>
      </c>
      <c r="CZ25" s="166">
        <v>100</v>
      </c>
      <c r="DA25" s="166">
        <v>0</v>
      </c>
      <c r="DB25" s="166">
        <v>0</v>
      </c>
      <c r="DC25" s="270">
        <f t="shared" si="13"/>
        <v>0</v>
      </c>
      <c r="DD25" s="51">
        <v>100</v>
      </c>
      <c r="DE25" s="52">
        <v>100</v>
      </c>
      <c r="DF25" s="166">
        <v>100</v>
      </c>
      <c r="DG25" s="166">
        <v>100</v>
      </c>
      <c r="DH25" s="166">
        <v>0</v>
      </c>
      <c r="DI25" s="166">
        <v>0</v>
      </c>
      <c r="DJ25" s="166">
        <v>0</v>
      </c>
      <c r="DK25" s="417">
        <f t="shared" si="14"/>
        <v>0</v>
      </c>
      <c r="DL25" s="418">
        <v>100</v>
      </c>
      <c r="DM25" s="419">
        <v>100</v>
      </c>
      <c r="DN25" s="419">
        <v>100</v>
      </c>
      <c r="DO25" s="419">
        <v>0</v>
      </c>
      <c r="DP25" s="419">
        <v>0</v>
      </c>
      <c r="DQ25" s="420">
        <f t="shared" si="15"/>
        <v>0</v>
      </c>
      <c r="DR25" s="164">
        <f t="shared" si="2"/>
        <v>15</v>
      </c>
      <c r="DS25" s="17">
        <f>7/10</f>
        <v>0.7</v>
      </c>
      <c r="DT25" s="347">
        <f>7/10</f>
        <v>0.7</v>
      </c>
      <c r="DU25" s="347">
        <f>7/11</f>
        <v>0.63636363636363635</v>
      </c>
      <c r="DV25" s="347">
        <f>6/10</f>
        <v>0.6</v>
      </c>
      <c r="DW25" s="18"/>
      <c r="DX25" s="19">
        <f t="shared" si="23"/>
        <v>2.6363636363636362</v>
      </c>
      <c r="DY25" s="17"/>
      <c r="DZ25" s="18"/>
      <c r="EA25" s="89"/>
      <c r="EB25" s="18"/>
      <c r="EC25" s="47">
        <f t="shared" si="16"/>
        <v>0</v>
      </c>
      <c r="ED25" s="387">
        <f t="shared" si="4"/>
        <v>43.636363636363633</v>
      </c>
      <c r="EE25" s="394">
        <v>24</v>
      </c>
    </row>
    <row r="26" spans="1:641" s="11" customFormat="1" ht="15" customHeight="1" x14ac:dyDescent="0.25">
      <c r="A26" s="33">
        <v>23</v>
      </c>
      <c r="B26" s="122" t="s">
        <v>106</v>
      </c>
      <c r="C26" s="123">
        <v>100</v>
      </c>
      <c r="D26" s="123">
        <v>100</v>
      </c>
      <c r="E26" s="123">
        <v>100</v>
      </c>
      <c r="F26" s="123">
        <v>100</v>
      </c>
      <c r="G26" s="123">
        <v>100</v>
      </c>
      <c r="H26" s="123">
        <v>100</v>
      </c>
      <c r="I26" s="123">
        <v>100</v>
      </c>
      <c r="J26" s="123">
        <v>100</v>
      </c>
      <c r="K26" s="123">
        <v>0</v>
      </c>
      <c r="L26" s="123">
        <v>0</v>
      </c>
      <c r="M26" s="124">
        <f t="shared" si="5"/>
        <v>0</v>
      </c>
      <c r="N26" s="125">
        <v>100</v>
      </c>
      <c r="O26" s="126">
        <v>100</v>
      </c>
      <c r="P26" s="126">
        <v>100</v>
      </c>
      <c r="Q26" s="126">
        <v>100</v>
      </c>
      <c r="R26" s="126">
        <v>100</v>
      </c>
      <c r="S26" s="126">
        <v>100</v>
      </c>
      <c r="T26" s="126">
        <v>100</v>
      </c>
      <c r="U26" s="126">
        <v>100</v>
      </c>
      <c r="V26" s="126">
        <v>100</v>
      </c>
      <c r="W26" s="126">
        <v>100</v>
      </c>
      <c r="X26" s="126">
        <v>100</v>
      </c>
      <c r="Y26" s="126">
        <v>0</v>
      </c>
      <c r="Z26" s="126">
        <v>0</v>
      </c>
      <c r="AA26" s="127">
        <f t="shared" si="6"/>
        <v>0</v>
      </c>
      <c r="AB26" s="128">
        <v>100</v>
      </c>
      <c r="AC26" s="123">
        <v>100</v>
      </c>
      <c r="AD26" s="123">
        <v>100</v>
      </c>
      <c r="AE26" s="123">
        <v>100</v>
      </c>
      <c r="AF26" s="123">
        <v>100</v>
      </c>
      <c r="AG26" s="123">
        <v>100</v>
      </c>
      <c r="AH26" s="123">
        <v>100</v>
      </c>
      <c r="AI26" s="123">
        <v>100</v>
      </c>
      <c r="AJ26" s="123">
        <v>100</v>
      </c>
      <c r="AK26" s="123">
        <v>100</v>
      </c>
      <c r="AL26" s="123">
        <v>100</v>
      </c>
      <c r="AM26" s="129">
        <v>100</v>
      </c>
      <c r="AN26" s="123">
        <v>0</v>
      </c>
      <c r="AO26" s="123">
        <v>0</v>
      </c>
      <c r="AP26" s="355">
        <f t="shared" si="7"/>
        <v>0</v>
      </c>
      <c r="AQ26" s="131">
        <v>100</v>
      </c>
      <c r="AR26" s="132">
        <v>100</v>
      </c>
      <c r="AS26" s="132">
        <v>100</v>
      </c>
      <c r="AT26" s="132">
        <v>100</v>
      </c>
      <c r="AU26" s="132">
        <v>100</v>
      </c>
      <c r="AV26" s="132">
        <v>100</v>
      </c>
      <c r="AW26" s="132">
        <v>100</v>
      </c>
      <c r="AX26" s="132">
        <v>100</v>
      </c>
      <c r="AY26" s="132">
        <v>100</v>
      </c>
      <c r="AZ26" s="126">
        <v>100</v>
      </c>
      <c r="BA26" s="126">
        <v>100</v>
      </c>
      <c r="BB26" s="126">
        <v>0</v>
      </c>
      <c r="BC26" s="126">
        <v>0</v>
      </c>
      <c r="BD26" s="133">
        <f t="shared" si="8"/>
        <v>0</v>
      </c>
      <c r="BE26" s="362">
        <v>100</v>
      </c>
      <c r="BF26" s="38">
        <v>100</v>
      </c>
      <c r="BG26" s="38">
        <v>100</v>
      </c>
      <c r="BH26" s="38">
        <v>100</v>
      </c>
      <c r="BI26" s="38">
        <v>100</v>
      </c>
      <c r="BJ26" s="38">
        <v>100</v>
      </c>
      <c r="BK26" s="38">
        <v>100</v>
      </c>
      <c r="BL26" s="38">
        <v>100</v>
      </c>
      <c r="BM26" s="38">
        <v>100</v>
      </c>
      <c r="BN26" s="38">
        <v>0</v>
      </c>
      <c r="BO26" s="38">
        <v>0</v>
      </c>
      <c r="BP26" s="371">
        <f t="shared" si="9"/>
        <v>0</v>
      </c>
      <c r="BQ26" s="38">
        <v>100</v>
      </c>
      <c r="BR26" s="38">
        <v>100</v>
      </c>
      <c r="BS26" s="38">
        <v>100</v>
      </c>
      <c r="BT26" s="38">
        <v>100</v>
      </c>
      <c r="BU26" s="38">
        <v>100</v>
      </c>
      <c r="BV26" s="38">
        <v>100</v>
      </c>
      <c r="BW26" s="64">
        <v>100</v>
      </c>
      <c r="BX26" s="38">
        <v>0</v>
      </c>
      <c r="BY26" s="38">
        <v>0</v>
      </c>
      <c r="BZ26" s="192">
        <f t="shared" si="17"/>
        <v>0</v>
      </c>
      <c r="CA26" s="196">
        <f t="shared" si="1"/>
        <v>0</v>
      </c>
      <c r="CB26" s="125">
        <v>100</v>
      </c>
      <c r="CC26" s="126">
        <v>100</v>
      </c>
      <c r="CD26" s="126">
        <v>100</v>
      </c>
      <c r="CE26" s="126">
        <v>100</v>
      </c>
      <c r="CF26" s="176">
        <v>0</v>
      </c>
      <c r="CG26" s="176">
        <v>0</v>
      </c>
      <c r="CH26" s="173">
        <f t="shared" si="10"/>
        <v>0</v>
      </c>
      <c r="CI26" s="128">
        <v>100</v>
      </c>
      <c r="CJ26" s="123">
        <v>100</v>
      </c>
      <c r="CK26" s="123">
        <v>100</v>
      </c>
      <c r="CL26" s="123">
        <v>100</v>
      </c>
      <c r="CM26" s="123">
        <v>0</v>
      </c>
      <c r="CN26" s="123">
        <v>0</v>
      </c>
      <c r="CO26" s="268">
        <f t="shared" si="11"/>
        <v>0</v>
      </c>
      <c r="CP26" s="128">
        <v>100</v>
      </c>
      <c r="CQ26" s="123">
        <v>100</v>
      </c>
      <c r="CR26" s="267">
        <v>100</v>
      </c>
      <c r="CS26" s="267">
        <v>100</v>
      </c>
      <c r="CT26" s="123">
        <v>0</v>
      </c>
      <c r="CU26" s="470">
        <v>0</v>
      </c>
      <c r="CV26" s="269">
        <f t="shared" si="12"/>
        <v>0</v>
      </c>
      <c r="CW26" s="126">
        <v>100</v>
      </c>
      <c r="CX26" s="126">
        <v>100</v>
      </c>
      <c r="CY26" s="176">
        <v>100</v>
      </c>
      <c r="CZ26" s="176">
        <v>100</v>
      </c>
      <c r="DA26" s="176">
        <v>0</v>
      </c>
      <c r="DB26" s="176">
        <v>0</v>
      </c>
      <c r="DC26" s="270">
        <f t="shared" si="13"/>
        <v>0</v>
      </c>
      <c r="DD26" s="125">
        <v>100</v>
      </c>
      <c r="DE26" s="126">
        <v>100</v>
      </c>
      <c r="DF26" s="176">
        <v>100</v>
      </c>
      <c r="DG26" s="176">
        <v>100</v>
      </c>
      <c r="DH26" s="176">
        <v>0</v>
      </c>
      <c r="DI26" s="176">
        <v>0</v>
      </c>
      <c r="DJ26" s="176">
        <v>0</v>
      </c>
      <c r="DK26" s="422">
        <f t="shared" si="14"/>
        <v>0</v>
      </c>
      <c r="DL26" s="423">
        <v>100</v>
      </c>
      <c r="DM26" s="424">
        <v>100</v>
      </c>
      <c r="DN26" s="424">
        <v>100</v>
      </c>
      <c r="DO26" s="424">
        <v>0</v>
      </c>
      <c r="DP26" s="424">
        <v>0</v>
      </c>
      <c r="DQ26" s="425">
        <f t="shared" si="15"/>
        <v>0</v>
      </c>
      <c r="DR26" s="164">
        <f t="shared" si="2"/>
        <v>0</v>
      </c>
      <c r="DS26" s="17"/>
      <c r="DT26" s="347"/>
      <c r="DU26" s="347"/>
      <c r="DV26" s="347"/>
      <c r="DW26" s="18"/>
      <c r="DX26" s="44">
        <f t="shared" si="23"/>
        <v>0</v>
      </c>
      <c r="DY26" s="17"/>
      <c r="DZ26" s="18"/>
      <c r="EA26" s="89"/>
      <c r="EB26" s="18"/>
      <c r="EC26" s="46">
        <f t="shared" si="16"/>
        <v>0</v>
      </c>
      <c r="ED26" s="386">
        <f t="shared" si="4"/>
        <v>0</v>
      </c>
      <c r="EE26" s="390"/>
    </row>
    <row r="27" spans="1:641" s="9" customFormat="1" ht="15.75" x14ac:dyDescent="0.25">
      <c r="A27" s="283">
        <v>24</v>
      </c>
      <c r="B27" s="80" t="s">
        <v>107</v>
      </c>
      <c r="C27" s="56">
        <v>0</v>
      </c>
      <c r="D27" s="56">
        <v>0</v>
      </c>
      <c r="E27" s="56">
        <v>0</v>
      </c>
      <c r="F27" s="56">
        <v>0</v>
      </c>
      <c r="G27" s="56">
        <v>0</v>
      </c>
      <c r="H27" s="56">
        <v>0</v>
      </c>
      <c r="I27" s="56">
        <v>0</v>
      </c>
      <c r="J27" s="56">
        <v>100</v>
      </c>
      <c r="K27" s="56">
        <v>0</v>
      </c>
      <c r="L27" s="56">
        <v>0</v>
      </c>
      <c r="M27" s="77">
        <f t="shared" si="5"/>
        <v>3.5</v>
      </c>
      <c r="N27" s="51">
        <v>0</v>
      </c>
      <c r="O27" s="52">
        <v>0</v>
      </c>
      <c r="P27" s="52">
        <v>0</v>
      </c>
      <c r="Q27" s="52">
        <v>0</v>
      </c>
      <c r="R27" s="52">
        <v>0</v>
      </c>
      <c r="S27" s="52">
        <v>0</v>
      </c>
      <c r="T27" s="52">
        <v>0</v>
      </c>
      <c r="U27" s="52">
        <v>0</v>
      </c>
      <c r="V27" s="52">
        <v>0</v>
      </c>
      <c r="W27" s="52">
        <v>0</v>
      </c>
      <c r="X27" s="52">
        <v>100</v>
      </c>
      <c r="Y27" s="52">
        <v>0</v>
      </c>
      <c r="Z27" s="52">
        <v>10</v>
      </c>
      <c r="AA27" s="53">
        <f t="shared" si="6"/>
        <v>4.4000000000000004</v>
      </c>
      <c r="AB27" s="55">
        <v>0</v>
      </c>
      <c r="AC27" s="56">
        <v>0</v>
      </c>
      <c r="AD27" s="56">
        <v>0</v>
      </c>
      <c r="AE27" s="56">
        <v>0</v>
      </c>
      <c r="AF27" s="56">
        <v>0</v>
      </c>
      <c r="AG27" s="56">
        <v>0</v>
      </c>
      <c r="AH27" s="56">
        <v>100</v>
      </c>
      <c r="AI27" s="56">
        <v>100</v>
      </c>
      <c r="AJ27" s="56">
        <v>100</v>
      </c>
      <c r="AK27" s="56">
        <v>100</v>
      </c>
      <c r="AL27" s="56">
        <v>0</v>
      </c>
      <c r="AM27" s="75">
        <v>100</v>
      </c>
      <c r="AN27" s="56">
        <v>0</v>
      </c>
      <c r="AO27" s="56">
        <v>0</v>
      </c>
      <c r="AP27" s="313">
        <f t="shared" si="7"/>
        <v>3.5</v>
      </c>
      <c r="AQ27" s="58">
        <v>100</v>
      </c>
      <c r="AR27" s="76">
        <v>100</v>
      </c>
      <c r="AS27" s="76">
        <v>100</v>
      </c>
      <c r="AT27" s="76">
        <v>100</v>
      </c>
      <c r="AU27" s="76">
        <v>100</v>
      </c>
      <c r="AV27" s="76">
        <v>100</v>
      </c>
      <c r="AW27" s="76">
        <v>100</v>
      </c>
      <c r="AX27" s="76">
        <v>100</v>
      </c>
      <c r="AY27" s="76">
        <v>100</v>
      </c>
      <c r="AZ27" s="52">
        <v>100</v>
      </c>
      <c r="BA27" s="52">
        <v>100</v>
      </c>
      <c r="BB27" s="52">
        <v>0</v>
      </c>
      <c r="BC27" s="52">
        <v>0</v>
      </c>
      <c r="BD27" s="54">
        <f t="shared" si="8"/>
        <v>0</v>
      </c>
      <c r="BE27" s="358">
        <v>100</v>
      </c>
      <c r="BF27" s="64">
        <v>100</v>
      </c>
      <c r="BG27" s="64">
        <v>100</v>
      </c>
      <c r="BH27" s="64">
        <v>100</v>
      </c>
      <c r="BI27" s="64">
        <v>100</v>
      </c>
      <c r="BJ27" s="64">
        <v>100</v>
      </c>
      <c r="BK27" s="64">
        <v>100</v>
      </c>
      <c r="BL27" s="64">
        <v>100</v>
      </c>
      <c r="BM27" s="64">
        <v>100</v>
      </c>
      <c r="BN27" s="64">
        <v>0</v>
      </c>
      <c r="BO27" s="64">
        <v>0</v>
      </c>
      <c r="BP27" s="370">
        <f t="shared" si="9"/>
        <v>0</v>
      </c>
      <c r="BQ27" s="64">
        <v>100</v>
      </c>
      <c r="BR27" s="64">
        <v>100</v>
      </c>
      <c r="BS27" s="64">
        <v>100</v>
      </c>
      <c r="BT27" s="64">
        <v>100</v>
      </c>
      <c r="BU27" s="64">
        <v>100</v>
      </c>
      <c r="BV27" s="64">
        <v>100</v>
      </c>
      <c r="BW27" s="64">
        <v>100</v>
      </c>
      <c r="BX27" s="64">
        <v>0</v>
      </c>
      <c r="BY27" s="64">
        <v>0</v>
      </c>
      <c r="BZ27" s="192">
        <f t="shared" si="17"/>
        <v>0</v>
      </c>
      <c r="CA27" s="193">
        <f t="shared" si="1"/>
        <v>11.4</v>
      </c>
      <c r="CB27" s="51">
        <v>100</v>
      </c>
      <c r="CC27" s="52">
        <v>100</v>
      </c>
      <c r="CD27" s="52">
        <v>100</v>
      </c>
      <c r="CE27" s="52">
        <v>100</v>
      </c>
      <c r="CF27" s="166">
        <v>0</v>
      </c>
      <c r="CG27" s="166">
        <v>0</v>
      </c>
      <c r="CH27" s="641">
        <f t="shared" si="10"/>
        <v>0</v>
      </c>
      <c r="CI27" s="55">
        <v>100</v>
      </c>
      <c r="CJ27" s="56">
        <v>100</v>
      </c>
      <c r="CK27" s="56">
        <v>100</v>
      </c>
      <c r="CL27" s="56">
        <v>100</v>
      </c>
      <c r="CM27" s="56">
        <v>0</v>
      </c>
      <c r="CN27" s="56">
        <v>0</v>
      </c>
      <c r="CO27" s="642">
        <f t="shared" si="11"/>
        <v>0</v>
      </c>
      <c r="CP27" s="63">
        <v>100</v>
      </c>
      <c r="CQ27" s="63">
        <v>100</v>
      </c>
      <c r="CR27" s="64">
        <v>100</v>
      </c>
      <c r="CS27" s="64">
        <v>100</v>
      </c>
      <c r="CT27" s="64">
        <v>0</v>
      </c>
      <c r="CU27" s="64">
        <v>0</v>
      </c>
      <c r="CV27" s="269">
        <f t="shared" si="12"/>
        <v>0</v>
      </c>
      <c r="CW27" s="52">
        <v>100</v>
      </c>
      <c r="CX27" s="52">
        <v>100</v>
      </c>
      <c r="CY27" s="166">
        <v>100</v>
      </c>
      <c r="CZ27" s="166">
        <v>100</v>
      </c>
      <c r="DA27" s="166">
        <v>0</v>
      </c>
      <c r="DB27" s="166">
        <v>0</v>
      </c>
      <c r="DC27" s="270">
        <f t="shared" si="13"/>
        <v>0</v>
      </c>
      <c r="DD27" s="51">
        <v>100</v>
      </c>
      <c r="DE27" s="52">
        <v>100</v>
      </c>
      <c r="DF27" s="166">
        <v>100</v>
      </c>
      <c r="DG27" s="166">
        <v>100</v>
      </c>
      <c r="DH27" s="166">
        <v>0</v>
      </c>
      <c r="DI27" s="166">
        <v>0</v>
      </c>
      <c r="DJ27" s="166">
        <v>0</v>
      </c>
      <c r="DK27" s="417">
        <f t="shared" si="14"/>
        <v>0</v>
      </c>
      <c r="DL27" s="418">
        <v>100</v>
      </c>
      <c r="DM27" s="419">
        <v>100</v>
      </c>
      <c r="DN27" s="419">
        <v>100</v>
      </c>
      <c r="DO27" s="419">
        <v>0</v>
      </c>
      <c r="DP27" s="419">
        <v>0</v>
      </c>
      <c r="DQ27" s="420">
        <f t="shared" si="15"/>
        <v>0</v>
      </c>
      <c r="DR27" s="164">
        <f t="shared" si="2"/>
        <v>0</v>
      </c>
      <c r="DS27" s="17">
        <f>4/10</f>
        <v>0.4</v>
      </c>
      <c r="DT27" s="347">
        <f>6/10</f>
        <v>0.6</v>
      </c>
      <c r="DU27" s="347">
        <f>5/11</f>
        <v>0.45454545454545453</v>
      </c>
      <c r="DV27" s="347">
        <f>7/10</f>
        <v>0.7</v>
      </c>
      <c r="DW27" s="18">
        <f>4/10</f>
        <v>0.4</v>
      </c>
      <c r="DX27" s="391">
        <f t="shared" si="23"/>
        <v>2.5545454545454542</v>
      </c>
      <c r="DY27" s="18"/>
      <c r="DZ27" s="18"/>
      <c r="EA27" s="18"/>
      <c r="EB27" s="18"/>
      <c r="EC27" s="20">
        <f t="shared" si="16"/>
        <v>0</v>
      </c>
      <c r="ED27" s="387">
        <f t="shared" si="4"/>
        <v>13.954545454545455</v>
      </c>
      <c r="EE27" s="390">
        <v>37</v>
      </c>
    </row>
    <row r="28" spans="1:641" s="11" customFormat="1" ht="15.75" hidden="1" outlineLevel="1" x14ac:dyDescent="0.25">
      <c r="A28" s="33">
        <v>25</v>
      </c>
      <c r="B28" s="122" t="s">
        <v>108</v>
      </c>
      <c r="C28" s="123">
        <v>100</v>
      </c>
      <c r="D28" s="123">
        <v>100</v>
      </c>
      <c r="E28" s="123">
        <v>100</v>
      </c>
      <c r="F28" s="123">
        <v>100</v>
      </c>
      <c r="G28" s="123">
        <v>100</v>
      </c>
      <c r="H28" s="123">
        <v>100</v>
      </c>
      <c r="I28" s="123">
        <v>100</v>
      </c>
      <c r="J28" s="123">
        <v>100</v>
      </c>
      <c r="K28" s="123">
        <v>0</v>
      </c>
      <c r="L28" s="123">
        <v>0</v>
      </c>
      <c r="M28" s="124">
        <f t="shared" si="5"/>
        <v>0</v>
      </c>
      <c r="N28" s="125">
        <v>100</v>
      </c>
      <c r="O28" s="126">
        <v>100</v>
      </c>
      <c r="P28" s="126">
        <v>100</v>
      </c>
      <c r="Q28" s="126">
        <v>100</v>
      </c>
      <c r="R28" s="126">
        <v>100</v>
      </c>
      <c r="S28" s="126">
        <v>100</v>
      </c>
      <c r="T28" s="126">
        <v>100</v>
      </c>
      <c r="U28" s="126">
        <v>100</v>
      </c>
      <c r="V28" s="126">
        <v>100</v>
      </c>
      <c r="W28" s="126">
        <v>100</v>
      </c>
      <c r="X28" s="126">
        <v>100</v>
      </c>
      <c r="Y28" s="126">
        <v>0</v>
      </c>
      <c r="Z28" s="126">
        <v>0</v>
      </c>
      <c r="AA28" s="127">
        <f t="shared" si="6"/>
        <v>0</v>
      </c>
      <c r="AB28" s="128">
        <v>100</v>
      </c>
      <c r="AC28" s="123">
        <v>100</v>
      </c>
      <c r="AD28" s="123">
        <v>100</v>
      </c>
      <c r="AE28" s="123">
        <v>100</v>
      </c>
      <c r="AF28" s="123">
        <v>100</v>
      </c>
      <c r="AG28" s="123">
        <v>100</v>
      </c>
      <c r="AH28" s="123">
        <v>100</v>
      </c>
      <c r="AI28" s="123">
        <v>100</v>
      </c>
      <c r="AJ28" s="123">
        <v>100</v>
      </c>
      <c r="AK28" s="123">
        <v>100</v>
      </c>
      <c r="AL28" s="123">
        <v>100</v>
      </c>
      <c r="AM28" s="129">
        <v>100</v>
      </c>
      <c r="AN28" s="123">
        <v>0</v>
      </c>
      <c r="AO28" s="123">
        <v>0</v>
      </c>
      <c r="AP28" s="355">
        <f t="shared" si="7"/>
        <v>0</v>
      </c>
      <c r="AQ28" s="131">
        <v>100</v>
      </c>
      <c r="AR28" s="132">
        <v>100</v>
      </c>
      <c r="AS28" s="132">
        <v>100</v>
      </c>
      <c r="AT28" s="132">
        <v>100</v>
      </c>
      <c r="AU28" s="132">
        <v>100</v>
      </c>
      <c r="AV28" s="132">
        <v>100</v>
      </c>
      <c r="AW28" s="132">
        <v>100</v>
      </c>
      <c r="AX28" s="132">
        <v>100</v>
      </c>
      <c r="AY28" s="132">
        <v>100</v>
      </c>
      <c r="AZ28" s="126">
        <v>100</v>
      </c>
      <c r="BA28" s="126">
        <v>100</v>
      </c>
      <c r="BB28" s="126">
        <v>0</v>
      </c>
      <c r="BC28" s="126">
        <v>0</v>
      </c>
      <c r="BD28" s="133">
        <f t="shared" si="8"/>
        <v>0</v>
      </c>
      <c r="BE28" s="362">
        <v>100</v>
      </c>
      <c r="BF28" s="38">
        <v>100</v>
      </c>
      <c r="BG28" s="38">
        <v>100</v>
      </c>
      <c r="BH28" s="38">
        <v>100</v>
      </c>
      <c r="BI28" s="38">
        <v>100</v>
      </c>
      <c r="BJ28" s="38">
        <v>100</v>
      </c>
      <c r="BK28" s="38">
        <v>100</v>
      </c>
      <c r="BL28" s="38">
        <v>100</v>
      </c>
      <c r="BM28" s="38">
        <v>100</v>
      </c>
      <c r="BN28" s="38">
        <v>0</v>
      </c>
      <c r="BO28" s="38">
        <v>0</v>
      </c>
      <c r="BP28" s="371">
        <f t="shared" si="9"/>
        <v>0</v>
      </c>
      <c r="BQ28" s="38">
        <v>100</v>
      </c>
      <c r="BR28" s="38">
        <v>100</v>
      </c>
      <c r="BS28" s="38">
        <v>100</v>
      </c>
      <c r="BT28" s="38"/>
      <c r="BU28" s="38">
        <v>100</v>
      </c>
      <c r="BV28" s="38">
        <v>100</v>
      </c>
      <c r="BW28" s="38">
        <v>0</v>
      </c>
      <c r="BX28" s="38">
        <v>0</v>
      </c>
      <c r="BY28" s="38">
        <v>0</v>
      </c>
      <c r="BZ28" s="191">
        <f t="shared" ref="BZ28:BZ30" si="24">4-(0.5*BQ28/100+1*BR28/100+1.5*BS28/100+0.5*BU28/100+0.5*BV28/100)+0.5*BW28/100+BX28/100-(4-(0.5*BQ28/100+1*BR28/100+1.5*BS28/100+0.5*BU28/100+0.5*BV28/100)+0.5*BW28/100+BX28/100)*BY28/100</f>
        <v>0</v>
      </c>
      <c r="CA28" s="196">
        <f t="shared" si="1"/>
        <v>0</v>
      </c>
      <c r="CB28" s="125">
        <v>100</v>
      </c>
      <c r="CC28" s="126">
        <v>100</v>
      </c>
      <c r="CD28" s="126">
        <v>100</v>
      </c>
      <c r="CE28" s="126">
        <v>100</v>
      </c>
      <c r="CF28" s="176">
        <v>0</v>
      </c>
      <c r="CG28" s="176">
        <v>0</v>
      </c>
      <c r="CH28" s="127" t="e">
        <f>3.5-(1*CB28/100+1.5*CC28/100+0.5*CD28/100+0.5*CE28/100)+0.5*CF28/100+CG28/100-(3.5-(1*CB28/100+1.5*CC28/100+0.5*CD28/100+0.5*CE28/100)+0.5*CF28/100+CG28/100)*#REF!/100</f>
        <v>#REF!</v>
      </c>
      <c r="CI28" s="128">
        <v>100</v>
      </c>
      <c r="CJ28" s="123">
        <v>100</v>
      </c>
      <c r="CK28" s="123">
        <v>100</v>
      </c>
      <c r="CL28" s="123">
        <v>100</v>
      </c>
      <c r="CM28" s="123">
        <v>0</v>
      </c>
      <c r="CN28" s="123">
        <v>0</v>
      </c>
      <c r="CO28" s="177" t="e">
        <f>3-(1*CI28/100+1*CJ28/100+0.5*CK28/100+0.5*CL28/100)+0.5*CM28/100+CN28/100-(3-(1*CI28/100+1*CJ28/100+0.5*CK28/100+0.5*CL28/100)+0.5*CM28/100+CN28/100)*#REF!/100</f>
        <v>#REF!</v>
      </c>
      <c r="CP28" s="128">
        <v>100</v>
      </c>
      <c r="CQ28" s="123">
        <v>100</v>
      </c>
      <c r="CR28" s="123">
        <v>100</v>
      </c>
      <c r="CS28" s="123">
        <v>0</v>
      </c>
      <c r="CT28" s="123">
        <v>0</v>
      </c>
      <c r="CU28" s="471"/>
      <c r="CV28" s="269">
        <f t="shared" ref="CV28:CV30" si="25">6-(2*CP29/100+2*CQ29/100+1*CR29/100+1*CS29/100)+1*CT29/100-(6-(2*CP29/100+2*CQ29/100+1*CR29/100+1*CS29/100)+1*CT29/100)*CU29/100</f>
        <v>1</v>
      </c>
      <c r="CW28" s="126">
        <v>100</v>
      </c>
      <c r="CX28" s="126">
        <v>100</v>
      </c>
      <c r="CY28" s="176">
        <v>100</v>
      </c>
      <c r="CZ28" s="176">
        <v>100</v>
      </c>
      <c r="DA28" s="176">
        <v>0</v>
      </c>
      <c r="DB28" s="176">
        <v>0</v>
      </c>
      <c r="DC28" s="178" t="e">
        <f>3-(1*CW28/100+1*CX28/100+0.5*CY28/100+0.5*CZ28/100)+0.5*DA28/100+DB28/100-(3-(1*CW28/100+1*CX28/100+0.5*CY28/100+0.5*CZ28/100)+0.5*DA28/100+#REF!/100)*#REF!/100</f>
        <v>#REF!</v>
      </c>
      <c r="DD28" s="125">
        <v>100</v>
      </c>
      <c r="DE28" s="126">
        <v>100</v>
      </c>
      <c r="DF28" s="176">
        <v>100</v>
      </c>
      <c r="DG28" s="176">
        <v>100</v>
      </c>
      <c r="DH28" s="176">
        <v>0</v>
      </c>
      <c r="DI28" s="176">
        <v>0</v>
      </c>
      <c r="DJ28" s="176">
        <v>0</v>
      </c>
      <c r="DK28" s="179">
        <f t="shared" si="14"/>
        <v>0</v>
      </c>
      <c r="DL28" s="131">
        <v>100</v>
      </c>
      <c r="DM28" s="180">
        <v>100</v>
      </c>
      <c r="DN28" s="180">
        <v>100</v>
      </c>
      <c r="DO28" s="180">
        <v>0</v>
      </c>
      <c r="DP28" s="180">
        <v>0</v>
      </c>
      <c r="DQ28" s="181">
        <f t="shared" si="15"/>
        <v>0</v>
      </c>
      <c r="DR28" s="164" t="e">
        <f t="shared" si="2"/>
        <v>#REF!</v>
      </c>
      <c r="DS28" s="17"/>
      <c r="DT28" s="347"/>
      <c r="DU28" s="347"/>
      <c r="DV28" s="347"/>
      <c r="DW28" s="18"/>
      <c r="DX28" s="44">
        <f t="shared" si="23"/>
        <v>0</v>
      </c>
      <c r="DY28" s="249"/>
      <c r="DZ28" s="89"/>
      <c r="EA28" s="89"/>
      <c r="EB28" s="89"/>
      <c r="EC28" s="46">
        <f t="shared" si="16"/>
        <v>0</v>
      </c>
      <c r="ED28" s="332" t="e">
        <f t="shared" si="4"/>
        <v>#REF!</v>
      </c>
      <c r="EE28" s="49"/>
    </row>
    <row r="29" spans="1:641" s="11" customFormat="1" ht="12.75" hidden="1" customHeight="1" outlineLevel="1" x14ac:dyDescent="0.25">
      <c r="A29" s="33">
        <v>26</v>
      </c>
      <c r="B29" s="163" t="s">
        <v>109</v>
      </c>
      <c r="C29" s="123">
        <v>100</v>
      </c>
      <c r="D29" s="123">
        <v>100</v>
      </c>
      <c r="E29" s="123">
        <v>100</v>
      </c>
      <c r="F29" s="123">
        <v>100</v>
      </c>
      <c r="G29" s="123">
        <v>100</v>
      </c>
      <c r="H29" s="123">
        <v>100</v>
      </c>
      <c r="I29" s="123">
        <v>100</v>
      </c>
      <c r="J29" s="123">
        <v>100</v>
      </c>
      <c r="K29" s="123">
        <v>0</v>
      </c>
      <c r="L29" s="123">
        <v>0</v>
      </c>
      <c r="M29" s="124">
        <f t="shared" si="5"/>
        <v>0</v>
      </c>
      <c r="N29" s="125">
        <v>100</v>
      </c>
      <c r="O29" s="126">
        <v>100</v>
      </c>
      <c r="P29" s="126">
        <v>100</v>
      </c>
      <c r="Q29" s="126">
        <v>100</v>
      </c>
      <c r="R29" s="126">
        <v>100</v>
      </c>
      <c r="S29" s="126">
        <v>100</v>
      </c>
      <c r="T29" s="126">
        <v>100</v>
      </c>
      <c r="U29" s="126">
        <v>100</v>
      </c>
      <c r="V29" s="126">
        <v>100</v>
      </c>
      <c r="W29" s="126">
        <v>100</v>
      </c>
      <c r="X29" s="126">
        <v>100</v>
      </c>
      <c r="Y29" s="126">
        <v>0</v>
      </c>
      <c r="Z29" s="126">
        <v>0</v>
      </c>
      <c r="AA29" s="127">
        <f t="shared" si="6"/>
        <v>0</v>
      </c>
      <c r="AB29" s="128">
        <v>100</v>
      </c>
      <c r="AC29" s="123">
        <v>100</v>
      </c>
      <c r="AD29" s="123">
        <v>100</v>
      </c>
      <c r="AE29" s="123">
        <v>100</v>
      </c>
      <c r="AF29" s="123">
        <v>100</v>
      </c>
      <c r="AG29" s="123">
        <v>100</v>
      </c>
      <c r="AH29" s="123">
        <v>100</v>
      </c>
      <c r="AI29" s="123">
        <v>100</v>
      </c>
      <c r="AJ29" s="123">
        <v>100</v>
      </c>
      <c r="AK29" s="123">
        <v>100</v>
      </c>
      <c r="AL29" s="123">
        <v>100</v>
      </c>
      <c r="AM29" s="129">
        <v>100</v>
      </c>
      <c r="AN29" s="123">
        <v>0</v>
      </c>
      <c r="AO29" s="123">
        <v>0</v>
      </c>
      <c r="AP29" s="355">
        <f t="shared" si="7"/>
        <v>0</v>
      </c>
      <c r="AQ29" s="131">
        <v>100</v>
      </c>
      <c r="AR29" s="132">
        <v>100</v>
      </c>
      <c r="AS29" s="132">
        <v>100</v>
      </c>
      <c r="AT29" s="132">
        <v>100</v>
      </c>
      <c r="AU29" s="132">
        <v>100</v>
      </c>
      <c r="AV29" s="132">
        <v>100</v>
      </c>
      <c r="AW29" s="132">
        <v>100</v>
      </c>
      <c r="AX29" s="132">
        <v>100</v>
      </c>
      <c r="AY29" s="132">
        <v>100</v>
      </c>
      <c r="AZ29" s="126">
        <v>100</v>
      </c>
      <c r="BA29" s="126">
        <v>100</v>
      </c>
      <c r="BB29" s="126">
        <v>0</v>
      </c>
      <c r="BC29" s="126">
        <v>0</v>
      </c>
      <c r="BD29" s="133">
        <f t="shared" si="8"/>
        <v>0</v>
      </c>
      <c r="BE29" s="362">
        <v>100</v>
      </c>
      <c r="BF29" s="38">
        <v>100</v>
      </c>
      <c r="BG29" s="38">
        <v>100</v>
      </c>
      <c r="BH29" s="38">
        <v>100</v>
      </c>
      <c r="BI29" s="38">
        <v>100</v>
      </c>
      <c r="BJ29" s="38">
        <v>100</v>
      </c>
      <c r="BK29" s="38">
        <v>100</v>
      </c>
      <c r="BL29" s="38">
        <v>100</v>
      </c>
      <c r="BM29" s="38">
        <v>100</v>
      </c>
      <c r="BN29" s="38">
        <v>0</v>
      </c>
      <c r="BO29" s="38">
        <v>0</v>
      </c>
      <c r="BP29" s="371">
        <f t="shared" si="9"/>
        <v>0</v>
      </c>
      <c r="BQ29" s="38">
        <v>100</v>
      </c>
      <c r="BR29" s="38">
        <v>100</v>
      </c>
      <c r="BS29" s="38">
        <v>100</v>
      </c>
      <c r="BT29" s="38"/>
      <c r="BU29" s="38">
        <v>100</v>
      </c>
      <c r="BV29" s="38">
        <v>100</v>
      </c>
      <c r="BW29" s="38">
        <v>0</v>
      </c>
      <c r="BX29" s="38">
        <v>0</v>
      </c>
      <c r="BY29" s="38">
        <v>0</v>
      </c>
      <c r="BZ29" s="191">
        <f t="shared" si="24"/>
        <v>0</v>
      </c>
      <c r="CA29" s="196">
        <f t="shared" si="1"/>
        <v>0</v>
      </c>
      <c r="CB29" s="125">
        <v>100</v>
      </c>
      <c r="CC29" s="126">
        <v>100</v>
      </c>
      <c r="CD29" s="126">
        <v>100</v>
      </c>
      <c r="CE29" s="126">
        <v>100</v>
      </c>
      <c r="CF29" s="176">
        <v>0</v>
      </c>
      <c r="CG29" s="176">
        <v>0</v>
      </c>
      <c r="CH29" s="127" t="e">
        <f>3.5-(1*CB29/100+1.5*CC29/100+0.5*CD29/100+0.5*CE29/100)+0.5*CF29/100+CG29/100-(3.5-(1*CB29/100+1.5*CC29/100+0.5*CD29/100+0.5*CE29/100)+0.5*CF29/100+CG29/100)*#REF!/100</f>
        <v>#REF!</v>
      </c>
      <c r="CI29" s="128">
        <v>100</v>
      </c>
      <c r="CJ29" s="123">
        <v>100</v>
      </c>
      <c r="CK29" s="123">
        <v>100</v>
      </c>
      <c r="CL29" s="123">
        <v>100</v>
      </c>
      <c r="CM29" s="123">
        <v>0</v>
      </c>
      <c r="CN29" s="123">
        <v>0</v>
      </c>
      <c r="CO29" s="177" t="e">
        <f>3-(1*CI29/100+1*CJ29/100+0.5*CK29/100+0.5*CL29/100)+0.5*CM29/100+CN29/100-(3-(1*CI29/100+1*CJ29/100+0.5*CK29/100+0.5*CL29/100)+0.5*CM29/100+CN29/100)*#REF!/100</f>
        <v>#REF!</v>
      </c>
      <c r="CP29" s="128">
        <v>100</v>
      </c>
      <c r="CQ29" s="123">
        <v>100</v>
      </c>
      <c r="CR29" s="123">
        <v>100</v>
      </c>
      <c r="CS29" s="123">
        <v>0</v>
      </c>
      <c r="CT29" s="123">
        <v>0</v>
      </c>
      <c r="CU29" s="471"/>
      <c r="CV29" s="269">
        <f t="shared" si="25"/>
        <v>1</v>
      </c>
      <c r="CW29" s="126">
        <v>100</v>
      </c>
      <c r="CX29" s="126">
        <v>100</v>
      </c>
      <c r="CY29" s="176">
        <v>100</v>
      </c>
      <c r="CZ29" s="176">
        <v>100</v>
      </c>
      <c r="DA29" s="176">
        <v>0</v>
      </c>
      <c r="DB29" s="176">
        <v>0</v>
      </c>
      <c r="DC29" s="178" t="e">
        <f>3-(1*CW29/100+1*CX29/100+0.5*CY29/100+0.5*CZ29/100)+0.5*DA29/100+DB29/100-(3-(1*CW29/100+1*CX29/100+0.5*CY29/100+0.5*CZ29/100)+0.5*DA29/100+#REF!/100)*#REF!/100</f>
        <v>#REF!</v>
      </c>
      <c r="DD29" s="125">
        <v>100</v>
      </c>
      <c r="DE29" s="126">
        <v>100</v>
      </c>
      <c r="DF29" s="176">
        <v>100</v>
      </c>
      <c r="DG29" s="176">
        <v>100</v>
      </c>
      <c r="DH29" s="176">
        <v>0</v>
      </c>
      <c r="DI29" s="176">
        <v>0</v>
      </c>
      <c r="DJ29" s="176">
        <v>0</v>
      </c>
      <c r="DK29" s="179">
        <f t="shared" si="14"/>
        <v>0</v>
      </c>
      <c r="DL29" s="131">
        <v>100</v>
      </c>
      <c r="DM29" s="180">
        <v>100</v>
      </c>
      <c r="DN29" s="180">
        <v>100</v>
      </c>
      <c r="DO29" s="180">
        <v>0</v>
      </c>
      <c r="DP29" s="180">
        <v>0</v>
      </c>
      <c r="DQ29" s="181">
        <f t="shared" si="15"/>
        <v>0</v>
      </c>
      <c r="DR29" s="164" t="e">
        <f t="shared" si="2"/>
        <v>#REF!</v>
      </c>
      <c r="DS29" s="17"/>
      <c r="DT29" s="347"/>
      <c r="DU29" s="347"/>
      <c r="DV29" s="347"/>
      <c r="DW29" s="18"/>
      <c r="DX29" s="44">
        <f t="shared" si="23"/>
        <v>0</v>
      </c>
      <c r="DY29" s="249"/>
      <c r="DZ29" s="89"/>
      <c r="EA29" s="89"/>
      <c r="EB29" s="89"/>
      <c r="EC29" s="46">
        <f t="shared" si="16"/>
        <v>0</v>
      </c>
      <c r="ED29" s="332" t="e">
        <f t="shared" si="4"/>
        <v>#REF!</v>
      </c>
      <c r="EE29" s="49"/>
    </row>
    <row r="30" spans="1:641" s="11" customFormat="1" ht="16.5" hidden="1" outlineLevel="1" thickBot="1" x14ac:dyDescent="0.3">
      <c r="A30" s="33">
        <v>27</v>
      </c>
      <c r="B30" s="122" t="s">
        <v>110</v>
      </c>
      <c r="C30" s="123">
        <v>100</v>
      </c>
      <c r="D30" s="123">
        <v>100</v>
      </c>
      <c r="E30" s="123">
        <v>100</v>
      </c>
      <c r="F30" s="123">
        <v>100</v>
      </c>
      <c r="G30" s="123">
        <v>100</v>
      </c>
      <c r="H30" s="123">
        <v>100</v>
      </c>
      <c r="I30" s="123">
        <v>100</v>
      </c>
      <c r="J30" s="123">
        <v>100</v>
      </c>
      <c r="K30" s="123">
        <v>0</v>
      </c>
      <c r="L30" s="123">
        <v>0</v>
      </c>
      <c r="M30" s="124">
        <f t="shared" si="5"/>
        <v>0</v>
      </c>
      <c r="N30" s="125">
        <v>100</v>
      </c>
      <c r="O30" s="126">
        <v>100</v>
      </c>
      <c r="P30" s="126">
        <v>100</v>
      </c>
      <c r="Q30" s="126">
        <v>100</v>
      </c>
      <c r="R30" s="126">
        <v>100</v>
      </c>
      <c r="S30" s="126">
        <v>100</v>
      </c>
      <c r="T30" s="126">
        <v>100</v>
      </c>
      <c r="U30" s="126">
        <v>100</v>
      </c>
      <c r="V30" s="126">
        <v>100</v>
      </c>
      <c r="W30" s="126">
        <v>100</v>
      </c>
      <c r="X30" s="126">
        <v>100</v>
      </c>
      <c r="Y30" s="126">
        <v>0</v>
      </c>
      <c r="Z30" s="126">
        <v>0</v>
      </c>
      <c r="AA30" s="127">
        <f t="shared" si="6"/>
        <v>0</v>
      </c>
      <c r="AB30" s="128">
        <v>100</v>
      </c>
      <c r="AC30" s="123">
        <v>100</v>
      </c>
      <c r="AD30" s="123">
        <v>100</v>
      </c>
      <c r="AE30" s="123">
        <v>100</v>
      </c>
      <c r="AF30" s="123">
        <v>100</v>
      </c>
      <c r="AG30" s="123">
        <v>100</v>
      </c>
      <c r="AH30" s="123">
        <v>100</v>
      </c>
      <c r="AI30" s="123">
        <v>100</v>
      </c>
      <c r="AJ30" s="123">
        <v>100</v>
      </c>
      <c r="AK30" s="123">
        <v>100</v>
      </c>
      <c r="AL30" s="123">
        <v>100</v>
      </c>
      <c r="AM30" s="129">
        <v>100</v>
      </c>
      <c r="AN30" s="123">
        <v>0</v>
      </c>
      <c r="AO30" s="123">
        <v>0</v>
      </c>
      <c r="AP30" s="355">
        <f t="shared" si="7"/>
        <v>0</v>
      </c>
      <c r="AQ30" s="366">
        <v>100</v>
      </c>
      <c r="AR30" s="367">
        <v>100</v>
      </c>
      <c r="AS30" s="367">
        <v>100</v>
      </c>
      <c r="AT30" s="367">
        <v>100</v>
      </c>
      <c r="AU30" s="367">
        <v>100</v>
      </c>
      <c r="AV30" s="367">
        <v>100</v>
      </c>
      <c r="AW30" s="367">
        <v>100</v>
      </c>
      <c r="AX30" s="367">
        <v>100</v>
      </c>
      <c r="AY30" s="367">
        <v>100</v>
      </c>
      <c r="AZ30" s="368">
        <v>100</v>
      </c>
      <c r="BA30" s="368">
        <v>100</v>
      </c>
      <c r="BB30" s="368">
        <v>0</v>
      </c>
      <c r="BC30" s="368">
        <v>0</v>
      </c>
      <c r="BD30" s="369">
        <f t="shared" si="8"/>
        <v>0</v>
      </c>
      <c r="BE30" s="362">
        <v>100</v>
      </c>
      <c r="BF30" s="38">
        <v>100</v>
      </c>
      <c r="BG30" s="38">
        <v>100</v>
      </c>
      <c r="BH30" s="38">
        <v>100</v>
      </c>
      <c r="BI30" s="38">
        <v>100</v>
      </c>
      <c r="BJ30" s="38">
        <v>100</v>
      </c>
      <c r="BK30" s="38">
        <v>100</v>
      </c>
      <c r="BL30" s="38">
        <v>100</v>
      </c>
      <c r="BM30" s="38">
        <v>100</v>
      </c>
      <c r="BN30" s="38">
        <v>0</v>
      </c>
      <c r="BO30" s="38">
        <v>0</v>
      </c>
      <c r="BP30" s="371">
        <f t="shared" si="9"/>
        <v>0</v>
      </c>
      <c r="BQ30" s="38">
        <v>100</v>
      </c>
      <c r="BR30" s="38">
        <v>100</v>
      </c>
      <c r="BS30" s="38">
        <v>100</v>
      </c>
      <c r="BT30" s="38"/>
      <c r="BU30" s="38">
        <v>100</v>
      </c>
      <c r="BV30" s="38">
        <v>100</v>
      </c>
      <c r="BW30" s="38">
        <v>0</v>
      </c>
      <c r="BX30" s="38">
        <v>0</v>
      </c>
      <c r="BY30" s="38">
        <v>0</v>
      </c>
      <c r="BZ30" s="191">
        <f t="shared" si="24"/>
        <v>0</v>
      </c>
      <c r="CA30" s="196">
        <f t="shared" si="1"/>
        <v>0</v>
      </c>
      <c r="CB30" s="125">
        <v>100</v>
      </c>
      <c r="CC30" s="126">
        <v>100</v>
      </c>
      <c r="CD30" s="126">
        <v>100</v>
      </c>
      <c r="CE30" s="126">
        <v>100</v>
      </c>
      <c r="CF30" s="176">
        <v>0</v>
      </c>
      <c r="CG30" s="176">
        <v>0</v>
      </c>
      <c r="CH30" s="127" t="e">
        <f>3.5-(1*CB30/100+1.5*CC30/100+0.5*CD30/100+0.5*CE30/100)+0.5*CF30/100+CG30/100-(3.5-(1*CB30/100+1.5*CC30/100+0.5*CD30/100+0.5*CE30/100)+0.5*CF30/100+CG30/100)*#REF!/100</f>
        <v>#REF!</v>
      </c>
      <c r="CI30" s="128">
        <v>100</v>
      </c>
      <c r="CJ30" s="123">
        <v>100</v>
      </c>
      <c r="CK30" s="123">
        <v>100</v>
      </c>
      <c r="CL30" s="123">
        <v>100</v>
      </c>
      <c r="CM30" s="123">
        <v>0</v>
      </c>
      <c r="CN30" s="123">
        <v>0</v>
      </c>
      <c r="CO30" s="177" t="e">
        <f>3-(1*CI30/100+1*CJ30/100+0.5*CK30/100+0.5*CL30/100)+0.5*CM30/100+CN30/100-(3-(1*CI30/100+1*CJ30/100+0.5*CK30/100+0.5*CL30/100)+0.5*CM30/100+CN30/100)*#REF!/100</f>
        <v>#REF!</v>
      </c>
      <c r="CP30" s="128">
        <v>100</v>
      </c>
      <c r="CQ30" s="123">
        <v>100</v>
      </c>
      <c r="CR30" s="123">
        <v>100</v>
      </c>
      <c r="CS30" s="123">
        <v>0</v>
      </c>
      <c r="CT30" s="123">
        <v>0</v>
      </c>
      <c r="CU30" s="471"/>
      <c r="CV30" s="269">
        <f t="shared" si="25"/>
        <v>6</v>
      </c>
      <c r="CW30" s="126">
        <v>100</v>
      </c>
      <c r="CX30" s="126">
        <v>100</v>
      </c>
      <c r="CY30" s="176">
        <v>100</v>
      </c>
      <c r="CZ30" s="176">
        <v>100</v>
      </c>
      <c r="DA30" s="176">
        <v>0</v>
      </c>
      <c r="DB30" s="176">
        <v>0</v>
      </c>
      <c r="DC30" s="178" t="e">
        <f>3-(1*CW30/100+1*CX30/100+0.5*CY30/100+0.5*CZ30/100)+0.5*DA30/100+DB30/100-(3-(1*CW30/100+1*CX30/100+0.5*CY30/100+0.5*CZ30/100)+0.5*DA30/100+#REF!/100)*#REF!/100</f>
        <v>#REF!</v>
      </c>
      <c r="DD30" s="125">
        <v>100</v>
      </c>
      <c r="DE30" s="126">
        <v>100</v>
      </c>
      <c r="DF30" s="176">
        <v>100</v>
      </c>
      <c r="DG30" s="176">
        <v>100</v>
      </c>
      <c r="DH30" s="176">
        <v>0</v>
      </c>
      <c r="DI30" s="176">
        <v>0</v>
      </c>
      <c r="DJ30" s="176">
        <v>0</v>
      </c>
      <c r="DK30" s="179">
        <f t="shared" si="14"/>
        <v>0</v>
      </c>
      <c r="DL30" s="131">
        <v>100</v>
      </c>
      <c r="DM30" s="180">
        <v>100</v>
      </c>
      <c r="DN30" s="180">
        <v>100</v>
      </c>
      <c r="DO30" s="180">
        <v>0</v>
      </c>
      <c r="DP30" s="180">
        <v>0</v>
      </c>
      <c r="DQ30" s="181">
        <f t="shared" si="15"/>
        <v>0</v>
      </c>
      <c r="DR30" s="164" t="e">
        <f t="shared" si="2"/>
        <v>#REF!</v>
      </c>
      <c r="DS30" s="17"/>
      <c r="DT30" s="347"/>
      <c r="DU30" s="347"/>
      <c r="DV30" s="347"/>
      <c r="DW30" s="18"/>
      <c r="DX30" s="44">
        <f t="shared" si="23"/>
        <v>0</v>
      </c>
      <c r="DY30" s="17"/>
      <c r="DZ30" s="18"/>
      <c r="EA30" s="18"/>
      <c r="EB30" s="18"/>
      <c r="EC30" s="46">
        <f t="shared" si="16"/>
        <v>0</v>
      </c>
      <c r="ED30" s="332" t="e">
        <f t="shared" si="4"/>
        <v>#REF!</v>
      </c>
      <c r="EE30" s="49"/>
    </row>
    <row r="31" spans="1:641" collapsed="1" x14ac:dyDescent="0.25"/>
  </sheetData>
  <dataConsolidate/>
  <mergeCells count="93">
    <mergeCell ref="EE1:EE3"/>
    <mergeCell ref="EC2:EC3"/>
    <mergeCell ref="ED1:ED3"/>
    <mergeCell ref="BL2:BL3"/>
    <mergeCell ref="BM2:BM3"/>
    <mergeCell ref="BN2:BN3"/>
    <mergeCell ref="BO2:BO3"/>
    <mergeCell ref="BP2:BP3"/>
    <mergeCell ref="BV2:BV3"/>
    <mergeCell ref="BW2:BW3"/>
    <mergeCell ref="BX2:BX3"/>
    <mergeCell ref="BY2:BY3"/>
    <mergeCell ref="BZ2:BZ3"/>
    <mergeCell ref="BQ2:BU2"/>
    <mergeCell ref="DR1:DR3"/>
    <mergeCell ref="CA1:CA3"/>
    <mergeCell ref="DX2:DX3"/>
    <mergeCell ref="DY2:DY3"/>
    <mergeCell ref="DZ2:DZ3"/>
    <mergeCell ref="EA2:EA3"/>
    <mergeCell ref="EB2:EB3"/>
    <mergeCell ref="BD2:BD3"/>
    <mergeCell ref="DS2:DS3"/>
    <mergeCell ref="DT2:DT3"/>
    <mergeCell ref="BE2:BK2"/>
    <mergeCell ref="CB2:CB3"/>
    <mergeCell ref="CC2:CC3"/>
    <mergeCell ref="CD2:CD3"/>
    <mergeCell ref="CE2:CE3"/>
    <mergeCell ref="CF2:CF3"/>
    <mergeCell ref="CG2:CG3"/>
    <mergeCell ref="CI2:CI3"/>
    <mergeCell ref="CJ2:CJ3"/>
    <mergeCell ref="CK2:CK3"/>
    <mergeCell ref="CL2:CL3"/>
    <mergeCell ref="DU2:DU3"/>
    <mergeCell ref="DV2:DV3"/>
    <mergeCell ref="DW2:DW3"/>
    <mergeCell ref="CW1:DC1"/>
    <mergeCell ref="CX2:CX3"/>
    <mergeCell ref="CY2:CY3"/>
    <mergeCell ref="CZ2:CZ3"/>
    <mergeCell ref="DA2:DA3"/>
    <mergeCell ref="DB2:DB3"/>
    <mergeCell ref="AB1:AP1"/>
    <mergeCell ref="AQ1:BD1"/>
    <mergeCell ref="I2:I3"/>
    <mergeCell ref="J2:J3"/>
    <mergeCell ref="K2:K3"/>
    <mergeCell ref="L2:L3"/>
    <mergeCell ref="M2:M3"/>
    <mergeCell ref="N2:V2"/>
    <mergeCell ref="AB2:AK2"/>
    <mergeCell ref="AQ2:AY2"/>
    <mergeCell ref="X2:X3"/>
    <mergeCell ref="Y2:Y3"/>
    <mergeCell ref="AO2:AO3"/>
    <mergeCell ref="AP2:AP3"/>
    <mergeCell ref="BB2:BB3"/>
    <mergeCell ref="BC2:BC3"/>
    <mergeCell ref="A1:A3"/>
    <mergeCell ref="B1:B3"/>
    <mergeCell ref="W2:W3"/>
    <mergeCell ref="DY1:EC1"/>
    <mergeCell ref="DD2:DE2"/>
    <mergeCell ref="DD1:DK1"/>
    <mergeCell ref="DL1:DQ1"/>
    <mergeCell ref="DS1:DX1"/>
    <mergeCell ref="BE1:BP1"/>
    <mergeCell ref="BQ1:BZ1"/>
    <mergeCell ref="CB1:CH1"/>
    <mergeCell ref="CI1:CO1"/>
    <mergeCell ref="CP1:CV1"/>
    <mergeCell ref="C2:H2"/>
    <mergeCell ref="C1:M1"/>
    <mergeCell ref="N1:AA1"/>
    <mergeCell ref="AZ2:AZ3"/>
    <mergeCell ref="BA2:BA3"/>
    <mergeCell ref="Z2:Z3"/>
    <mergeCell ref="AA2:AA3"/>
    <mergeCell ref="AL2:AL3"/>
    <mergeCell ref="AM2:AM3"/>
    <mergeCell ref="AN2:AN3"/>
    <mergeCell ref="CM2:CM3"/>
    <mergeCell ref="CN2:CN3"/>
    <mergeCell ref="CP2:CP3"/>
    <mergeCell ref="CQ2:CQ3"/>
    <mergeCell ref="CR2:CR3"/>
    <mergeCell ref="CS2:CS3"/>
    <mergeCell ref="CT2:CT3"/>
    <mergeCell ref="CV2:CV3"/>
    <mergeCell ref="CU2:CU3"/>
    <mergeCell ref="CW2:CW3"/>
  </mergeCells>
  <pageMargins left="0.7" right="0.7" top="0.75" bottom="0.75" header="0.3" footer="0.3"/>
  <pageSetup paperSize="9"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ІПЗ-11</vt:lpstr>
      <vt:lpstr>ІПЗ-12</vt:lpstr>
      <vt:lpstr>ІПЗ-13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tetyana</dc:creator>
  <cp:lastModifiedBy>tetyana</cp:lastModifiedBy>
  <dcterms:created xsi:type="dcterms:W3CDTF">2021-03-03T19:18:43Z</dcterms:created>
  <dcterms:modified xsi:type="dcterms:W3CDTF">2021-05-27T05:49:59Z</dcterms:modified>
</cp:coreProperties>
</file>