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3" i="2" l="1"/>
  <c r="DX8" i="2"/>
  <c r="DX16" i="2"/>
  <c r="DX12" i="2"/>
  <c r="DX24" i="2"/>
  <c r="DX25" i="2"/>
  <c r="DX27" i="2"/>
  <c r="DX31" i="2"/>
  <c r="DX21" i="2"/>
  <c r="DX23" i="2"/>
  <c r="DX29" i="2"/>
  <c r="DX11" i="3"/>
  <c r="DX4" i="3"/>
  <c r="DX23" i="3"/>
  <c r="DX31" i="3"/>
  <c r="DX7" i="3"/>
  <c r="DX22" i="3"/>
  <c r="DX5" i="3"/>
  <c r="DX12" i="3"/>
  <c r="DX19" i="3"/>
  <c r="DX29" i="3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4" i="2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4" i="3"/>
  <c r="BZ4" i="1"/>
  <c r="BZ5" i="1"/>
  <c r="DY20" i="1"/>
  <c r="DY16" i="1"/>
  <c r="DY11" i="1"/>
  <c r="DY7" i="1"/>
  <c r="DY12" i="1"/>
  <c r="DY10" i="1"/>
  <c r="DY27" i="1"/>
  <c r="DY14" i="1"/>
  <c r="DY6" i="1"/>
  <c r="DX7" i="1"/>
  <c r="DX18" i="1"/>
  <c r="DX19" i="1"/>
  <c r="DX27" i="1"/>
  <c r="DX16" i="1"/>
  <c r="DX14" i="1"/>
  <c r="DX20" i="1"/>
  <c r="DX11" i="1"/>
  <c r="DX15" i="1"/>
  <c r="DX12" i="1"/>
  <c r="DX2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6" i="1"/>
  <c r="AP15" i="1"/>
  <c r="DW25" i="2" l="1"/>
  <c r="DW29" i="2"/>
  <c r="DW31" i="2"/>
  <c r="DW27" i="2"/>
  <c r="DW23" i="2"/>
  <c r="DW21" i="2"/>
  <c r="DW16" i="2"/>
  <c r="DW14" i="2"/>
  <c r="DW8" i="2"/>
  <c r="DW31" i="3"/>
  <c r="DW7" i="3"/>
  <c r="DW23" i="3"/>
  <c r="DW12" i="3"/>
  <c r="DW14" i="3"/>
  <c r="DW11" i="3"/>
  <c r="DW29" i="3"/>
  <c r="DW19" i="3"/>
  <c r="DW22" i="3"/>
  <c r="DW4" i="3"/>
  <c r="DW27" i="1" l="1"/>
  <c r="DW25" i="1"/>
  <c r="DW23" i="1"/>
  <c r="DW18" i="1"/>
  <c r="DW16" i="1"/>
  <c r="DZ16" i="1" s="1"/>
  <c r="DW14" i="1"/>
  <c r="DW12" i="1"/>
  <c r="DW11" i="1"/>
  <c r="DW6" i="1"/>
  <c r="DZ6" i="1" s="1"/>
  <c r="DW20" i="1"/>
  <c r="DV24" i="2"/>
  <c r="DV18" i="2"/>
  <c r="DV31" i="2"/>
  <c r="DV29" i="2"/>
  <c r="DV27" i="2"/>
  <c r="DV25" i="2"/>
  <c r="DV23" i="2"/>
  <c r="DV21" i="2"/>
  <c r="DV16" i="2"/>
  <c r="DV8" i="2"/>
  <c r="DV14" i="3"/>
  <c r="DV7" i="3"/>
  <c r="DV29" i="3"/>
  <c r="DV23" i="3"/>
  <c r="DV22" i="3"/>
  <c r="DV20" i="3"/>
  <c r="DV12" i="3"/>
  <c r="DV5" i="3"/>
  <c r="DV31" i="3"/>
  <c r="DV4" i="3"/>
  <c r="DV14" i="1"/>
  <c r="DZ15" i="1"/>
  <c r="DV23" i="1"/>
  <c r="DV27" i="1"/>
  <c r="DV16" i="1"/>
  <c r="DV25" i="1"/>
  <c r="DV20" i="1"/>
  <c r="DV18" i="1"/>
  <c r="DV12" i="1"/>
  <c r="DV11" i="1"/>
  <c r="DV9" i="1"/>
  <c r="DV7" i="1"/>
  <c r="DV6" i="1"/>
  <c r="DU7" i="1"/>
  <c r="DU2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7" i="1"/>
  <c r="BP5" i="1"/>
  <c r="BP6" i="1"/>
  <c r="BP4" i="1"/>
  <c r="DU15" i="1"/>
  <c r="DU12" i="1"/>
  <c r="DU14" i="1"/>
  <c r="DU20" i="1"/>
  <c r="DU25" i="1"/>
  <c r="DU9" i="1"/>
  <c r="DU18" i="1"/>
  <c r="DU27" i="1"/>
  <c r="DU19" i="1"/>
  <c r="DU16" i="1"/>
  <c r="DU11" i="1"/>
  <c r="DU6" i="1"/>
  <c r="DU18" i="2"/>
  <c r="DU13" i="2"/>
  <c r="DU29" i="2"/>
  <c r="DU14" i="2"/>
  <c r="DU24" i="2"/>
  <c r="DU16" i="2"/>
  <c r="DU12" i="2"/>
  <c r="DU8" i="2"/>
  <c r="DU33" i="2"/>
  <c r="DU25" i="2"/>
  <c r="DU21" i="2"/>
  <c r="DU31" i="2"/>
  <c r="DU27" i="2"/>
  <c r="DU23" i="2"/>
  <c r="DU12" i="3"/>
  <c r="DU11" i="3"/>
  <c r="DU4" i="3"/>
  <c r="DU31" i="3"/>
  <c r="DU20" i="3"/>
  <c r="DU23" i="3"/>
  <c r="DU7" i="3"/>
  <c r="DU22" i="3"/>
  <c r="DU5" i="3"/>
  <c r="DU29" i="3"/>
  <c r="AA15" i="1" l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4" i="3"/>
  <c r="EE10" i="2" l="1"/>
  <c r="M11" i="1"/>
  <c r="CI11" i="1"/>
  <c r="CQ11" i="1"/>
  <c r="CW11" i="1"/>
  <c r="DE11" i="1"/>
  <c r="DM11" i="1"/>
  <c r="DS11" i="1"/>
  <c r="CB1048576" i="3" l="1"/>
  <c r="CC1048576" i="3"/>
  <c r="CD1048576" i="3"/>
  <c r="CE1048576" i="3"/>
  <c r="CF1048576" i="3"/>
  <c r="CG1048576" i="3"/>
  <c r="CH1048576" i="3"/>
  <c r="CJ1048576" i="3"/>
  <c r="CK1048576" i="3"/>
  <c r="CL1048576" i="3"/>
  <c r="CM1048576" i="3"/>
  <c r="CN1048576" i="3"/>
  <c r="CO1048576" i="3"/>
  <c r="CP1048576" i="3"/>
  <c r="CR1048576" i="3"/>
  <c r="CS1048576" i="3"/>
  <c r="CT1048576" i="3"/>
  <c r="CU1048576" i="3"/>
  <c r="CV1048576" i="3"/>
  <c r="CX1048576" i="3"/>
  <c r="CY1048576" i="3"/>
  <c r="CZ1048576" i="3"/>
  <c r="DA1048576" i="3"/>
  <c r="DB1048576" i="3"/>
  <c r="DC1048576" i="3"/>
  <c r="DD1048576" i="3"/>
  <c r="DF1048576" i="3"/>
  <c r="DG1048576" i="3"/>
  <c r="DH1048576" i="3"/>
  <c r="DI1048576" i="3"/>
  <c r="DJ1048576" i="3"/>
  <c r="DK1048576" i="3"/>
  <c r="DL1048576" i="3"/>
  <c r="DN1048576" i="3"/>
  <c r="DO1048576" i="3"/>
  <c r="DP1048576" i="3"/>
  <c r="DQ1048576" i="3"/>
  <c r="DR1048576" i="3"/>
  <c r="EE4" i="1"/>
  <c r="DZ4" i="1"/>
  <c r="EE24" i="2"/>
  <c r="DZ24" i="2"/>
  <c r="DS24" i="2"/>
  <c r="DM24" i="2"/>
  <c r="DE24" i="2"/>
  <c r="CW24" i="2"/>
  <c r="CQ24" i="2"/>
  <c r="CI24" i="2"/>
  <c r="BD24" i="2"/>
  <c r="AP24" i="2"/>
  <c r="AA24" i="2"/>
  <c r="M24" i="2"/>
  <c r="DT24" i="2" l="1"/>
  <c r="CA24" i="2"/>
  <c r="BZ28" i="1"/>
  <c r="BZ29" i="1"/>
  <c r="BZ30" i="1"/>
  <c r="EF24" i="2" l="1"/>
  <c r="EE33" i="3"/>
  <c r="DZ33" i="3"/>
  <c r="DS33" i="3"/>
  <c r="DM33" i="3"/>
  <c r="DE33" i="3"/>
  <c r="CW33" i="3"/>
  <c r="CQ33" i="3"/>
  <c r="CI33" i="3"/>
  <c r="BD33" i="3"/>
  <c r="AP33" i="3"/>
  <c r="AA33" i="3"/>
  <c r="M33" i="3"/>
  <c r="EE32" i="3"/>
  <c r="DZ32" i="3"/>
  <c r="DS32" i="3"/>
  <c r="DM32" i="3"/>
  <c r="DE32" i="3"/>
  <c r="CW32" i="3"/>
  <c r="CQ32" i="3"/>
  <c r="CI32" i="3"/>
  <c r="BD32" i="3"/>
  <c r="AP32" i="3"/>
  <c r="AA32" i="3"/>
  <c r="M32" i="3"/>
  <c r="EE31" i="3"/>
  <c r="DZ31" i="3"/>
  <c r="DS31" i="3"/>
  <c r="DM31" i="3"/>
  <c r="DE31" i="3"/>
  <c r="CW31" i="3"/>
  <c r="CQ31" i="3"/>
  <c r="CI31" i="3"/>
  <c r="BD31" i="3"/>
  <c r="AP31" i="3"/>
  <c r="AA31" i="3"/>
  <c r="M31" i="3"/>
  <c r="EE30" i="3"/>
  <c r="DZ30" i="3"/>
  <c r="DS30" i="3"/>
  <c r="DM30" i="3"/>
  <c r="DE30" i="3"/>
  <c r="CW30" i="3"/>
  <c r="CQ30" i="3"/>
  <c r="CI30" i="3"/>
  <c r="BD30" i="3"/>
  <c r="AP30" i="3"/>
  <c r="AA30" i="3"/>
  <c r="M30" i="3"/>
  <c r="EE29" i="3"/>
  <c r="DZ29" i="3"/>
  <c r="DS29" i="3"/>
  <c r="DM29" i="3"/>
  <c r="DE29" i="3"/>
  <c r="CW29" i="3"/>
  <c r="CQ29" i="3"/>
  <c r="CI29" i="3"/>
  <c r="BD29" i="3"/>
  <c r="AP29" i="3"/>
  <c r="AA29" i="3"/>
  <c r="M29" i="3"/>
  <c r="EE28" i="3"/>
  <c r="DZ28" i="3"/>
  <c r="DS28" i="3"/>
  <c r="DM28" i="3"/>
  <c r="DE28" i="3"/>
  <c r="CW28" i="3"/>
  <c r="CQ28" i="3"/>
  <c r="CI28" i="3"/>
  <c r="BD28" i="3"/>
  <c r="AP28" i="3"/>
  <c r="AA28" i="3"/>
  <c r="M28" i="3"/>
  <c r="EE27" i="3"/>
  <c r="DZ27" i="3"/>
  <c r="DS27" i="3"/>
  <c r="DM27" i="3"/>
  <c r="DE27" i="3"/>
  <c r="CW27" i="3"/>
  <c r="CQ27" i="3"/>
  <c r="CI27" i="3"/>
  <c r="BD27" i="3"/>
  <c r="AP27" i="3"/>
  <c r="AA27" i="3"/>
  <c r="M27" i="3"/>
  <c r="EE26" i="3"/>
  <c r="DZ26" i="3"/>
  <c r="DS26" i="3"/>
  <c r="DM26" i="3"/>
  <c r="DE26" i="3"/>
  <c r="CW26" i="3"/>
  <c r="CQ26" i="3"/>
  <c r="CI26" i="3"/>
  <c r="BD26" i="3"/>
  <c r="AP26" i="3"/>
  <c r="AA26" i="3"/>
  <c r="M26" i="3"/>
  <c r="EE25" i="3"/>
  <c r="DZ25" i="3"/>
  <c r="DS25" i="3"/>
  <c r="DM25" i="3"/>
  <c r="DE25" i="3"/>
  <c r="CW25" i="3"/>
  <c r="CQ25" i="3"/>
  <c r="CI25" i="3"/>
  <c r="BD25" i="3"/>
  <c r="AP25" i="3"/>
  <c r="AA25" i="3"/>
  <c r="M25" i="3"/>
  <c r="EE24" i="3"/>
  <c r="DZ24" i="3"/>
  <c r="DS24" i="3"/>
  <c r="DM24" i="3"/>
  <c r="DE24" i="3"/>
  <c r="CW24" i="3"/>
  <c r="CQ24" i="3"/>
  <c r="CI24" i="3"/>
  <c r="BD24" i="3"/>
  <c r="AP24" i="3"/>
  <c r="AA24" i="3"/>
  <c r="M24" i="3"/>
  <c r="EE23" i="3"/>
  <c r="DZ23" i="3"/>
  <c r="DS23" i="3"/>
  <c r="DM23" i="3"/>
  <c r="DE23" i="3"/>
  <c r="CW23" i="3"/>
  <c r="CQ23" i="3"/>
  <c r="CI23" i="3"/>
  <c r="BD23" i="3"/>
  <c r="AP23" i="3"/>
  <c r="AA23" i="3"/>
  <c r="M23" i="3"/>
  <c r="EE22" i="3"/>
  <c r="DZ22" i="3"/>
  <c r="DS22" i="3"/>
  <c r="DM22" i="3"/>
  <c r="DE22" i="3"/>
  <c r="CW22" i="3"/>
  <c r="CQ22" i="3"/>
  <c r="CI22" i="3"/>
  <c r="BD22" i="3"/>
  <c r="AP22" i="3"/>
  <c r="AA22" i="3"/>
  <c r="M22" i="3"/>
  <c r="EE21" i="3"/>
  <c r="DZ21" i="3"/>
  <c r="DS21" i="3"/>
  <c r="DM21" i="3"/>
  <c r="DE21" i="3"/>
  <c r="CW21" i="3"/>
  <c r="CQ21" i="3"/>
  <c r="CI21" i="3"/>
  <c r="BD21" i="3"/>
  <c r="AP21" i="3"/>
  <c r="AA21" i="3"/>
  <c r="M21" i="3"/>
  <c r="EE20" i="3"/>
  <c r="DZ20" i="3"/>
  <c r="DS20" i="3"/>
  <c r="DM20" i="3"/>
  <c r="DE20" i="3"/>
  <c r="CW20" i="3"/>
  <c r="CQ20" i="3"/>
  <c r="CI20" i="3"/>
  <c r="BD20" i="3"/>
  <c r="AP20" i="3"/>
  <c r="AA20" i="3"/>
  <c r="M20" i="3"/>
  <c r="EE19" i="3"/>
  <c r="DZ19" i="3"/>
  <c r="DS19" i="3"/>
  <c r="DM19" i="3"/>
  <c r="DE19" i="3"/>
  <c r="CW19" i="3"/>
  <c r="CQ19" i="3"/>
  <c r="CI19" i="3"/>
  <c r="BD19" i="3"/>
  <c r="AP19" i="3"/>
  <c r="AA19" i="3"/>
  <c r="M19" i="3"/>
  <c r="EE18" i="3"/>
  <c r="DZ18" i="3"/>
  <c r="DS18" i="3"/>
  <c r="DM18" i="3"/>
  <c r="DE18" i="3"/>
  <c r="CW18" i="3"/>
  <c r="CQ18" i="3"/>
  <c r="CI18" i="3"/>
  <c r="BD18" i="3"/>
  <c r="AP18" i="3"/>
  <c r="AA18" i="3"/>
  <c r="M18" i="3"/>
  <c r="EE17" i="3"/>
  <c r="DZ17" i="3"/>
  <c r="DS17" i="3"/>
  <c r="DM17" i="3"/>
  <c r="DE17" i="3"/>
  <c r="CW17" i="3"/>
  <c r="CQ17" i="3"/>
  <c r="CI17" i="3"/>
  <c r="BD17" i="3"/>
  <c r="AP17" i="3"/>
  <c r="AA17" i="3"/>
  <c r="M17" i="3"/>
  <c r="EE16" i="3"/>
  <c r="DZ16" i="3"/>
  <c r="DS16" i="3"/>
  <c r="DM16" i="3"/>
  <c r="DE16" i="3"/>
  <c r="CW16" i="3"/>
  <c r="CQ16" i="3"/>
  <c r="CI16" i="3"/>
  <c r="BD16" i="3"/>
  <c r="AP16" i="3"/>
  <c r="AA16" i="3"/>
  <c r="M16" i="3"/>
  <c r="EE15" i="3"/>
  <c r="DZ15" i="3"/>
  <c r="DS15" i="3"/>
  <c r="DM15" i="3"/>
  <c r="DE15" i="3"/>
  <c r="CW15" i="3"/>
  <c r="CQ15" i="3"/>
  <c r="CI15" i="3"/>
  <c r="BD15" i="3"/>
  <c r="AP15" i="3"/>
  <c r="AA15" i="3"/>
  <c r="M15" i="3"/>
  <c r="EE14" i="3"/>
  <c r="DZ14" i="3"/>
  <c r="DS14" i="3"/>
  <c r="DM14" i="3"/>
  <c r="DE14" i="3"/>
  <c r="CW14" i="3"/>
  <c r="CQ14" i="3"/>
  <c r="CI14" i="3"/>
  <c r="BD14" i="3"/>
  <c r="AP14" i="3"/>
  <c r="AA14" i="3"/>
  <c r="M14" i="3"/>
  <c r="EE13" i="3"/>
  <c r="DZ13" i="3"/>
  <c r="DS13" i="3"/>
  <c r="DM13" i="3"/>
  <c r="DE13" i="3"/>
  <c r="CW13" i="3"/>
  <c r="CQ13" i="3"/>
  <c r="CI13" i="3"/>
  <c r="BD13" i="3"/>
  <c r="AP13" i="3"/>
  <c r="AA13" i="3"/>
  <c r="M13" i="3"/>
  <c r="EE12" i="3"/>
  <c r="DZ12" i="3"/>
  <c r="DS12" i="3"/>
  <c r="DM12" i="3"/>
  <c r="DE12" i="3"/>
  <c r="CW12" i="3"/>
  <c r="CQ12" i="3"/>
  <c r="CI12" i="3"/>
  <c r="BD12" i="3"/>
  <c r="AP12" i="3"/>
  <c r="AA12" i="3"/>
  <c r="M12" i="3"/>
  <c r="EE11" i="3"/>
  <c r="DZ11" i="3"/>
  <c r="DS11" i="3"/>
  <c r="DM11" i="3"/>
  <c r="DE11" i="3"/>
  <c r="CW11" i="3"/>
  <c r="CQ11" i="3"/>
  <c r="CI11" i="3"/>
  <c r="BD11" i="3"/>
  <c r="AP11" i="3"/>
  <c r="AA11" i="3"/>
  <c r="M11" i="3"/>
  <c r="EE10" i="3"/>
  <c r="DZ10" i="3"/>
  <c r="DS10" i="3"/>
  <c r="DM10" i="3"/>
  <c r="DE10" i="3"/>
  <c r="CW10" i="3"/>
  <c r="CQ10" i="3"/>
  <c r="CI10" i="3"/>
  <c r="BD10" i="3"/>
  <c r="AP10" i="3"/>
  <c r="AA10" i="3"/>
  <c r="M10" i="3"/>
  <c r="EE9" i="3"/>
  <c r="DZ9" i="3"/>
  <c r="DS9" i="3"/>
  <c r="DM9" i="3"/>
  <c r="DE9" i="3"/>
  <c r="CW9" i="3"/>
  <c r="CQ9" i="3"/>
  <c r="CI9" i="3"/>
  <c r="BD9" i="3"/>
  <c r="AP9" i="3"/>
  <c r="AA9" i="3"/>
  <c r="M9" i="3"/>
  <c r="EE8" i="3"/>
  <c r="DZ8" i="3"/>
  <c r="DS8" i="3"/>
  <c r="DM8" i="3"/>
  <c r="DE8" i="3"/>
  <c r="CW8" i="3"/>
  <c r="CQ8" i="3"/>
  <c r="CI8" i="3"/>
  <c r="BD8" i="3"/>
  <c r="AP8" i="3"/>
  <c r="AA8" i="3"/>
  <c r="M8" i="3"/>
  <c r="EE7" i="3"/>
  <c r="DZ7" i="3"/>
  <c r="DS7" i="3"/>
  <c r="DM7" i="3"/>
  <c r="DE7" i="3"/>
  <c r="CW7" i="3"/>
  <c r="CQ7" i="3"/>
  <c r="CI7" i="3"/>
  <c r="BD7" i="3"/>
  <c r="AP7" i="3"/>
  <c r="AA7" i="3"/>
  <c r="M7" i="3"/>
  <c r="EE6" i="3"/>
  <c r="DZ6" i="3"/>
  <c r="DS6" i="3"/>
  <c r="DM6" i="3"/>
  <c r="DE6" i="3"/>
  <c r="CW6" i="3"/>
  <c r="CQ6" i="3"/>
  <c r="CI6" i="3"/>
  <c r="BD6" i="3"/>
  <c r="AP6" i="3"/>
  <c r="AA6" i="3"/>
  <c r="M6" i="3"/>
  <c r="EE5" i="3"/>
  <c r="DZ5" i="3"/>
  <c r="DS5" i="3"/>
  <c r="DM5" i="3"/>
  <c r="DE5" i="3"/>
  <c r="CW5" i="3"/>
  <c r="CQ5" i="3"/>
  <c r="CI5" i="3"/>
  <c r="BD5" i="3"/>
  <c r="AP5" i="3"/>
  <c r="AA5" i="3"/>
  <c r="M5" i="3"/>
  <c r="EE4" i="3"/>
  <c r="DZ4" i="3"/>
  <c r="DS4" i="3"/>
  <c r="DM4" i="3"/>
  <c r="DE4" i="3"/>
  <c r="CW4" i="3"/>
  <c r="CQ4" i="3"/>
  <c r="CI4" i="3"/>
  <c r="BD4" i="3"/>
  <c r="AP4" i="3"/>
  <c r="AA4" i="3"/>
  <c r="M4" i="3"/>
  <c r="EE33" i="2"/>
  <c r="DZ33" i="2"/>
  <c r="DS33" i="2"/>
  <c r="DM33" i="2"/>
  <c r="DE33" i="2"/>
  <c r="CW33" i="2"/>
  <c r="CQ33" i="2"/>
  <c r="CI33" i="2"/>
  <c r="BD33" i="2"/>
  <c r="AP33" i="2"/>
  <c r="AA33" i="2"/>
  <c r="M33" i="2"/>
  <c r="EE32" i="2"/>
  <c r="DZ32" i="2"/>
  <c r="DS32" i="2"/>
  <c r="DM32" i="2"/>
  <c r="DE32" i="2"/>
  <c r="CW32" i="2"/>
  <c r="CQ32" i="2"/>
  <c r="CI32" i="2"/>
  <c r="BD32" i="2"/>
  <c r="AP32" i="2"/>
  <c r="AA32" i="2"/>
  <c r="M32" i="2"/>
  <c r="EE31" i="2"/>
  <c r="DZ31" i="2"/>
  <c r="DS31" i="2"/>
  <c r="DM31" i="2"/>
  <c r="DE31" i="2"/>
  <c r="CW31" i="2"/>
  <c r="CQ31" i="2"/>
  <c r="CI31" i="2"/>
  <c r="BD31" i="2"/>
  <c r="AP31" i="2"/>
  <c r="AA31" i="2"/>
  <c r="M31" i="2"/>
  <c r="EE30" i="2"/>
  <c r="DZ30" i="2"/>
  <c r="DS30" i="2"/>
  <c r="DM30" i="2"/>
  <c r="DE30" i="2"/>
  <c r="CW30" i="2"/>
  <c r="CQ30" i="2"/>
  <c r="CI30" i="2"/>
  <c r="BD30" i="2"/>
  <c r="AP30" i="2"/>
  <c r="AA30" i="2"/>
  <c r="M30" i="2"/>
  <c r="EE29" i="2"/>
  <c r="DZ29" i="2"/>
  <c r="DS29" i="2"/>
  <c r="DM29" i="2"/>
  <c r="DE29" i="2"/>
  <c r="CW29" i="2"/>
  <c r="CQ29" i="2"/>
  <c r="CI29" i="2"/>
  <c r="BD29" i="2"/>
  <c r="AP29" i="2"/>
  <c r="AA29" i="2"/>
  <c r="M29" i="2"/>
  <c r="EE28" i="2"/>
  <c r="DZ28" i="2"/>
  <c r="DS28" i="2"/>
  <c r="DM28" i="2"/>
  <c r="DE28" i="2"/>
  <c r="CW28" i="2"/>
  <c r="CQ28" i="2"/>
  <c r="CI28" i="2"/>
  <c r="BD28" i="2"/>
  <c r="AP28" i="2"/>
  <c r="AA28" i="2"/>
  <c r="M28" i="2"/>
  <c r="EE27" i="2"/>
  <c r="DZ27" i="2"/>
  <c r="DS27" i="2"/>
  <c r="DM27" i="2"/>
  <c r="DE27" i="2"/>
  <c r="CW27" i="2"/>
  <c r="CQ27" i="2"/>
  <c r="CI27" i="2"/>
  <c r="BD27" i="2"/>
  <c r="AP27" i="2"/>
  <c r="AA27" i="2"/>
  <c r="M27" i="2"/>
  <c r="EE26" i="2"/>
  <c r="DZ26" i="2"/>
  <c r="DS26" i="2"/>
  <c r="DM26" i="2"/>
  <c r="DE26" i="2"/>
  <c r="CW26" i="2"/>
  <c r="CQ26" i="2"/>
  <c r="CI26" i="2"/>
  <c r="BD26" i="2"/>
  <c r="AP26" i="2"/>
  <c r="AA26" i="2"/>
  <c r="M26" i="2"/>
  <c r="EE25" i="2"/>
  <c r="DZ25" i="2"/>
  <c r="DS25" i="2"/>
  <c r="DM25" i="2"/>
  <c r="DE25" i="2"/>
  <c r="CW25" i="2"/>
  <c r="CQ25" i="2"/>
  <c r="CI25" i="2"/>
  <c r="BD25" i="2"/>
  <c r="AP25" i="2"/>
  <c r="AA25" i="2"/>
  <c r="M25" i="2"/>
  <c r="EE23" i="2"/>
  <c r="DZ23" i="2"/>
  <c r="DS23" i="2"/>
  <c r="DM23" i="2"/>
  <c r="DE23" i="2"/>
  <c r="CW23" i="2"/>
  <c r="CQ23" i="2"/>
  <c r="CI23" i="2"/>
  <c r="BD23" i="2"/>
  <c r="AP23" i="2"/>
  <c r="AA23" i="2"/>
  <c r="M23" i="2"/>
  <c r="EE22" i="2"/>
  <c r="DZ22" i="2"/>
  <c r="DS22" i="2"/>
  <c r="DM22" i="2"/>
  <c r="DE22" i="2"/>
  <c r="CW22" i="2"/>
  <c r="CQ22" i="2"/>
  <c r="CI22" i="2"/>
  <c r="BD22" i="2"/>
  <c r="AP22" i="2"/>
  <c r="AA22" i="2"/>
  <c r="M22" i="2"/>
  <c r="EE21" i="2"/>
  <c r="DZ21" i="2"/>
  <c r="DS21" i="2"/>
  <c r="DM21" i="2"/>
  <c r="DE21" i="2"/>
  <c r="CW21" i="2"/>
  <c r="CQ21" i="2"/>
  <c r="CI21" i="2"/>
  <c r="BD21" i="2"/>
  <c r="AP21" i="2"/>
  <c r="AA21" i="2"/>
  <c r="M21" i="2"/>
  <c r="EE20" i="2"/>
  <c r="DZ20" i="2"/>
  <c r="DS20" i="2"/>
  <c r="DM20" i="2"/>
  <c r="DE20" i="2"/>
  <c r="CW20" i="2"/>
  <c r="CQ20" i="2"/>
  <c r="CI20" i="2"/>
  <c r="BD20" i="2"/>
  <c r="AP20" i="2"/>
  <c r="AA20" i="2"/>
  <c r="M20" i="2"/>
  <c r="EE19" i="2"/>
  <c r="DZ19" i="2"/>
  <c r="DS19" i="2"/>
  <c r="DM19" i="2"/>
  <c r="DE19" i="2"/>
  <c r="CW19" i="2"/>
  <c r="CQ19" i="2"/>
  <c r="CI19" i="2"/>
  <c r="BD19" i="2"/>
  <c r="AP19" i="2"/>
  <c r="AA19" i="2"/>
  <c r="M19" i="2"/>
  <c r="EE18" i="2"/>
  <c r="DZ18" i="2"/>
  <c r="DS18" i="2"/>
  <c r="DM18" i="2"/>
  <c r="DE18" i="2"/>
  <c r="CW18" i="2"/>
  <c r="CQ18" i="2"/>
  <c r="CI18" i="2"/>
  <c r="BD18" i="2"/>
  <c r="AP18" i="2"/>
  <c r="AA18" i="2"/>
  <c r="M18" i="2"/>
  <c r="EE17" i="2"/>
  <c r="DZ17" i="2"/>
  <c r="DS17" i="2"/>
  <c r="DM17" i="2"/>
  <c r="DE17" i="2"/>
  <c r="CW17" i="2"/>
  <c r="CQ17" i="2"/>
  <c r="CI17" i="2"/>
  <c r="BD17" i="2"/>
  <c r="AP17" i="2"/>
  <c r="AA17" i="2"/>
  <c r="M17" i="2"/>
  <c r="EE16" i="2"/>
  <c r="DZ16" i="2"/>
  <c r="DS16" i="2"/>
  <c r="DM16" i="2"/>
  <c r="DE16" i="2"/>
  <c r="CW16" i="2"/>
  <c r="CQ16" i="2"/>
  <c r="CI16" i="2"/>
  <c r="BD16" i="2"/>
  <c r="AP16" i="2"/>
  <c r="AA16" i="2"/>
  <c r="M16" i="2"/>
  <c r="EE15" i="2"/>
  <c r="DZ15" i="2"/>
  <c r="DS15" i="2"/>
  <c r="DM15" i="2"/>
  <c r="DE15" i="2"/>
  <c r="CW15" i="2"/>
  <c r="CQ15" i="2"/>
  <c r="CI15" i="2"/>
  <c r="BD15" i="2"/>
  <c r="AP15" i="2"/>
  <c r="AA15" i="2"/>
  <c r="M15" i="2"/>
  <c r="EE14" i="2"/>
  <c r="DZ14" i="2"/>
  <c r="DS14" i="2"/>
  <c r="DM14" i="2"/>
  <c r="DE14" i="2"/>
  <c r="CW14" i="2"/>
  <c r="CQ14" i="2"/>
  <c r="CI14" i="2"/>
  <c r="BD14" i="2"/>
  <c r="AP14" i="2"/>
  <c r="AA14" i="2"/>
  <c r="M14" i="2"/>
  <c r="EE13" i="2"/>
  <c r="DZ13" i="2"/>
  <c r="DS13" i="2"/>
  <c r="DM13" i="2"/>
  <c r="DE13" i="2"/>
  <c r="CW13" i="2"/>
  <c r="CQ13" i="2"/>
  <c r="CI13" i="2"/>
  <c r="BD13" i="2"/>
  <c r="AP13" i="2"/>
  <c r="AA13" i="2"/>
  <c r="M13" i="2"/>
  <c r="EE12" i="2"/>
  <c r="DZ12" i="2"/>
  <c r="DS12" i="2"/>
  <c r="DM12" i="2"/>
  <c r="DE12" i="2"/>
  <c r="CW12" i="2"/>
  <c r="CQ12" i="2"/>
  <c r="CI12" i="2"/>
  <c r="BD12" i="2"/>
  <c r="AP12" i="2"/>
  <c r="EE11" i="2"/>
  <c r="DZ11" i="2"/>
  <c r="DS11" i="2"/>
  <c r="DM11" i="2"/>
  <c r="DE11" i="2"/>
  <c r="CW11" i="2"/>
  <c r="CQ11" i="2"/>
  <c r="CI11" i="2"/>
  <c r="BD11" i="2"/>
  <c r="AP11" i="2"/>
  <c r="AA11" i="2"/>
  <c r="M11" i="2"/>
  <c r="DZ10" i="2"/>
  <c r="DS10" i="2"/>
  <c r="DM10" i="2"/>
  <c r="DE10" i="2"/>
  <c r="CW10" i="2"/>
  <c r="CQ10" i="2"/>
  <c r="CI10" i="2"/>
  <c r="BD10" i="2"/>
  <c r="AP10" i="2"/>
  <c r="AA10" i="2"/>
  <c r="M10" i="2"/>
  <c r="EE9" i="2"/>
  <c r="DZ9" i="2"/>
  <c r="DS9" i="2"/>
  <c r="DM9" i="2"/>
  <c r="DE9" i="2"/>
  <c r="CW9" i="2"/>
  <c r="CQ9" i="2"/>
  <c r="CI9" i="2"/>
  <c r="BD9" i="2"/>
  <c r="AP9" i="2"/>
  <c r="AA9" i="2"/>
  <c r="M9" i="2"/>
  <c r="EE8" i="2"/>
  <c r="DZ8" i="2"/>
  <c r="DS8" i="2"/>
  <c r="DM8" i="2"/>
  <c r="DE8" i="2"/>
  <c r="CW8" i="2"/>
  <c r="CQ8" i="2"/>
  <c r="CI8" i="2"/>
  <c r="BD8" i="2"/>
  <c r="AP8" i="2"/>
  <c r="AA8" i="2"/>
  <c r="M8" i="2"/>
  <c r="EE7" i="2"/>
  <c r="DZ7" i="2"/>
  <c r="DS7" i="2"/>
  <c r="DM7" i="2"/>
  <c r="DE7" i="2"/>
  <c r="CW7" i="2"/>
  <c r="CQ7" i="2"/>
  <c r="CI7" i="2"/>
  <c r="BD7" i="2"/>
  <c r="AP7" i="2"/>
  <c r="AA7" i="2"/>
  <c r="M7" i="2"/>
  <c r="EE6" i="2"/>
  <c r="DZ6" i="2"/>
  <c r="DS6" i="2"/>
  <c r="DM6" i="2"/>
  <c r="DE6" i="2"/>
  <c r="CW6" i="2"/>
  <c r="CQ6" i="2"/>
  <c r="CI6" i="2"/>
  <c r="BD6" i="2"/>
  <c r="AP6" i="2"/>
  <c r="AA6" i="2"/>
  <c r="M6" i="2"/>
  <c r="EE5" i="2"/>
  <c r="DZ5" i="2"/>
  <c r="DS5" i="2"/>
  <c r="DM5" i="2"/>
  <c r="DE5" i="2"/>
  <c r="CW5" i="2"/>
  <c r="CQ5" i="2"/>
  <c r="CI5" i="2"/>
  <c r="BD5" i="2"/>
  <c r="AP5" i="2"/>
  <c r="AA5" i="2"/>
  <c r="M5" i="2"/>
  <c r="EE4" i="2"/>
  <c r="DZ4" i="2"/>
  <c r="DS4" i="2"/>
  <c r="DM4" i="2"/>
  <c r="DE4" i="2"/>
  <c r="CW4" i="2"/>
  <c r="CQ4" i="2"/>
  <c r="CI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E30" i="1"/>
  <c r="DZ30" i="1"/>
  <c r="DS30" i="1"/>
  <c r="DM30" i="1"/>
  <c r="DE30" i="1"/>
  <c r="CW30" i="1"/>
  <c r="CQ30" i="1"/>
  <c r="CI30" i="1"/>
  <c r="EE29" i="1"/>
  <c r="DZ29" i="1"/>
  <c r="DS29" i="1"/>
  <c r="DM29" i="1"/>
  <c r="DE29" i="1"/>
  <c r="CW29" i="1"/>
  <c r="CQ29" i="1"/>
  <c r="CI29" i="1"/>
  <c r="EE28" i="1"/>
  <c r="DZ28" i="1"/>
  <c r="DS28" i="1"/>
  <c r="DM28" i="1"/>
  <c r="DE28" i="1"/>
  <c r="CW28" i="1"/>
  <c r="CQ28" i="1"/>
  <c r="CI28" i="1"/>
  <c r="EE27" i="1"/>
  <c r="DZ27" i="1"/>
  <c r="DS27" i="1"/>
  <c r="DM27" i="1"/>
  <c r="DE27" i="1"/>
  <c r="CW27" i="1"/>
  <c r="CQ27" i="1"/>
  <c r="CI27" i="1"/>
  <c r="EE26" i="1"/>
  <c r="DZ26" i="1"/>
  <c r="DS26" i="1"/>
  <c r="DM26" i="1"/>
  <c r="DE26" i="1"/>
  <c r="CW26" i="1"/>
  <c r="CQ26" i="1"/>
  <c r="CI26" i="1"/>
  <c r="EE25" i="1"/>
  <c r="DZ25" i="1"/>
  <c r="DS25" i="1"/>
  <c r="DM25" i="1"/>
  <c r="DE25" i="1"/>
  <c r="CW25" i="1"/>
  <c r="CQ25" i="1"/>
  <c r="CI25" i="1"/>
  <c r="EE24" i="1"/>
  <c r="DZ24" i="1"/>
  <c r="DS24" i="1"/>
  <c r="DM24" i="1"/>
  <c r="DE24" i="1"/>
  <c r="CW24" i="1"/>
  <c r="CQ24" i="1"/>
  <c r="CI24" i="1"/>
  <c r="EE23" i="1"/>
  <c r="DZ23" i="1"/>
  <c r="DS23" i="1"/>
  <c r="DM23" i="1"/>
  <c r="DE23" i="1"/>
  <c r="CW23" i="1"/>
  <c r="CQ23" i="1"/>
  <c r="CI23" i="1"/>
  <c r="EE22" i="1"/>
  <c r="DZ22" i="1"/>
  <c r="DS22" i="1"/>
  <c r="DM22" i="1"/>
  <c r="DE22" i="1"/>
  <c r="CW22" i="1"/>
  <c r="CQ22" i="1"/>
  <c r="CI22" i="1"/>
  <c r="EE21" i="1"/>
  <c r="DZ21" i="1"/>
  <c r="DS21" i="1"/>
  <c r="DM21" i="1"/>
  <c r="DE21" i="1"/>
  <c r="CW21" i="1"/>
  <c r="CQ21" i="1"/>
  <c r="CI21" i="1"/>
  <c r="EE20" i="1"/>
  <c r="DZ20" i="1"/>
  <c r="DS20" i="1"/>
  <c r="DM20" i="1"/>
  <c r="DE20" i="1"/>
  <c r="CW20" i="1"/>
  <c r="CQ20" i="1"/>
  <c r="CI20" i="1"/>
  <c r="EE19" i="1"/>
  <c r="DZ19" i="1"/>
  <c r="DS19" i="1"/>
  <c r="DM19" i="1"/>
  <c r="DE19" i="1"/>
  <c r="CW19" i="1"/>
  <c r="CQ19" i="1"/>
  <c r="CI19" i="1"/>
  <c r="EE18" i="1"/>
  <c r="DZ18" i="1"/>
  <c r="DS18" i="1"/>
  <c r="DM18" i="1"/>
  <c r="DE18" i="1"/>
  <c r="CW18" i="1"/>
  <c r="CQ18" i="1"/>
  <c r="CI18" i="1"/>
  <c r="EE17" i="1"/>
  <c r="DZ17" i="1"/>
  <c r="DS17" i="1"/>
  <c r="DM17" i="1"/>
  <c r="DE17" i="1"/>
  <c r="CW17" i="1"/>
  <c r="CQ17" i="1"/>
  <c r="CI17" i="1"/>
  <c r="EE16" i="1"/>
  <c r="DS16" i="1"/>
  <c r="DM16" i="1"/>
  <c r="DE16" i="1"/>
  <c r="CW16" i="1"/>
  <c r="CQ16" i="1"/>
  <c r="CI16" i="1"/>
  <c r="EE15" i="1"/>
  <c r="DS15" i="1"/>
  <c r="DM15" i="1"/>
  <c r="DE15" i="1"/>
  <c r="CW15" i="1"/>
  <c r="CQ15" i="1"/>
  <c r="CI15" i="1"/>
  <c r="EE14" i="1"/>
  <c r="DZ14" i="1"/>
  <c r="DS14" i="1"/>
  <c r="DM14" i="1"/>
  <c r="DE14" i="1"/>
  <c r="CW14" i="1"/>
  <c r="CQ14" i="1"/>
  <c r="CI14" i="1"/>
  <c r="EE13" i="1"/>
  <c r="DZ13" i="1"/>
  <c r="DS13" i="1"/>
  <c r="DM13" i="1"/>
  <c r="DE13" i="1"/>
  <c r="CW13" i="1"/>
  <c r="CQ13" i="1"/>
  <c r="CI13" i="1"/>
  <c r="EE12" i="1"/>
  <c r="DZ12" i="1"/>
  <c r="DS12" i="1"/>
  <c r="DM12" i="1"/>
  <c r="DE12" i="1"/>
  <c r="CW12" i="1"/>
  <c r="CQ12" i="1"/>
  <c r="CI12" i="1"/>
  <c r="EE11" i="1"/>
  <c r="DZ11" i="1"/>
  <c r="EE10" i="1"/>
  <c r="DZ10" i="1"/>
  <c r="DS10" i="1"/>
  <c r="DM10" i="1"/>
  <c r="DE10" i="1"/>
  <c r="CW10" i="1"/>
  <c r="CQ10" i="1"/>
  <c r="CI10" i="1"/>
  <c r="EE9" i="1"/>
  <c r="DZ9" i="1"/>
  <c r="DS9" i="1"/>
  <c r="DM9" i="1"/>
  <c r="DE9" i="1"/>
  <c r="CW9" i="1"/>
  <c r="CQ9" i="1"/>
  <c r="CI9" i="1"/>
  <c r="EE8" i="1"/>
  <c r="DZ8" i="1"/>
  <c r="DS8" i="1"/>
  <c r="DM8" i="1"/>
  <c r="DE8" i="1"/>
  <c r="CW8" i="1"/>
  <c r="CQ8" i="1"/>
  <c r="CI8" i="1"/>
  <c r="EE7" i="1"/>
  <c r="DZ7" i="1"/>
  <c r="DS7" i="1"/>
  <c r="DM7" i="1"/>
  <c r="DE7" i="1"/>
  <c r="CW7" i="1"/>
  <c r="CQ7" i="1"/>
  <c r="CI7" i="1"/>
  <c r="EE6" i="1"/>
  <c r="DS6" i="1"/>
  <c r="DM6" i="1"/>
  <c r="DE6" i="1"/>
  <c r="CW6" i="1"/>
  <c r="CQ6" i="1"/>
  <c r="CI6" i="1"/>
  <c r="EE5" i="1"/>
  <c r="DZ5" i="1"/>
  <c r="DS5" i="1"/>
  <c r="DM5" i="1"/>
  <c r="DE5" i="1"/>
  <c r="CW5" i="1"/>
  <c r="CQ5" i="1"/>
  <c r="CI5" i="1"/>
  <c r="DS4" i="1"/>
  <c r="DM4" i="1"/>
  <c r="DE4" i="1"/>
  <c r="CW4" i="1"/>
  <c r="CQ4" i="1"/>
  <c r="CI4" i="1"/>
  <c r="DT10" i="2" l="1"/>
  <c r="CA6" i="2"/>
  <c r="CA12" i="2"/>
  <c r="CA20" i="2"/>
  <c r="CA22" i="2"/>
  <c r="DT5" i="3"/>
  <c r="CA6" i="3"/>
  <c r="EF6" i="3" s="1"/>
  <c r="DT7" i="3"/>
  <c r="DT9" i="3"/>
  <c r="DT11" i="3"/>
  <c r="CA12" i="3"/>
  <c r="DT13" i="3"/>
  <c r="DT15" i="3"/>
  <c r="DT17" i="3"/>
  <c r="DT19" i="3"/>
  <c r="CA20" i="3"/>
  <c r="DT21" i="3"/>
  <c r="CA22" i="3"/>
  <c r="DT23" i="3"/>
  <c r="DT25" i="3"/>
  <c r="DT27" i="3"/>
  <c r="CA28" i="3"/>
  <c r="DT29" i="3"/>
  <c r="DT32" i="3"/>
  <c r="CA14" i="1"/>
  <c r="DT14" i="1"/>
  <c r="DT31" i="3"/>
  <c r="DT4" i="3"/>
  <c r="DT6" i="3"/>
  <c r="DT8" i="3"/>
  <c r="DT10" i="3"/>
  <c r="DT12" i="3"/>
  <c r="DT14" i="3"/>
  <c r="DT16" i="3"/>
  <c r="DT18" i="3"/>
  <c r="DT20" i="3"/>
  <c r="DT22" i="3"/>
  <c r="DT24" i="3"/>
  <c r="DT26" i="3"/>
  <c r="DT28" i="3"/>
  <c r="EF28" i="3" s="1"/>
  <c r="DT30" i="3"/>
  <c r="DT33" i="3"/>
  <c r="DT22" i="2"/>
  <c r="DT25" i="2"/>
  <c r="CA26" i="2"/>
  <c r="DT27" i="2"/>
  <c r="CA28" i="2"/>
  <c r="DT29" i="2"/>
  <c r="CA30" i="2"/>
  <c r="DT31" i="2"/>
  <c r="CA32" i="2"/>
  <c r="EF32" i="2" s="1"/>
  <c r="DT33" i="2"/>
  <c r="CA4" i="2"/>
  <c r="CA29" i="2"/>
  <c r="CA27" i="2"/>
  <c r="EF27" i="2" s="1"/>
  <c r="DT5" i="2"/>
  <c r="CA33" i="3"/>
  <c r="DM1048576" i="3"/>
  <c r="CA30" i="3"/>
  <c r="CA11" i="3"/>
  <c r="CA7" i="3"/>
  <c r="CA21" i="3"/>
  <c r="DS1048576" i="3"/>
  <c r="CA15" i="3"/>
  <c r="CA9" i="3"/>
  <c r="EF9" i="3" s="1"/>
  <c r="CQ1048576" i="3"/>
  <c r="CA5" i="3"/>
  <c r="CA17" i="3"/>
  <c r="CA19" i="3"/>
  <c r="CW1048576" i="3"/>
  <c r="CA25" i="3"/>
  <c r="EF25" i="3" s="1"/>
  <c r="CA27" i="3"/>
  <c r="CI1048576" i="3"/>
  <c r="DE1048576" i="3"/>
  <c r="CA10" i="3"/>
  <c r="CA13" i="3"/>
  <c r="CA7" i="2"/>
  <c r="DT11" i="2"/>
  <c r="DT13" i="2"/>
  <c r="DT17" i="2"/>
  <c r="DT19" i="2"/>
  <c r="DT23" i="2"/>
  <c r="DT26" i="2"/>
  <c r="DT28" i="2"/>
  <c r="DT30" i="2"/>
  <c r="CA10" i="2"/>
  <c r="DT32" i="2"/>
  <c r="CA15" i="2"/>
  <c r="DT7" i="2"/>
  <c r="DT9" i="2"/>
  <c r="DT21" i="2"/>
  <c r="DT4" i="2"/>
  <c r="CA5" i="2"/>
  <c r="DT15" i="2"/>
  <c r="DT6" i="2"/>
  <c r="DT8" i="2"/>
  <c r="CA9" i="2"/>
  <c r="CA11" i="2"/>
  <c r="DT12" i="2"/>
  <c r="CA13" i="2"/>
  <c r="DT14" i="2"/>
  <c r="DT16" i="2"/>
  <c r="CA17" i="2"/>
  <c r="DT18" i="2"/>
  <c r="CA19" i="2"/>
  <c r="DT20" i="2"/>
  <c r="CA21" i="2"/>
  <c r="DT6" i="1"/>
  <c r="DT8" i="1"/>
  <c r="DT10" i="1"/>
  <c r="DT12" i="1"/>
  <c r="DT16" i="1"/>
  <c r="DT18" i="1"/>
  <c r="DT20" i="1"/>
  <c r="DT22" i="1"/>
  <c r="DT24" i="1"/>
  <c r="DT26" i="1"/>
  <c r="DT28" i="1"/>
  <c r="DT30" i="1"/>
  <c r="DT4" i="1"/>
  <c r="DT5" i="1"/>
  <c r="DT7" i="1"/>
  <c r="DT9" i="1"/>
  <c r="DT11" i="1"/>
  <c r="DT13" i="1"/>
  <c r="DT15" i="1"/>
  <c r="DT17" i="1"/>
  <c r="DT19" i="1"/>
  <c r="DT21" i="1"/>
  <c r="DT23" i="1"/>
  <c r="DT25" i="1"/>
  <c r="DT27" i="1"/>
  <c r="DT29" i="1"/>
  <c r="CA4" i="1"/>
  <c r="CA31" i="2"/>
  <c r="CA18" i="2"/>
  <c r="CA23" i="2"/>
  <c r="EF23" i="2" s="1"/>
  <c r="CA14" i="2"/>
  <c r="CA14" i="3"/>
  <c r="CA26" i="3"/>
  <c r="CA4" i="3"/>
  <c r="CA23" i="3"/>
  <c r="CA31" i="3"/>
  <c r="EF31" i="3" s="1"/>
  <c r="CA29" i="3"/>
  <c r="CA8" i="3"/>
  <c r="EF8" i="3" s="1"/>
  <c r="CA16" i="3"/>
  <c r="CA24" i="3"/>
  <c r="CA32" i="3"/>
  <c r="CA18" i="3"/>
  <c r="CA8" i="2"/>
  <c r="CA16" i="2"/>
  <c r="EF16" i="2" s="1"/>
  <c r="CA25" i="2"/>
  <c r="EF25" i="2" s="1"/>
  <c r="CA33" i="2"/>
  <c r="EF33" i="2" s="1"/>
  <c r="CA10" i="1"/>
  <c r="CA26" i="1"/>
  <c r="CA18" i="1"/>
  <c r="CA15" i="1"/>
  <c r="CA22" i="1"/>
  <c r="CA19" i="1"/>
  <c r="CA8" i="1"/>
  <c r="CA12" i="1"/>
  <c r="CA9" i="1"/>
  <c r="CA13" i="1"/>
  <c r="CA21" i="1"/>
  <c r="CA28" i="1"/>
  <c r="CA20" i="1"/>
  <c r="CA27" i="1"/>
  <c r="CA6" i="1"/>
  <c r="CA17" i="1"/>
  <c r="CA24" i="1"/>
  <c r="CA29" i="1"/>
  <c r="CA7" i="1"/>
  <c r="CA11" i="1"/>
  <c r="CA23" i="1"/>
  <c r="CA30" i="1"/>
  <c r="CA5" i="1"/>
  <c r="CA25" i="1"/>
  <c r="CA16" i="1"/>
  <c r="EF29" i="2" l="1"/>
  <c r="EF18" i="3"/>
  <c r="EF17" i="3"/>
  <c r="EF24" i="3"/>
  <c r="EF32" i="3"/>
  <c r="EF22" i="3"/>
  <c r="EF28" i="1"/>
  <c r="EF10" i="2"/>
  <c r="EF6" i="2"/>
  <c r="EF12" i="2"/>
  <c r="EF26" i="2"/>
  <c r="EF28" i="2"/>
  <c r="EF22" i="2"/>
  <c r="EF4" i="2"/>
  <c r="EF20" i="2"/>
  <c r="EF20" i="3"/>
  <c r="EF12" i="3"/>
  <c r="EF12" i="1"/>
  <c r="EF27" i="1"/>
  <c r="EF22" i="1"/>
  <c r="EF6" i="1"/>
  <c r="EF11" i="1"/>
  <c r="EF14" i="1"/>
  <c r="EF16" i="3"/>
  <c r="EF31" i="2"/>
  <c r="EF30" i="2"/>
  <c r="EF30" i="1"/>
  <c r="EF8" i="1"/>
  <c r="EF7" i="1"/>
  <c r="EF21" i="1"/>
  <c r="EF18" i="1"/>
  <c r="EF4" i="1"/>
  <c r="EF16" i="1"/>
  <c r="EF5" i="1"/>
  <c r="EF17" i="1"/>
  <c r="EF5" i="2"/>
  <c r="EF8" i="2"/>
  <c r="EF9" i="2"/>
  <c r="EF23" i="3"/>
  <c r="EF7" i="3"/>
  <c r="EF33" i="3"/>
  <c r="EF21" i="3"/>
  <c r="EF5" i="3"/>
  <c r="EF29" i="3"/>
  <c r="EF26" i="3"/>
  <c r="EF13" i="3"/>
  <c r="EF11" i="3"/>
  <c r="EF14" i="3"/>
  <c r="EF10" i="3"/>
  <c r="EF27" i="3"/>
  <c r="EF15" i="3"/>
  <c r="EF19" i="3"/>
  <c r="EF30" i="3"/>
  <c r="EF4" i="3"/>
  <c r="EF18" i="2"/>
  <c r="EF15" i="2"/>
  <c r="EF19" i="2"/>
  <c r="EF17" i="2"/>
  <c r="EF13" i="2"/>
  <c r="EF11" i="2"/>
  <c r="EF14" i="2"/>
  <c r="EF21" i="2"/>
  <c r="EF7" i="2"/>
  <c r="EF19" i="1"/>
  <c r="EF15" i="1"/>
  <c r="EF29" i="1"/>
  <c r="EF13" i="1"/>
  <c r="EF26" i="1"/>
  <c r="EF25" i="1"/>
  <c r="EF24" i="1"/>
  <c r="EF9" i="1"/>
  <c r="EF10" i="1"/>
  <c r="EF23" i="1"/>
  <c r="EF20" i="1"/>
</calcChain>
</file>

<file path=xl/comments1.xml><?xml version="1.0" encoding="utf-8"?>
<comments xmlns="http://schemas.openxmlformats.org/spreadsheetml/2006/main">
  <authors>
    <author>tetyana</author>
  </authors>
  <commentLis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8/04/2021
</t>
        </r>
      </text>
    </comment>
    <comment ref="BK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</t>
        </r>
      </text>
    </comment>
    <comment ref="B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6/05/2021
</t>
        </r>
      </text>
    </comment>
    <comment ref="BW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C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B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EB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5/04/2021
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EB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EB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29/04/2021</t>
        </r>
      </text>
    </comment>
    <comment ref="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A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EB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EC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E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AQ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все в лдном файле</t>
        </r>
      </text>
    </comment>
    <comment ref="BV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<sst xmlns="http://schemas.openxmlformats.org/spreadsheetml/2006/main" count="540" uniqueCount="142">
  <si>
    <t>№ п.п</t>
  </si>
  <si>
    <t>Прізвище</t>
  </si>
  <si>
    <t>Лаб 5 рекурсия 
листопад</t>
  </si>
  <si>
    <t>Лаб 6 одномерн массивы
Жовтень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</si>
  <si>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</si>
  <si>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</si>
  <si>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</si>
  <si>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</si>
  <si>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</si>
  <si>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</si>
  <si>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</si>
  <si>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</si>
  <si>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</si>
  <si>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</si>
  <si>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</si>
  <si>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</si>
  <si>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</si>
  <si>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</si>
  <si>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</si>
  <si>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</si>
  <si>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</si>
  <si>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</si>
  <si>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</si>
  <si>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</si>
  <si>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</si>
  <si>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</si>
  <si>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</si>
  <si>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</si>
  <si>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</si>
  <si>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</si>
  <si>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</si>
  <si>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</si>
  <si>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</si>
  <si>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</si>
  <si>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</si>
  <si>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</si>
  <si>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</si>
  <si>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</si>
  <si>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</si>
  <si>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</si>
  <si>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</si>
  <si>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</si>
  <si>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</si>
  <si>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</si>
  <si>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</si>
  <si>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</si>
  <si>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</si>
  <si>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</si>
  <si>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</si>
  <si>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</si>
  <si>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</si>
  <si>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</si>
  <si>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</si>
  <si>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</si>
  <si>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</si>
  <si>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</si>
  <si>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</si>
  <si>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</si>
  <si>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</si>
  <si>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</si>
  <si>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</si>
  <si>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</si>
  <si>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</si>
  <si>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</si>
  <si>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</si>
  <si>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</si>
  <si>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</si>
  <si>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</si>
  <si>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</si>
  <si>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</si>
  <si>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</si>
  <si>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</si>
  <si>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</si>
  <si>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</si>
  <si>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</si>
  <si>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</si>
  <si>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</si>
  <si>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</si>
  <si>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</si>
  <si>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</si>
  <si>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</si>
  <si>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</si>
  <si>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</si>
  <si>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</si>
  <si>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</si>
  <si>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</si>
  <si>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</si>
  <si>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</si>
  <si>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</si>
  <si>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</si>
  <si>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</si>
  <si>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</si>
  <si>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</si>
  <si>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</si>
  <si>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</si>
  <si>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</si>
  <si>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</si>
  <si>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</si>
  <si>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</si>
  <si>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</si>
  <si>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</si>
  <si>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</si>
  <si>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</si>
  <si>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</si>
  <si>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</si>
  <si>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</si>
  <si>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</si>
  <si>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</si>
  <si>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</si>
  <si>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</si>
  <si>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</si>
  <si>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</si>
  <si>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</si>
  <si>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</si>
  <si>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</si>
  <si>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Всього за тести</t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</si>
  <si>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</si>
  <si>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</si>
  <si>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</si>
  <si>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</si>
  <si>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</si>
  <si>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</si>
  <si>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</si>
  <si>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</si>
  <si>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</si>
  <si>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</si>
  <si>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</si>
  <si>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</si>
  <si>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</si>
  <si>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</si>
  <si>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</si>
  <si>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</si>
  <si>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</si>
  <si>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</si>
  <si>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</si>
  <si>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rPr>
        <b/>
        <sz val="10"/>
        <color rgb="FFFF0000"/>
        <rFont val="Calibri"/>
        <family val="2"/>
        <charset val="204"/>
        <scheme val="minor"/>
      </rPr>
      <t>тест1</t>
    </r>
    <r>
      <rPr>
        <b/>
        <sz val="10"/>
        <color rgb="FF0000CC"/>
        <rFont val="Calibri"/>
        <family val="2"/>
        <charset val="204"/>
        <scheme val="minor"/>
      </rPr>
      <t xml:space="preserve">
основи С#</t>
    </r>
  </si>
  <si>
    <r>
      <rPr>
        <b/>
        <sz val="10"/>
        <color rgb="FFFF0000"/>
        <rFont val="Calibri"/>
        <family val="2"/>
        <charset val="204"/>
        <scheme val="minor"/>
      </rPr>
      <t>тест2</t>
    </r>
    <r>
      <rPr>
        <b/>
        <sz val="10"/>
        <color rgb="FF0000CC"/>
        <rFont val="Calibri"/>
        <family val="2"/>
        <charset val="204"/>
        <scheme val="minor"/>
      </rPr>
      <t xml:space="preserve">
Конструктори</t>
    </r>
  </si>
  <si>
    <r>
      <rPr>
        <b/>
        <sz val="10"/>
        <color rgb="FFFF0000"/>
        <rFont val="Calibri"/>
        <family val="2"/>
        <charset val="204"/>
        <scheme val="minor"/>
      </rPr>
      <t>тест3</t>
    </r>
    <r>
      <rPr>
        <b/>
        <sz val="10"/>
        <color rgb="FF0000CC"/>
        <rFont val="Calibri"/>
        <family val="2"/>
        <charset val="204"/>
        <scheme val="minor"/>
      </rPr>
      <t xml:space="preserve">
інкапсуляція</t>
    </r>
  </si>
  <si>
    <r>
      <rPr>
        <b/>
        <sz val="10"/>
        <color rgb="FFFF0000"/>
        <rFont val="Calibri"/>
        <family val="2"/>
        <charset val="204"/>
        <scheme val="minor"/>
      </rPr>
      <t>тест4</t>
    </r>
    <r>
      <rPr>
        <b/>
        <sz val="10"/>
        <color rgb="FF0000CC"/>
        <rFont val="Calibri"/>
        <family val="2"/>
        <charset val="204"/>
        <scheme val="minor"/>
      </rPr>
      <t xml:space="preserve">
успадкування</t>
    </r>
  </si>
  <si>
    <r>
      <rPr>
        <b/>
        <sz val="10"/>
        <color rgb="FFFF0000"/>
        <rFont val="Calibri"/>
        <family val="2"/>
        <charset val="204"/>
        <scheme val="minor"/>
      </rPr>
      <t>тест5</t>
    </r>
    <r>
      <rPr>
        <b/>
        <sz val="10"/>
        <color rgb="FF0000CC"/>
        <rFont val="Calibri"/>
        <family val="2"/>
        <charset val="204"/>
        <scheme val="minor"/>
      </rPr>
      <t xml:space="preserve">
поліморфізм</t>
    </r>
  </si>
  <si>
    <r>
      <rPr>
        <b/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b/>
        <sz val="11"/>
        <color rgb="FFFF0000"/>
        <rFont val="Calibri"/>
        <family val="2"/>
        <charset val="204"/>
        <scheme val="minor"/>
      </rPr>
      <t xml:space="preserve"> стар</t>
    </r>
  </si>
  <si>
    <t>Теми
проектів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</si>
</sst>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662">
    <xf numFmtId="0" fontId="0" fillId="0" borderId="0" xfId="0"/>
    <xf numFmtId="0" fontId="1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5" fillId="2" borderId="18" xfId="0" applyFont="1" applyFill="1" applyBorder="1"/>
    <xf numFmtId="0" fontId="0" fillId="0" borderId="18" xfId="0" applyFont="1" applyFill="1" applyBorder="1"/>
    <xf numFmtId="0" fontId="4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0" xfId="0" applyFont="1" applyFill="1" applyBorder="1"/>
    <xf numFmtId="0" fontId="14" fillId="5" borderId="40" xfId="0" applyFont="1" applyFill="1" applyBorder="1"/>
    <xf numFmtId="0" fontId="10" fillId="5" borderId="40" xfId="0" applyFont="1" applyFill="1" applyBorder="1"/>
    <xf numFmtId="0" fontId="15" fillId="5" borderId="2" xfId="0" applyFont="1" applyFill="1" applyBorder="1"/>
    <xf numFmtId="0" fontId="14" fillId="5" borderId="27" xfId="0" applyFont="1" applyFill="1" applyBorder="1"/>
    <xf numFmtId="0" fontId="15" fillId="5" borderId="40" xfId="0" applyFont="1" applyFill="1" applyBorder="1"/>
    <xf numFmtId="0" fontId="15" fillId="5" borderId="41" xfId="0" applyFont="1" applyFill="1" applyBorder="1"/>
    <xf numFmtId="0" fontId="14" fillId="5" borderId="33" xfId="0" applyFont="1" applyFill="1" applyBorder="1"/>
    <xf numFmtId="2" fontId="17" fillId="0" borderId="26" xfId="0" applyNumberFormat="1" applyFont="1" applyFill="1" applyBorder="1"/>
    <xf numFmtId="2" fontId="17" fillId="0" borderId="1" xfId="0" applyNumberFormat="1" applyFont="1" applyFill="1" applyBorder="1"/>
    <xf numFmtId="2" fontId="18" fillId="0" borderId="43" xfId="0" applyNumberFormat="1" applyFont="1" applyFill="1" applyBorder="1"/>
    <xf numFmtId="2" fontId="13" fillId="2" borderId="27" xfId="0" applyNumberFormat="1" applyFont="1" applyFill="1" applyBorder="1"/>
    <xf numFmtId="1" fontId="19" fillId="2" borderId="22" xfId="0" applyNumberFormat="1" applyFont="1" applyFill="1" applyBorder="1" applyAlignment="1">
      <alignment horizontal="right"/>
    </xf>
    <xf numFmtId="1" fontId="19" fillId="2" borderId="17" xfId="0" applyNumberFormat="1" applyFont="1" applyFill="1" applyBorder="1" applyAlignment="1">
      <alignment horizontal="right"/>
    </xf>
    <xf numFmtId="0" fontId="20" fillId="5" borderId="40" xfId="0" applyFont="1" applyFill="1" applyBorder="1"/>
    <xf numFmtId="1" fontId="19" fillId="2" borderId="18" xfId="0" applyNumberFormat="1" applyFont="1" applyFill="1" applyBorder="1" applyAlignment="1">
      <alignment horizontal="right"/>
    </xf>
    <xf numFmtId="1" fontId="19" fillId="2" borderId="26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/>
    </xf>
    <xf numFmtId="0" fontId="19" fillId="5" borderId="2" xfId="0" applyFont="1" applyFill="1" applyBorder="1"/>
    <xf numFmtId="0" fontId="20" fillId="5" borderId="27" xfId="0" applyFont="1" applyFill="1" applyBorder="1"/>
    <xf numFmtId="0" fontId="19" fillId="5" borderId="40" xfId="0" applyFont="1" applyFill="1" applyBorder="1"/>
    <xf numFmtId="0" fontId="19" fillId="5" borderId="41" xfId="0" applyFont="1" applyFill="1" applyBorder="1"/>
    <xf numFmtId="1" fontId="19" fillId="2" borderId="42" xfId="0" applyNumberFormat="1" applyFont="1" applyFill="1" applyBorder="1" applyAlignment="1">
      <alignment horizontal="right"/>
    </xf>
    <xf numFmtId="1" fontId="19" fillId="2" borderId="32" xfId="0" applyNumberFormat="1" applyFont="1" applyFill="1" applyBorder="1" applyAlignment="1">
      <alignment horizontal="right"/>
    </xf>
    <xf numFmtId="0" fontId="20" fillId="5" borderId="33" xfId="0" applyFont="1" applyFill="1" applyBorder="1"/>
    <xf numFmtId="2" fontId="19" fillId="0" borderId="26" xfId="0" applyNumberFormat="1" applyFont="1" applyFill="1" applyBorder="1"/>
    <xf numFmtId="2" fontId="19" fillId="0" borderId="1" xfId="0" applyNumberFormat="1" applyFont="1" applyFill="1" applyBorder="1"/>
    <xf numFmtId="2" fontId="19" fillId="0" borderId="43" xfId="0" applyNumberFormat="1" applyFont="1" applyFill="1" applyBorder="1"/>
    <xf numFmtId="2" fontId="20" fillId="2" borderId="27" xfId="0" applyNumberFormat="1" applyFont="1" applyFill="1" applyBorder="1"/>
    <xf numFmtId="2" fontId="15" fillId="0" borderId="26" xfId="0" applyNumberFormat="1" applyFont="1" applyFill="1" applyBorder="1"/>
    <xf numFmtId="2" fontId="15" fillId="0" borderId="1" xfId="0" applyNumberFormat="1" applyFont="1" applyFill="1" applyBorder="1"/>
    <xf numFmtId="2" fontId="15" fillId="0" borderId="31" xfId="0" applyNumberFormat="1" applyFont="1" applyFill="1" applyBorder="1"/>
    <xf numFmtId="2" fontId="19" fillId="0" borderId="31" xfId="0" applyNumberFormat="1" applyFont="1" applyFill="1" applyBorder="1"/>
    <xf numFmtId="0" fontId="21" fillId="2" borderId="41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right"/>
    </xf>
    <xf numFmtId="1" fontId="21" fillId="2" borderId="17" xfId="0" applyNumberFormat="1" applyFont="1" applyFill="1" applyBorder="1" applyAlignment="1">
      <alignment horizontal="right"/>
    </xf>
    <xf numFmtId="0" fontId="22" fillId="5" borderId="40" xfId="0" applyFont="1" applyFill="1" applyBorder="1"/>
    <xf numFmtId="1" fontId="21" fillId="2" borderId="18" xfId="0" applyNumberFormat="1" applyFont="1" applyFill="1" applyBorder="1" applyAlignment="1">
      <alignment horizontal="right"/>
    </xf>
    <xf numFmtId="1" fontId="21" fillId="2" borderId="26" xfId="0" applyNumberFormat="1" applyFont="1" applyFill="1" applyBorder="1" applyAlignment="1">
      <alignment horizontal="right"/>
    </xf>
    <xf numFmtId="1" fontId="21" fillId="2" borderId="1" xfId="0" applyNumberFormat="1" applyFont="1" applyFill="1" applyBorder="1" applyAlignment="1">
      <alignment horizontal="right"/>
    </xf>
    <xf numFmtId="0" fontId="21" fillId="5" borderId="2" xfId="0" applyFont="1" applyFill="1" applyBorder="1"/>
    <xf numFmtId="0" fontId="22" fillId="5" borderId="27" xfId="0" applyFont="1" applyFill="1" applyBorder="1"/>
    <xf numFmtId="0" fontId="21" fillId="5" borderId="40" xfId="0" applyFont="1" applyFill="1" applyBorder="1"/>
    <xf numFmtId="0" fontId="21" fillId="5" borderId="41" xfId="0" applyFont="1" applyFill="1" applyBorder="1"/>
    <xf numFmtId="1" fontId="21" fillId="2" borderId="42" xfId="0" applyNumberFormat="1" applyFont="1" applyFill="1" applyBorder="1" applyAlignment="1">
      <alignment horizontal="right"/>
    </xf>
    <xf numFmtId="1" fontId="21" fillId="2" borderId="32" xfId="0" applyNumberFormat="1" applyFont="1" applyFill="1" applyBorder="1" applyAlignment="1">
      <alignment horizontal="right"/>
    </xf>
    <xf numFmtId="0" fontId="22" fillId="5" borderId="33" xfId="0" applyFont="1" applyFill="1" applyBorder="1"/>
    <xf numFmtId="2" fontId="21" fillId="0" borderId="26" xfId="0" applyNumberFormat="1" applyFont="1" applyFill="1" applyBorder="1"/>
    <xf numFmtId="2" fontId="21" fillId="0" borderId="1" xfId="0" applyNumberFormat="1" applyFont="1" applyFill="1" applyBorder="1"/>
    <xf numFmtId="2" fontId="21" fillId="0" borderId="43" xfId="0" applyNumberFormat="1" applyFont="1" applyFill="1" applyBorder="1"/>
    <xf numFmtId="2" fontId="21" fillId="0" borderId="31" xfId="0" applyNumberFormat="1" applyFont="1" applyFill="1" applyBorder="1"/>
    <xf numFmtId="2" fontId="22" fillId="2" borderId="27" xfId="0" applyNumberFormat="1" applyFont="1" applyFill="1" applyBorder="1"/>
    <xf numFmtId="2" fontId="13" fillId="0" borderId="27" xfId="0" applyNumberFormat="1" applyFont="1" applyFill="1" applyBorder="1"/>
    <xf numFmtId="2" fontId="21" fillId="0" borderId="30" xfId="0" applyNumberFormat="1" applyFont="1" applyFill="1" applyBorder="1"/>
    <xf numFmtId="0" fontId="21" fillId="0" borderId="0" xfId="0" applyFont="1" applyFill="1" applyBorder="1"/>
    <xf numFmtId="2" fontId="19" fillId="0" borderId="30" xfId="0" applyNumberFormat="1" applyFont="1" applyFill="1" applyBorder="1"/>
    <xf numFmtId="1" fontId="23" fillId="2" borderId="22" xfId="0" applyNumberFormat="1" applyFont="1" applyFill="1" applyBorder="1" applyAlignment="1">
      <alignment horizontal="right"/>
    </xf>
    <xf numFmtId="1" fontId="23" fillId="2" borderId="17" xfId="0" applyNumberFormat="1" applyFont="1" applyFill="1" applyBorder="1" applyAlignment="1">
      <alignment horizontal="right"/>
    </xf>
    <xf numFmtId="0" fontId="24" fillId="5" borderId="40" xfId="0" applyFont="1" applyFill="1" applyBorder="1"/>
    <xf numFmtId="0" fontId="24" fillId="6" borderId="40" xfId="0" applyFont="1" applyFill="1" applyBorder="1"/>
    <xf numFmtId="1" fontId="23" fillId="2" borderId="26" xfId="0" applyNumberFormat="1" applyFont="1" applyFill="1" applyBorder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0" fontId="24" fillId="5" borderId="27" xfId="0" applyFont="1" applyFill="1" applyBorder="1"/>
    <xf numFmtId="1" fontId="23" fillId="2" borderId="42" xfId="0" applyNumberFormat="1" applyFont="1" applyFill="1" applyBorder="1" applyAlignment="1">
      <alignment horizontal="right"/>
    </xf>
    <xf numFmtId="0" fontId="9" fillId="3" borderId="26" xfId="0" applyFont="1" applyFill="1" applyBorder="1" applyAlignment="1">
      <alignment vertical="center"/>
    </xf>
    <xf numFmtId="0" fontId="25" fillId="2" borderId="35" xfId="0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right"/>
    </xf>
    <xf numFmtId="1" fontId="25" fillId="2" borderId="17" xfId="0" applyNumberFormat="1" applyFont="1" applyFill="1" applyBorder="1" applyAlignment="1">
      <alignment horizontal="right"/>
    </xf>
    <xf numFmtId="1" fontId="25" fillId="2" borderId="18" xfId="0" applyNumberFormat="1" applyFont="1" applyFill="1" applyBorder="1" applyAlignment="1">
      <alignment horizontal="right"/>
    </xf>
    <xf numFmtId="1" fontId="25" fillId="2" borderId="26" xfId="0" applyNumberFormat="1" applyFont="1" applyFill="1" applyBorder="1" applyAlignment="1">
      <alignment horizontal="right"/>
    </xf>
    <xf numFmtId="1" fontId="25" fillId="2" borderId="1" xfId="0" applyNumberFormat="1" applyFont="1" applyFill="1" applyBorder="1" applyAlignment="1">
      <alignment horizontal="right"/>
    </xf>
    <xf numFmtId="1" fontId="25" fillId="2" borderId="42" xfId="0" applyNumberFormat="1" applyFont="1" applyFill="1" applyBorder="1" applyAlignment="1">
      <alignment horizontal="right"/>
    </xf>
    <xf numFmtId="1" fontId="25" fillId="2" borderId="32" xfId="0" applyNumberFormat="1" applyFont="1" applyFill="1" applyBorder="1" applyAlignment="1">
      <alignment horizontal="right"/>
    </xf>
    <xf numFmtId="2" fontId="25" fillId="2" borderId="26" xfId="0" applyNumberFormat="1" applyFont="1" applyFill="1" applyBorder="1"/>
    <xf numFmtId="2" fontId="25" fillId="2" borderId="1" xfId="0" applyNumberFormat="1" applyFont="1" applyFill="1" applyBorder="1"/>
    <xf numFmtId="2" fontId="25" fillId="2" borderId="31" xfId="0" applyNumberFormat="1" applyFont="1" applyFill="1" applyBorder="1"/>
    <xf numFmtId="0" fontId="25" fillId="2" borderId="41" xfId="0" applyFont="1" applyFill="1" applyBorder="1" applyAlignment="1">
      <alignment horizontal="center" vertical="center"/>
    </xf>
    <xf numFmtId="2" fontId="25" fillId="0" borderId="26" xfId="0" applyNumberFormat="1" applyFont="1" applyFill="1" applyBorder="1"/>
    <xf numFmtId="2" fontId="25" fillId="0" borderId="1" xfId="0" applyNumberFormat="1" applyFont="1" applyFill="1" applyBorder="1"/>
    <xf numFmtId="2" fontId="25" fillId="0" borderId="31" xfId="0" applyNumberFormat="1" applyFont="1" applyFill="1" applyBorder="1"/>
    <xf numFmtId="2" fontId="25" fillId="0" borderId="30" xfId="0" applyNumberFormat="1" applyFont="1" applyFill="1" applyBorder="1"/>
    <xf numFmtId="0" fontId="25" fillId="0" borderId="0" xfId="0" applyFont="1"/>
    <xf numFmtId="1" fontId="26" fillId="2" borderId="1" xfId="0" applyNumberFormat="1" applyFont="1" applyFill="1" applyBorder="1" applyAlignment="1">
      <alignment horizontal="right"/>
    </xf>
    <xf numFmtId="1" fontId="23" fillId="2" borderId="55" xfId="0" applyNumberFormat="1" applyFont="1" applyFill="1" applyBorder="1" applyAlignment="1">
      <alignment horizontal="right"/>
    </xf>
    <xf numFmtId="2" fontId="24" fillId="5" borderId="27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10" fillId="0" borderId="0" xfId="1" applyFont="1" applyFill="1" applyBorder="1"/>
    <xf numFmtId="0" fontId="10" fillId="0" borderId="2" xfId="1" applyFont="1" applyFill="1" applyBorder="1"/>
    <xf numFmtId="0" fontId="10" fillId="0" borderId="38" xfId="1" applyFont="1" applyFill="1" applyBorder="1"/>
    <xf numFmtId="0" fontId="30" fillId="0" borderId="2" xfId="0" applyFont="1" applyFill="1" applyBorder="1"/>
    <xf numFmtId="2" fontId="24" fillId="5" borderId="2" xfId="0" applyNumberFormat="1" applyFont="1" applyFill="1" applyBorder="1"/>
    <xf numFmtId="1" fontId="23" fillId="2" borderId="34" xfId="0" applyNumberFormat="1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right"/>
    </xf>
    <xf numFmtId="0" fontId="30" fillId="0" borderId="38" xfId="0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2" fontId="17" fillId="0" borderId="31" xfId="0" applyNumberFormat="1" applyFont="1" applyFill="1" applyBorder="1"/>
    <xf numFmtId="1" fontId="31" fillId="2" borderId="22" xfId="0" applyNumberFormat="1" applyFont="1" applyFill="1" applyBorder="1" applyAlignment="1">
      <alignment horizontal="right"/>
    </xf>
    <xf numFmtId="1" fontId="31" fillId="2" borderId="17" xfId="0" applyNumberFormat="1" applyFont="1" applyFill="1" applyBorder="1" applyAlignment="1">
      <alignment horizontal="right"/>
    </xf>
    <xf numFmtId="1" fontId="31" fillId="2" borderId="18" xfId="0" applyNumberFormat="1" applyFont="1" applyFill="1" applyBorder="1" applyAlignment="1">
      <alignment horizontal="right"/>
    </xf>
    <xf numFmtId="2" fontId="11" fillId="2" borderId="27" xfId="0" applyNumberFormat="1" applyFont="1" applyFill="1" applyBorder="1"/>
    <xf numFmtId="2" fontId="11" fillId="0" borderId="27" xfId="0" applyNumberFormat="1" applyFont="1" applyFill="1" applyBorder="1"/>
    <xf numFmtId="2" fontId="25" fillId="0" borderId="43" xfId="0" applyNumberFormat="1" applyFont="1" applyFill="1" applyBorder="1"/>
    <xf numFmtId="0" fontId="34" fillId="2" borderId="41" xfId="0" applyFont="1" applyFill="1" applyBorder="1" applyAlignment="1">
      <alignment horizontal="center" vertical="center"/>
    </xf>
    <xf numFmtId="0" fontId="34" fillId="0" borderId="2" xfId="1" applyFont="1" applyFill="1" applyBorder="1"/>
    <xf numFmtId="1" fontId="35" fillId="2" borderId="1" xfId="0" applyNumberFormat="1" applyFont="1" applyFill="1" applyBorder="1" applyAlignment="1">
      <alignment horizontal="right"/>
    </xf>
    <xf numFmtId="2" fontId="36" fillId="5" borderId="27" xfId="0" applyNumberFormat="1" applyFont="1" applyFill="1" applyBorder="1"/>
    <xf numFmtId="1" fontId="35" fillId="2" borderId="22" xfId="0" applyNumberFormat="1" applyFont="1" applyFill="1" applyBorder="1" applyAlignment="1">
      <alignment horizontal="right"/>
    </xf>
    <xf numFmtId="1" fontId="35" fillId="2" borderId="17" xfId="0" applyNumberFormat="1" applyFont="1" applyFill="1" applyBorder="1" applyAlignment="1">
      <alignment horizontal="right"/>
    </xf>
    <xf numFmtId="0" fontId="36" fillId="5" borderId="40" xfId="0" applyFont="1" applyFill="1" applyBorder="1"/>
    <xf numFmtId="1" fontId="35" fillId="2" borderId="26" xfId="0" applyNumberFormat="1" applyFont="1" applyFill="1" applyBorder="1" applyAlignment="1">
      <alignment horizontal="right"/>
    </xf>
    <xf numFmtId="1" fontId="37" fillId="2" borderId="1" xfId="0" applyNumberFormat="1" applyFont="1" applyFill="1" applyBorder="1" applyAlignment="1">
      <alignment horizontal="right"/>
    </xf>
    <xf numFmtId="0" fontId="36" fillId="5" borderId="27" xfId="0" applyFont="1" applyFill="1" applyBorder="1"/>
    <xf numFmtId="1" fontId="35" fillId="2" borderId="42" xfId="0" applyNumberFormat="1" applyFont="1" applyFill="1" applyBorder="1" applyAlignment="1">
      <alignment horizontal="right"/>
    </xf>
    <xf numFmtId="1" fontId="35" fillId="2" borderId="55" xfId="0" applyNumberFormat="1" applyFont="1" applyFill="1" applyBorder="1" applyAlignment="1">
      <alignment horizontal="right"/>
    </xf>
    <xf numFmtId="0" fontId="36" fillId="6" borderId="40" xfId="0" applyFont="1" applyFill="1" applyBorder="1"/>
    <xf numFmtId="1" fontId="34" fillId="2" borderId="22" xfId="0" applyNumberFormat="1" applyFont="1" applyFill="1" applyBorder="1" applyAlignment="1">
      <alignment horizontal="right"/>
    </xf>
    <xf numFmtId="1" fontId="34" fillId="2" borderId="17" xfId="0" applyNumberFormat="1" applyFont="1" applyFill="1" applyBorder="1" applyAlignment="1">
      <alignment horizontal="right"/>
    </xf>
    <xf numFmtId="0" fontId="38" fillId="5" borderId="40" xfId="0" applyFont="1" applyFill="1" applyBorder="1"/>
    <xf numFmtId="1" fontId="34" fillId="2" borderId="18" xfId="0" applyNumberFormat="1" applyFont="1" applyFill="1" applyBorder="1" applyAlignment="1">
      <alignment horizontal="right"/>
    </xf>
    <xf numFmtId="1" fontId="34" fillId="2" borderId="26" xfId="0" applyNumberFormat="1" applyFont="1" applyFill="1" applyBorder="1" applyAlignment="1">
      <alignment horizontal="right"/>
    </xf>
    <xf numFmtId="1" fontId="34" fillId="2" borderId="1" xfId="0" applyNumberFormat="1" applyFont="1" applyFill="1" applyBorder="1" applyAlignment="1">
      <alignment horizontal="right"/>
    </xf>
    <xf numFmtId="0" fontId="34" fillId="5" borderId="2" xfId="0" applyFont="1" applyFill="1" applyBorder="1"/>
    <xf numFmtId="0" fontId="38" fillId="5" borderId="27" xfId="0" applyFont="1" applyFill="1" applyBorder="1"/>
    <xf numFmtId="0" fontId="34" fillId="5" borderId="40" xfId="0" applyFont="1" applyFill="1" applyBorder="1"/>
    <xf numFmtId="0" fontId="34" fillId="5" borderId="41" xfId="0" applyFont="1" applyFill="1" applyBorder="1"/>
    <xf numFmtId="1" fontId="34" fillId="2" borderId="42" xfId="0" applyNumberFormat="1" applyFont="1" applyFill="1" applyBorder="1" applyAlignment="1">
      <alignment horizontal="right"/>
    </xf>
    <xf numFmtId="1" fontId="34" fillId="2" borderId="32" xfId="0" applyNumberFormat="1" applyFont="1" applyFill="1" applyBorder="1" applyAlignment="1">
      <alignment horizontal="right"/>
    </xf>
    <xf numFmtId="0" fontId="38" fillId="5" borderId="33" xfId="0" applyFont="1" applyFill="1" applyBorder="1"/>
    <xf numFmtId="2" fontId="34" fillId="0" borderId="26" xfId="0" applyNumberFormat="1" applyFont="1" applyFill="1" applyBorder="1"/>
    <xf numFmtId="2" fontId="34" fillId="0" borderId="1" xfId="0" applyNumberFormat="1" applyFont="1" applyFill="1" applyBorder="1"/>
    <xf numFmtId="2" fontId="34" fillId="0" borderId="43" xfId="0" applyNumberFormat="1" applyFont="1" applyFill="1" applyBorder="1"/>
    <xf numFmtId="2" fontId="34" fillId="2" borderId="26" xfId="0" applyNumberFormat="1" applyFont="1" applyFill="1" applyBorder="1"/>
    <xf numFmtId="2" fontId="34" fillId="2" borderId="1" xfId="0" applyNumberFormat="1" applyFont="1" applyFill="1" applyBorder="1"/>
    <xf numFmtId="2" fontId="34" fillId="2" borderId="31" xfId="0" applyNumberFormat="1" applyFont="1" applyFill="1" applyBorder="1"/>
    <xf numFmtId="2" fontId="38" fillId="2" borderId="27" xfId="0" applyNumberFormat="1" applyFont="1" applyFill="1" applyBorder="1"/>
    <xf numFmtId="0" fontId="39" fillId="2" borderId="18" xfId="0" applyFont="1" applyFill="1" applyBorder="1"/>
    <xf numFmtId="0" fontId="21" fillId="0" borderId="2" xfId="1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5" borderId="27" xfId="0" applyNumberFormat="1" applyFont="1" applyFill="1" applyBorder="1"/>
    <xf numFmtId="1" fontId="40" fillId="2" borderId="22" xfId="0" applyNumberFormat="1" applyFont="1" applyFill="1" applyBorder="1" applyAlignment="1">
      <alignment horizontal="right"/>
    </xf>
    <xf numFmtId="1" fontId="40" fillId="2" borderId="17" xfId="0" applyNumberFormat="1" applyFont="1" applyFill="1" applyBorder="1" applyAlignment="1">
      <alignment horizontal="right"/>
    </xf>
    <xf numFmtId="0" fontId="41" fillId="5" borderId="40" xfId="0" applyFont="1" applyFill="1" applyBorder="1"/>
    <xf numFmtId="1" fontId="40" fillId="2" borderId="26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5" borderId="27" xfId="0" applyFont="1" applyFill="1" applyBorder="1"/>
    <xf numFmtId="1" fontId="40" fillId="2" borderId="42" xfId="0" applyNumberFormat="1" applyFont="1" applyFill="1" applyBorder="1" applyAlignment="1">
      <alignment horizontal="right"/>
    </xf>
    <xf numFmtId="1" fontId="40" fillId="2" borderId="55" xfId="0" applyNumberFormat="1" applyFont="1" applyFill="1" applyBorder="1" applyAlignment="1">
      <alignment horizontal="right"/>
    </xf>
    <xf numFmtId="0" fontId="41" fillId="6" borderId="40" xfId="0" applyFont="1" applyFill="1" applyBorder="1"/>
    <xf numFmtId="2" fontId="21" fillId="2" borderId="26" xfId="0" applyNumberFormat="1" applyFont="1" applyFill="1" applyBorder="1"/>
    <xf numFmtId="2" fontId="21" fillId="2" borderId="1" xfId="0" applyNumberFormat="1" applyFont="1" applyFill="1" applyBorder="1"/>
    <xf numFmtId="2" fontId="21" fillId="2" borderId="31" xfId="0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1" fontId="23" fillId="0" borderId="22" xfId="0" applyNumberFormat="1" applyFont="1" applyFill="1" applyBorder="1" applyAlignment="1">
      <alignment horizontal="right"/>
    </xf>
    <xf numFmtId="1" fontId="23" fillId="0" borderId="17" xfId="0" applyNumberFormat="1" applyFont="1" applyFill="1" applyBorder="1" applyAlignment="1">
      <alignment horizontal="right"/>
    </xf>
    <xf numFmtId="1" fontId="23" fillId="0" borderId="26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1" fontId="23" fillId="0" borderId="42" xfId="0" applyNumberFormat="1" applyFont="1" applyFill="1" applyBorder="1" applyAlignment="1">
      <alignment horizontal="right"/>
    </xf>
    <xf numFmtId="1" fontId="23" fillId="0" borderId="55" xfId="0" applyNumberFormat="1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/>
    </xf>
    <xf numFmtId="0" fontId="34" fillId="0" borderId="41" xfId="0" applyFont="1" applyFill="1" applyBorder="1" applyAlignment="1">
      <alignment horizontal="center" vertical="center"/>
    </xf>
    <xf numFmtId="0" fontId="34" fillId="0" borderId="38" xfId="1" applyFont="1" applyFill="1" applyBorder="1"/>
    <xf numFmtId="1" fontId="35" fillId="0" borderId="1" xfId="0" applyNumberFormat="1" applyFont="1" applyFill="1" applyBorder="1" applyAlignment="1">
      <alignment horizontal="right"/>
    </xf>
    <xf numFmtId="2" fontId="36" fillId="0" borderId="27" xfId="0" applyNumberFormat="1" applyFont="1" applyFill="1" applyBorder="1"/>
    <xf numFmtId="1" fontId="35" fillId="0" borderId="22" xfId="0" applyNumberFormat="1" applyFont="1" applyFill="1" applyBorder="1" applyAlignment="1">
      <alignment horizontal="right"/>
    </xf>
    <xf numFmtId="1" fontId="35" fillId="0" borderId="17" xfId="0" applyNumberFormat="1" applyFont="1" applyFill="1" applyBorder="1" applyAlignment="1">
      <alignment horizontal="right"/>
    </xf>
    <xf numFmtId="0" fontId="36" fillId="0" borderId="40" xfId="0" applyFont="1" applyFill="1" applyBorder="1"/>
    <xf numFmtId="1" fontId="35" fillId="0" borderId="26" xfId="0" applyNumberFormat="1" applyFont="1" applyFill="1" applyBorder="1" applyAlignment="1">
      <alignment horizontal="right"/>
    </xf>
    <xf numFmtId="1" fontId="37" fillId="0" borderId="1" xfId="0" applyNumberFormat="1" applyFont="1" applyFill="1" applyBorder="1" applyAlignment="1">
      <alignment horizontal="right"/>
    </xf>
    <xf numFmtId="1" fontId="35" fillId="0" borderId="42" xfId="0" applyNumberFormat="1" applyFont="1" applyFill="1" applyBorder="1" applyAlignment="1">
      <alignment horizontal="right"/>
    </xf>
    <xf numFmtId="1" fontId="35" fillId="0" borderId="55" xfId="0" applyNumberFormat="1" applyFont="1" applyFill="1" applyBorder="1" applyAlignment="1">
      <alignment horizontal="right"/>
    </xf>
    <xf numFmtId="1" fontId="34" fillId="0" borderId="1" xfId="0" applyNumberFormat="1" applyFont="1" applyFill="1" applyBorder="1" applyAlignment="1">
      <alignment horizontal="right"/>
    </xf>
    <xf numFmtId="2" fontId="34" fillId="0" borderId="31" xfId="0" applyNumberFormat="1" applyFont="1" applyFill="1" applyBorder="1"/>
    <xf numFmtId="2" fontId="38" fillId="0" borderId="27" xfId="0" applyNumberFormat="1" applyFont="1" applyFill="1" applyBorder="1"/>
    <xf numFmtId="0" fontId="43" fillId="0" borderId="18" xfId="0" applyFont="1" applyFill="1" applyBorder="1"/>
    <xf numFmtId="0" fontId="33" fillId="0" borderId="40" xfId="0" applyFont="1" applyFill="1" applyBorder="1"/>
    <xf numFmtId="2" fontId="29" fillId="0" borderId="27" xfId="0" applyNumberFormat="1" applyFont="1" applyFill="1" applyBorder="1"/>
    <xf numFmtId="0" fontId="21" fillId="0" borderId="38" xfId="1" applyFont="1" applyFill="1" applyBorder="1"/>
    <xf numFmtId="0" fontId="21" fillId="0" borderId="60" xfId="1" applyFont="1" applyFill="1" applyBorder="1"/>
    <xf numFmtId="2" fontId="16" fillId="11" borderId="2" xfId="0" applyNumberFormat="1" applyFont="1" applyFill="1" applyBorder="1"/>
    <xf numFmtId="0" fontId="13" fillId="0" borderId="60" xfId="1" applyFont="1" applyFill="1" applyBorder="1"/>
    <xf numFmtId="1" fontId="23" fillId="2" borderId="18" xfId="0" applyNumberFormat="1" applyFont="1" applyFill="1" applyBorder="1" applyAlignment="1">
      <alignment horizontal="right"/>
    </xf>
    <xf numFmtId="0" fontId="44" fillId="5" borderId="2" xfId="0" applyFont="1" applyFill="1" applyBorder="1"/>
    <xf numFmtId="0" fontId="44" fillId="5" borderId="40" xfId="0" applyFont="1" applyFill="1" applyBorder="1"/>
    <xf numFmtId="0" fontId="44" fillId="5" borderId="41" xfId="0" applyFont="1" applyFill="1" applyBorder="1"/>
    <xf numFmtId="1" fontId="23" fillId="2" borderId="32" xfId="0" applyNumberFormat="1" applyFont="1" applyFill="1" applyBorder="1" applyAlignment="1">
      <alignment horizontal="right"/>
    </xf>
    <xf numFmtId="0" fontId="24" fillId="5" borderId="33" xfId="0" applyFont="1" applyFill="1" applyBorder="1"/>
    <xf numFmtId="0" fontId="45" fillId="5" borderId="40" xfId="0" applyFont="1" applyFill="1" applyBorder="1"/>
    <xf numFmtId="1" fontId="46" fillId="2" borderId="26" xfId="0" applyNumberFormat="1" applyFont="1" applyFill="1" applyBorder="1" applyAlignment="1">
      <alignment horizontal="right"/>
    </xf>
    <xf numFmtId="1" fontId="46" fillId="2" borderId="1" xfId="0" applyNumberFormat="1" applyFont="1" applyFill="1" applyBorder="1" applyAlignment="1">
      <alignment horizontal="right"/>
    </xf>
    <xf numFmtId="0" fontId="46" fillId="5" borderId="2" xfId="0" applyFont="1" applyFill="1" applyBorder="1"/>
    <xf numFmtId="0" fontId="45" fillId="5" borderId="27" xfId="0" applyFont="1" applyFill="1" applyBorder="1"/>
    <xf numFmtId="1" fontId="46" fillId="2" borderId="17" xfId="0" applyNumberFormat="1" applyFont="1" applyFill="1" applyBorder="1" applyAlignment="1">
      <alignment horizontal="right"/>
    </xf>
    <xf numFmtId="1" fontId="46" fillId="2" borderId="18" xfId="0" applyNumberFormat="1" applyFont="1" applyFill="1" applyBorder="1" applyAlignment="1">
      <alignment horizontal="right"/>
    </xf>
    <xf numFmtId="0" fontId="46" fillId="5" borderId="40" xfId="0" applyFont="1" applyFill="1" applyBorder="1"/>
    <xf numFmtId="1" fontId="46" fillId="2" borderId="22" xfId="0" applyNumberFormat="1" applyFont="1" applyFill="1" applyBorder="1" applyAlignment="1">
      <alignment horizontal="right"/>
    </xf>
    <xf numFmtId="0" fontId="46" fillId="5" borderId="41" xfId="0" applyFont="1" applyFill="1" applyBorder="1"/>
    <xf numFmtId="1" fontId="46" fillId="2" borderId="42" xfId="0" applyNumberFormat="1" applyFont="1" applyFill="1" applyBorder="1" applyAlignment="1">
      <alignment horizontal="right"/>
    </xf>
    <xf numFmtId="1" fontId="46" fillId="2" borderId="32" xfId="0" applyNumberFormat="1" applyFont="1" applyFill="1" applyBorder="1" applyAlignment="1">
      <alignment horizontal="right"/>
    </xf>
    <xf numFmtId="0" fontId="45" fillId="5" borderId="33" xfId="0" applyFont="1" applyFill="1" applyBorder="1"/>
    <xf numFmtId="1" fontId="35" fillId="2" borderId="18" xfId="0" applyNumberFormat="1" applyFont="1" applyFill="1" applyBorder="1" applyAlignment="1">
      <alignment horizontal="right"/>
    </xf>
    <xf numFmtId="0" fontId="35" fillId="5" borderId="2" xfId="0" applyFont="1" applyFill="1" applyBorder="1"/>
    <xf numFmtId="0" fontId="35" fillId="5" borderId="40" xfId="0" applyFont="1" applyFill="1" applyBorder="1"/>
    <xf numFmtId="0" fontId="35" fillId="5" borderId="41" xfId="0" applyFont="1" applyFill="1" applyBorder="1"/>
    <xf numFmtId="1" fontId="35" fillId="2" borderId="32" xfId="0" applyNumberFormat="1" applyFont="1" applyFill="1" applyBorder="1" applyAlignment="1">
      <alignment horizontal="right"/>
    </xf>
    <xf numFmtId="0" fontId="36" fillId="5" borderId="33" xfId="0" applyFont="1" applyFill="1" applyBorder="1"/>
    <xf numFmtId="1" fontId="35" fillId="0" borderId="18" xfId="0" applyNumberFormat="1" applyFont="1" applyFill="1" applyBorder="1" applyAlignment="1">
      <alignment horizontal="right"/>
    </xf>
    <xf numFmtId="1" fontId="23" fillId="0" borderId="18" xfId="0" applyNumberFormat="1" applyFont="1" applyFill="1" applyBorder="1" applyAlignment="1">
      <alignment horizontal="right"/>
    </xf>
    <xf numFmtId="1" fontId="40" fillId="2" borderId="18" xfId="0" applyNumberFormat="1" applyFont="1" applyFill="1" applyBorder="1" applyAlignment="1">
      <alignment horizontal="right"/>
    </xf>
    <xf numFmtId="0" fontId="40" fillId="5" borderId="2" xfId="0" applyFont="1" applyFill="1" applyBorder="1"/>
    <xf numFmtId="0" fontId="40" fillId="5" borderId="40" xfId="0" applyFont="1" applyFill="1" applyBorder="1"/>
    <xf numFmtId="0" fontId="40" fillId="5" borderId="41" xfId="0" applyFont="1" applyFill="1" applyBorder="1"/>
    <xf numFmtId="1" fontId="40" fillId="2" borderId="32" xfId="0" applyNumberFormat="1" applyFont="1" applyFill="1" applyBorder="1" applyAlignment="1">
      <alignment horizontal="right"/>
    </xf>
    <xf numFmtId="0" fontId="41" fillId="5" borderId="33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ont="1" applyFill="1" applyBorder="1"/>
    <xf numFmtId="0" fontId="5" fillId="2" borderId="0" xfId="0" applyFont="1" applyFill="1" applyBorder="1"/>
    <xf numFmtId="0" fontId="39" fillId="2" borderId="0" xfId="0" applyFont="1" applyFill="1" applyBorder="1"/>
    <xf numFmtId="0" fontId="43" fillId="0" borderId="0" xfId="0" applyFont="1" applyFill="1" applyBorder="1"/>
    <xf numFmtId="0" fontId="4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22" fillId="5" borderId="1" xfId="0" applyFont="1" applyFill="1" applyBorder="1"/>
    <xf numFmtId="0" fontId="10" fillId="5" borderId="1" xfId="0" applyFont="1" applyFill="1" applyBorder="1"/>
    <xf numFmtId="2" fontId="10" fillId="11" borderId="20" xfId="0" applyNumberFormat="1" applyFont="1" applyFill="1" applyBorder="1"/>
    <xf numFmtId="2" fontId="38" fillId="11" borderId="20" xfId="0" applyNumberFormat="1" applyFont="1" applyFill="1" applyBorder="1"/>
    <xf numFmtId="2" fontId="29" fillId="11" borderId="20" xfId="0" applyNumberFormat="1" applyFont="1" applyFill="1" applyBorder="1"/>
    <xf numFmtId="2" fontId="22" fillId="11" borderId="20" xfId="0" applyNumberFormat="1" applyFont="1" applyFill="1" applyBorder="1"/>
    <xf numFmtId="0" fontId="34" fillId="2" borderId="35" xfId="0" applyFont="1" applyFill="1" applyBorder="1" applyAlignment="1">
      <alignment horizontal="center" vertical="center"/>
    </xf>
    <xf numFmtId="2" fontId="24" fillId="7" borderId="27" xfId="0" applyNumberFormat="1" applyFont="1" applyFill="1" applyBorder="1"/>
    <xf numFmtId="2" fontId="38" fillId="11" borderId="2" xfId="0" applyNumberFormat="1" applyFont="1" applyFill="1" applyBorder="1"/>
    <xf numFmtId="0" fontId="21" fillId="0" borderId="37" xfId="0" applyFont="1" applyFill="1" applyBorder="1"/>
    <xf numFmtId="1" fontId="47" fillId="2" borderId="22" xfId="0" applyNumberFormat="1" applyFont="1" applyFill="1" applyBorder="1" applyAlignment="1">
      <alignment horizontal="right"/>
    </xf>
    <xf numFmtId="1" fontId="47" fillId="2" borderId="17" xfId="0" applyNumberFormat="1" applyFont="1" applyFill="1" applyBorder="1" applyAlignment="1">
      <alignment horizontal="right"/>
    </xf>
    <xf numFmtId="1" fontId="47" fillId="2" borderId="18" xfId="0" applyNumberFormat="1" applyFont="1" applyFill="1" applyBorder="1" applyAlignment="1">
      <alignment horizontal="right"/>
    </xf>
    <xf numFmtId="2" fontId="22" fillId="11" borderId="2" xfId="0" applyNumberFormat="1" applyFont="1" applyFill="1" applyBorder="1"/>
    <xf numFmtId="0" fontId="21" fillId="0" borderId="1" xfId="0" applyFont="1" applyFill="1" applyBorder="1"/>
    <xf numFmtId="0" fontId="21" fillId="2" borderId="35" xfId="0" applyFont="1" applyFill="1" applyBorder="1" applyAlignment="1">
      <alignment horizontal="center" vertical="center"/>
    </xf>
    <xf numFmtId="1" fontId="40" fillId="2" borderId="61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vertical="center" wrapText="1"/>
    </xf>
    <xf numFmtId="1" fontId="9" fillId="2" borderId="26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0" fontId="9" fillId="5" borderId="2" xfId="0" applyFont="1" applyFill="1" applyBorder="1"/>
    <xf numFmtId="0" fontId="10" fillId="5" borderId="27" xfId="0" applyFont="1" applyFill="1" applyBorder="1"/>
    <xf numFmtId="1" fontId="9" fillId="2" borderId="17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0" fontId="9" fillId="5" borderId="40" xfId="0" applyFont="1" applyFill="1" applyBorder="1"/>
    <xf numFmtId="1" fontId="9" fillId="2" borderId="22" xfId="0" applyNumberFormat="1" applyFont="1" applyFill="1" applyBorder="1" applyAlignment="1">
      <alignment horizontal="right"/>
    </xf>
    <xf numFmtId="0" fontId="9" fillId="5" borderId="41" xfId="0" applyFont="1" applyFill="1" applyBorder="1"/>
    <xf numFmtId="1" fontId="9" fillId="2" borderId="42" xfId="0" applyNumberFormat="1" applyFont="1" applyFill="1" applyBorder="1" applyAlignment="1">
      <alignment horizontal="right"/>
    </xf>
    <xf numFmtId="1" fontId="9" fillId="2" borderId="32" xfId="0" applyNumberFormat="1" applyFont="1" applyFill="1" applyBorder="1" applyAlignment="1">
      <alignment horizontal="right"/>
    </xf>
    <xf numFmtId="0" fontId="10" fillId="5" borderId="33" xfId="0" applyFont="1" applyFill="1" applyBorder="1"/>
    <xf numFmtId="0" fontId="39" fillId="0" borderId="2" xfId="0" applyFont="1" applyFill="1" applyBorder="1"/>
    <xf numFmtId="2" fontId="34" fillId="0" borderId="30" xfId="0" applyNumberFormat="1" applyFont="1" applyFill="1" applyBorder="1"/>
    <xf numFmtId="0" fontId="43" fillId="3" borderId="0" xfId="0" applyFont="1" applyFill="1" applyBorder="1"/>
    <xf numFmtId="1" fontId="35" fillId="2" borderId="48" xfId="0" applyNumberFormat="1" applyFont="1" applyFill="1" applyBorder="1" applyAlignment="1">
      <alignment horizontal="right"/>
    </xf>
    <xf numFmtId="1" fontId="35" fillId="2" borderId="49" xfId="0" applyNumberFormat="1" applyFont="1" applyFill="1" applyBorder="1" applyAlignment="1">
      <alignment horizontal="right"/>
    </xf>
    <xf numFmtId="2" fontId="36" fillId="5" borderId="50" xfId="0" applyNumberFormat="1" applyFont="1" applyFill="1" applyBorder="1"/>
    <xf numFmtId="1" fontId="35" fillId="2" borderId="44" xfId="0" applyNumberFormat="1" applyFont="1" applyFill="1" applyBorder="1" applyAlignment="1">
      <alignment horizontal="right"/>
    </xf>
    <xf numFmtId="1" fontId="35" fillId="2" borderId="45" xfId="0" applyNumberFormat="1" applyFont="1" applyFill="1" applyBorder="1" applyAlignment="1">
      <alignment horizontal="right"/>
    </xf>
    <xf numFmtId="0" fontId="36" fillId="5" borderId="47" xfId="0" applyFont="1" applyFill="1" applyBorder="1"/>
    <xf numFmtId="1" fontId="37" fillId="2" borderId="49" xfId="0" applyNumberFormat="1" applyFont="1" applyFill="1" applyBorder="1" applyAlignment="1">
      <alignment horizontal="right"/>
    </xf>
    <xf numFmtId="0" fontId="36" fillId="5" borderId="50" xfId="0" applyFont="1" applyFill="1" applyBorder="1"/>
    <xf numFmtId="1" fontId="35" fillId="2" borderId="51" xfId="0" applyNumberFormat="1" applyFont="1" applyFill="1" applyBorder="1" applyAlignment="1">
      <alignment horizontal="right"/>
    </xf>
    <xf numFmtId="1" fontId="35" fillId="2" borderId="56" xfId="0" applyNumberFormat="1" applyFont="1" applyFill="1" applyBorder="1" applyAlignment="1">
      <alignment horizontal="right"/>
    </xf>
    <xf numFmtId="0" fontId="36" fillId="6" borderId="47" xfId="0" applyFont="1" applyFill="1" applyBorder="1"/>
    <xf numFmtId="0" fontId="38" fillId="5" borderId="47" xfId="0" applyFont="1" applyFill="1" applyBorder="1"/>
    <xf numFmtId="1" fontId="34" fillId="2" borderId="48" xfId="0" applyNumberFormat="1" applyFont="1" applyFill="1" applyBorder="1" applyAlignment="1">
      <alignment horizontal="right"/>
    </xf>
    <xf numFmtId="1" fontId="34" fillId="2" borderId="49" xfId="0" applyNumberFormat="1" applyFont="1" applyFill="1" applyBorder="1" applyAlignment="1">
      <alignment horizontal="right"/>
    </xf>
    <xf numFmtId="0" fontId="38" fillId="5" borderId="50" xfId="0" applyFont="1" applyFill="1" applyBorder="1"/>
    <xf numFmtId="1" fontId="34" fillId="2" borderId="45" xfId="0" applyNumberFormat="1" applyFont="1" applyFill="1" applyBorder="1" applyAlignment="1">
      <alignment horizontal="right"/>
    </xf>
    <xf numFmtId="1" fontId="34" fillId="2" borderId="46" xfId="0" applyNumberFormat="1" applyFont="1" applyFill="1" applyBorder="1" applyAlignment="1">
      <alignment horizontal="right"/>
    </xf>
    <xf numFmtId="1" fontId="34" fillId="2" borderId="44" xfId="0" applyNumberFormat="1" applyFont="1" applyFill="1" applyBorder="1" applyAlignment="1">
      <alignment horizontal="right"/>
    </xf>
    <xf numFmtId="1" fontId="34" fillId="2" borderId="51" xfId="0" applyNumberFormat="1" applyFont="1" applyFill="1" applyBorder="1" applyAlignment="1">
      <alignment horizontal="right"/>
    </xf>
    <xf numFmtId="1" fontId="34" fillId="2" borderId="52" xfId="0" applyNumberFormat="1" applyFont="1" applyFill="1" applyBorder="1" applyAlignment="1">
      <alignment horizontal="right"/>
    </xf>
    <xf numFmtId="0" fontId="38" fillId="5" borderId="53" xfId="0" applyFont="1" applyFill="1" applyBorder="1"/>
    <xf numFmtId="2" fontId="34" fillId="0" borderId="48" xfId="0" applyNumberFormat="1" applyFont="1" applyFill="1" applyBorder="1"/>
    <xf numFmtId="2" fontId="34" fillId="0" borderId="49" xfId="0" applyNumberFormat="1" applyFont="1" applyFill="1" applyBorder="1"/>
    <xf numFmtId="2" fontId="34" fillId="0" borderId="54" xfId="0" applyNumberFormat="1" applyFont="1" applyFill="1" applyBorder="1"/>
    <xf numFmtId="1" fontId="25" fillId="0" borderId="0" xfId="0" applyNumberFormat="1" applyFont="1"/>
    <xf numFmtId="0" fontId="43" fillId="2" borderId="0" xfId="0" applyFont="1" applyFill="1" applyBorder="1"/>
    <xf numFmtId="0" fontId="9" fillId="3" borderId="7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49" fillId="5" borderId="40" xfId="0" applyFont="1" applyFill="1" applyBorder="1"/>
    <xf numFmtId="2" fontId="10" fillId="11" borderId="2" xfId="0" applyNumberFormat="1" applyFont="1" applyFill="1" applyBorder="1"/>
    <xf numFmtId="2" fontId="13" fillId="2" borderId="2" xfId="0" applyNumberFormat="1" applyFont="1" applyFill="1" applyBorder="1"/>
    <xf numFmtId="2" fontId="38" fillId="2" borderId="2" xfId="0" applyNumberFormat="1" applyFont="1" applyFill="1" applyBorder="1"/>
    <xf numFmtId="2" fontId="13" fillId="0" borderId="2" xfId="0" applyNumberFormat="1" applyFont="1" applyFill="1" applyBorder="1"/>
    <xf numFmtId="2" fontId="38" fillId="2" borderId="63" xfId="0" applyNumberFormat="1" applyFont="1" applyFill="1" applyBorder="1"/>
    <xf numFmtId="0" fontId="14" fillId="5" borderId="41" xfId="0" applyFont="1" applyFill="1" applyBorder="1"/>
    <xf numFmtId="0" fontId="27" fillId="2" borderId="0" xfId="0" applyFont="1" applyFill="1" applyBorder="1"/>
    <xf numFmtId="0" fontId="6" fillId="2" borderId="0" xfId="0" applyFont="1" applyFill="1" applyBorder="1"/>
    <xf numFmtId="0" fontId="27" fillId="0" borderId="0" xfId="0" applyFont="1" applyFill="1" applyBorder="1"/>
    <xf numFmtId="2" fontId="17" fillId="2" borderId="26" xfId="0" applyNumberFormat="1" applyFont="1" applyFill="1" applyBorder="1"/>
    <xf numFmtId="2" fontId="17" fillId="2" borderId="1" xfId="0" applyNumberFormat="1" applyFont="1" applyFill="1" applyBorder="1"/>
    <xf numFmtId="2" fontId="17" fillId="2" borderId="31" xfId="0" applyNumberFormat="1" applyFont="1" applyFill="1" applyBorder="1"/>
    <xf numFmtId="2" fontId="17" fillId="0" borderId="30" xfId="0" applyNumberFormat="1" applyFont="1" applyFill="1" applyBorder="1"/>
    <xf numFmtId="2" fontId="22" fillId="11" borderId="38" xfId="0" applyNumberFormat="1" applyFont="1" applyFill="1" applyBorder="1"/>
    <xf numFmtId="2" fontId="21" fillId="0" borderId="36" xfId="0" applyNumberFormat="1" applyFont="1" applyFill="1" applyBorder="1"/>
    <xf numFmtId="2" fontId="21" fillId="0" borderId="37" xfId="0" applyNumberFormat="1" applyFont="1" applyFill="1" applyBorder="1"/>
    <xf numFmtId="2" fontId="21" fillId="0" borderId="69" xfId="0" applyNumberFormat="1" applyFont="1" applyFill="1" applyBorder="1"/>
    <xf numFmtId="2" fontId="21" fillId="2" borderId="36" xfId="0" applyNumberFormat="1" applyFont="1" applyFill="1" applyBorder="1"/>
    <xf numFmtId="2" fontId="21" fillId="2" borderId="37" xfId="0" applyNumberFormat="1" applyFont="1" applyFill="1" applyBorder="1"/>
    <xf numFmtId="2" fontId="21" fillId="2" borderId="29" xfId="0" applyNumberFormat="1" applyFont="1" applyFill="1" applyBorder="1"/>
    <xf numFmtId="2" fontId="22" fillId="2" borderId="39" xfId="0" applyNumberFormat="1" applyFont="1" applyFill="1" applyBorder="1"/>
    <xf numFmtId="2" fontId="38" fillId="11" borderId="38" xfId="0" applyNumberFormat="1" applyFont="1" applyFill="1" applyBorder="1"/>
    <xf numFmtId="2" fontId="34" fillId="0" borderId="36" xfId="0" applyNumberFormat="1" applyFont="1" applyFill="1" applyBorder="1"/>
    <xf numFmtId="2" fontId="34" fillId="0" borderId="37" xfId="0" applyNumberFormat="1" applyFont="1" applyFill="1" applyBorder="1"/>
    <xf numFmtId="2" fontId="34" fillId="0" borderId="69" xfId="0" applyNumberFormat="1" applyFont="1" applyFill="1" applyBorder="1"/>
    <xf numFmtId="2" fontId="17" fillId="2" borderId="36" xfId="0" applyNumberFormat="1" applyFont="1" applyFill="1" applyBorder="1"/>
    <xf numFmtId="2" fontId="17" fillId="2" borderId="37" xfId="0" applyNumberFormat="1" applyFont="1" applyFill="1" applyBorder="1"/>
    <xf numFmtId="2" fontId="17" fillId="2" borderId="29" xfId="0" applyNumberFormat="1" applyFont="1" applyFill="1" applyBorder="1"/>
    <xf numFmtId="2" fontId="38" fillId="2" borderId="39" xfId="0" applyNumberFormat="1" applyFont="1" applyFill="1" applyBorder="1"/>
    <xf numFmtId="0" fontId="9" fillId="3" borderId="9" xfId="0" applyFont="1" applyFill="1" applyBorder="1" applyAlignment="1">
      <alignment horizontal="center" vertical="center"/>
    </xf>
    <xf numFmtId="1" fontId="35" fillId="2" borderId="36" xfId="0" applyNumberFormat="1" applyFont="1" applyFill="1" applyBorder="1" applyAlignment="1">
      <alignment horizontal="right"/>
    </xf>
    <xf numFmtId="1" fontId="35" fillId="2" borderId="37" xfId="0" applyNumberFormat="1" applyFont="1" applyFill="1" applyBorder="1" applyAlignment="1">
      <alignment horizontal="right"/>
    </xf>
    <xf numFmtId="0" fontId="35" fillId="5" borderId="38" xfId="0" applyFont="1" applyFill="1" applyBorder="1"/>
    <xf numFmtId="0" fontId="36" fillId="5" borderId="39" xfId="0" applyFont="1" applyFill="1" applyBorder="1"/>
    <xf numFmtId="0" fontId="35" fillId="5" borderId="33" xfId="0" applyFont="1" applyFill="1" applyBorder="1"/>
    <xf numFmtId="0" fontId="35" fillId="5" borderId="35" xfId="0" applyFont="1" applyFill="1" applyBorder="1"/>
    <xf numFmtId="0" fontId="10" fillId="5" borderId="64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vertical="center"/>
    </xf>
    <xf numFmtId="0" fontId="10" fillId="5" borderId="78" xfId="0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 wrapText="1"/>
    </xf>
    <xf numFmtId="0" fontId="10" fillId="5" borderId="82" xfId="0" applyFont="1" applyFill="1" applyBorder="1" applyAlignment="1">
      <alignment horizontal="center" vertical="center"/>
    </xf>
    <xf numFmtId="0" fontId="10" fillId="5" borderId="84" xfId="0" applyFont="1" applyFill="1" applyBorder="1" applyAlignment="1">
      <alignment horizontal="center" vertical="center"/>
    </xf>
    <xf numFmtId="2" fontId="36" fillId="5" borderId="39" xfId="0" applyNumberFormat="1" applyFont="1" applyFill="1" applyBorder="1"/>
    <xf numFmtId="1" fontId="37" fillId="2" borderId="37" xfId="0" applyNumberFormat="1" applyFont="1" applyFill="1" applyBorder="1" applyAlignment="1">
      <alignment horizontal="right"/>
    </xf>
    <xf numFmtId="1" fontId="34" fillId="2" borderId="37" xfId="0" applyNumberFormat="1" applyFont="1" applyFill="1" applyBorder="1" applyAlignment="1">
      <alignment horizontal="right"/>
    </xf>
    <xf numFmtId="0" fontId="38" fillId="5" borderId="37" xfId="0" applyFont="1" applyFill="1" applyBorder="1"/>
    <xf numFmtId="2" fontId="38" fillId="11" borderId="62" xfId="0" applyNumberFormat="1" applyFont="1" applyFill="1" applyBorder="1"/>
    <xf numFmtId="0" fontId="11" fillId="2" borderId="41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5" borderId="65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vertical="center"/>
    </xf>
    <xf numFmtId="0" fontId="10" fillId="5" borderId="92" xfId="0" applyFont="1" applyFill="1" applyBorder="1" applyAlignment="1">
      <alignment horizontal="center" vertical="center"/>
    </xf>
    <xf numFmtId="0" fontId="9" fillId="3" borderId="88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10" fillId="5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vertical="center"/>
    </xf>
    <xf numFmtId="0" fontId="10" fillId="5" borderId="90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 wrapText="1"/>
    </xf>
    <xf numFmtId="0" fontId="10" fillId="5" borderId="93" xfId="0" applyFont="1" applyFill="1" applyBorder="1" applyAlignment="1">
      <alignment horizontal="center" vertical="center"/>
    </xf>
    <xf numFmtId="0" fontId="21" fillId="0" borderId="37" xfId="0" applyFont="1" applyBorder="1" applyAlignment="1">
      <alignment vertical="center" wrapText="1"/>
    </xf>
    <xf numFmtId="1" fontId="40" fillId="2" borderId="95" xfId="0" applyNumberFormat="1" applyFont="1" applyFill="1" applyBorder="1" applyAlignment="1">
      <alignment horizontal="right"/>
    </xf>
    <xf numFmtId="1" fontId="40" fillId="2" borderId="37" xfId="0" applyNumberFormat="1" applyFont="1" applyFill="1" applyBorder="1" applyAlignment="1">
      <alignment horizontal="right"/>
    </xf>
    <xf numFmtId="2" fontId="41" fillId="5" borderId="39" xfId="0" applyNumberFormat="1" applyFont="1" applyFill="1" applyBorder="1"/>
    <xf numFmtId="1" fontId="40" fillId="2" borderId="36" xfId="0" applyNumberFormat="1" applyFont="1" applyFill="1" applyBorder="1" applyAlignment="1">
      <alignment horizontal="right"/>
    </xf>
    <xf numFmtId="1" fontId="42" fillId="2" borderId="37" xfId="0" applyNumberFormat="1" applyFont="1" applyFill="1" applyBorder="1" applyAlignment="1">
      <alignment horizontal="right"/>
    </xf>
    <xf numFmtId="0" fontId="41" fillId="5" borderId="39" xfId="0" applyFont="1" applyFill="1" applyBorder="1"/>
    <xf numFmtId="0" fontId="41" fillId="6" borderId="33" xfId="0" applyFont="1" applyFill="1" applyBorder="1"/>
    <xf numFmtId="1" fontId="47" fillId="2" borderId="42" xfId="0" applyNumberFormat="1" applyFont="1" applyFill="1" applyBorder="1" applyAlignment="1">
      <alignment horizontal="right"/>
    </xf>
    <xf numFmtId="1" fontId="47" fillId="2" borderId="55" xfId="0" applyNumberFormat="1" applyFont="1" applyFill="1" applyBorder="1" applyAlignment="1">
      <alignment horizontal="right"/>
    </xf>
    <xf numFmtId="0" fontId="48" fillId="5" borderId="33" xfId="0" applyFont="1" applyFill="1" applyBorder="1"/>
    <xf numFmtId="1" fontId="47" fillId="2" borderId="32" xfId="0" applyNumberFormat="1" applyFont="1" applyFill="1" applyBorder="1" applyAlignment="1">
      <alignment horizontal="right"/>
    </xf>
    <xf numFmtId="2" fontId="22" fillId="11" borderId="62" xfId="0" applyNumberFormat="1" applyFont="1" applyFill="1" applyBorder="1"/>
    <xf numFmtId="1" fontId="21" fillId="2" borderId="55" xfId="0" applyNumberFormat="1" applyFont="1" applyFill="1" applyBorder="1" applyAlignment="1">
      <alignment horizontal="right"/>
    </xf>
    <xf numFmtId="1" fontId="21" fillId="2" borderId="36" xfId="0" applyNumberFormat="1" applyFont="1" applyFill="1" applyBorder="1" applyAlignment="1">
      <alignment horizontal="right"/>
    </xf>
    <xf numFmtId="1" fontId="21" fillId="2" borderId="37" xfId="0" applyNumberFormat="1" applyFont="1" applyFill="1" applyBorder="1" applyAlignment="1">
      <alignment horizontal="right"/>
    </xf>
    <xf numFmtId="0" fontId="21" fillId="5" borderId="38" xfId="0" applyFont="1" applyFill="1" applyBorder="1"/>
    <xf numFmtId="0" fontId="22" fillId="5" borderId="39" xfId="0" applyFont="1" applyFill="1" applyBorder="1"/>
    <xf numFmtId="0" fontId="21" fillId="5" borderId="33" xfId="0" applyFont="1" applyFill="1" applyBorder="1"/>
    <xf numFmtId="0" fontId="21" fillId="5" borderId="35" xfId="0" applyFont="1" applyFill="1" applyBorder="1"/>
    <xf numFmtId="0" fontId="9" fillId="3" borderId="45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 wrapText="1"/>
    </xf>
    <xf numFmtId="0" fontId="9" fillId="3" borderId="70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24" fillId="5" borderId="2" xfId="0" applyFont="1" applyFill="1" applyBorder="1"/>
    <xf numFmtId="1" fontId="35" fillId="2" borderId="100" xfId="0" applyNumberFormat="1" applyFont="1" applyFill="1" applyBorder="1" applyAlignment="1">
      <alignment horizontal="right"/>
    </xf>
    <xf numFmtId="1" fontId="35" fillId="2" borderId="88" xfId="0" applyNumberFormat="1" applyFont="1" applyFill="1" applyBorder="1" applyAlignment="1">
      <alignment horizontal="right"/>
    </xf>
    <xf numFmtId="1" fontId="35" fillId="2" borderId="7" xfId="0" applyNumberFormat="1" applyFont="1" applyFill="1" applyBorder="1" applyAlignment="1">
      <alignment horizontal="right"/>
    </xf>
    <xf numFmtId="0" fontId="17" fillId="0" borderId="2" xfId="1" applyFont="1" applyFill="1" applyBorder="1"/>
    <xf numFmtId="1" fontId="51" fillId="2" borderId="1" xfId="0" applyNumberFormat="1" applyFont="1" applyFill="1" applyBorder="1" applyAlignment="1">
      <alignment horizontal="right"/>
    </xf>
    <xf numFmtId="2" fontId="52" fillId="5" borderId="27" xfId="0" applyNumberFormat="1" applyFont="1" applyFill="1" applyBorder="1"/>
    <xf numFmtId="1" fontId="51" fillId="2" borderId="22" xfId="0" applyNumberFormat="1" applyFont="1" applyFill="1" applyBorder="1" applyAlignment="1">
      <alignment horizontal="right"/>
    </xf>
    <xf numFmtId="1" fontId="51" fillId="2" borderId="17" xfId="0" applyNumberFormat="1" applyFont="1" applyFill="1" applyBorder="1" applyAlignment="1">
      <alignment horizontal="right"/>
    </xf>
    <xf numFmtId="0" fontId="52" fillId="5" borderId="40" xfId="0" applyFont="1" applyFill="1" applyBorder="1"/>
    <xf numFmtId="1" fontId="51" fillId="2" borderId="26" xfId="0" applyNumberFormat="1" applyFont="1" applyFill="1" applyBorder="1" applyAlignment="1">
      <alignment horizontal="right"/>
    </xf>
    <xf numFmtId="1" fontId="53" fillId="2" borderId="1" xfId="0" applyNumberFormat="1" applyFont="1" applyFill="1" applyBorder="1" applyAlignment="1">
      <alignment horizontal="right"/>
    </xf>
    <xf numFmtId="0" fontId="52" fillId="5" borderId="27" xfId="0" applyFont="1" applyFill="1" applyBorder="1"/>
    <xf numFmtId="1" fontId="51" fillId="2" borderId="42" xfId="0" applyNumberFormat="1" applyFont="1" applyFill="1" applyBorder="1" applyAlignment="1">
      <alignment horizontal="right"/>
    </xf>
    <xf numFmtId="1" fontId="51" fillId="2" borderId="55" xfId="0" applyNumberFormat="1" applyFont="1" applyFill="1" applyBorder="1" applyAlignment="1">
      <alignment horizontal="right"/>
    </xf>
    <xf numFmtId="1" fontId="17" fillId="2" borderId="1" xfId="0" applyNumberFormat="1" applyFont="1" applyFill="1" applyBorder="1" applyAlignment="1">
      <alignment horizontal="right"/>
    </xf>
    <xf numFmtId="2" fontId="11" fillId="11" borderId="20" xfId="0" applyNumberFormat="1" applyFont="1" applyFill="1" applyBorder="1"/>
    <xf numFmtId="1" fontId="51" fillId="2" borderId="18" xfId="0" applyNumberFormat="1" applyFont="1" applyFill="1" applyBorder="1" applyAlignment="1">
      <alignment horizontal="right"/>
    </xf>
    <xf numFmtId="0" fontId="51" fillId="5" borderId="2" xfId="0" applyFont="1" applyFill="1" applyBorder="1"/>
    <xf numFmtId="0" fontId="51" fillId="5" borderId="40" xfId="0" applyFont="1" applyFill="1" applyBorder="1"/>
    <xf numFmtId="0" fontId="51" fillId="5" borderId="41" xfId="0" applyFont="1" applyFill="1" applyBorder="1"/>
    <xf numFmtId="1" fontId="51" fillId="2" borderId="32" xfId="0" applyNumberFormat="1" applyFont="1" applyFill="1" applyBorder="1" applyAlignment="1">
      <alignment horizontal="right"/>
    </xf>
    <xf numFmtId="0" fontId="52" fillId="5" borderId="33" xfId="0" applyFont="1" applyFill="1" applyBorder="1"/>
    <xf numFmtId="2" fontId="11" fillId="11" borderId="2" xfId="0" applyNumberFormat="1" applyFont="1" applyFill="1" applyBorder="1"/>
    <xf numFmtId="1" fontId="54" fillId="12" borderId="17" xfId="0" applyNumberFormat="1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22" fillId="5" borderId="41" xfId="0" applyFont="1" applyFill="1" applyBorder="1"/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32" fillId="5" borderId="33" xfId="0" applyFont="1" applyFill="1" applyBorder="1"/>
    <xf numFmtId="2" fontId="41" fillId="5" borderId="33" xfId="0" applyNumberFormat="1" applyFont="1" applyFill="1" applyBorder="1"/>
    <xf numFmtId="2" fontId="41" fillId="5" borderId="40" xfId="0" applyNumberFormat="1" applyFont="1" applyFill="1" applyBorder="1"/>
    <xf numFmtId="2" fontId="24" fillId="5" borderId="40" xfId="0" applyNumberFormat="1" applyFont="1" applyFill="1" applyBorder="1"/>
    <xf numFmtId="1" fontId="23" fillId="2" borderId="61" xfId="0" applyNumberFormat="1" applyFont="1" applyFill="1" applyBorder="1" applyAlignment="1">
      <alignment horizontal="right"/>
    </xf>
    <xf numFmtId="2" fontId="24" fillId="5" borderId="41" xfId="0" applyNumberFormat="1" applyFont="1" applyFill="1" applyBorder="1"/>
    <xf numFmtId="2" fontId="24" fillId="13" borderId="40" xfId="0" applyNumberFormat="1" applyFont="1" applyFill="1" applyBorder="1"/>
    <xf numFmtId="2" fontId="21" fillId="0" borderId="95" xfId="0" applyNumberFormat="1" applyFont="1" applyFill="1" applyBorder="1"/>
    <xf numFmtId="2" fontId="21" fillId="0" borderId="61" xfId="0" applyNumberFormat="1" applyFont="1" applyFill="1" applyBorder="1"/>
    <xf numFmtId="2" fontId="17" fillId="0" borderId="61" xfId="0" applyNumberFormat="1" applyFont="1" applyFill="1" applyBorder="1"/>
    <xf numFmtId="2" fontId="34" fillId="0" borderId="95" xfId="0" applyNumberFormat="1" applyFont="1" applyFill="1" applyBorder="1"/>
    <xf numFmtId="2" fontId="34" fillId="0" borderId="61" xfId="0" applyNumberFormat="1" applyFont="1" applyFill="1" applyBorder="1"/>
    <xf numFmtId="2" fontId="34" fillId="0" borderId="99" xfId="0" applyNumberFormat="1" applyFont="1" applyFill="1" applyBorder="1"/>
    <xf numFmtId="0" fontId="36" fillId="5" borderId="38" xfId="0" applyFont="1" applyFill="1" applyBorder="1"/>
    <xf numFmtId="0" fontId="36" fillId="5" borderId="2" xfId="0" applyFont="1" applyFill="1" applyBorder="1"/>
    <xf numFmtId="0" fontId="36" fillId="0" borderId="2" xfId="0" applyFont="1" applyFill="1" applyBorder="1"/>
    <xf numFmtId="0" fontId="33" fillId="0" borderId="2" xfId="0" applyFont="1" applyFill="1" applyBorder="1"/>
    <xf numFmtId="0" fontId="41" fillId="5" borderId="2" xfId="0" applyFont="1" applyFill="1" applyBorder="1"/>
    <xf numFmtId="0" fontId="52" fillId="5" borderId="2" xfId="0" applyFont="1" applyFill="1" applyBorder="1"/>
    <xf numFmtId="1" fontId="34" fillId="2" borderId="95" xfId="0" applyNumberFormat="1" applyFont="1" applyFill="1" applyBorder="1" applyAlignment="1">
      <alignment horizontal="right"/>
    </xf>
    <xf numFmtId="1" fontId="25" fillId="2" borderId="61" xfId="0" applyNumberFormat="1" applyFont="1" applyFill="1" applyBorder="1" applyAlignment="1">
      <alignment horizontal="right"/>
    </xf>
    <xf numFmtId="1" fontId="34" fillId="2" borderId="61" xfId="0" applyNumberFormat="1" applyFont="1" applyFill="1" applyBorder="1" applyAlignment="1">
      <alignment horizontal="right"/>
    </xf>
    <xf numFmtId="1" fontId="34" fillId="0" borderId="61" xfId="0" applyNumberFormat="1" applyFont="1" applyFill="1" applyBorder="1" applyAlignment="1">
      <alignment horizontal="right"/>
    </xf>
    <xf numFmtId="1" fontId="25" fillId="0" borderId="61" xfId="0" applyNumberFormat="1" applyFont="1" applyFill="1" applyBorder="1" applyAlignment="1">
      <alignment horizontal="right"/>
    </xf>
    <xf numFmtId="1" fontId="21" fillId="2" borderId="61" xfId="0" applyNumberFormat="1" applyFont="1" applyFill="1" applyBorder="1" applyAlignment="1">
      <alignment horizontal="right"/>
    </xf>
    <xf numFmtId="1" fontId="17" fillId="2" borderId="61" xfId="0" applyNumberFormat="1" applyFont="1" applyFill="1" applyBorder="1" applyAlignment="1">
      <alignment horizontal="right"/>
    </xf>
    <xf numFmtId="0" fontId="36" fillId="6" borderId="33" xfId="0" applyFont="1" applyFill="1" applyBorder="1"/>
    <xf numFmtId="0" fontId="52" fillId="6" borderId="40" xfId="0" applyFont="1" applyFill="1" applyBorder="1"/>
    <xf numFmtId="1" fontId="40" fillId="2" borderId="51" xfId="0" applyNumberFormat="1" applyFont="1" applyFill="1" applyBorder="1" applyAlignment="1">
      <alignment horizontal="right"/>
    </xf>
    <xf numFmtId="1" fontId="40" fillId="2" borderId="56" xfId="0" applyNumberFormat="1" applyFont="1" applyFill="1" applyBorder="1" applyAlignment="1">
      <alignment horizontal="right"/>
    </xf>
    <xf numFmtId="1" fontId="40" fillId="2" borderId="45" xfId="0" applyNumberFormat="1" applyFont="1" applyFill="1" applyBorder="1" applyAlignment="1">
      <alignment horizontal="right"/>
    </xf>
    <xf numFmtId="0" fontId="41" fillId="6" borderId="47" xfId="0" applyFont="1" applyFill="1" applyBorder="1"/>
    <xf numFmtId="0" fontId="10" fillId="5" borderId="37" xfId="0" applyFont="1" applyFill="1" applyBorder="1"/>
    <xf numFmtId="0" fontId="22" fillId="5" borderId="37" xfId="0" applyFont="1" applyFill="1" applyBorder="1"/>
    <xf numFmtId="2" fontId="17" fillId="14" borderId="61" xfId="0" applyNumberFormat="1" applyFont="1" applyFill="1" applyBorder="1"/>
    <xf numFmtId="2" fontId="17" fillId="14" borderId="26" xfId="0" applyNumberFormat="1" applyFont="1" applyFill="1" applyBorder="1"/>
    <xf numFmtId="2" fontId="56" fillId="12" borderId="37" xfId="0" applyNumberFormat="1" applyFont="1" applyFill="1" applyBorder="1" applyAlignment="1">
      <alignment horizontal="center"/>
    </xf>
    <xf numFmtId="2" fontId="56" fillId="12" borderId="1" xfId="0" applyNumberFormat="1" applyFont="1" applyFill="1" applyBorder="1" applyAlignment="1">
      <alignment horizontal="center"/>
    </xf>
    <xf numFmtId="2" fontId="57" fillId="12" borderId="1" xfId="0" applyNumberFormat="1" applyFont="1" applyFill="1" applyBorder="1" applyAlignment="1">
      <alignment horizontal="center"/>
    </xf>
    <xf numFmtId="0" fontId="55" fillId="0" borderId="2" xfId="0" applyFont="1" applyFill="1" applyBorder="1"/>
    <xf numFmtId="2" fontId="54" fillId="12" borderId="59" xfId="0" applyNumberFormat="1" applyFont="1" applyFill="1" applyBorder="1" applyAlignment="1">
      <alignment horizontal="center"/>
    </xf>
    <xf numFmtId="2" fontId="54" fillId="12" borderId="66" xfId="0" applyNumberFormat="1" applyFont="1" applyFill="1" applyBorder="1" applyAlignment="1">
      <alignment horizontal="center"/>
    </xf>
    <xf numFmtId="2" fontId="56" fillId="12" borderId="66" xfId="0" applyNumberFormat="1" applyFont="1" applyFill="1" applyBorder="1" applyAlignment="1">
      <alignment horizontal="center"/>
    </xf>
    <xf numFmtId="2" fontId="56" fillId="12" borderId="67" xfId="0" applyNumberFormat="1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 vertical="center"/>
    </xf>
    <xf numFmtId="2" fontId="34" fillId="14" borderId="61" xfId="0" applyNumberFormat="1" applyFont="1" applyFill="1" applyBorder="1"/>
    <xf numFmtId="2" fontId="17" fillId="15" borderId="61" xfId="0" applyNumberFormat="1" applyFont="1" applyFill="1" applyBorder="1"/>
    <xf numFmtId="1" fontId="54" fillId="12" borderId="62" xfId="0" applyNumberFormat="1" applyFont="1" applyFill="1" applyBorder="1" applyAlignment="1">
      <alignment horizontal="center"/>
    </xf>
    <xf numFmtId="1" fontId="54" fillId="12" borderId="20" xfId="0" applyNumberFormat="1" applyFont="1" applyFill="1" applyBorder="1" applyAlignment="1">
      <alignment horizontal="center"/>
    </xf>
    <xf numFmtId="1" fontId="50" fillId="12" borderId="20" xfId="0" applyNumberFormat="1" applyFont="1" applyFill="1" applyBorder="1" applyAlignment="1">
      <alignment horizontal="center"/>
    </xf>
    <xf numFmtId="0" fontId="34" fillId="2" borderId="1" xfId="0" applyFont="1" applyFill="1" applyBorder="1"/>
    <xf numFmtId="0" fontId="17" fillId="2" borderId="1" xfId="0" applyFont="1" applyFill="1" applyBorder="1"/>
    <xf numFmtId="0" fontId="17" fillId="0" borderId="1" xfId="0" applyFont="1" applyFill="1" applyBorder="1"/>
    <xf numFmtId="2" fontId="18" fillId="0" borderId="110" xfId="0" applyNumberFormat="1" applyFont="1" applyFill="1" applyBorder="1"/>
    <xf numFmtId="0" fontId="17" fillId="16" borderId="1" xfId="0" applyFont="1" applyFill="1" applyBorder="1"/>
    <xf numFmtId="0" fontId="17" fillId="17" borderId="1" xfId="0" applyFont="1" applyFill="1" applyBorder="1"/>
    <xf numFmtId="0" fontId="17" fillId="18" borderId="1" xfId="0" applyFont="1" applyFill="1" applyBorder="1"/>
    <xf numFmtId="0" fontId="12" fillId="3" borderId="63" xfId="0" applyFont="1" applyFill="1" applyBorder="1" applyAlignment="1">
      <alignment horizontal="center" vertical="center"/>
    </xf>
    <xf numFmtId="0" fontId="58" fillId="5" borderId="33" xfId="0" applyFont="1" applyFill="1" applyBorder="1"/>
    <xf numFmtId="1" fontId="59" fillId="2" borderId="22" xfId="0" applyNumberFormat="1" applyFont="1" applyFill="1" applyBorder="1" applyAlignment="1">
      <alignment horizontal="right"/>
    </xf>
    <xf numFmtId="1" fontId="59" fillId="2" borderId="17" xfId="0" applyNumberFormat="1" applyFont="1" applyFill="1" applyBorder="1" applyAlignment="1">
      <alignment horizontal="right"/>
    </xf>
    <xf numFmtId="1" fontId="59" fillId="2" borderId="18" xfId="0" applyNumberFormat="1" applyFont="1" applyFill="1" applyBorder="1" applyAlignment="1">
      <alignment horizontal="right"/>
    </xf>
    <xf numFmtId="0" fontId="12" fillId="3" borderId="7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49" fillId="5" borderId="33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83" xfId="0" applyFont="1" applyFill="1" applyBorder="1" applyAlignment="1">
      <alignment horizontal="center" vertical="center" wrapText="1"/>
    </xf>
    <xf numFmtId="0" fontId="9" fillId="3" borderId="79" xfId="0" applyFont="1" applyFill="1" applyBorder="1" applyAlignment="1">
      <alignment horizontal="center" vertical="center" wrapText="1"/>
    </xf>
    <xf numFmtId="0" fontId="9" fillId="3" borderId="8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0" borderId="96" xfId="0" applyFont="1" applyFill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01" xfId="0" applyFont="1" applyFill="1" applyBorder="1" applyAlignment="1">
      <alignment horizontal="center" vertical="center" wrapText="1"/>
    </xf>
    <xf numFmtId="0" fontId="10" fillId="0" borderId="102" xfId="0" applyFont="1" applyFill="1" applyBorder="1" applyAlignment="1">
      <alignment horizontal="center" vertical="center" wrapText="1"/>
    </xf>
    <xf numFmtId="0" fontId="12" fillId="3" borderId="108" xfId="0" applyFont="1" applyFill="1" applyBorder="1" applyAlignment="1">
      <alignment horizontal="center" vertical="center" wrapText="1"/>
    </xf>
    <xf numFmtId="0" fontId="12" fillId="3" borderId="106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0" fillId="8" borderId="73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7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83" xfId="0" applyFont="1" applyFill="1" applyBorder="1" applyAlignment="1">
      <alignment horizontal="center" vertical="center"/>
    </xf>
    <xf numFmtId="0" fontId="9" fillId="3" borderId="79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9" xfId="0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9" fillId="2" borderId="73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2" fontId="50" fillId="12" borderId="57" xfId="0" applyNumberFormat="1" applyFont="1" applyFill="1" applyBorder="1" applyAlignment="1">
      <alignment horizontal="center" vertical="center" wrapText="1"/>
    </xf>
    <xf numFmtId="2" fontId="50" fillId="12" borderId="58" xfId="0" applyNumberFormat="1" applyFont="1" applyFill="1" applyBorder="1" applyAlignment="1">
      <alignment horizontal="center" vertical="center" wrapText="1"/>
    </xf>
    <xf numFmtId="2" fontId="50" fillId="12" borderId="68" xfId="0" applyNumberFormat="1" applyFont="1" applyFill="1" applyBorder="1" applyAlignment="1">
      <alignment horizontal="center" vertical="center" wrapText="1"/>
    </xf>
    <xf numFmtId="0" fontId="10" fillId="0" borderId="96" xfId="0" applyFont="1" applyFill="1" applyBorder="1" applyAlignment="1">
      <alignment horizontal="center" vertical="top" wrapText="1"/>
    </xf>
    <xf numFmtId="0" fontId="10" fillId="0" borderId="70" xfId="0" applyFont="1" applyFill="1" applyBorder="1" applyAlignment="1">
      <alignment horizontal="center" vertical="top" wrapText="1"/>
    </xf>
    <xf numFmtId="0" fontId="10" fillId="0" borderId="101" xfId="0" applyFont="1" applyFill="1" applyBorder="1" applyAlignment="1">
      <alignment horizontal="center" vertical="top" wrapText="1"/>
    </xf>
    <xf numFmtId="0" fontId="10" fillId="0" borderId="71" xfId="0" applyFont="1" applyFill="1" applyBorder="1" applyAlignment="1">
      <alignment horizontal="center" vertical="top" wrapText="1"/>
    </xf>
    <xf numFmtId="0" fontId="13" fillId="0" borderId="102" xfId="0" applyFont="1" applyFill="1" applyBorder="1" applyAlignment="1">
      <alignment horizontal="center" vertical="center" wrapText="1"/>
    </xf>
    <xf numFmtId="0" fontId="13" fillId="0" borderId="72" xfId="0" applyFont="1" applyFill="1" applyBorder="1" applyAlignment="1">
      <alignment horizontal="center" vertical="center" wrapText="1"/>
    </xf>
    <xf numFmtId="0" fontId="11" fillId="3" borderId="96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101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horizontal="center" vertical="center" wrapText="1"/>
    </xf>
    <xf numFmtId="0" fontId="23" fillId="3" borderId="101" xfId="0" applyFont="1" applyFill="1" applyBorder="1" applyAlignment="1">
      <alignment horizontal="center" wrapText="1"/>
    </xf>
    <xf numFmtId="0" fontId="23" fillId="3" borderId="71" xfId="0" applyFont="1" applyFill="1" applyBorder="1" applyAlignment="1">
      <alignment horizontal="center" wrapText="1"/>
    </xf>
    <xf numFmtId="0" fontId="13" fillId="3" borderId="102" xfId="0" applyFont="1" applyFill="1" applyBorder="1" applyAlignment="1">
      <alignment horizontal="center" vertical="center" wrapText="1"/>
    </xf>
    <xf numFmtId="0" fontId="13" fillId="3" borderId="72" xfId="0" applyFont="1" applyFill="1" applyBorder="1" applyAlignment="1">
      <alignment horizontal="center" vertical="center" wrapText="1"/>
    </xf>
    <xf numFmtId="0" fontId="10" fillId="3" borderId="96" xfId="0" applyFont="1" applyFill="1" applyBorder="1" applyAlignment="1">
      <alignment horizontal="center" vertical="center" wrapText="1"/>
    </xf>
    <xf numFmtId="0" fontId="10" fillId="3" borderId="101" xfId="0" applyFont="1" applyFill="1" applyBorder="1" applyAlignment="1">
      <alignment horizontal="center" vertical="center"/>
    </xf>
    <xf numFmtId="0" fontId="10" fillId="3" borderId="102" xfId="0" applyFont="1" applyFill="1" applyBorder="1" applyAlignment="1">
      <alignment horizontal="center" vertical="center"/>
    </xf>
    <xf numFmtId="0" fontId="25" fillId="2" borderId="57" xfId="0" applyFont="1" applyFill="1" applyBorder="1" applyAlignment="1">
      <alignment horizontal="center" vertical="center"/>
    </xf>
    <xf numFmtId="0" fontId="25" fillId="2" borderId="58" xfId="0" applyFont="1" applyFill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11" fillId="3" borderId="68" xfId="0" applyFont="1" applyFill="1" applyBorder="1" applyAlignment="1">
      <alignment horizontal="center" vertical="center"/>
    </xf>
    <xf numFmtId="0" fontId="16" fillId="11" borderId="104" xfId="0" applyFont="1" applyFill="1" applyBorder="1" applyAlignment="1">
      <alignment horizontal="center" vertical="center" wrapText="1"/>
    </xf>
    <xf numFmtId="0" fontId="16" fillId="11" borderId="58" xfId="0" applyFont="1" applyFill="1" applyBorder="1" applyAlignment="1">
      <alignment horizontal="center" vertical="center" wrapText="1"/>
    </xf>
    <xf numFmtId="0" fontId="16" fillId="11" borderId="105" xfId="0" applyFont="1" applyFill="1" applyBorder="1" applyAlignment="1">
      <alignment horizontal="center" vertical="center" wrapText="1"/>
    </xf>
    <xf numFmtId="0" fontId="9" fillId="11" borderId="57" xfId="0" applyFont="1" applyFill="1" applyBorder="1" applyAlignment="1">
      <alignment horizontal="center" vertical="center" wrapText="1"/>
    </xf>
    <xf numFmtId="0" fontId="9" fillId="11" borderId="65" xfId="0" applyFont="1" applyFill="1" applyBorder="1" applyAlignment="1">
      <alignment horizontal="center" vertical="center" wrapText="1"/>
    </xf>
    <xf numFmtId="0" fontId="9" fillId="11" borderId="1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07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9" borderId="73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49" fillId="5" borderId="74" xfId="0" applyFont="1" applyFill="1" applyBorder="1" applyAlignment="1">
      <alignment horizontal="center" vertical="center"/>
    </xf>
    <xf numFmtId="0" fontId="49" fillId="5" borderId="10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textRotation="255"/>
    </xf>
    <xf numFmtId="0" fontId="10" fillId="5" borderId="86" xfId="0" applyFont="1" applyFill="1" applyBorder="1" applyAlignment="1">
      <alignment horizontal="center" textRotation="255"/>
    </xf>
    <xf numFmtId="0" fontId="10" fillId="11" borderId="57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 wrapText="1"/>
    </xf>
    <xf numFmtId="0" fontId="10" fillId="11" borderId="68" xfId="0" applyFont="1" applyFill="1" applyBorder="1" applyAlignment="1">
      <alignment horizontal="center" vertical="center" wrapText="1"/>
    </xf>
    <xf numFmtId="0" fontId="9" fillId="4" borderId="73" xfId="0" applyFont="1" applyFill="1" applyBorder="1" applyAlignment="1">
      <alignment horizontal="center" vertical="center" wrapText="1"/>
    </xf>
    <xf numFmtId="0" fontId="9" fillId="4" borderId="74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74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9" borderId="74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 wrapText="1"/>
    </xf>
    <xf numFmtId="0" fontId="9" fillId="3" borderId="103" xfId="0" applyFont="1" applyFill="1" applyBorder="1" applyAlignment="1">
      <alignment horizontal="center" vertical="center" wrapText="1"/>
    </xf>
    <xf numFmtId="2" fontId="50" fillId="12" borderId="14" xfId="0" applyNumberFormat="1" applyFont="1" applyFill="1" applyBorder="1" applyAlignment="1">
      <alignment horizontal="center" vertical="center" wrapText="1"/>
    </xf>
    <xf numFmtId="2" fontId="50" fillId="12" borderId="28" xfId="0" applyNumberFormat="1" applyFont="1" applyFill="1" applyBorder="1" applyAlignment="1">
      <alignment horizontal="center" vertical="center" wrapText="1"/>
    </xf>
    <xf numFmtId="2" fontId="50" fillId="12" borderId="85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8" fillId="11" borderId="57" xfId="0" applyFont="1" applyFill="1" applyBorder="1" applyAlignment="1">
      <alignment horizontal="center" vertical="center" wrapText="1"/>
    </xf>
    <xf numFmtId="0" fontId="28" fillId="11" borderId="58" xfId="0" applyFont="1" applyFill="1" applyBorder="1" applyAlignment="1">
      <alignment horizontal="center" vertical="center" wrapText="1"/>
    </xf>
    <xf numFmtId="0" fontId="28" fillId="11" borderId="68" xfId="0" applyFont="1" applyFill="1" applyBorder="1" applyAlignment="1">
      <alignment horizontal="center" vertical="center" wrapText="1"/>
    </xf>
    <xf numFmtId="0" fontId="3" fillId="11" borderId="57" xfId="0" applyFont="1" applyFill="1" applyBorder="1" applyAlignment="1">
      <alignment horizontal="center" vertical="center" wrapText="1"/>
    </xf>
    <xf numFmtId="0" fontId="3" fillId="11" borderId="58" xfId="0" applyFont="1" applyFill="1" applyBorder="1" applyAlignment="1">
      <alignment horizontal="center" vertical="center" wrapText="1"/>
    </xf>
    <xf numFmtId="0" fontId="3" fillId="11" borderId="68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FF7171"/>
      <color rgb="FFE1FFFF"/>
      <color rgb="FFCDFFFF"/>
      <color rgb="FFB7FFFF"/>
      <color rgb="FFEAFFD5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1048576"/>
  <sheetViews>
    <sheetView tabSelected="1" zoomScale="115" zoomScaleNormal="115" workbookViewId="0">
      <pane xSplit="2" ySplit="2" topLeftCell="BM5" activePane="bottomRight" state="frozen"/>
      <selection pane="topRight" activeCell="C1" sqref="C1"/>
      <selection pane="bottomLeft" activeCell="A3" sqref="A3"/>
      <selection pane="bottomRight" activeCell="AX7" sqref="AX7:AY7"/>
    </sheetView>
  </sheetViews>
  <sheetFormatPr defaultRowHeight="15" outlineLevelRow="1" outlineLevelCol="3" x14ac:dyDescent="0.25"/>
  <cols>
    <col min="1" max="1" width="9.140625" style="93"/>
    <col min="2" max="2" width="30.7109375" style="93" customWidth="1"/>
    <col min="3" max="10" width="4.140625" style="93" customWidth="1" outlineLevel="2"/>
    <col min="11" max="11" width="5.7109375" style="93" customWidth="1" outlineLevel="2"/>
    <col min="12" max="12" width="4.140625" style="93" customWidth="1" outlineLevel="2"/>
    <col min="13" max="13" width="5.5703125" style="93" customWidth="1" outlineLevel="1"/>
    <col min="14" max="24" width="4.140625" style="93" customWidth="1" outlineLevel="2"/>
    <col min="25" max="25" width="5.28515625" style="93" customWidth="1" outlineLevel="2"/>
    <col min="26" max="26" width="4.140625" style="93" customWidth="1" outlineLevel="2"/>
    <col min="27" max="27" width="5.140625" style="93" customWidth="1" outlineLevel="1"/>
    <col min="28" max="39" width="4.140625" style="93" customWidth="1" outlineLevel="2"/>
    <col min="40" max="40" width="5.5703125" style="93" customWidth="1" outlineLevel="2"/>
    <col min="41" max="41" width="4.140625" style="93" customWidth="1" outlineLevel="2"/>
    <col min="42" max="42" width="4.140625" style="93" customWidth="1" outlineLevel="1"/>
    <col min="43" max="53" width="4.140625" style="93" customWidth="1" outlineLevel="2"/>
    <col min="54" max="54" width="5.7109375" style="93" customWidth="1" outlineLevel="2"/>
    <col min="55" max="55" width="4.140625" style="93" customWidth="1" outlineLevel="2"/>
    <col min="56" max="56" width="4.140625" style="93" customWidth="1" outlineLevel="1"/>
    <col min="57" max="67" width="4.140625" style="93" customWidth="1" outlineLevel="2"/>
    <col min="68" max="68" width="4.42578125" style="93" customWidth="1" outlineLevel="1"/>
    <col min="69" max="73" width="4.140625" style="93" customWidth="1" outlineLevel="2"/>
    <col min="74" max="74" width="4.5703125" style="93" customWidth="1" outlineLevel="2"/>
    <col min="75" max="75" width="4.7109375" style="93" customWidth="1" outlineLevel="2"/>
    <col min="76" max="77" width="6" style="93" customWidth="1" outlineLevel="2"/>
    <col min="78" max="78" width="6" style="93" customWidth="1" outlineLevel="1"/>
    <col min="79" max="79" width="7.28515625" style="93" customWidth="1" outlineLevel="1"/>
    <col min="80" max="80" width="7.28515625" style="93" hidden="1" customWidth="1" outlineLevel="3"/>
    <col min="81" max="81" width="6.7109375" style="93" hidden="1" customWidth="1" outlineLevel="3"/>
    <col min="82" max="82" width="5.85546875" style="93" hidden="1" customWidth="1" outlineLevel="3"/>
    <col min="83" max="83" width="6" style="93" hidden="1" customWidth="1" outlineLevel="3"/>
    <col min="84" max="84" width="7" style="93" hidden="1" customWidth="1" outlineLevel="3"/>
    <col min="85" max="85" width="6.85546875" style="93" hidden="1" customWidth="1" outlineLevel="3"/>
    <col min="86" max="86" width="5.5703125" style="93" hidden="1" customWidth="1" outlineLevel="3"/>
    <col min="87" max="87" width="6" style="93" hidden="1" customWidth="1" outlineLevel="2"/>
    <col min="88" max="94" width="6" style="93" hidden="1" customWidth="1" outlineLevel="3"/>
    <col min="95" max="95" width="6" style="93" hidden="1" customWidth="1" outlineLevel="2"/>
    <col min="96" max="100" width="6" style="93" hidden="1" customWidth="1" outlineLevel="3"/>
    <col min="101" max="101" width="6" style="93" hidden="1" customWidth="1" outlineLevel="2"/>
    <col min="102" max="108" width="6" style="93" hidden="1" customWidth="1" outlineLevel="3"/>
    <col min="109" max="109" width="6" style="93" hidden="1" customWidth="1" outlineLevel="2"/>
    <col min="110" max="116" width="6" style="93" hidden="1" customWidth="1" outlineLevel="3"/>
    <col min="117" max="117" width="6" style="93" hidden="1" customWidth="1" outlineLevel="2"/>
    <col min="118" max="122" width="6" style="93" hidden="1" customWidth="1" outlineLevel="3"/>
    <col min="123" max="123" width="6" style="93" hidden="1" customWidth="1" outlineLevel="2"/>
    <col min="124" max="124" width="7.85546875" style="93" customWidth="1" outlineLevel="1" collapsed="1"/>
    <col min="125" max="130" width="6" style="93" customWidth="1" outlineLevel="1"/>
    <col min="131" max="133" width="6" style="93" hidden="1" customWidth="1" outlineLevel="2"/>
    <col min="134" max="134" width="7" style="93" hidden="1" customWidth="1" outlineLevel="2"/>
    <col min="135" max="135" width="6" style="93" customWidth="1" outlineLevel="1" collapsed="1"/>
    <col min="136" max="136" width="9.140625" style="93"/>
    <col min="137" max="16384" width="9.140625" style="242"/>
  </cols>
  <sheetData>
    <row r="1" spans="1:136" s="234" customFormat="1" ht="57.75" customHeight="1" thickBot="1" x14ac:dyDescent="0.25">
      <c r="A1" s="590" t="s">
        <v>0</v>
      </c>
      <c r="B1" s="593" t="s">
        <v>1</v>
      </c>
      <c r="C1" s="545" t="s">
        <v>128</v>
      </c>
      <c r="D1" s="545"/>
      <c r="E1" s="545"/>
      <c r="F1" s="545"/>
      <c r="G1" s="545"/>
      <c r="H1" s="545"/>
      <c r="I1" s="546"/>
      <c r="J1" s="546"/>
      <c r="K1" s="546"/>
      <c r="L1" s="546"/>
      <c r="M1" s="547"/>
      <c r="N1" s="548" t="s">
        <v>129</v>
      </c>
      <c r="O1" s="549"/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/>
      <c r="AA1" s="550"/>
      <c r="AB1" s="551" t="s">
        <v>130</v>
      </c>
      <c r="AC1" s="552"/>
      <c r="AD1" s="552"/>
      <c r="AE1" s="552"/>
      <c r="AF1" s="552"/>
      <c r="AG1" s="552"/>
      <c r="AH1" s="552"/>
      <c r="AI1" s="552"/>
      <c r="AJ1" s="552"/>
      <c r="AK1" s="552"/>
      <c r="AL1" s="553"/>
      <c r="AM1" s="553"/>
      <c r="AN1" s="553"/>
      <c r="AO1" s="553"/>
      <c r="AP1" s="554"/>
      <c r="AQ1" s="551" t="s">
        <v>131</v>
      </c>
      <c r="AR1" s="552"/>
      <c r="AS1" s="552"/>
      <c r="AT1" s="552"/>
      <c r="AU1" s="552"/>
      <c r="AV1" s="552"/>
      <c r="AW1" s="552"/>
      <c r="AX1" s="552"/>
      <c r="AY1" s="552"/>
      <c r="AZ1" s="553"/>
      <c r="BA1" s="553"/>
      <c r="BB1" s="553"/>
      <c r="BC1" s="553"/>
      <c r="BD1" s="554"/>
      <c r="BE1" s="529" t="s">
        <v>132</v>
      </c>
      <c r="BF1" s="530"/>
      <c r="BG1" s="530"/>
      <c r="BH1" s="530"/>
      <c r="BI1" s="530"/>
      <c r="BJ1" s="530"/>
      <c r="BK1" s="531"/>
      <c r="BL1" s="532"/>
      <c r="BM1" s="532"/>
      <c r="BN1" s="532"/>
      <c r="BO1" s="532"/>
      <c r="BP1" s="533"/>
      <c r="BQ1" s="534" t="s">
        <v>133</v>
      </c>
      <c r="BR1" s="535"/>
      <c r="BS1" s="535"/>
      <c r="BT1" s="535"/>
      <c r="BU1" s="535"/>
      <c r="BV1" s="536"/>
      <c r="BW1" s="536"/>
      <c r="BX1" s="536"/>
      <c r="BY1" s="536"/>
      <c r="BZ1" s="537"/>
      <c r="CA1" s="599" t="s">
        <v>54</v>
      </c>
      <c r="CB1" s="514" t="s">
        <v>48</v>
      </c>
      <c r="CC1" s="538"/>
      <c r="CD1" s="516"/>
      <c r="CE1" s="516"/>
      <c r="CF1" s="516"/>
      <c r="CG1" s="516"/>
      <c r="CH1" s="516"/>
      <c r="CI1" s="526"/>
      <c r="CJ1" s="539" t="s">
        <v>49</v>
      </c>
      <c r="CK1" s="539"/>
      <c r="CL1" s="540"/>
      <c r="CM1" s="540"/>
      <c r="CN1" s="540"/>
      <c r="CO1" s="540"/>
      <c r="CP1" s="540"/>
      <c r="CQ1" s="541"/>
      <c r="CR1" s="542" t="s">
        <v>50</v>
      </c>
      <c r="CS1" s="543"/>
      <c r="CT1" s="543"/>
      <c r="CU1" s="543"/>
      <c r="CV1" s="543"/>
      <c r="CW1" s="544"/>
      <c r="CX1" s="525" t="s">
        <v>51</v>
      </c>
      <c r="CY1" s="515"/>
      <c r="CZ1" s="516"/>
      <c r="DA1" s="516"/>
      <c r="DB1" s="516"/>
      <c r="DC1" s="516"/>
      <c r="DD1" s="516"/>
      <c r="DE1" s="526"/>
      <c r="DF1" s="514" t="s">
        <v>52</v>
      </c>
      <c r="DG1" s="515"/>
      <c r="DH1" s="516"/>
      <c r="DI1" s="516"/>
      <c r="DJ1" s="516"/>
      <c r="DK1" s="516"/>
      <c r="DL1" s="516"/>
      <c r="DM1" s="527"/>
      <c r="DN1" s="514" t="s">
        <v>53</v>
      </c>
      <c r="DO1" s="515"/>
      <c r="DP1" s="516"/>
      <c r="DQ1" s="516"/>
      <c r="DR1" s="516"/>
      <c r="DS1" s="516"/>
      <c r="DT1" s="596" t="s">
        <v>55</v>
      </c>
      <c r="DU1" s="517" t="s">
        <v>114</v>
      </c>
      <c r="DV1" s="518"/>
      <c r="DW1" s="518"/>
      <c r="DX1" s="518"/>
      <c r="DY1" s="519"/>
      <c r="DZ1" s="520"/>
      <c r="EA1" s="587" t="s">
        <v>56</v>
      </c>
      <c r="EB1" s="588"/>
      <c r="EC1" s="588"/>
      <c r="ED1" s="588"/>
      <c r="EE1" s="589"/>
      <c r="EF1" s="570" t="s">
        <v>4</v>
      </c>
    </row>
    <row r="2" spans="1:136" s="235" customFormat="1" ht="25.5" customHeight="1" thickBot="1" x14ac:dyDescent="0.3">
      <c r="A2" s="591"/>
      <c r="B2" s="594"/>
      <c r="C2" s="555" t="s">
        <v>5</v>
      </c>
      <c r="D2" s="524"/>
      <c r="E2" s="524"/>
      <c r="F2" s="524"/>
      <c r="G2" s="524"/>
      <c r="H2" s="524"/>
      <c r="I2" s="524" t="s">
        <v>6</v>
      </c>
      <c r="J2" s="524" t="s">
        <v>7</v>
      </c>
      <c r="K2" s="560" t="s">
        <v>8</v>
      </c>
      <c r="L2" s="524" t="s">
        <v>9</v>
      </c>
      <c r="M2" s="562" t="s">
        <v>10</v>
      </c>
      <c r="N2" s="511" t="s">
        <v>5</v>
      </c>
      <c r="O2" s="512"/>
      <c r="P2" s="512"/>
      <c r="Q2" s="512"/>
      <c r="R2" s="512"/>
      <c r="S2" s="512"/>
      <c r="T2" s="512"/>
      <c r="U2" s="512"/>
      <c r="V2" s="513"/>
      <c r="W2" s="564" t="s">
        <v>6</v>
      </c>
      <c r="X2" s="566" t="s">
        <v>7</v>
      </c>
      <c r="Y2" s="568" t="s">
        <v>8</v>
      </c>
      <c r="Z2" s="566" t="s">
        <v>9</v>
      </c>
      <c r="AA2" s="602" t="s">
        <v>10</v>
      </c>
      <c r="AB2" s="556" t="s">
        <v>5</v>
      </c>
      <c r="AC2" s="557"/>
      <c r="AD2" s="557"/>
      <c r="AE2" s="557"/>
      <c r="AF2" s="557"/>
      <c r="AG2" s="557"/>
      <c r="AH2" s="557"/>
      <c r="AI2" s="557"/>
      <c r="AJ2" s="557"/>
      <c r="AK2" s="558"/>
      <c r="AL2" s="564" t="s">
        <v>6</v>
      </c>
      <c r="AM2" s="566" t="s">
        <v>7</v>
      </c>
      <c r="AN2" s="568" t="s">
        <v>8</v>
      </c>
      <c r="AO2" s="566" t="s">
        <v>9</v>
      </c>
      <c r="AP2" s="602" t="s">
        <v>10</v>
      </c>
      <c r="AQ2" s="511" t="s">
        <v>5</v>
      </c>
      <c r="AR2" s="512"/>
      <c r="AS2" s="512"/>
      <c r="AT2" s="512"/>
      <c r="AU2" s="512"/>
      <c r="AV2" s="512"/>
      <c r="AW2" s="512"/>
      <c r="AX2" s="512"/>
      <c r="AY2" s="513"/>
      <c r="AZ2" s="564" t="s">
        <v>6</v>
      </c>
      <c r="BA2" s="566" t="s">
        <v>7</v>
      </c>
      <c r="BB2" s="568" t="s">
        <v>8</v>
      </c>
      <c r="BC2" s="566" t="s">
        <v>9</v>
      </c>
      <c r="BD2" s="602" t="s">
        <v>10</v>
      </c>
      <c r="BE2" s="521" t="s">
        <v>5</v>
      </c>
      <c r="BF2" s="522"/>
      <c r="BG2" s="522"/>
      <c r="BH2" s="522"/>
      <c r="BI2" s="522"/>
      <c r="BJ2" s="522"/>
      <c r="BK2" s="503"/>
      <c r="BL2" s="503" t="s">
        <v>6</v>
      </c>
      <c r="BM2" s="505" t="s">
        <v>7</v>
      </c>
      <c r="BN2" s="505" t="s">
        <v>12</v>
      </c>
      <c r="BO2" s="505" t="s">
        <v>9</v>
      </c>
      <c r="BP2" s="507" t="s">
        <v>10</v>
      </c>
      <c r="BQ2" s="509" t="s">
        <v>5</v>
      </c>
      <c r="BR2" s="528"/>
      <c r="BS2" s="528"/>
      <c r="BT2" s="528"/>
      <c r="BU2" s="528"/>
      <c r="BV2" s="605" t="s">
        <v>6</v>
      </c>
      <c r="BW2" s="605" t="s">
        <v>7</v>
      </c>
      <c r="BX2" s="605" t="s">
        <v>12</v>
      </c>
      <c r="BY2" s="605" t="s">
        <v>9</v>
      </c>
      <c r="BZ2" s="606" t="s">
        <v>10</v>
      </c>
      <c r="CA2" s="600"/>
      <c r="CB2" s="509" t="s">
        <v>5</v>
      </c>
      <c r="CC2" s="510"/>
      <c r="CD2" s="99" t="s">
        <v>6</v>
      </c>
      <c r="CE2" s="99" t="s">
        <v>7</v>
      </c>
      <c r="CF2" s="99" t="s">
        <v>12</v>
      </c>
      <c r="CG2" s="100"/>
      <c r="CH2" s="99" t="s">
        <v>9</v>
      </c>
      <c r="CI2" s="102" t="s">
        <v>10</v>
      </c>
      <c r="CJ2" s="523" t="s">
        <v>5</v>
      </c>
      <c r="CK2" s="524"/>
      <c r="CL2" s="104" t="s">
        <v>6</v>
      </c>
      <c r="CM2" s="104" t="s">
        <v>7</v>
      </c>
      <c r="CN2" s="104" t="s">
        <v>12</v>
      </c>
      <c r="CO2" s="105"/>
      <c r="CP2" s="104" t="s">
        <v>9</v>
      </c>
      <c r="CQ2" s="103" t="s">
        <v>10</v>
      </c>
      <c r="CR2" s="76" t="s">
        <v>11</v>
      </c>
      <c r="CS2" s="97" t="s">
        <v>6</v>
      </c>
      <c r="CT2" s="97" t="s">
        <v>7</v>
      </c>
      <c r="CU2" s="97" t="s">
        <v>12</v>
      </c>
      <c r="CV2" s="97" t="s">
        <v>9</v>
      </c>
      <c r="CW2" s="98" t="s">
        <v>10</v>
      </c>
      <c r="CX2" s="528" t="s">
        <v>5</v>
      </c>
      <c r="CY2" s="510"/>
      <c r="CZ2" s="99" t="s">
        <v>6</v>
      </c>
      <c r="DA2" s="99" t="s">
        <v>7</v>
      </c>
      <c r="DB2" s="99" t="s">
        <v>12</v>
      </c>
      <c r="DC2" s="100"/>
      <c r="DD2" s="99" t="s">
        <v>9</v>
      </c>
      <c r="DE2" s="102" t="s">
        <v>10</v>
      </c>
      <c r="DF2" s="509" t="s">
        <v>5</v>
      </c>
      <c r="DG2" s="510"/>
      <c r="DH2" s="99" t="s">
        <v>6</v>
      </c>
      <c r="DI2" s="99" t="s">
        <v>7</v>
      </c>
      <c r="DJ2" s="99" t="s">
        <v>12</v>
      </c>
      <c r="DK2" s="100" t="s">
        <v>13</v>
      </c>
      <c r="DL2" s="99" t="s">
        <v>9</v>
      </c>
      <c r="DM2" s="101" t="s">
        <v>10</v>
      </c>
      <c r="DN2" s="76" t="s">
        <v>11</v>
      </c>
      <c r="DO2" s="97" t="s">
        <v>6</v>
      </c>
      <c r="DP2" s="97" t="s">
        <v>7</v>
      </c>
      <c r="DQ2" s="97" t="s">
        <v>12</v>
      </c>
      <c r="DR2" s="97" t="s">
        <v>9</v>
      </c>
      <c r="DS2" s="98" t="s">
        <v>10</v>
      </c>
      <c r="DT2" s="597"/>
      <c r="DU2" s="573" t="s">
        <v>135</v>
      </c>
      <c r="DV2" s="575" t="s">
        <v>136</v>
      </c>
      <c r="DW2" s="575" t="s">
        <v>137</v>
      </c>
      <c r="DX2" s="575" t="s">
        <v>138</v>
      </c>
      <c r="DY2" s="575" t="s">
        <v>139</v>
      </c>
      <c r="DZ2" s="577" t="s">
        <v>115</v>
      </c>
      <c r="EA2" s="579" t="s">
        <v>14</v>
      </c>
      <c r="EB2" s="581" t="s">
        <v>15</v>
      </c>
      <c r="EC2" s="581" t="s">
        <v>16</v>
      </c>
      <c r="ED2" s="583" t="s">
        <v>113</v>
      </c>
      <c r="EE2" s="585" t="s">
        <v>17</v>
      </c>
      <c r="EF2" s="571"/>
    </row>
    <row r="3" spans="1:136" s="235" customFormat="1" ht="18.75" customHeight="1" thickBot="1" x14ac:dyDescent="0.3">
      <c r="A3" s="592"/>
      <c r="B3" s="595"/>
      <c r="C3" s="410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59"/>
      <c r="J3" s="559"/>
      <c r="K3" s="561"/>
      <c r="L3" s="559"/>
      <c r="M3" s="563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65"/>
      <c r="X3" s="567"/>
      <c r="Y3" s="569"/>
      <c r="Z3" s="567"/>
      <c r="AA3" s="604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65"/>
      <c r="AM3" s="567"/>
      <c r="AN3" s="569"/>
      <c r="AO3" s="567"/>
      <c r="AP3" s="604"/>
      <c r="AQ3" s="409" t="s">
        <v>120</v>
      </c>
      <c r="AR3" s="408" t="s">
        <v>117</v>
      </c>
      <c r="AS3" s="408" t="s">
        <v>118</v>
      </c>
      <c r="AT3" s="408" t="s">
        <v>119</v>
      </c>
      <c r="AU3" s="408" t="s">
        <v>121</v>
      </c>
      <c r="AV3" s="408" t="s">
        <v>122</v>
      </c>
      <c r="AW3" s="410" t="s">
        <v>123</v>
      </c>
      <c r="AX3" s="408" t="s">
        <v>124</v>
      </c>
      <c r="AY3" s="408" t="s">
        <v>125</v>
      </c>
      <c r="AZ3" s="565"/>
      <c r="BA3" s="567"/>
      <c r="BB3" s="569"/>
      <c r="BC3" s="567"/>
      <c r="BD3" s="603"/>
      <c r="BE3" s="439" t="s">
        <v>120</v>
      </c>
      <c r="BF3" s="440" t="s">
        <v>117</v>
      </c>
      <c r="BG3" s="440" t="s">
        <v>118</v>
      </c>
      <c r="BH3" s="440" t="s">
        <v>119</v>
      </c>
      <c r="BI3" s="440" t="s">
        <v>121</v>
      </c>
      <c r="BJ3" s="440" t="s">
        <v>122</v>
      </c>
      <c r="BK3" s="440" t="s">
        <v>123</v>
      </c>
      <c r="BL3" s="504"/>
      <c r="BM3" s="506"/>
      <c r="BN3" s="506"/>
      <c r="BO3" s="506"/>
      <c r="BP3" s="508"/>
      <c r="BQ3" s="439" t="s">
        <v>120</v>
      </c>
      <c r="BR3" s="440" t="s">
        <v>117</v>
      </c>
      <c r="BS3" s="440" t="s">
        <v>118</v>
      </c>
      <c r="BT3" s="440" t="s">
        <v>119</v>
      </c>
      <c r="BU3" s="498" t="s">
        <v>121</v>
      </c>
      <c r="BV3" s="605"/>
      <c r="BW3" s="605"/>
      <c r="BX3" s="605"/>
      <c r="BY3" s="605"/>
      <c r="BZ3" s="606"/>
      <c r="CA3" s="601"/>
      <c r="CB3" s="305"/>
      <c r="CC3" s="304"/>
      <c r="CD3" s="302"/>
      <c r="CE3" s="302"/>
      <c r="CF3" s="99"/>
      <c r="CG3" s="100"/>
      <c r="CH3" s="99"/>
      <c r="CI3" s="102"/>
      <c r="CJ3" s="365"/>
      <c r="CK3" s="366"/>
      <c r="CL3" s="366"/>
      <c r="CM3" s="366"/>
      <c r="CN3" s="366"/>
      <c r="CO3" s="367"/>
      <c r="CP3" s="366"/>
      <c r="CQ3" s="368"/>
      <c r="CR3" s="76"/>
      <c r="CS3" s="97"/>
      <c r="CT3" s="97"/>
      <c r="CU3" s="97"/>
      <c r="CV3" s="97"/>
      <c r="CW3" s="98"/>
      <c r="CX3" s="303"/>
      <c r="CY3" s="304"/>
      <c r="CZ3" s="99"/>
      <c r="DA3" s="99"/>
      <c r="DB3" s="99"/>
      <c r="DC3" s="100"/>
      <c r="DD3" s="99"/>
      <c r="DE3" s="102"/>
      <c r="DF3" s="305"/>
      <c r="DG3" s="304"/>
      <c r="DH3" s="99"/>
      <c r="DI3" s="99"/>
      <c r="DJ3" s="99"/>
      <c r="DK3" s="100"/>
      <c r="DL3" s="99"/>
      <c r="DM3" s="101"/>
      <c r="DN3" s="369"/>
      <c r="DO3" s="362"/>
      <c r="DP3" s="362"/>
      <c r="DQ3" s="362"/>
      <c r="DR3" s="362"/>
      <c r="DS3" s="363"/>
      <c r="DT3" s="598"/>
      <c r="DU3" s="574"/>
      <c r="DV3" s="576"/>
      <c r="DW3" s="576"/>
      <c r="DX3" s="576"/>
      <c r="DY3" s="576"/>
      <c r="DZ3" s="578"/>
      <c r="EA3" s="580"/>
      <c r="EB3" s="582"/>
      <c r="EC3" s="582"/>
      <c r="ED3" s="584"/>
      <c r="EE3" s="586"/>
      <c r="EF3" s="572"/>
    </row>
    <row r="4" spans="1:136" s="236" customFormat="1" ht="18.75" customHeight="1" x14ac:dyDescent="0.25">
      <c r="A4" s="77">
        <v>1</v>
      </c>
      <c r="B4" s="113" t="s">
        <v>18</v>
      </c>
      <c r="C4" s="72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100</v>
      </c>
      <c r="K4" s="73">
        <v>30</v>
      </c>
      <c r="L4" s="73">
        <v>0</v>
      </c>
      <c r="M4" s="96">
        <f>4-(0.5*C4/100+0.5*D4/100+0.5*E4/100+0.5*F4/100+0.5*G4/100+0.5*H4/100+0.5*I4/100+0.5*J4/100)+0.5*K4/100-(4-(0.5*C4/100+0.5*D4/100+0.5*E4/100+0.5*F4/100+0.5*G4/100+0.5*H4/100+0.5*I4/100+0.5*J4/100)+0.5*K4/100)*L4/100</f>
        <v>3.65</v>
      </c>
      <c r="N4" s="68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100</v>
      </c>
      <c r="Y4" s="69">
        <v>30</v>
      </c>
      <c r="Z4" s="69">
        <v>0</v>
      </c>
      <c r="AA4" s="70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5.15</v>
      </c>
      <c r="AB4" s="72">
        <v>0</v>
      </c>
      <c r="AC4" s="73">
        <v>0</v>
      </c>
      <c r="AD4" s="73">
        <v>0</v>
      </c>
      <c r="AE4" s="73">
        <v>0</v>
      </c>
      <c r="AF4" s="73">
        <v>0</v>
      </c>
      <c r="AG4" s="73">
        <v>0</v>
      </c>
      <c r="AH4" s="73">
        <v>0</v>
      </c>
      <c r="AI4" s="73">
        <v>0</v>
      </c>
      <c r="AJ4" s="73">
        <v>0</v>
      </c>
      <c r="AK4" s="73">
        <v>0</v>
      </c>
      <c r="AL4" s="73">
        <v>0</v>
      </c>
      <c r="AM4" s="94">
        <v>100</v>
      </c>
      <c r="AN4" s="73">
        <v>50</v>
      </c>
      <c r="AO4" s="73">
        <v>0</v>
      </c>
      <c r="AP4" s="7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5.75</v>
      </c>
      <c r="AQ4" s="75">
        <v>0</v>
      </c>
      <c r="AR4" s="95">
        <v>0</v>
      </c>
      <c r="AS4" s="95">
        <v>0</v>
      </c>
      <c r="AT4" s="95">
        <v>0</v>
      </c>
      <c r="AU4" s="95">
        <v>0</v>
      </c>
      <c r="AV4" s="95">
        <v>0</v>
      </c>
      <c r="AW4" s="95">
        <v>0</v>
      </c>
      <c r="AX4" s="95">
        <v>0</v>
      </c>
      <c r="AY4" s="95">
        <v>0</v>
      </c>
      <c r="AZ4" s="69">
        <v>0</v>
      </c>
      <c r="BA4" s="69">
        <v>100</v>
      </c>
      <c r="BB4" s="69">
        <v>0</v>
      </c>
      <c r="BC4" s="69">
        <v>0</v>
      </c>
      <c r="BD4" s="71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5</v>
      </c>
      <c r="BE4" s="83">
        <v>0</v>
      </c>
      <c r="BF4" s="83">
        <v>0</v>
      </c>
      <c r="BG4" s="83">
        <v>0</v>
      </c>
      <c r="BH4" s="83">
        <v>0</v>
      </c>
      <c r="BI4" s="83">
        <v>0</v>
      </c>
      <c r="BJ4" s="83">
        <v>0</v>
      </c>
      <c r="BK4" s="83">
        <v>0</v>
      </c>
      <c r="BL4" s="78">
        <v>0</v>
      </c>
      <c r="BM4" s="78">
        <v>100</v>
      </c>
      <c r="BN4" s="78">
        <v>0</v>
      </c>
      <c r="BO4" s="79">
        <v>0</v>
      </c>
      <c r="BP4" s="313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4</v>
      </c>
      <c r="BQ4" s="81">
        <v>0</v>
      </c>
      <c r="BR4" s="82">
        <v>0</v>
      </c>
      <c r="BS4" s="82">
        <v>0</v>
      </c>
      <c r="BT4" s="82">
        <v>0</v>
      </c>
      <c r="BU4" s="82">
        <v>0</v>
      </c>
      <c r="BV4" s="82">
        <v>0</v>
      </c>
      <c r="BW4" s="82">
        <v>100</v>
      </c>
      <c r="BX4" s="82">
        <v>0</v>
      </c>
      <c r="BY4" s="82">
        <v>0</v>
      </c>
      <c r="BZ4" s="264">
        <f>3.5-(0.5*BQ4/100+0.5*BR4/100+0.5*BS4/100+0.5*BT4/100+0.5*BU4/100+0.5*BV4/100+0.5*BW4/100)+0.5*BX4/100-(3.5-(0.5*BQ4/100+0.5*BR4/100+0.5*BS4/100+0.5*BT4/100+0.5*BU4/100+0.5*BV4/100+0.5*BW4/100)+0.5*BX4/100)*BY4/100</f>
        <v>3</v>
      </c>
      <c r="CA4" s="245">
        <f t="shared" ref="CA4:CA33" si="0">SUM(M4,AA4,AP4,BD4,BP4,BZ4)</f>
        <v>26.55</v>
      </c>
      <c r="CB4" s="78">
        <v>100</v>
      </c>
      <c r="CC4" s="79">
        <v>100</v>
      </c>
      <c r="CD4" s="79">
        <v>100</v>
      </c>
      <c r="CE4" s="79">
        <v>100</v>
      </c>
      <c r="CF4" s="80">
        <v>0</v>
      </c>
      <c r="CG4" s="80">
        <v>0</v>
      </c>
      <c r="CH4" s="80">
        <v>0</v>
      </c>
      <c r="CI4" s="13">
        <f>3.5-(1*CB4/100+1.5*CC4/100+0.5*CD4/100+0.5*CE4/100)+0.5*CF4/100+CG4/100-(3.5-(1*CB4/100+1.5*CC4/100+0.5*CD4/100+0.5*CE4/100)+0.5*CF4/100+CG4/100)*CH4/100</f>
        <v>0</v>
      </c>
      <c r="CJ4" s="81">
        <v>100</v>
      </c>
      <c r="CK4" s="82">
        <v>100</v>
      </c>
      <c r="CL4" s="82">
        <v>100</v>
      </c>
      <c r="CM4" s="82">
        <v>100</v>
      </c>
      <c r="CN4" s="82">
        <v>0</v>
      </c>
      <c r="CO4" s="82">
        <v>0</v>
      </c>
      <c r="CP4" s="82">
        <v>0</v>
      </c>
      <c r="CQ4" s="15">
        <f>3-(1*CJ4/100+1*CK4/100+0.5*CL4/100+0.5*CM4/100)+0.5*CN4/100+CO4/100-(3-(1*CJ4/100+1*CK4/100+0.5*CL4/100+0.5*CM4/100)+0.5*CN4/100+CO4/100)*CP4/100</f>
        <v>0</v>
      </c>
      <c r="CR4" s="81">
        <v>100</v>
      </c>
      <c r="CS4" s="82">
        <v>100</v>
      </c>
      <c r="CT4" s="82">
        <v>100</v>
      </c>
      <c r="CU4" s="82">
        <v>0</v>
      </c>
      <c r="CV4" s="82">
        <v>0</v>
      </c>
      <c r="CW4" s="16">
        <f>2-(1*CR4/100+0.5*CS4/100+0.5*CT4/100)+0.5*CU4/100-(2-(1*CR4/100+0.5*CS4/100+0.5*CT4/100)+0.5*CU4/100)*CV4/100</f>
        <v>0</v>
      </c>
      <c r="CX4" s="79">
        <v>100</v>
      </c>
      <c r="CY4" s="79">
        <v>100</v>
      </c>
      <c r="CZ4" s="80">
        <v>100</v>
      </c>
      <c r="DA4" s="80">
        <v>100</v>
      </c>
      <c r="DB4" s="80">
        <v>0</v>
      </c>
      <c r="DC4" s="80">
        <v>0</v>
      </c>
      <c r="DD4" s="80">
        <v>0</v>
      </c>
      <c r="DE4" s="17">
        <f>3-(1*CX4/100+1*CY4/100+0.5*CZ4/100+0.5*DA4/100)+0.5*DB4/100+DC4/100-(3-(1*CX4/100+1*CY4/100+0.5*CZ4/100+0.5*DA4/100)+0.5*DB4/100+DD4/100)*DD4/100</f>
        <v>0</v>
      </c>
      <c r="DF4" s="78">
        <v>100</v>
      </c>
      <c r="DG4" s="79">
        <v>100</v>
      </c>
      <c r="DH4" s="80">
        <v>100</v>
      </c>
      <c r="DI4" s="80">
        <v>100</v>
      </c>
      <c r="DJ4" s="80">
        <v>0</v>
      </c>
      <c r="DK4" s="80">
        <v>0</v>
      </c>
      <c r="DL4" s="80">
        <v>0</v>
      </c>
      <c r="DM4" s="18">
        <f>3.5-(1*DF4/100+1.5*DG4/100+0.5*DH4/100+0.5*DI4/100)+0.5*DJ4/100+DK4/100-(3.5-(1*DF4/100+1.5*DG4/100+0.5*DH4/100+0.5*DI4/100)+0.5*DJ4/100+DL4/100)*DL4/100</f>
        <v>0</v>
      </c>
      <c r="DN4" s="83">
        <v>100</v>
      </c>
      <c r="DO4" s="84">
        <v>100</v>
      </c>
      <c r="DP4" s="84">
        <v>100</v>
      </c>
      <c r="DQ4" s="84">
        <v>0</v>
      </c>
      <c r="DR4" s="84">
        <v>0</v>
      </c>
      <c r="DS4" s="19">
        <f>2-(1*DN4/100+0.5*DO4/100+0.5*DP4/100)+0.5*DQ4/100-(2-(1*DN4/100+0.5*DO4/100+0.5*DP4/100)+0.5*DQ4/100)*DR4/100</f>
        <v>0</v>
      </c>
      <c r="DT4" s="308">
        <f>SUM(CI4,CQ4,CW4,DE4,DM4,DS4)</f>
        <v>0</v>
      </c>
      <c r="DU4" s="20">
        <f>5/10</f>
        <v>0.5</v>
      </c>
      <c r="DV4" s="450">
        <f>6/10</f>
        <v>0.6</v>
      </c>
      <c r="DW4" s="450">
        <f>6/11</f>
        <v>0.54545454545454541</v>
      </c>
      <c r="DX4" s="450">
        <f>4/10</f>
        <v>0.4</v>
      </c>
      <c r="DY4" s="21"/>
      <c r="DZ4" s="22">
        <f t="shared" ref="DZ4:DZ33" si="1">SUM(DU4:DY4)</f>
        <v>2.0454545454545454</v>
      </c>
      <c r="EA4" s="85"/>
      <c r="EB4" s="86"/>
      <c r="EC4" s="87"/>
      <c r="ED4" s="86"/>
      <c r="EE4" s="309">
        <f t="shared" ref="EE4:EE33" si="2">SUM(EA4:ED4)</f>
        <v>0</v>
      </c>
      <c r="EF4" s="477">
        <f t="shared" ref="EF4:EF33" si="3">SUM(CA4,DT4,DZ4,EE4)</f>
        <v>28.595454545454547</v>
      </c>
    </row>
    <row r="5" spans="1:136" s="236" customFormat="1" ht="19.5" customHeight="1" x14ac:dyDescent="0.25">
      <c r="A5" s="88">
        <v>2</v>
      </c>
      <c r="B5" s="109" t="s">
        <v>19</v>
      </c>
      <c r="C5" s="72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0</v>
      </c>
      <c r="J5" s="73">
        <v>100</v>
      </c>
      <c r="K5" s="73">
        <v>0</v>
      </c>
      <c r="L5" s="73">
        <v>30</v>
      </c>
      <c r="M5" s="96">
        <f t="shared" ref="M5:M33" si="4">4-(0.5*C5/100+0.5*D5/100+0.5*E5/100+0.5*F5/100+0.5*G5/100+0.5*H5/100+0.5*I5/100+0.5*J5/100)+0.5*K5/100-(4-(0.5*C5/100+0.5*D5/100+0.5*E5/100+0.5*F5/100+0.5*G5/100+0.5*H5/100+0.5*I5/100+0.5*J5/100)+0.5*K5/100)*L5/100</f>
        <v>2.4500000000000002</v>
      </c>
      <c r="N5" s="68">
        <v>100</v>
      </c>
      <c r="O5" s="69">
        <v>100</v>
      </c>
      <c r="P5" s="69">
        <v>100</v>
      </c>
      <c r="Q5" s="69">
        <v>100</v>
      </c>
      <c r="R5" s="69">
        <v>100</v>
      </c>
      <c r="S5" s="69">
        <v>100</v>
      </c>
      <c r="T5" s="69">
        <v>100</v>
      </c>
      <c r="U5" s="69">
        <v>100</v>
      </c>
      <c r="V5" s="69">
        <v>100</v>
      </c>
      <c r="W5" s="69">
        <v>100</v>
      </c>
      <c r="X5" s="69">
        <v>100</v>
      </c>
      <c r="Y5" s="69">
        <v>0</v>
      </c>
      <c r="Z5" s="69">
        <v>0</v>
      </c>
      <c r="AA5" s="307">
        <f t="shared" ref="AA5:AA33" si="5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72">
        <v>100</v>
      </c>
      <c r="AC5" s="73">
        <v>100</v>
      </c>
      <c r="AD5" s="73">
        <v>100</v>
      </c>
      <c r="AE5" s="73">
        <v>100</v>
      </c>
      <c r="AF5" s="73">
        <v>100</v>
      </c>
      <c r="AG5" s="73">
        <v>100</v>
      </c>
      <c r="AH5" s="73">
        <v>100</v>
      </c>
      <c r="AI5" s="73">
        <v>100</v>
      </c>
      <c r="AJ5" s="73">
        <v>100</v>
      </c>
      <c r="AK5" s="73">
        <v>100</v>
      </c>
      <c r="AL5" s="73">
        <v>100</v>
      </c>
      <c r="AM5" s="94">
        <v>100</v>
      </c>
      <c r="AN5" s="73">
        <v>0</v>
      </c>
      <c r="AO5" s="73">
        <v>0</v>
      </c>
      <c r="AP5" s="74">
        <f t="shared" ref="AP5:AP33" si="6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75">
        <v>100</v>
      </c>
      <c r="AR5" s="95">
        <v>100</v>
      </c>
      <c r="AS5" s="95">
        <v>100</v>
      </c>
      <c r="AT5" s="95">
        <v>100</v>
      </c>
      <c r="AU5" s="95">
        <v>100</v>
      </c>
      <c r="AV5" s="95">
        <v>100</v>
      </c>
      <c r="AW5" s="95">
        <v>100</v>
      </c>
      <c r="AX5" s="95">
        <v>100</v>
      </c>
      <c r="AY5" s="95">
        <v>100</v>
      </c>
      <c r="AZ5" s="69">
        <v>100</v>
      </c>
      <c r="BA5" s="69">
        <v>100</v>
      </c>
      <c r="BB5" s="69">
        <v>0</v>
      </c>
      <c r="BC5" s="69">
        <v>0</v>
      </c>
      <c r="BD5" s="71">
        <f t="shared" ref="BD5:BD33" si="7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78">
        <v>100</v>
      </c>
      <c r="BF5" s="78">
        <v>100</v>
      </c>
      <c r="BG5" s="78">
        <v>100</v>
      </c>
      <c r="BH5" s="78">
        <v>100</v>
      </c>
      <c r="BI5" s="78">
        <v>100</v>
      </c>
      <c r="BJ5" s="78">
        <v>100</v>
      </c>
      <c r="BK5" s="78">
        <v>100</v>
      </c>
      <c r="BL5" s="78">
        <v>100</v>
      </c>
      <c r="BM5" s="78">
        <v>100</v>
      </c>
      <c r="BN5" s="78">
        <v>0</v>
      </c>
      <c r="BO5" s="79">
        <v>0</v>
      </c>
      <c r="BP5" s="313">
        <f t="shared" ref="BP5:BP33" si="8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81">
        <v>100</v>
      </c>
      <c r="BR5" s="82">
        <v>100</v>
      </c>
      <c r="BS5" s="82">
        <v>100</v>
      </c>
      <c r="BT5" s="82">
        <v>100</v>
      </c>
      <c r="BU5" s="82">
        <v>100</v>
      </c>
      <c r="BV5" s="82">
        <v>100</v>
      </c>
      <c r="BW5" s="82">
        <v>100</v>
      </c>
      <c r="BX5" s="82">
        <v>0</v>
      </c>
      <c r="BY5" s="82">
        <v>0</v>
      </c>
      <c r="BZ5" s="264">
        <f t="shared" ref="BZ5:BZ33" si="9">3.5-(0.5*BQ5/100+0.5*BR5/100+0.5*BS5/100+0.5*BT5/100+0.5*BU5/100+0.5*BV5/100+0.5*BW5/100)+0.5*BX5/100-(3.5-(0.5*BQ5/100+0.5*BR5/100+0.5*BS5/100+0.5*BT5/100+0.5*BU5/100+0.5*BV5/100+0.5*BW5/100)+0.5*BX5/100)*BY5/100</f>
        <v>0</v>
      </c>
      <c r="CA5" s="245">
        <f t="shared" si="0"/>
        <v>2.4500000000000002</v>
      </c>
      <c r="CB5" s="78">
        <v>100</v>
      </c>
      <c r="CC5" s="79">
        <v>100</v>
      </c>
      <c r="CD5" s="79">
        <v>100</v>
      </c>
      <c r="CE5" s="79">
        <v>100</v>
      </c>
      <c r="CF5" s="80">
        <v>0</v>
      </c>
      <c r="CG5" s="80">
        <v>0</v>
      </c>
      <c r="CH5" s="80">
        <v>0</v>
      </c>
      <c r="CI5" s="13">
        <f t="shared" ref="CI5:CI33" si="10">3.5-(1*CB5/100+1.5*CC5/100+0.5*CD5/100+0.5*CE5/100)+0.5*CF5/100+CG5/100-(3.5-(1*CB5/100+1.5*CC5/100+0.5*CD5/100+0.5*CE5/100)+0.5*CF5/100+CG5/100)*CH5/100</f>
        <v>0</v>
      </c>
      <c r="CJ5" s="81">
        <v>100</v>
      </c>
      <c r="CK5" s="82">
        <v>100</v>
      </c>
      <c r="CL5" s="82">
        <v>100</v>
      </c>
      <c r="CM5" s="82">
        <v>100</v>
      </c>
      <c r="CN5" s="82">
        <v>0</v>
      </c>
      <c r="CO5" s="82">
        <v>0</v>
      </c>
      <c r="CP5" s="82">
        <v>0</v>
      </c>
      <c r="CQ5" s="15">
        <f t="shared" ref="CQ5:CQ33" si="11">3-(1*CJ5/100+1*CK5/100+0.5*CL5/100+0.5*CM5/100)+0.5*CN5/100+CO5/100-(3-(1*CJ5/100+1*CK5/100+0.5*CL5/100+0.5*CM5/100)+0.5*CN5/100+CO5/100)*CP5/100</f>
        <v>0</v>
      </c>
      <c r="CR5" s="81">
        <v>100</v>
      </c>
      <c r="CS5" s="82">
        <v>100</v>
      </c>
      <c r="CT5" s="82">
        <v>100</v>
      </c>
      <c r="CU5" s="82">
        <v>0</v>
      </c>
      <c r="CV5" s="82">
        <v>0</v>
      </c>
      <c r="CW5" s="16">
        <f t="shared" ref="CW5:CW33" si="12">2-(1*CR5/100+0.5*CS5/100+0.5*CT5/100)+0.5*CU5/100-(2-(1*CR5/100+0.5*CS5/100+0.5*CT5/100)+0.5*CU5/100)*CV5/100</f>
        <v>0</v>
      </c>
      <c r="CX5" s="79">
        <v>100</v>
      </c>
      <c r="CY5" s="79">
        <v>100</v>
      </c>
      <c r="CZ5" s="80">
        <v>100</v>
      </c>
      <c r="DA5" s="80">
        <v>100</v>
      </c>
      <c r="DB5" s="80">
        <v>0</v>
      </c>
      <c r="DC5" s="80">
        <v>0</v>
      </c>
      <c r="DD5" s="80">
        <v>0</v>
      </c>
      <c r="DE5" s="17">
        <f t="shared" ref="DE5:DE33" si="13">3-(1*CX5/100+1*CY5/100+0.5*CZ5/100+0.5*DA5/100)+0.5*DB5/100+DC5/100-(3-(1*CX5/100+1*CY5/100+0.5*CZ5/100+0.5*DA5/100)+0.5*DB5/100+DD5/100)*DD5/100</f>
        <v>0</v>
      </c>
      <c r="DF5" s="78">
        <v>100</v>
      </c>
      <c r="DG5" s="79">
        <v>100</v>
      </c>
      <c r="DH5" s="80">
        <v>100</v>
      </c>
      <c r="DI5" s="80">
        <v>100</v>
      </c>
      <c r="DJ5" s="80">
        <v>0</v>
      </c>
      <c r="DK5" s="80">
        <v>0</v>
      </c>
      <c r="DL5" s="80">
        <v>0</v>
      </c>
      <c r="DM5" s="18">
        <f t="shared" ref="DM5:DM33" si="14">3.5-(1*DF5/100+1.5*DG5/100+0.5*DH5/100+0.5*DI5/100)+0.5*DJ5/100+DK5/100-(3.5-(1*DF5/100+1.5*DG5/100+0.5*DH5/100+0.5*DI5/100)+0.5*DJ5/100+DL5/100)*DL5/100</f>
        <v>0</v>
      </c>
      <c r="DN5" s="83">
        <v>100</v>
      </c>
      <c r="DO5" s="84">
        <v>100</v>
      </c>
      <c r="DP5" s="84">
        <v>100</v>
      </c>
      <c r="DQ5" s="84">
        <v>0</v>
      </c>
      <c r="DR5" s="84">
        <v>0</v>
      </c>
      <c r="DS5" s="19">
        <f t="shared" ref="DS5:DS33" si="15">2-(1*DN5/100+0.5*DO5/100+0.5*DP5/100)+0.5*DQ5/100-(2-(1*DN5/100+0.5*DO5/100+0.5*DP5/100)+0.5*DQ5/100)*DR5/100</f>
        <v>0</v>
      </c>
      <c r="DT5" s="308">
        <f t="shared" ref="DT5:DT33" si="16">SUM(CI5,CQ5,CW5,DE5,DM5,DS5)</f>
        <v>0</v>
      </c>
      <c r="DU5" s="20">
        <f>6/10</f>
        <v>0.6</v>
      </c>
      <c r="DV5" s="450">
        <f>7/10</f>
        <v>0.7</v>
      </c>
      <c r="DW5" s="475"/>
      <c r="DX5" s="450">
        <f>3/10</f>
        <v>0.3</v>
      </c>
      <c r="DY5" s="21"/>
      <c r="DZ5" s="22">
        <f t="shared" si="1"/>
        <v>1.5999999999999999</v>
      </c>
      <c r="EA5" s="85"/>
      <c r="EB5" s="86"/>
      <c r="EC5" s="87"/>
      <c r="ED5" s="86"/>
      <c r="EE5" s="309">
        <f t="shared" si="2"/>
        <v>0</v>
      </c>
      <c r="EF5" s="478">
        <f t="shared" si="3"/>
        <v>4.05</v>
      </c>
    </row>
    <row r="6" spans="1:136" s="301" customFormat="1" ht="18" customHeight="1" x14ac:dyDescent="0.25">
      <c r="A6" s="123">
        <v>3</v>
      </c>
      <c r="B6" s="273" t="s">
        <v>20</v>
      </c>
      <c r="C6" s="130">
        <v>100</v>
      </c>
      <c r="D6" s="125">
        <v>100</v>
      </c>
      <c r="E6" s="125">
        <v>100</v>
      </c>
      <c r="F6" s="125">
        <v>100</v>
      </c>
      <c r="G6" s="125">
        <v>100</v>
      </c>
      <c r="H6" s="125">
        <v>100</v>
      </c>
      <c r="I6" s="125">
        <v>100</v>
      </c>
      <c r="J6" s="125">
        <v>100</v>
      </c>
      <c r="K6" s="125">
        <v>0</v>
      </c>
      <c r="L6" s="125">
        <v>0</v>
      </c>
      <c r="M6" s="126">
        <f t="shared" si="4"/>
        <v>0</v>
      </c>
      <c r="N6" s="127">
        <v>100</v>
      </c>
      <c r="O6" s="128">
        <v>100</v>
      </c>
      <c r="P6" s="128">
        <v>100</v>
      </c>
      <c r="Q6" s="128">
        <v>100</v>
      </c>
      <c r="R6" s="128">
        <v>100</v>
      </c>
      <c r="S6" s="128">
        <v>100</v>
      </c>
      <c r="T6" s="128">
        <v>100</v>
      </c>
      <c r="U6" s="128">
        <v>100</v>
      </c>
      <c r="V6" s="128">
        <v>100</v>
      </c>
      <c r="W6" s="128">
        <v>100</v>
      </c>
      <c r="X6" s="128">
        <v>100</v>
      </c>
      <c r="Y6" s="128">
        <v>0</v>
      </c>
      <c r="Z6" s="128">
        <v>0</v>
      </c>
      <c r="AA6" s="129">
        <f t="shared" si="5"/>
        <v>0</v>
      </c>
      <c r="AB6" s="130">
        <v>100</v>
      </c>
      <c r="AC6" s="125">
        <v>100</v>
      </c>
      <c r="AD6" s="125">
        <v>100</v>
      </c>
      <c r="AE6" s="125">
        <v>100</v>
      </c>
      <c r="AF6" s="125">
        <v>100</v>
      </c>
      <c r="AG6" s="125">
        <v>100</v>
      </c>
      <c r="AH6" s="125">
        <v>100</v>
      </c>
      <c r="AI6" s="125">
        <v>100</v>
      </c>
      <c r="AJ6" s="125">
        <v>100</v>
      </c>
      <c r="AK6" s="125">
        <v>100</v>
      </c>
      <c r="AL6" s="125">
        <v>100</v>
      </c>
      <c r="AM6" s="131">
        <v>100</v>
      </c>
      <c r="AN6" s="125">
        <v>0</v>
      </c>
      <c r="AO6" s="125">
        <v>0</v>
      </c>
      <c r="AP6" s="132">
        <f t="shared" si="6"/>
        <v>0</v>
      </c>
      <c r="AQ6" s="133">
        <v>100</v>
      </c>
      <c r="AR6" s="134">
        <v>100</v>
      </c>
      <c r="AS6" s="134">
        <v>100</v>
      </c>
      <c r="AT6" s="134">
        <v>100</v>
      </c>
      <c r="AU6" s="134">
        <v>100</v>
      </c>
      <c r="AV6" s="134">
        <v>100</v>
      </c>
      <c r="AW6" s="134">
        <v>100</v>
      </c>
      <c r="AX6" s="134">
        <v>100</v>
      </c>
      <c r="AY6" s="134">
        <v>100</v>
      </c>
      <c r="AZ6" s="128">
        <v>100</v>
      </c>
      <c r="BA6" s="128">
        <v>100</v>
      </c>
      <c r="BB6" s="128">
        <v>0</v>
      </c>
      <c r="BC6" s="128">
        <v>0</v>
      </c>
      <c r="BD6" s="135">
        <f t="shared" si="7"/>
        <v>0</v>
      </c>
      <c r="BE6" s="136">
        <v>100</v>
      </c>
      <c r="BF6" s="136">
        <v>100</v>
      </c>
      <c r="BG6" s="136">
        <v>100</v>
      </c>
      <c r="BH6" s="136">
        <v>100</v>
      </c>
      <c r="BI6" s="136">
        <v>100</v>
      </c>
      <c r="BJ6" s="136">
        <v>100</v>
      </c>
      <c r="BK6" s="136">
        <v>100</v>
      </c>
      <c r="BL6" s="136">
        <v>100</v>
      </c>
      <c r="BM6" s="136">
        <v>100</v>
      </c>
      <c r="BN6" s="136">
        <v>0</v>
      </c>
      <c r="BO6" s="137">
        <v>0</v>
      </c>
      <c r="BP6" s="438">
        <f t="shared" si="8"/>
        <v>0</v>
      </c>
      <c r="BQ6" s="140">
        <v>100</v>
      </c>
      <c r="BR6" s="141">
        <v>100</v>
      </c>
      <c r="BS6" s="141">
        <v>100</v>
      </c>
      <c r="BT6" s="141">
        <v>100</v>
      </c>
      <c r="BU6" s="141">
        <v>100</v>
      </c>
      <c r="BV6" s="141">
        <v>100</v>
      </c>
      <c r="BW6" s="141">
        <v>100</v>
      </c>
      <c r="BX6" s="141">
        <v>0</v>
      </c>
      <c r="BY6" s="141">
        <v>0</v>
      </c>
      <c r="BZ6" s="264">
        <f t="shared" si="9"/>
        <v>0</v>
      </c>
      <c r="CA6" s="246">
        <f t="shared" si="0"/>
        <v>0</v>
      </c>
      <c r="CB6" s="136">
        <v>100</v>
      </c>
      <c r="CC6" s="137">
        <v>100</v>
      </c>
      <c r="CD6" s="137">
        <v>100</v>
      </c>
      <c r="CE6" s="137">
        <v>100</v>
      </c>
      <c r="CF6" s="139">
        <v>0</v>
      </c>
      <c r="CG6" s="139">
        <v>0</v>
      </c>
      <c r="CH6" s="139">
        <v>0</v>
      </c>
      <c r="CI6" s="138">
        <f t="shared" si="10"/>
        <v>0</v>
      </c>
      <c r="CJ6" s="140">
        <v>100</v>
      </c>
      <c r="CK6" s="141">
        <v>100</v>
      </c>
      <c r="CL6" s="141">
        <v>100</v>
      </c>
      <c r="CM6" s="141">
        <v>100</v>
      </c>
      <c r="CN6" s="141">
        <v>0</v>
      </c>
      <c r="CO6" s="141">
        <v>0</v>
      </c>
      <c r="CP6" s="141">
        <v>0</v>
      </c>
      <c r="CQ6" s="142">
        <f t="shared" si="11"/>
        <v>0</v>
      </c>
      <c r="CR6" s="140">
        <v>100</v>
      </c>
      <c r="CS6" s="141">
        <v>100</v>
      </c>
      <c r="CT6" s="141">
        <v>100</v>
      </c>
      <c r="CU6" s="141">
        <v>0</v>
      </c>
      <c r="CV6" s="141">
        <v>0</v>
      </c>
      <c r="CW6" s="143">
        <f t="shared" si="12"/>
        <v>0</v>
      </c>
      <c r="CX6" s="137">
        <v>100</v>
      </c>
      <c r="CY6" s="137">
        <v>100</v>
      </c>
      <c r="CZ6" s="139">
        <v>100</v>
      </c>
      <c r="DA6" s="139">
        <v>100</v>
      </c>
      <c r="DB6" s="139">
        <v>0</v>
      </c>
      <c r="DC6" s="139">
        <v>0</v>
      </c>
      <c r="DD6" s="139">
        <v>0</v>
      </c>
      <c r="DE6" s="144">
        <f t="shared" si="13"/>
        <v>0</v>
      </c>
      <c r="DF6" s="136">
        <v>100</v>
      </c>
      <c r="DG6" s="137">
        <v>100</v>
      </c>
      <c r="DH6" s="139">
        <v>100</v>
      </c>
      <c r="DI6" s="139">
        <v>100</v>
      </c>
      <c r="DJ6" s="139">
        <v>0</v>
      </c>
      <c r="DK6" s="139">
        <v>0</v>
      </c>
      <c r="DL6" s="139">
        <v>0</v>
      </c>
      <c r="DM6" s="145">
        <f t="shared" si="14"/>
        <v>0</v>
      </c>
      <c r="DN6" s="146">
        <v>100</v>
      </c>
      <c r="DO6" s="147">
        <v>100</v>
      </c>
      <c r="DP6" s="147">
        <v>100</v>
      </c>
      <c r="DQ6" s="147">
        <v>0</v>
      </c>
      <c r="DR6" s="147">
        <v>0</v>
      </c>
      <c r="DS6" s="148">
        <f t="shared" si="15"/>
        <v>0</v>
      </c>
      <c r="DT6" s="251">
        <f t="shared" si="16"/>
        <v>0</v>
      </c>
      <c r="DU6" s="149"/>
      <c r="DV6" s="452"/>
      <c r="DW6" s="452"/>
      <c r="DX6" s="452"/>
      <c r="DY6" s="150"/>
      <c r="DZ6" s="151">
        <f t="shared" si="1"/>
        <v>0</v>
      </c>
      <c r="EA6" s="152"/>
      <c r="EB6" s="153"/>
      <c r="EC6" s="154"/>
      <c r="ED6" s="153"/>
      <c r="EE6" s="310">
        <f t="shared" si="2"/>
        <v>0</v>
      </c>
      <c r="EF6" s="479">
        <f t="shared" si="3"/>
        <v>0</v>
      </c>
    </row>
    <row r="7" spans="1:136" s="236" customFormat="1" ht="15.75" x14ac:dyDescent="0.25">
      <c r="A7" s="88">
        <v>4</v>
      </c>
      <c r="B7" s="480" t="s">
        <v>140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100</v>
      </c>
      <c r="K7" s="73">
        <v>0</v>
      </c>
      <c r="L7" s="73">
        <v>0</v>
      </c>
      <c r="M7" s="126">
        <f t="shared" si="4"/>
        <v>3.5</v>
      </c>
      <c r="N7" s="68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100</v>
      </c>
      <c r="Y7" s="69">
        <v>0</v>
      </c>
      <c r="Z7" s="69">
        <v>10</v>
      </c>
      <c r="AA7" s="70">
        <f t="shared" si="5"/>
        <v>4.4000000000000004</v>
      </c>
      <c r="AB7" s="72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94">
        <v>100</v>
      </c>
      <c r="AN7" s="73">
        <v>100</v>
      </c>
      <c r="AO7" s="73">
        <v>0</v>
      </c>
      <c r="AP7" s="74">
        <f t="shared" si="6"/>
        <v>6</v>
      </c>
      <c r="AQ7" s="75">
        <v>0</v>
      </c>
      <c r="AR7" s="95">
        <v>0</v>
      </c>
      <c r="AS7" s="95">
        <v>0</v>
      </c>
      <c r="AT7" s="95">
        <v>0</v>
      </c>
      <c r="AU7" s="95">
        <v>0</v>
      </c>
      <c r="AV7" s="95">
        <v>0</v>
      </c>
      <c r="AW7" s="95">
        <v>0</v>
      </c>
      <c r="AX7" s="95">
        <v>0</v>
      </c>
      <c r="AY7" s="95">
        <v>0</v>
      </c>
      <c r="AZ7" s="69">
        <v>0</v>
      </c>
      <c r="BA7" s="69">
        <v>100</v>
      </c>
      <c r="BB7" s="69">
        <v>50</v>
      </c>
      <c r="BC7" s="69">
        <v>0</v>
      </c>
      <c r="BD7" s="71">
        <f t="shared" si="7"/>
        <v>5.25</v>
      </c>
      <c r="BE7" s="78">
        <v>100</v>
      </c>
      <c r="BF7" s="78">
        <v>100</v>
      </c>
      <c r="BG7" s="78">
        <v>100</v>
      </c>
      <c r="BH7" s="78">
        <v>100</v>
      </c>
      <c r="BI7" s="78">
        <v>100</v>
      </c>
      <c r="BJ7" s="78">
        <v>100</v>
      </c>
      <c r="BK7" s="78">
        <v>100</v>
      </c>
      <c r="BL7" s="78">
        <v>100</v>
      </c>
      <c r="BM7" s="78">
        <v>100</v>
      </c>
      <c r="BN7" s="78">
        <v>0</v>
      </c>
      <c r="BO7" s="79">
        <v>0</v>
      </c>
      <c r="BP7" s="313">
        <f t="shared" si="8"/>
        <v>0</v>
      </c>
      <c r="BQ7" s="81">
        <v>100</v>
      </c>
      <c r="BR7" s="82">
        <v>100</v>
      </c>
      <c r="BS7" s="82">
        <v>100</v>
      </c>
      <c r="BT7" s="82">
        <v>100</v>
      </c>
      <c r="BU7" s="82">
        <v>100</v>
      </c>
      <c r="BV7" s="82">
        <v>100</v>
      </c>
      <c r="BW7" s="82">
        <v>100</v>
      </c>
      <c r="BX7" s="82">
        <v>0</v>
      </c>
      <c r="BY7" s="82">
        <v>0</v>
      </c>
      <c r="BZ7" s="264">
        <f t="shared" si="9"/>
        <v>0</v>
      </c>
      <c r="CA7" s="245">
        <f t="shared" si="0"/>
        <v>19.149999999999999</v>
      </c>
      <c r="CB7" s="78">
        <v>100</v>
      </c>
      <c r="CC7" s="79">
        <v>100</v>
      </c>
      <c r="CD7" s="79">
        <v>100</v>
      </c>
      <c r="CE7" s="79">
        <v>100</v>
      </c>
      <c r="CF7" s="80">
        <v>0</v>
      </c>
      <c r="CG7" s="80">
        <v>0</v>
      </c>
      <c r="CH7" s="80">
        <v>0</v>
      </c>
      <c r="CI7" s="13">
        <f t="shared" si="10"/>
        <v>0</v>
      </c>
      <c r="CJ7" s="81">
        <v>100</v>
      </c>
      <c r="CK7" s="82">
        <v>100</v>
      </c>
      <c r="CL7" s="82">
        <v>100</v>
      </c>
      <c r="CM7" s="82">
        <v>100</v>
      </c>
      <c r="CN7" s="82">
        <v>0</v>
      </c>
      <c r="CO7" s="82">
        <v>0</v>
      </c>
      <c r="CP7" s="82">
        <v>0</v>
      </c>
      <c r="CQ7" s="15">
        <f t="shared" si="11"/>
        <v>0</v>
      </c>
      <c r="CR7" s="81">
        <v>100</v>
      </c>
      <c r="CS7" s="82">
        <v>100</v>
      </c>
      <c r="CT7" s="82">
        <v>100</v>
      </c>
      <c r="CU7" s="82">
        <v>0</v>
      </c>
      <c r="CV7" s="82">
        <v>0</v>
      </c>
      <c r="CW7" s="16">
        <f t="shared" si="12"/>
        <v>0</v>
      </c>
      <c r="CX7" s="79">
        <v>100</v>
      </c>
      <c r="CY7" s="79">
        <v>100</v>
      </c>
      <c r="CZ7" s="80">
        <v>100</v>
      </c>
      <c r="DA7" s="80">
        <v>100</v>
      </c>
      <c r="DB7" s="80">
        <v>0</v>
      </c>
      <c r="DC7" s="80">
        <v>0</v>
      </c>
      <c r="DD7" s="80">
        <v>0</v>
      </c>
      <c r="DE7" s="17">
        <f t="shared" si="13"/>
        <v>0</v>
      </c>
      <c r="DF7" s="78">
        <v>100</v>
      </c>
      <c r="DG7" s="79">
        <v>100</v>
      </c>
      <c r="DH7" s="80">
        <v>100</v>
      </c>
      <c r="DI7" s="80">
        <v>100</v>
      </c>
      <c r="DJ7" s="80">
        <v>0</v>
      </c>
      <c r="DK7" s="80">
        <v>0</v>
      </c>
      <c r="DL7" s="80">
        <v>0</v>
      </c>
      <c r="DM7" s="18">
        <f t="shared" si="14"/>
        <v>0</v>
      </c>
      <c r="DN7" s="83">
        <v>100</v>
      </c>
      <c r="DO7" s="84">
        <v>100</v>
      </c>
      <c r="DP7" s="84">
        <v>100</v>
      </c>
      <c r="DQ7" s="84">
        <v>0</v>
      </c>
      <c r="DR7" s="84">
        <v>0</v>
      </c>
      <c r="DS7" s="19">
        <f t="shared" si="15"/>
        <v>0</v>
      </c>
      <c r="DT7" s="308">
        <f t="shared" si="16"/>
        <v>0</v>
      </c>
      <c r="DU7" s="20">
        <f>6/10</f>
        <v>0.6</v>
      </c>
      <c r="DV7" s="450">
        <f>3/10</f>
        <v>0.3</v>
      </c>
      <c r="DW7" s="450">
        <f>9/11</f>
        <v>0.81818181818181823</v>
      </c>
      <c r="DX7" s="450">
        <f>7/10</f>
        <v>0.7</v>
      </c>
      <c r="DY7" s="21"/>
      <c r="DZ7" s="22">
        <f t="shared" si="1"/>
        <v>2.418181818181818</v>
      </c>
      <c r="EA7" s="85"/>
      <c r="EB7" s="86"/>
      <c r="EC7" s="87"/>
      <c r="ED7" s="86"/>
      <c r="EE7" s="309">
        <f t="shared" si="2"/>
        <v>0</v>
      </c>
      <c r="EF7" s="478">
        <f t="shared" si="3"/>
        <v>21.568181818181817</v>
      </c>
    </row>
    <row r="8" spans="1:136" s="238" customFormat="1" ht="18.75" hidden="1" customHeight="1" outlineLevel="1" x14ac:dyDescent="0.25">
      <c r="A8" s="123">
        <v>5</v>
      </c>
      <c r="B8" s="273" t="s">
        <v>21</v>
      </c>
      <c r="C8" s="130">
        <v>100</v>
      </c>
      <c r="D8" s="125">
        <v>100</v>
      </c>
      <c r="E8" s="125">
        <v>100</v>
      </c>
      <c r="F8" s="125">
        <v>100</v>
      </c>
      <c r="G8" s="125">
        <v>100</v>
      </c>
      <c r="H8" s="125">
        <v>100</v>
      </c>
      <c r="I8" s="125">
        <v>100</v>
      </c>
      <c r="J8" s="125">
        <v>100</v>
      </c>
      <c r="K8" s="125">
        <v>0</v>
      </c>
      <c r="L8" s="125">
        <v>0</v>
      </c>
      <c r="M8" s="126">
        <f t="shared" si="4"/>
        <v>0</v>
      </c>
      <c r="N8" s="127">
        <v>100</v>
      </c>
      <c r="O8" s="128">
        <v>100</v>
      </c>
      <c r="P8" s="128">
        <v>100</v>
      </c>
      <c r="Q8" s="128">
        <v>100</v>
      </c>
      <c r="R8" s="128">
        <v>100</v>
      </c>
      <c r="S8" s="128">
        <v>100</v>
      </c>
      <c r="T8" s="128">
        <v>100</v>
      </c>
      <c r="U8" s="128">
        <v>100</v>
      </c>
      <c r="V8" s="128">
        <v>100</v>
      </c>
      <c r="W8" s="128">
        <v>100</v>
      </c>
      <c r="X8" s="128">
        <v>100</v>
      </c>
      <c r="Y8" s="128">
        <v>0</v>
      </c>
      <c r="Z8" s="128">
        <v>0</v>
      </c>
      <c r="AA8" s="129">
        <f t="shared" si="5"/>
        <v>0</v>
      </c>
      <c r="AB8" s="72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125">
        <v>100</v>
      </c>
      <c r="AJ8" s="125">
        <v>100</v>
      </c>
      <c r="AK8" s="125">
        <v>100</v>
      </c>
      <c r="AL8" s="125">
        <v>100</v>
      </c>
      <c r="AM8" s="131">
        <v>100</v>
      </c>
      <c r="AN8" s="125">
        <v>0</v>
      </c>
      <c r="AO8" s="125">
        <v>0</v>
      </c>
      <c r="AP8" s="132">
        <f t="shared" si="6"/>
        <v>3.5</v>
      </c>
      <c r="AQ8" s="133">
        <v>100</v>
      </c>
      <c r="AR8" s="134">
        <v>100</v>
      </c>
      <c r="AS8" s="134">
        <v>100</v>
      </c>
      <c r="AT8" s="134">
        <v>100</v>
      </c>
      <c r="AU8" s="134">
        <v>100</v>
      </c>
      <c r="AV8" s="134">
        <v>100</v>
      </c>
      <c r="AW8" s="134">
        <v>100</v>
      </c>
      <c r="AX8" s="134">
        <v>100</v>
      </c>
      <c r="AY8" s="134">
        <v>100</v>
      </c>
      <c r="AZ8" s="128">
        <v>100</v>
      </c>
      <c r="BA8" s="128">
        <v>100</v>
      </c>
      <c r="BB8" s="128">
        <v>0</v>
      </c>
      <c r="BC8" s="128">
        <v>0</v>
      </c>
      <c r="BD8" s="135">
        <f t="shared" si="7"/>
        <v>0</v>
      </c>
      <c r="BE8" s="136">
        <v>100</v>
      </c>
      <c r="BF8" s="136">
        <v>100</v>
      </c>
      <c r="BG8" s="136">
        <v>100</v>
      </c>
      <c r="BH8" s="136">
        <v>100</v>
      </c>
      <c r="BI8" s="136">
        <v>100</v>
      </c>
      <c r="BJ8" s="136">
        <v>100</v>
      </c>
      <c r="BK8" s="136">
        <v>100</v>
      </c>
      <c r="BL8" s="136">
        <v>100</v>
      </c>
      <c r="BM8" s="136">
        <v>100</v>
      </c>
      <c r="BN8" s="136">
        <v>0</v>
      </c>
      <c r="BO8" s="137">
        <v>0</v>
      </c>
      <c r="BP8" s="438">
        <f t="shared" si="8"/>
        <v>0</v>
      </c>
      <c r="BQ8" s="140">
        <v>100</v>
      </c>
      <c r="BR8" s="141">
        <v>100</v>
      </c>
      <c r="BS8" s="141">
        <v>100</v>
      </c>
      <c r="BT8" s="141">
        <v>100</v>
      </c>
      <c r="BU8" s="141">
        <v>100</v>
      </c>
      <c r="BV8" s="141">
        <v>100</v>
      </c>
      <c r="BW8" s="141">
        <v>100</v>
      </c>
      <c r="BX8" s="141">
        <v>0</v>
      </c>
      <c r="BY8" s="141">
        <v>0</v>
      </c>
      <c r="BZ8" s="264">
        <f t="shared" si="9"/>
        <v>0</v>
      </c>
      <c r="CA8" s="246">
        <f t="shared" si="0"/>
        <v>3.5</v>
      </c>
      <c r="CB8" s="136">
        <v>100</v>
      </c>
      <c r="CC8" s="137">
        <v>100</v>
      </c>
      <c r="CD8" s="137">
        <v>100</v>
      </c>
      <c r="CE8" s="137">
        <v>100</v>
      </c>
      <c r="CF8" s="139">
        <v>0</v>
      </c>
      <c r="CG8" s="139">
        <v>0</v>
      </c>
      <c r="CH8" s="139">
        <v>0</v>
      </c>
      <c r="CI8" s="138">
        <f t="shared" si="10"/>
        <v>0</v>
      </c>
      <c r="CJ8" s="140">
        <v>100</v>
      </c>
      <c r="CK8" s="141">
        <v>100</v>
      </c>
      <c r="CL8" s="141">
        <v>100</v>
      </c>
      <c r="CM8" s="141">
        <v>100</v>
      </c>
      <c r="CN8" s="141">
        <v>0</v>
      </c>
      <c r="CO8" s="141">
        <v>0</v>
      </c>
      <c r="CP8" s="141">
        <v>0</v>
      </c>
      <c r="CQ8" s="142">
        <f t="shared" si="11"/>
        <v>0</v>
      </c>
      <c r="CR8" s="140">
        <v>100</v>
      </c>
      <c r="CS8" s="141">
        <v>100</v>
      </c>
      <c r="CT8" s="141">
        <v>100</v>
      </c>
      <c r="CU8" s="141">
        <v>0</v>
      </c>
      <c r="CV8" s="141">
        <v>0</v>
      </c>
      <c r="CW8" s="143">
        <f t="shared" si="12"/>
        <v>0</v>
      </c>
      <c r="CX8" s="137">
        <v>100</v>
      </c>
      <c r="CY8" s="137">
        <v>100</v>
      </c>
      <c r="CZ8" s="139">
        <v>100</v>
      </c>
      <c r="DA8" s="139">
        <v>100</v>
      </c>
      <c r="DB8" s="139">
        <v>0</v>
      </c>
      <c r="DC8" s="139">
        <v>0</v>
      </c>
      <c r="DD8" s="139">
        <v>0</v>
      </c>
      <c r="DE8" s="144">
        <f t="shared" si="13"/>
        <v>0</v>
      </c>
      <c r="DF8" s="136">
        <v>100</v>
      </c>
      <c r="DG8" s="137">
        <v>100</v>
      </c>
      <c r="DH8" s="139">
        <v>100</v>
      </c>
      <c r="DI8" s="139">
        <v>100</v>
      </c>
      <c r="DJ8" s="139">
        <v>0</v>
      </c>
      <c r="DK8" s="139">
        <v>0</v>
      </c>
      <c r="DL8" s="139">
        <v>0</v>
      </c>
      <c r="DM8" s="145">
        <f t="shared" si="14"/>
        <v>0</v>
      </c>
      <c r="DN8" s="146">
        <v>100</v>
      </c>
      <c r="DO8" s="147">
        <v>100</v>
      </c>
      <c r="DP8" s="147">
        <v>100</v>
      </c>
      <c r="DQ8" s="147">
        <v>0</v>
      </c>
      <c r="DR8" s="147">
        <v>0</v>
      </c>
      <c r="DS8" s="148">
        <f t="shared" si="15"/>
        <v>0</v>
      </c>
      <c r="DT8" s="251">
        <f t="shared" si="16"/>
        <v>0</v>
      </c>
      <c r="DU8" s="149"/>
      <c r="DV8" s="452"/>
      <c r="DW8" s="452"/>
      <c r="DX8" s="452"/>
      <c r="DY8" s="150"/>
      <c r="DZ8" s="151">
        <f t="shared" si="1"/>
        <v>0</v>
      </c>
      <c r="EA8" s="152"/>
      <c r="EB8" s="153"/>
      <c r="EC8" s="154"/>
      <c r="ED8" s="153"/>
      <c r="EE8" s="310">
        <f t="shared" si="2"/>
        <v>0</v>
      </c>
      <c r="EF8" s="479">
        <f t="shared" si="3"/>
        <v>3.5</v>
      </c>
    </row>
    <row r="9" spans="1:136" s="301" customFormat="1" ht="17.25" hidden="1" customHeight="1" outlineLevel="1" x14ac:dyDescent="0.25">
      <c r="A9" s="123">
        <v>6</v>
      </c>
      <c r="B9" s="273" t="s">
        <v>22</v>
      </c>
      <c r="C9" s="130">
        <v>100</v>
      </c>
      <c r="D9" s="125">
        <v>100</v>
      </c>
      <c r="E9" s="125">
        <v>100</v>
      </c>
      <c r="F9" s="125">
        <v>100</v>
      </c>
      <c r="G9" s="125">
        <v>100</v>
      </c>
      <c r="H9" s="125">
        <v>100</v>
      </c>
      <c r="I9" s="125">
        <v>100</v>
      </c>
      <c r="J9" s="125">
        <v>100</v>
      </c>
      <c r="K9" s="125">
        <v>0</v>
      </c>
      <c r="L9" s="125">
        <v>0</v>
      </c>
      <c r="M9" s="126">
        <f t="shared" si="4"/>
        <v>0</v>
      </c>
      <c r="N9" s="127">
        <v>100</v>
      </c>
      <c r="O9" s="128">
        <v>100</v>
      </c>
      <c r="P9" s="128">
        <v>100</v>
      </c>
      <c r="Q9" s="128">
        <v>100</v>
      </c>
      <c r="R9" s="128">
        <v>100</v>
      </c>
      <c r="S9" s="128">
        <v>100</v>
      </c>
      <c r="T9" s="128">
        <v>100</v>
      </c>
      <c r="U9" s="128">
        <v>100</v>
      </c>
      <c r="V9" s="128">
        <v>100</v>
      </c>
      <c r="W9" s="128">
        <v>100</v>
      </c>
      <c r="X9" s="128">
        <v>100</v>
      </c>
      <c r="Y9" s="128">
        <v>0</v>
      </c>
      <c r="Z9" s="128">
        <v>0</v>
      </c>
      <c r="AA9" s="129">
        <f t="shared" si="5"/>
        <v>0</v>
      </c>
      <c r="AB9" s="72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125">
        <v>100</v>
      </c>
      <c r="AJ9" s="125">
        <v>100</v>
      </c>
      <c r="AK9" s="125">
        <v>100</v>
      </c>
      <c r="AL9" s="125">
        <v>100</v>
      </c>
      <c r="AM9" s="131">
        <v>100</v>
      </c>
      <c r="AN9" s="125">
        <v>0</v>
      </c>
      <c r="AO9" s="125">
        <v>0</v>
      </c>
      <c r="AP9" s="132">
        <f t="shared" si="6"/>
        <v>3.5</v>
      </c>
      <c r="AQ9" s="133">
        <v>100</v>
      </c>
      <c r="AR9" s="134">
        <v>100</v>
      </c>
      <c r="AS9" s="134">
        <v>100</v>
      </c>
      <c r="AT9" s="134">
        <v>100</v>
      </c>
      <c r="AU9" s="134">
        <v>100</v>
      </c>
      <c r="AV9" s="134">
        <v>100</v>
      </c>
      <c r="AW9" s="134">
        <v>100</v>
      </c>
      <c r="AX9" s="134">
        <v>100</v>
      </c>
      <c r="AY9" s="134">
        <v>100</v>
      </c>
      <c r="AZ9" s="128">
        <v>100</v>
      </c>
      <c r="BA9" s="128">
        <v>100</v>
      </c>
      <c r="BB9" s="128">
        <v>0</v>
      </c>
      <c r="BC9" s="128">
        <v>0</v>
      </c>
      <c r="BD9" s="135">
        <f t="shared" si="7"/>
        <v>0</v>
      </c>
      <c r="BE9" s="136">
        <v>100</v>
      </c>
      <c r="BF9" s="136">
        <v>100</v>
      </c>
      <c r="BG9" s="136">
        <v>100</v>
      </c>
      <c r="BH9" s="136">
        <v>100</v>
      </c>
      <c r="BI9" s="136">
        <v>100</v>
      </c>
      <c r="BJ9" s="136">
        <v>100</v>
      </c>
      <c r="BK9" s="136">
        <v>100</v>
      </c>
      <c r="BL9" s="136">
        <v>100</v>
      </c>
      <c r="BM9" s="136">
        <v>100</v>
      </c>
      <c r="BN9" s="136">
        <v>0</v>
      </c>
      <c r="BO9" s="137">
        <v>0</v>
      </c>
      <c r="BP9" s="438">
        <f t="shared" si="8"/>
        <v>0</v>
      </c>
      <c r="BQ9" s="140">
        <v>100</v>
      </c>
      <c r="BR9" s="141">
        <v>100</v>
      </c>
      <c r="BS9" s="141">
        <v>100</v>
      </c>
      <c r="BT9" s="141">
        <v>100</v>
      </c>
      <c r="BU9" s="141">
        <v>100</v>
      </c>
      <c r="BV9" s="141">
        <v>100</v>
      </c>
      <c r="BW9" s="141">
        <v>100</v>
      </c>
      <c r="BX9" s="141">
        <v>0</v>
      </c>
      <c r="BY9" s="141">
        <v>0</v>
      </c>
      <c r="BZ9" s="264">
        <f t="shared" si="9"/>
        <v>0</v>
      </c>
      <c r="CA9" s="246">
        <f t="shared" si="0"/>
        <v>3.5</v>
      </c>
      <c r="CB9" s="136">
        <v>100</v>
      </c>
      <c r="CC9" s="137">
        <v>100</v>
      </c>
      <c r="CD9" s="137">
        <v>100</v>
      </c>
      <c r="CE9" s="137">
        <v>100</v>
      </c>
      <c r="CF9" s="139">
        <v>0</v>
      </c>
      <c r="CG9" s="139">
        <v>0</v>
      </c>
      <c r="CH9" s="139">
        <v>0</v>
      </c>
      <c r="CI9" s="138">
        <f t="shared" si="10"/>
        <v>0</v>
      </c>
      <c r="CJ9" s="140">
        <v>100</v>
      </c>
      <c r="CK9" s="141">
        <v>100</v>
      </c>
      <c r="CL9" s="141">
        <v>100</v>
      </c>
      <c r="CM9" s="141">
        <v>100</v>
      </c>
      <c r="CN9" s="141">
        <v>0</v>
      </c>
      <c r="CO9" s="141">
        <v>0</v>
      </c>
      <c r="CP9" s="141">
        <v>0</v>
      </c>
      <c r="CQ9" s="142">
        <f t="shared" si="11"/>
        <v>0</v>
      </c>
      <c r="CR9" s="140">
        <v>100</v>
      </c>
      <c r="CS9" s="141">
        <v>100</v>
      </c>
      <c r="CT9" s="141">
        <v>100</v>
      </c>
      <c r="CU9" s="141">
        <v>0</v>
      </c>
      <c r="CV9" s="141">
        <v>0</v>
      </c>
      <c r="CW9" s="143">
        <f t="shared" si="12"/>
        <v>0</v>
      </c>
      <c r="CX9" s="137">
        <v>100</v>
      </c>
      <c r="CY9" s="137">
        <v>100</v>
      </c>
      <c r="CZ9" s="139">
        <v>100</v>
      </c>
      <c r="DA9" s="139">
        <v>100</v>
      </c>
      <c r="DB9" s="139">
        <v>0</v>
      </c>
      <c r="DC9" s="139">
        <v>0</v>
      </c>
      <c r="DD9" s="139">
        <v>0</v>
      </c>
      <c r="DE9" s="144">
        <f t="shared" si="13"/>
        <v>0</v>
      </c>
      <c r="DF9" s="136">
        <v>100</v>
      </c>
      <c r="DG9" s="137">
        <v>100</v>
      </c>
      <c r="DH9" s="139">
        <v>100</v>
      </c>
      <c r="DI9" s="139">
        <v>100</v>
      </c>
      <c r="DJ9" s="139">
        <v>0</v>
      </c>
      <c r="DK9" s="139">
        <v>0</v>
      </c>
      <c r="DL9" s="139">
        <v>0</v>
      </c>
      <c r="DM9" s="145">
        <f t="shared" si="14"/>
        <v>0</v>
      </c>
      <c r="DN9" s="146">
        <v>100</v>
      </c>
      <c r="DO9" s="147">
        <v>100</v>
      </c>
      <c r="DP9" s="147">
        <v>100</v>
      </c>
      <c r="DQ9" s="147">
        <v>0</v>
      </c>
      <c r="DR9" s="147">
        <v>0</v>
      </c>
      <c r="DS9" s="148">
        <f t="shared" si="15"/>
        <v>0</v>
      </c>
      <c r="DT9" s="251">
        <f t="shared" si="16"/>
        <v>0</v>
      </c>
      <c r="DU9" s="149"/>
      <c r="DV9" s="452"/>
      <c r="DW9" s="452"/>
      <c r="DX9" s="452"/>
      <c r="DY9" s="150"/>
      <c r="DZ9" s="151">
        <f t="shared" si="1"/>
        <v>0</v>
      </c>
      <c r="EA9" s="152"/>
      <c r="EB9" s="153"/>
      <c r="EC9" s="154"/>
      <c r="ED9" s="153"/>
      <c r="EE9" s="310">
        <f t="shared" si="2"/>
        <v>0</v>
      </c>
      <c r="EF9" s="479">
        <f t="shared" si="3"/>
        <v>3.5</v>
      </c>
    </row>
    <row r="10" spans="1:136" s="301" customFormat="1" ht="16.5" hidden="1" customHeight="1" outlineLevel="1" x14ac:dyDescent="0.25">
      <c r="A10" s="123">
        <v>7</v>
      </c>
      <c r="B10" s="273" t="s">
        <v>23</v>
      </c>
      <c r="C10" s="130">
        <v>100</v>
      </c>
      <c r="D10" s="125">
        <v>100</v>
      </c>
      <c r="E10" s="125">
        <v>100</v>
      </c>
      <c r="F10" s="125">
        <v>100</v>
      </c>
      <c r="G10" s="125">
        <v>100</v>
      </c>
      <c r="H10" s="125">
        <v>100</v>
      </c>
      <c r="I10" s="125">
        <v>100</v>
      </c>
      <c r="J10" s="125">
        <v>100</v>
      </c>
      <c r="K10" s="125">
        <v>0</v>
      </c>
      <c r="L10" s="125">
        <v>0</v>
      </c>
      <c r="M10" s="126">
        <f t="shared" si="4"/>
        <v>0</v>
      </c>
      <c r="N10" s="127">
        <v>100</v>
      </c>
      <c r="O10" s="128">
        <v>100</v>
      </c>
      <c r="P10" s="128">
        <v>100</v>
      </c>
      <c r="Q10" s="128">
        <v>100</v>
      </c>
      <c r="R10" s="128">
        <v>100</v>
      </c>
      <c r="S10" s="128">
        <v>100</v>
      </c>
      <c r="T10" s="128">
        <v>100</v>
      </c>
      <c r="U10" s="128">
        <v>100</v>
      </c>
      <c r="V10" s="128">
        <v>100</v>
      </c>
      <c r="W10" s="128">
        <v>100</v>
      </c>
      <c r="X10" s="128">
        <v>100</v>
      </c>
      <c r="Y10" s="128">
        <v>0</v>
      </c>
      <c r="Z10" s="128">
        <v>0</v>
      </c>
      <c r="AA10" s="129">
        <f t="shared" si="5"/>
        <v>0</v>
      </c>
      <c r="AB10" s="72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125">
        <v>100</v>
      </c>
      <c r="AJ10" s="125">
        <v>100</v>
      </c>
      <c r="AK10" s="125">
        <v>100</v>
      </c>
      <c r="AL10" s="125">
        <v>100</v>
      </c>
      <c r="AM10" s="131">
        <v>100</v>
      </c>
      <c r="AN10" s="125">
        <v>0</v>
      </c>
      <c r="AO10" s="125">
        <v>0</v>
      </c>
      <c r="AP10" s="132">
        <f t="shared" si="6"/>
        <v>3.5</v>
      </c>
      <c r="AQ10" s="133">
        <v>100</v>
      </c>
      <c r="AR10" s="134">
        <v>100</v>
      </c>
      <c r="AS10" s="134">
        <v>100</v>
      </c>
      <c r="AT10" s="134">
        <v>100</v>
      </c>
      <c r="AU10" s="134">
        <v>100</v>
      </c>
      <c r="AV10" s="134">
        <v>100</v>
      </c>
      <c r="AW10" s="134">
        <v>100</v>
      </c>
      <c r="AX10" s="134">
        <v>100</v>
      </c>
      <c r="AY10" s="134">
        <v>100</v>
      </c>
      <c r="AZ10" s="128">
        <v>100</v>
      </c>
      <c r="BA10" s="128">
        <v>100</v>
      </c>
      <c r="BB10" s="128">
        <v>0</v>
      </c>
      <c r="BC10" s="128">
        <v>0</v>
      </c>
      <c r="BD10" s="135">
        <f t="shared" si="7"/>
        <v>0</v>
      </c>
      <c r="BE10" s="136">
        <v>100</v>
      </c>
      <c r="BF10" s="136">
        <v>100</v>
      </c>
      <c r="BG10" s="136">
        <v>100</v>
      </c>
      <c r="BH10" s="136">
        <v>100</v>
      </c>
      <c r="BI10" s="136">
        <v>100</v>
      </c>
      <c r="BJ10" s="136">
        <v>100</v>
      </c>
      <c r="BK10" s="136">
        <v>100</v>
      </c>
      <c r="BL10" s="136">
        <v>100</v>
      </c>
      <c r="BM10" s="136">
        <v>100</v>
      </c>
      <c r="BN10" s="136">
        <v>0</v>
      </c>
      <c r="BO10" s="137">
        <v>0</v>
      </c>
      <c r="BP10" s="438">
        <f t="shared" si="8"/>
        <v>0</v>
      </c>
      <c r="BQ10" s="140">
        <v>100</v>
      </c>
      <c r="BR10" s="141">
        <v>100</v>
      </c>
      <c r="BS10" s="141">
        <v>100</v>
      </c>
      <c r="BT10" s="141">
        <v>100</v>
      </c>
      <c r="BU10" s="141">
        <v>100</v>
      </c>
      <c r="BV10" s="141">
        <v>100</v>
      </c>
      <c r="BW10" s="141">
        <v>100</v>
      </c>
      <c r="BX10" s="141">
        <v>0</v>
      </c>
      <c r="BY10" s="141">
        <v>0</v>
      </c>
      <c r="BZ10" s="264">
        <f t="shared" si="9"/>
        <v>0</v>
      </c>
      <c r="CA10" s="246">
        <f t="shared" si="0"/>
        <v>3.5</v>
      </c>
      <c r="CB10" s="136">
        <v>100</v>
      </c>
      <c r="CC10" s="137">
        <v>100</v>
      </c>
      <c r="CD10" s="137">
        <v>100</v>
      </c>
      <c r="CE10" s="137">
        <v>100</v>
      </c>
      <c r="CF10" s="139">
        <v>0</v>
      </c>
      <c r="CG10" s="139">
        <v>0</v>
      </c>
      <c r="CH10" s="139">
        <v>0</v>
      </c>
      <c r="CI10" s="138">
        <f t="shared" si="10"/>
        <v>0</v>
      </c>
      <c r="CJ10" s="140">
        <v>100</v>
      </c>
      <c r="CK10" s="141">
        <v>100</v>
      </c>
      <c r="CL10" s="141">
        <v>100</v>
      </c>
      <c r="CM10" s="141">
        <v>100</v>
      </c>
      <c r="CN10" s="141">
        <v>0</v>
      </c>
      <c r="CO10" s="141">
        <v>0</v>
      </c>
      <c r="CP10" s="141">
        <v>0</v>
      </c>
      <c r="CQ10" s="142">
        <f t="shared" si="11"/>
        <v>0</v>
      </c>
      <c r="CR10" s="140">
        <v>100</v>
      </c>
      <c r="CS10" s="141">
        <v>100</v>
      </c>
      <c r="CT10" s="141">
        <v>100</v>
      </c>
      <c r="CU10" s="141">
        <v>0</v>
      </c>
      <c r="CV10" s="141">
        <v>0</v>
      </c>
      <c r="CW10" s="143">
        <f t="shared" si="12"/>
        <v>0</v>
      </c>
      <c r="CX10" s="137">
        <v>100</v>
      </c>
      <c r="CY10" s="137">
        <v>100</v>
      </c>
      <c r="CZ10" s="139">
        <v>100</v>
      </c>
      <c r="DA10" s="139">
        <v>100</v>
      </c>
      <c r="DB10" s="139">
        <v>0</v>
      </c>
      <c r="DC10" s="139">
        <v>0</v>
      </c>
      <c r="DD10" s="139">
        <v>0</v>
      </c>
      <c r="DE10" s="144">
        <f t="shared" si="13"/>
        <v>0</v>
      </c>
      <c r="DF10" s="136">
        <v>100</v>
      </c>
      <c r="DG10" s="137">
        <v>100</v>
      </c>
      <c r="DH10" s="139">
        <v>100</v>
      </c>
      <c r="DI10" s="139">
        <v>100</v>
      </c>
      <c r="DJ10" s="139">
        <v>0</v>
      </c>
      <c r="DK10" s="139">
        <v>0</v>
      </c>
      <c r="DL10" s="139">
        <v>0</v>
      </c>
      <c r="DM10" s="145">
        <f t="shared" si="14"/>
        <v>0</v>
      </c>
      <c r="DN10" s="146">
        <v>100</v>
      </c>
      <c r="DO10" s="147">
        <v>100</v>
      </c>
      <c r="DP10" s="147">
        <v>100</v>
      </c>
      <c r="DQ10" s="147">
        <v>0</v>
      </c>
      <c r="DR10" s="147">
        <v>0</v>
      </c>
      <c r="DS10" s="148">
        <f t="shared" si="15"/>
        <v>0</v>
      </c>
      <c r="DT10" s="251">
        <f t="shared" si="16"/>
        <v>0</v>
      </c>
      <c r="DU10" s="149"/>
      <c r="DV10" s="452"/>
      <c r="DW10" s="452"/>
      <c r="DX10" s="452"/>
      <c r="DY10" s="150"/>
      <c r="DZ10" s="151">
        <f t="shared" si="1"/>
        <v>0</v>
      </c>
      <c r="EA10" s="152"/>
      <c r="EB10" s="153"/>
      <c r="EC10" s="154"/>
      <c r="ED10" s="153"/>
      <c r="EE10" s="310">
        <f t="shared" si="2"/>
        <v>0</v>
      </c>
      <c r="EF10" s="479">
        <f t="shared" si="3"/>
        <v>3.5</v>
      </c>
    </row>
    <row r="11" spans="1:136" s="9" customFormat="1" ht="15.75" customHeight="1" collapsed="1" x14ac:dyDescent="0.25">
      <c r="A11" s="88">
        <v>8</v>
      </c>
      <c r="B11" s="109" t="s">
        <v>24</v>
      </c>
      <c r="C11" s="72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100</v>
      </c>
      <c r="K11" s="73">
        <v>0</v>
      </c>
      <c r="L11" s="73">
        <v>0</v>
      </c>
      <c r="M11" s="96">
        <f t="shared" si="4"/>
        <v>3.5</v>
      </c>
      <c r="N11" s="68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>
        <v>100</v>
      </c>
      <c r="Y11" s="69">
        <v>0</v>
      </c>
      <c r="Z11" s="69">
        <v>0</v>
      </c>
      <c r="AA11" s="70">
        <f t="shared" si="5"/>
        <v>5</v>
      </c>
      <c r="AB11" s="72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94">
        <v>100</v>
      </c>
      <c r="AN11" s="73">
        <v>0</v>
      </c>
      <c r="AO11" s="73">
        <v>20</v>
      </c>
      <c r="AP11" s="74">
        <f t="shared" si="6"/>
        <v>4.4000000000000004</v>
      </c>
      <c r="AQ11" s="7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100</v>
      </c>
      <c r="AZ11" s="69">
        <v>0</v>
      </c>
      <c r="BA11" s="69">
        <v>100</v>
      </c>
      <c r="BB11" s="69">
        <v>0</v>
      </c>
      <c r="BC11" s="69">
        <v>20</v>
      </c>
      <c r="BD11" s="71">
        <f t="shared" si="7"/>
        <v>3.6</v>
      </c>
      <c r="BE11" s="78">
        <v>100</v>
      </c>
      <c r="BF11" s="78">
        <v>100</v>
      </c>
      <c r="BG11" s="78">
        <v>100</v>
      </c>
      <c r="BH11" s="78">
        <v>100</v>
      </c>
      <c r="BI11" s="78">
        <v>100</v>
      </c>
      <c r="BJ11" s="78">
        <v>100</v>
      </c>
      <c r="BK11" s="78">
        <v>100</v>
      </c>
      <c r="BL11" s="78">
        <v>100</v>
      </c>
      <c r="BM11" s="78">
        <v>100</v>
      </c>
      <c r="BN11" s="78">
        <v>0</v>
      </c>
      <c r="BO11" s="79">
        <v>0</v>
      </c>
      <c r="BP11" s="313">
        <f t="shared" si="8"/>
        <v>0</v>
      </c>
      <c r="BQ11" s="81">
        <v>100</v>
      </c>
      <c r="BR11" s="82">
        <v>100</v>
      </c>
      <c r="BS11" s="82">
        <v>100</v>
      </c>
      <c r="BT11" s="82">
        <v>100</v>
      </c>
      <c r="BU11" s="82">
        <v>100</v>
      </c>
      <c r="BV11" s="82">
        <v>100</v>
      </c>
      <c r="BW11" s="82">
        <v>100</v>
      </c>
      <c r="BX11" s="82">
        <v>0</v>
      </c>
      <c r="BY11" s="82">
        <v>0</v>
      </c>
      <c r="BZ11" s="264">
        <f t="shared" si="9"/>
        <v>0</v>
      </c>
      <c r="CA11" s="245">
        <f t="shared" si="0"/>
        <v>16.5</v>
      </c>
      <c r="CB11" s="78">
        <v>100</v>
      </c>
      <c r="CC11" s="79">
        <v>100</v>
      </c>
      <c r="CD11" s="79">
        <v>100</v>
      </c>
      <c r="CE11" s="79">
        <v>100</v>
      </c>
      <c r="CF11" s="80">
        <v>0</v>
      </c>
      <c r="CG11" s="80">
        <v>0</v>
      </c>
      <c r="CH11" s="80">
        <v>0</v>
      </c>
      <c r="CI11" s="13">
        <f t="shared" si="10"/>
        <v>0</v>
      </c>
      <c r="CJ11" s="81">
        <v>100</v>
      </c>
      <c r="CK11" s="82">
        <v>100</v>
      </c>
      <c r="CL11" s="82">
        <v>100</v>
      </c>
      <c r="CM11" s="82">
        <v>100</v>
      </c>
      <c r="CN11" s="82">
        <v>0</v>
      </c>
      <c r="CO11" s="82">
        <v>0</v>
      </c>
      <c r="CP11" s="82">
        <v>0</v>
      </c>
      <c r="CQ11" s="15">
        <f t="shared" si="11"/>
        <v>0</v>
      </c>
      <c r="CR11" s="81">
        <v>100</v>
      </c>
      <c r="CS11" s="82">
        <v>100</v>
      </c>
      <c r="CT11" s="82">
        <v>100</v>
      </c>
      <c r="CU11" s="82">
        <v>0</v>
      </c>
      <c r="CV11" s="82">
        <v>0</v>
      </c>
      <c r="CW11" s="16">
        <f t="shared" si="12"/>
        <v>0</v>
      </c>
      <c r="CX11" s="79">
        <v>100</v>
      </c>
      <c r="CY11" s="79">
        <v>100</v>
      </c>
      <c r="CZ11" s="80">
        <v>100</v>
      </c>
      <c r="DA11" s="80">
        <v>100</v>
      </c>
      <c r="DB11" s="80">
        <v>0</v>
      </c>
      <c r="DC11" s="80">
        <v>0</v>
      </c>
      <c r="DD11" s="80">
        <v>0</v>
      </c>
      <c r="DE11" s="17">
        <f t="shared" si="13"/>
        <v>0</v>
      </c>
      <c r="DF11" s="78">
        <v>100</v>
      </c>
      <c r="DG11" s="79">
        <v>100</v>
      </c>
      <c r="DH11" s="80">
        <v>100</v>
      </c>
      <c r="DI11" s="80">
        <v>100</v>
      </c>
      <c r="DJ11" s="80">
        <v>0</v>
      </c>
      <c r="DK11" s="80">
        <v>0</v>
      </c>
      <c r="DL11" s="80">
        <v>0</v>
      </c>
      <c r="DM11" s="18">
        <f t="shared" si="14"/>
        <v>0</v>
      </c>
      <c r="DN11" s="83">
        <v>100</v>
      </c>
      <c r="DO11" s="84">
        <v>100</v>
      </c>
      <c r="DP11" s="84">
        <v>100</v>
      </c>
      <c r="DQ11" s="84">
        <v>0</v>
      </c>
      <c r="DR11" s="84">
        <v>0</v>
      </c>
      <c r="DS11" s="19">
        <f t="shared" si="15"/>
        <v>0</v>
      </c>
      <c r="DT11" s="308">
        <f t="shared" si="16"/>
        <v>0</v>
      </c>
      <c r="DU11" s="20">
        <f>4/10</f>
        <v>0.4</v>
      </c>
      <c r="DV11" s="475"/>
      <c r="DW11" s="450">
        <f>7/11</f>
        <v>0.63636363636363635</v>
      </c>
      <c r="DX11" s="450">
        <f>5/10</f>
        <v>0.5</v>
      </c>
      <c r="DY11" s="21"/>
      <c r="DZ11" s="22">
        <f t="shared" si="1"/>
        <v>1.5363636363636364</v>
      </c>
      <c r="EA11" s="89"/>
      <c r="EB11" s="90"/>
      <c r="EC11" s="91"/>
      <c r="ED11" s="90"/>
      <c r="EE11" s="309">
        <f t="shared" si="2"/>
        <v>0</v>
      </c>
      <c r="EF11" s="478">
        <f t="shared" si="3"/>
        <v>18.036363636363635</v>
      </c>
    </row>
    <row r="12" spans="1:136" s="240" customFormat="1" ht="16.5" customHeight="1" x14ac:dyDescent="0.25">
      <c r="A12" s="88">
        <v>9</v>
      </c>
      <c r="B12" s="109" t="s">
        <v>25</v>
      </c>
      <c r="C12" s="72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73">
        <v>0</v>
      </c>
      <c r="L12" s="73">
        <v>0</v>
      </c>
      <c r="M12" s="96">
        <f t="shared" si="4"/>
        <v>3.5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20</v>
      </c>
      <c r="AA12" s="70">
        <f t="shared" si="5"/>
        <v>3.8</v>
      </c>
      <c r="AB12" s="72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100</v>
      </c>
      <c r="AH12" s="73">
        <v>100</v>
      </c>
      <c r="AI12" s="73">
        <v>100</v>
      </c>
      <c r="AJ12" s="73">
        <v>100</v>
      </c>
      <c r="AK12" s="73">
        <v>100</v>
      </c>
      <c r="AL12" s="73">
        <v>0</v>
      </c>
      <c r="AM12" s="94">
        <v>100</v>
      </c>
      <c r="AN12" s="73">
        <v>0</v>
      </c>
      <c r="AO12" s="73">
        <v>0</v>
      </c>
      <c r="AP12" s="74">
        <f t="shared" si="6"/>
        <v>3</v>
      </c>
      <c r="AQ12" s="75">
        <v>100</v>
      </c>
      <c r="AR12" s="95">
        <v>100</v>
      </c>
      <c r="AS12" s="95">
        <v>100</v>
      </c>
      <c r="AT12" s="95">
        <v>100</v>
      </c>
      <c r="AU12" s="95">
        <v>100</v>
      </c>
      <c r="AV12" s="95">
        <v>100</v>
      </c>
      <c r="AW12" s="95">
        <v>100</v>
      </c>
      <c r="AX12" s="95">
        <v>100</v>
      </c>
      <c r="AY12" s="95">
        <v>100</v>
      </c>
      <c r="AZ12" s="69">
        <v>100</v>
      </c>
      <c r="BA12" s="69">
        <v>100</v>
      </c>
      <c r="BB12" s="69">
        <v>0</v>
      </c>
      <c r="BC12" s="69">
        <v>0</v>
      </c>
      <c r="BD12" s="71">
        <f t="shared" si="7"/>
        <v>0</v>
      </c>
      <c r="BE12" s="78">
        <v>100</v>
      </c>
      <c r="BF12" s="78">
        <v>100</v>
      </c>
      <c r="BG12" s="78">
        <v>100</v>
      </c>
      <c r="BH12" s="78">
        <v>100</v>
      </c>
      <c r="BI12" s="78">
        <v>100</v>
      </c>
      <c r="BJ12" s="78">
        <v>100</v>
      </c>
      <c r="BK12" s="78">
        <v>100</v>
      </c>
      <c r="BL12" s="78">
        <v>100</v>
      </c>
      <c r="BM12" s="78">
        <v>100</v>
      </c>
      <c r="BN12" s="78">
        <v>0</v>
      </c>
      <c r="BO12" s="79">
        <v>0</v>
      </c>
      <c r="BP12" s="313">
        <f t="shared" si="8"/>
        <v>0</v>
      </c>
      <c r="BQ12" s="81">
        <v>100</v>
      </c>
      <c r="BR12" s="82">
        <v>100</v>
      </c>
      <c r="BS12" s="82">
        <v>100</v>
      </c>
      <c r="BT12" s="82">
        <v>100</v>
      </c>
      <c r="BU12" s="82">
        <v>100</v>
      </c>
      <c r="BV12" s="82">
        <v>100</v>
      </c>
      <c r="BW12" s="82">
        <v>100</v>
      </c>
      <c r="BX12" s="82">
        <v>0</v>
      </c>
      <c r="BY12" s="82">
        <v>0</v>
      </c>
      <c r="BZ12" s="264">
        <f t="shared" si="9"/>
        <v>0</v>
      </c>
      <c r="CA12" s="245">
        <f t="shared" si="0"/>
        <v>10.3</v>
      </c>
      <c r="CB12" s="78">
        <v>100</v>
      </c>
      <c r="CC12" s="79">
        <v>100</v>
      </c>
      <c r="CD12" s="79">
        <v>100</v>
      </c>
      <c r="CE12" s="79">
        <v>100</v>
      </c>
      <c r="CF12" s="80">
        <v>0</v>
      </c>
      <c r="CG12" s="80">
        <v>0</v>
      </c>
      <c r="CH12" s="80">
        <v>0</v>
      </c>
      <c r="CI12" s="13">
        <f t="shared" si="10"/>
        <v>0</v>
      </c>
      <c r="CJ12" s="81">
        <v>100</v>
      </c>
      <c r="CK12" s="82">
        <v>100</v>
      </c>
      <c r="CL12" s="82">
        <v>100</v>
      </c>
      <c r="CM12" s="82">
        <v>100</v>
      </c>
      <c r="CN12" s="82">
        <v>0</v>
      </c>
      <c r="CO12" s="82">
        <v>0</v>
      </c>
      <c r="CP12" s="82">
        <v>0</v>
      </c>
      <c r="CQ12" s="15">
        <f t="shared" si="11"/>
        <v>0</v>
      </c>
      <c r="CR12" s="81">
        <v>100</v>
      </c>
      <c r="CS12" s="82">
        <v>100</v>
      </c>
      <c r="CT12" s="82">
        <v>100</v>
      </c>
      <c r="CU12" s="82">
        <v>0</v>
      </c>
      <c r="CV12" s="82">
        <v>0</v>
      </c>
      <c r="CW12" s="16">
        <f t="shared" si="12"/>
        <v>0</v>
      </c>
      <c r="CX12" s="79">
        <v>100</v>
      </c>
      <c r="CY12" s="79">
        <v>100</v>
      </c>
      <c r="CZ12" s="80">
        <v>100</v>
      </c>
      <c r="DA12" s="80">
        <v>100</v>
      </c>
      <c r="DB12" s="80">
        <v>0</v>
      </c>
      <c r="DC12" s="80">
        <v>0</v>
      </c>
      <c r="DD12" s="80">
        <v>0</v>
      </c>
      <c r="DE12" s="17">
        <f t="shared" si="13"/>
        <v>0</v>
      </c>
      <c r="DF12" s="78">
        <v>100</v>
      </c>
      <c r="DG12" s="79">
        <v>100</v>
      </c>
      <c r="DH12" s="80">
        <v>100</v>
      </c>
      <c r="DI12" s="80">
        <v>100</v>
      </c>
      <c r="DJ12" s="80">
        <v>0</v>
      </c>
      <c r="DK12" s="80">
        <v>0</v>
      </c>
      <c r="DL12" s="80">
        <v>0</v>
      </c>
      <c r="DM12" s="18">
        <f t="shared" si="14"/>
        <v>0</v>
      </c>
      <c r="DN12" s="83">
        <v>100</v>
      </c>
      <c r="DO12" s="84">
        <v>100</v>
      </c>
      <c r="DP12" s="84">
        <v>100</v>
      </c>
      <c r="DQ12" s="84">
        <v>0</v>
      </c>
      <c r="DR12" s="84">
        <v>0</v>
      </c>
      <c r="DS12" s="19">
        <f t="shared" si="15"/>
        <v>0</v>
      </c>
      <c r="DT12" s="308">
        <f t="shared" si="16"/>
        <v>0</v>
      </c>
      <c r="DU12" s="20">
        <f>4/10</f>
        <v>0.4</v>
      </c>
      <c r="DV12" s="450">
        <f>7/10</f>
        <v>0.7</v>
      </c>
      <c r="DW12" s="450">
        <f>5/11</f>
        <v>0.45454545454545453</v>
      </c>
      <c r="DX12" s="450">
        <f>6/10</f>
        <v>0.6</v>
      </c>
      <c r="DY12" s="21"/>
      <c r="DZ12" s="22">
        <f t="shared" si="1"/>
        <v>2.1545454545454548</v>
      </c>
      <c r="EA12" s="41"/>
      <c r="EB12" s="42"/>
      <c r="EC12" s="43"/>
      <c r="ED12" s="42"/>
      <c r="EE12" s="309">
        <f t="shared" si="2"/>
        <v>0</v>
      </c>
      <c r="EF12" s="478">
        <f t="shared" si="3"/>
        <v>12.454545454545455</v>
      </c>
    </row>
    <row r="13" spans="1:136" s="239" customFormat="1" ht="21" customHeight="1" x14ac:dyDescent="0.25">
      <c r="A13" s="123">
        <v>10</v>
      </c>
      <c r="B13" s="273" t="s">
        <v>26</v>
      </c>
      <c r="C13" s="130">
        <v>100</v>
      </c>
      <c r="D13" s="125">
        <v>100</v>
      </c>
      <c r="E13" s="125">
        <v>100</v>
      </c>
      <c r="F13" s="125">
        <v>100</v>
      </c>
      <c r="G13" s="125">
        <v>100</v>
      </c>
      <c r="H13" s="125">
        <v>100</v>
      </c>
      <c r="I13" s="125">
        <v>100</v>
      </c>
      <c r="J13" s="125">
        <v>100</v>
      </c>
      <c r="K13" s="125">
        <v>0</v>
      </c>
      <c r="L13" s="125">
        <v>0</v>
      </c>
      <c r="M13" s="126">
        <f t="shared" si="4"/>
        <v>0</v>
      </c>
      <c r="N13" s="127">
        <v>100</v>
      </c>
      <c r="O13" s="128">
        <v>100</v>
      </c>
      <c r="P13" s="128">
        <v>100</v>
      </c>
      <c r="Q13" s="128">
        <v>100</v>
      </c>
      <c r="R13" s="128">
        <v>100</v>
      </c>
      <c r="S13" s="128">
        <v>100</v>
      </c>
      <c r="T13" s="128">
        <v>100</v>
      </c>
      <c r="U13" s="128">
        <v>100</v>
      </c>
      <c r="V13" s="128">
        <v>100</v>
      </c>
      <c r="W13" s="128">
        <v>100</v>
      </c>
      <c r="X13" s="128">
        <v>100</v>
      </c>
      <c r="Y13" s="128">
        <v>0</v>
      </c>
      <c r="Z13" s="128">
        <v>0</v>
      </c>
      <c r="AA13" s="129">
        <f t="shared" si="5"/>
        <v>0</v>
      </c>
      <c r="AB13" s="130">
        <v>100</v>
      </c>
      <c r="AC13" s="125">
        <v>100</v>
      </c>
      <c r="AD13" s="125">
        <v>100</v>
      </c>
      <c r="AE13" s="125">
        <v>100</v>
      </c>
      <c r="AF13" s="125">
        <v>100</v>
      </c>
      <c r="AG13" s="125">
        <v>100</v>
      </c>
      <c r="AH13" s="125">
        <v>100</v>
      </c>
      <c r="AI13" s="125">
        <v>100</v>
      </c>
      <c r="AJ13" s="125">
        <v>100</v>
      </c>
      <c r="AK13" s="125">
        <v>100</v>
      </c>
      <c r="AL13" s="125">
        <v>100</v>
      </c>
      <c r="AM13" s="131">
        <v>100</v>
      </c>
      <c r="AN13" s="125">
        <v>0</v>
      </c>
      <c r="AO13" s="125">
        <v>0</v>
      </c>
      <c r="AP13" s="132">
        <f t="shared" si="6"/>
        <v>0</v>
      </c>
      <c r="AQ13" s="133">
        <v>100</v>
      </c>
      <c r="AR13" s="134">
        <v>100</v>
      </c>
      <c r="AS13" s="134">
        <v>100</v>
      </c>
      <c r="AT13" s="134">
        <v>100</v>
      </c>
      <c r="AU13" s="134">
        <v>100</v>
      </c>
      <c r="AV13" s="134">
        <v>100</v>
      </c>
      <c r="AW13" s="134">
        <v>100</v>
      </c>
      <c r="AX13" s="134">
        <v>100</v>
      </c>
      <c r="AY13" s="134">
        <v>100</v>
      </c>
      <c r="AZ13" s="128">
        <v>100</v>
      </c>
      <c r="BA13" s="128">
        <v>100</v>
      </c>
      <c r="BB13" s="128">
        <v>0</v>
      </c>
      <c r="BC13" s="128">
        <v>0</v>
      </c>
      <c r="BD13" s="135">
        <f t="shared" si="7"/>
        <v>0</v>
      </c>
      <c r="BE13" s="136">
        <v>100</v>
      </c>
      <c r="BF13" s="136">
        <v>100</v>
      </c>
      <c r="BG13" s="136">
        <v>100</v>
      </c>
      <c r="BH13" s="136">
        <v>100</v>
      </c>
      <c r="BI13" s="136">
        <v>100</v>
      </c>
      <c r="BJ13" s="136">
        <v>100</v>
      </c>
      <c r="BK13" s="136">
        <v>100</v>
      </c>
      <c r="BL13" s="136">
        <v>100</v>
      </c>
      <c r="BM13" s="136">
        <v>100</v>
      </c>
      <c r="BN13" s="136">
        <v>0</v>
      </c>
      <c r="BO13" s="137">
        <v>0</v>
      </c>
      <c r="BP13" s="438">
        <f t="shared" si="8"/>
        <v>0</v>
      </c>
      <c r="BQ13" s="140">
        <v>100</v>
      </c>
      <c r="BR13" s="141">
        <v>100</v>
      </c>
      <c r="BS13" s="141">
        <v>100</v>
      </c>
      <c r="BT13" s="141">
        <v>100</v>
      </c>
      <c r="BU13" s="141">
        <v>100</v>
      </c>
      <c r="BV13" s="141">
        <v>100</v>
      </c>
      <c r="BW13" s="141">
        <v>100</v>
      </c>
      <c r="BX13" s="141">
        <v>0</v>
      </c>
      <c r="BY13" s="141">
        <v>0</v>
      </c>
      <c r="BZ13" s="264">
        <f t="shared" si="9"/>
        <v>0</v>
      </c>
      <c r="CA13" s="246">
        <f t="shared" si="0"/>
        <v>0</v>
      </c>
      <c r="CB13" s="136">
        <v>100</v>
      </c>
      <c r="CC13" s="137">
        <v>100</v>
      </c>
      <c r="CD13" s="137">
        <v>100</v>
      </c>
      <c r="CE13" s="137">
        <v>100</v>
      </c>
      <c r="CF13" s="139">
        <v>0</v>
      </c>
      <c r="CG13" s="139">
        <v>0</v>
      </c>
      <c r="CH13" s="139">
        <v>0</v>
      </c>
      <c r="CI13" s="138">
        <f t="shared" si="10"/>
        <v>0</v>
      </c>
      <c r="CJ13" s="140">
        <v>100</v>
      </c>
      <c r="CK13" s="141">
        <v>100</v>
      </c>
      <c r="CL13" s="141">
        <v>100</v>
      </c>
      <c r="CM13" s="141">
        <v>100</v>
      </c>
      <c r="CN13" s="141">
        <v>0</v>
      </c>
      <c r="CO13" s="141">
        <v>0</v>
      </c>
      <c r="CP13" s="141">
        <v>0</v>
      </c>
      <c r="CQ13" s="142">
        <f t="shared" si="11"/>
        <v>0</v>
      </c>
      <c r="CR13" s="140">
        <v>100</v>
      </c>
      <c r="CS13" s="141">
        <v>100</v>
      </c>
      <c r="CT13" s="141">
        <v>100</v>
      </c>
      <c r="CU13" s="141">
        <v>0</v>
      </c>
      <c r="CV13" s="141">
        <v>0</v>
      </c>
      <c r="CW13" s="143">
        <f t="shared" si="12"/>
        <v>0</v>
      </c>
      <c r="CX13" s="137">
        <v>100</v>
      </c>
      <c r="CY13" s="137">
        <v>100</v>
      </c>
      <c r="CZ13" s="139">
        <v>100</v>
      </c>
      <c r="DA13" s="139">
        <v>100</v>
      </c>
      <c r="DB13" s="139">
        <v>0</v>
      </c>
      <c r="DC13" s="139">
        <v>0</v>
      </c>
      <c r="DD13" s="139">
        <v>0</v>
      </c>
      <c r="DE13" s="144">
        <f t="shared" si="13"/>
        <v>0</v>
      </c>
      <c r="DF13" s="136">
        <v>100</v>
      </c>
      <c r="DG13" s="137">
        <v>100</v>
      </c>
      <c r="DH13" s="139">
        <v>100</v>
      </c>
      <c r="DI13" s="139">
        <v>100</v>
      </c>
      <c r="DJ13" s="139">
        <v>0</v>
      </c>
      <c r="DK13" s="139">
        <v>0</v>
      </c>
      <c r="DL13" s="139">
        <v>0</v>
      </c>
      <c r="DM13" s="145">
        <f t="shared" si="14"/>
        <v>0</v>
      </c>
      <c r="DN13" s="146">
        <v>100</v>
      </c>
      <c r="DO13" s="147">
        <v>100</v>
      </c>
      <c r="DP13" s="147">
        <v>100</v>
      </c>
      <c r="DQ13" s="147">
        <v>0</v>
      </c>
      <c r="DR13" s="147">
        <v>0</v>
      </c>
      <c r="DS13" s="148">
        <f t="shared" si="15"/>
        <v>0</v>
      </c>
      <c r="DT13" s="251">
        <f t="shared" si="16"/>
        <v>0</v>
      </c>
      <c r="DU13" s="149"/>
      <c r="DV13" s="452"/>
      <c r="DW13" s="452"/>
      <c r="DX13" s="452"/>
      <c r="DY13" s="150"/>
      <c r="DZ13" s="151">
        <f t="shared" si="1"/>
        <v>0</v>
      </c>
      <c r="EA13" s="149"/>
      <c r="EB13" s="150"/>
      <c r="EC13" s="192"/>
      <c r="ED13" s="150"/>
      <c r="EE13" s="310">
        <f t="shared" si="2"/>
        <v>0</v>
      </c>
      <c r="EF13" s="479">
        <f t="shared" si="3"/>
        <v>0</v>
      </c>
    </row>
    <row r="14" spans="1:136" s="9" customFormat="1" ht="15.75" x14ac:dyDescent="0.25">
      <c r="A14" s="88">
        <v>11</v>
      </c>
      <c r="B14" s="109" t="s">
        <v>27</v>
      </c>
      <c r="C14" s="72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30</v>
      </c>
      <c r="L14" s="73">
        <v>0</v>
      </c>
      <c r="M14" s="96">
        <f t="shared" si="4"/>
        <v>3.65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100</v>
      </c>
      <c r="Y14" s="69">
        <v>0</v>
      </c>
      <c r="Z14" s="69">
        <v>0</v>
      </c>
      <c r="AA14" s="70">
        <f t="shared" si="5"/>
        <v>5</v>
      </c>
      <c r="AB14" s="72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100</v>
      </c>
      <c r="AH14" s="73">
        <v>100</v>
      </c>
      <c r="AI14" s="73">
        <v>100</v>
      </c>
      <c r="AJ14" s="73">
        <v>100</v>
      </c>
      <c r="AK14" s="73">
        <v>100</v>
      </c>
      <c r="AL14" s="73">
        <v>100</v>
      </c>
      <c r="AM14" s="94">
        <v>100</v>
      </c>
      <c r="AN14" s="73">
        <v>0</v>
      </c>
      <c r="AO14" s="73">
        <v>0</v>
      </c>
      <c r="AP14" s="74">
        <f t="shared" si="6"/>
        <v>2.5</v>
      </c>
      <c r="AQ14" s="75">
        <v>100</v>
      </c>
      <c r="AR14" s="95">
        <v>100</v>
      </c>
      <c r="AS14" s="95">
        <v>100</v>
      </c>
      <c r="AT14" s="95">
        <v>100</v>
      </c>
      <c r="AU14" s="95">
        <v>100</v>
      </c>
      <c r="AV14" s="95">
        <v>100</v>
      </c>
      <c r="AW14" s="95">
        <v>100</v>
      </c>
      <c r="AX14" s="95">
        <v>100</v>
      </c>
      <c r="AY14" s="95">
        <v>100</v>
      </c>
      <c r="AZ14" s="69">
        <v>100</v>
      </c>
      <c r="BA14" s="69">
        <v>100</v>
      </c>
      <c r="BB14" s="69">
        <v>0</v>
      </c>
      <c r="BC14" s="69">
        <v>0</v>
      </c>
      <c r="BD14" s="71">
        <f t="shared" si="7"/>
        <v>0</v>
      </c>
      <c r="BE14" s="78">
        <v>100</v>
      </c>
      <c r="BF14" s="78">
        <v>100</v>
      </c>
      <c r="BG14" s="78">
        <v>100</v>
      </c>
      <c r="BH14" s="78">
        <v>100</v>
      </c>
      <c r="BI14" s="78">
        <v>100</v>
      </c>
      <c r="BJ14" s="78">
        <v>100</v>
      </c>
      <c r="BK14" s="78">
        <v>100</v>
      </c>
      <c r="BL14" s="78">
        <v>100</v>
      </c>
      <c r="BM14" s="78">
        <v>100</v>
      </c>
      <c r="BN14" s="78">
        <v>0</v>
      </c>
      <c r="BO14" s="79">
        <v>0</v>
      </c>
      <c r="BP14" s="313">
        <f t="shared" si="8"/>
        <v>0</v>
      </c>
      <c r="BQ14" s="81">
        <v>100</v>
      </c>
      <c r="BR14" s="82">
        <v>100</v>
      </c>
      <c r="BS14" s="82">
        <v>100</v>
      </c>
      <c r="BT14" s="82">
        <v>100</v>
      </c>
      <c r="BU14" s="82">
        <v>100</v>
      </c>
      <c r="BV14" s="82">
        <v>100</v>
      </c>
      <c r="BW14" s="82">
        <v>100</v>
      </c>
      <c r="BX14" s="82">
        <v>0</v>
      </c>
      <c r="BY14" s="82">
        <v>0</v>
      </c>
      <c r="BZ14" s="264">
        <f t="shared" si="9"/>
        <v>0</v>
      </c>
      <c r="CA14" s="245">
        <f t="shared" si="0"/>
        <v>11.15</v>
      </c>
      <c r="CB14" s="78">
        <v>100</v>
      </c>
      <c r="CC14" s="79">
        <v>100</v>
      </c>
      <c r="CD14" s="79">
        <v>100</v>
      </c>
      <c r="CE14" s="79">
        <v>100</v>
      </c>
      <c r="CF14" s="80">
        <v>0</v>
      </c>
      <c r="CG14" s="80">
        <v>0</v>
      </c>
      <c r="CH14" s="80">
        <v>0</v>
      </c>
      <c r="CI14" s="13">
        <f t="shared" si="10"/>
        <v>0</v>
      </c>
      <c r="CJ14" s="81">
        <v>100</v>
      </c>
      <c r="CK14" s="82">
        <v>100</v>
      </c>
      <c r="CL14" s="82">
        <v>100</v>
      </c>
      <c r="CM14" s="82">
        <v>100</v>
      </c>
      <c r="CN14" s="82">
        <v>0</v>
      </c>
      <c r="CO14" s="82">
        <v>0</v>
      </c>
      <c r="CP14" s="82">
        <v>0</v>
      </c>
      <c r="CQ14" s="15">
        <f t="shared" si="11"/>
        <v>0</v>
      </c>
      <c r="CR14" s="81">
        <v>100</v>
      </c>
      <c r="CS14" s="82">
        <v>100</v>
      </c>
      <c r="CT14" s="82">
        <v>100</v>
      </c>
      <c r="CU14" s="82">
        <v>0</v>
      </c>
      <c r="CV14" s="82">
        <v>0</v>
      </c>
      <c r="CW14" s="16">
        <f t="shared" si="12"/>
        <v>0</v>
      </c>
      <c r="CX14" s="79">
        <v>100</v>
      </c>
      <c r="CY14" s="79">
        <v>100</v>
      </c>
      <c r="CZ14" s="80">
        <v>100</v>
      </c>
      <c r="DA14" s="80">
        <v>100</v>
      </c>
      <c r="DB14" s="80">
        <v>0</v>
      </c>
      <c r="DC14" s="80">
        <v>0</v>
      </c>
      <c r="DD14" s="80">
        <v>0</v>
      </c>
      <c r="DE14" s="17">
        <f t="shared" si="13"/>
        <v>0</v>
      </c>
      <c r="DF14" s="78">
        <v>100</v>
      </c>
      <c r="DG14" s="79">
        <v>100</v>
      </c>
      <c r="DH14" s="80">
        <v>100</v>
      </c>
      <c r="DI14" s="80">
        <v>100</v>
      </c>
      <c r="DJ14" s="80">
        <v>0</v>
      </c>
      <c r="DK14" s="80">
        <v>0</v>
      </c>
      <c r="DL14" s="80">
        <v>0</v>
      </c>
      <c r="DM14" s="18">
        <f t="shared" si="14"/>
        <v>0</v>
      </c>
      <c r="DN14" s="83">
        <v>100</v>
      </c>
      <c r="DO14" s="84">
        <v>100</v>
      </c>
      <c r="DP14" s="84">
        <v>100</v>
      </c>
      <c r="DQ14" s="84">
        <v>0</v>
      </c>
      <c r="DR14" s="84">
        <v>0</v>
      </c>
      <c r="DS14" s="19">
        <f t="shared" si="15"/>
        <v>0</v>
      </c>
      <c r="DT14" s="308">
        <f t="shared" si="16"/>
        <v>0</v>
      </c>
      <c r="DU14" s="476"/>
      <c r="DV14" s="450">
        <f>8/10</f>
        <v>0.8</v>
      </c>
      <c r="DW14" s="450">
        <f>11/11</f>
        <v>1</v>
      </c>
      <c r="DX14" s="450"/>
      <c r="DY14" s="21"/>
      <c r="DZ14" s="22">
        <f t="shared" si="1"/>
        <v>1.8</v>
      </c>
      <c r="EA14" s="89"/>
      <c r="EB14" s="90"/>
      <c r="EC14" s="91"/>
      <c r="ED14" s="90"/>
      <c r="EE14" s="309">
        <f t="shared" si="2"/>
        <v>0</v>
      </c>
      <c r="EF14" s="478">
        <f t="shared" si="3"/>
        <v>12.950000000000001</v>
      </c>
    </row>
    <row r="15" spans="1:136" s="239" customFormat="1" ht="15.75" hidden="1" outlineLevel="1" x14ac:dyDescent="0.25">
      <c r="A15" s="123">
        <v>12</v>
      </c>
      <c r="B15" s="273" t="s">
        <v>28</v>
      </c>
      <c r="C15" s="130">
        <v>100</v>
      </c>
      <c r="D15" s="125">
        <v>100</v>
      </c>
      <c r="E15" s="125">
        <v>100</v>
      </c>
      <c r="F15" s="125">
        <v>100</v>
      </c>
      <c r="G15" s="125">
        <v>100</v>
      </c>
      <c r="H15" s="125">
        <v>100</v>
      </c>
      <c r="I15" s="125">
        <v>100</v>
      </c>
      <c r="J15" s="125">
        <v>100</v>
      </c>
      <c r="K15" s="125">
        <v>0</v>
      </c>
      <c r="L15" s="125">
        <v>0</v>
      </c>
      <c r="M15" s="126">
        <f t="shared" si="4"/>
        <v>0</v>
      </c>
      <c r="N15" s="127">
        <v>100</v>
      </c>
      <c r="O15" s="128">
        <v>100</v>
      </c>
      <c r="P15" s="128">
        <v>100</v>
      </c>
      <c r="Q15" s="128">
        <v>100</v>
      </c>
      <c r="R15" s="128">
        <v>100</v>
      </c>
      <c r="S15" s="128">
        <v>100</v>
      </c>
      <c r="T15" s="128">
        <v>100</v>
      </c>
      <c r="U15" s="128">
        <v>100</v>
      </c>
      <c r="V15" s="128">
        <v>100</v>
      </c>
      <c r="W15" s="128">
        <v>100</v>
      </c>
      <c r="X15" s="128">
        <v>100</v>
      </c>
      <c r="Y15" s="128">
        <v>0</v>
      </c>
      <c r="Z15" s="128">
        <v>0</v>
      </c>
      <c r="AA15" s="129">
        <f t="shared" si="5"/>
        <v>0</v>
      </c>
      <c r="AB15" s="130">
        <v>100</v>
      </c>
      <c r="AC15" s="125">
        <v>100</v>
      </c>
      <c r="AD15" s="125">
        <v>100</v>
      </c>
      <c r="AE15" s="125">
        <v>100</v>
      </c>
      <c r="AF15" s="125">
        <v>100</v>
      </c>
      <c r="AG15" s="125">
        <v>100</v>
      </c>
      <c r="AH15" s="125">
        <v>100</v>
      </c>
      <c r="AI15" s="125">
        <v>100</v>
      </c>
      <c r="AJ15" s="125">
        <v>100</v>
      </c>
      <c r="AK15" s="125">
        <v>100</v>
      </c>
      <c r="AL15" s="125">
        <v>100</v>
      </c>
      <c r="AM15" s="131">
        <v>100</v>
      </c>
      <c r="AN15" s="125">
        <v>0</v>
      </c>
      <c r="AO15" s="125">
        <v>0</v>
      </c>
      <c r="AP15" s="132">
        <f t="shared" si="6"/>
        <v>0</v>
      </c>
      <c r="AQ15" s="133">
        <v>100</v>
      </c>
      <c r="AR15" s="134">
        <v>100</v>
      </c>
      <c r="AS15" s="134">
        <v>100</v>
      </c>
      <c r="AT15" s="134">
        <v>100</v>
      </c>
      <c r="AU15" s="134">
        <v>100</v>
      </c>
      <c r="AV15" s="134">
        <v>100</v>
      </c>
      <c r="AW15" s="134">
        <v>100</v>
      </c>
      <c r="AX15" s="134">
        <v>100</v>
      </c>
      <c r="AY15" s="134">
        <v>100</v>
      </c>
      <c r="AZ15" s="128">
        <v>100</v>
      </c>
      <c r="BA15" s="128">
        <v>100</v>
      </c>
      <c r="BB15" s="128">
        <v>0</v>
      </c>
      <c r="BC15" s="128">
        <v>0</v>
      </c>
      <c r="BD15" s="135">
        <f t="shared" si="7"/>
        <v>0</v>
      </c>
      <c r="BE15" s="136">
        <v>100</v>
      </c>
      <c r="BF15" s="136">
        <v>100</v>
      </c>
      <c r="BG15" s="136">
        <v>100</v>
      </c>
      <c r="BH15" s="136">
        <v>100</v>
      </c>
      <c r="BI15" s="136">
        <v>100</v>
      </c>
      <c r="BJ15" s="136">
        <v>100</v>
      </c>
      <c r="BK15" s="136">
        <v>100</v>
      </c>
      <c r="BL15" s="136">
        <v>100</v>
      </c>
      <c r="BM15" s="136">
        <v>100</v>
      </c>
      <c r="BN15" s="136">
        <v>0</v>
      </c>
      <c r="BO15" s="137">
        <v>0</v>
      </c>
      <c r="BP15" s="438">
        <f t="shared" si="8"/>
        <v>0</v>
      </c>
      <c r="BQ15" s="140">
        <v>100</v>
      </c>
      <c r="BR15" s="141">
        <v>100</v>
      </c>
      <c r="BS15" s="141">
        <v>100</v>
      </c>
      <c r="BT15" s="141">
        <v>100</v>
      </c>
      <c r="BU15" s="141">
        <v>100</v>
      </c>
      <c r="BV15" s="141">
        <v>100</v>
      </c>
      <c r="BW15" s="141">
        <v>100</v>
      </c>
      <c r="BX15" s="141">
        <v>0</v>
      </c>
      <c r="BY15" s="141">
        <v>0</v>
      </c>
      <c r="BZ15" s="264">
        <f t="shared" si="9"/>
        <v>0</v>
      </c>
      <c r="CA15" s="246">
        <f t="shared" si="0"/>
        <v>0</v>
      </c>
      <c r="CB15" s="136">
        <v>100</v>
      </c>
      <c r="CC15" s="137">
        <v>100</v>
      </c>
      <c r="CD15" s="137">
        <v>100</v>
      </c>
      <c r="CE15" s="137">
        <v>100</v>
      </c>
      <c r="CF15" s="139">
        <v>0</v>
      </c>
      <c r="CG15" s="139">
        <v>0</v>
      </c>
      <c r="CH15" s="139">
        <v>0</v>
      </c>
      <c r="CI15" s="138">
        <f t="shared" si="10"/>
        <v>0</v>
      </c>
      <c r="CJ15" s="140">
        <v>100</v>
      </c>
      <c r="CK15" s="141">
        <v>100</v>
      </c>
      <c r="CL15" s="141">
        <v>100</v>
      </c>
      <c r="CM15" s="141">
        <v>100</v>
      </c>
      <c r="CN15" s="141">
        <v>0</v>
      </c>
      <c r="CO15" s="141">
        <v>0</v>
      </c>
      <c r="CP15" s="141">
        <v>0</v>
      </c>
      <c r="CQ15" s="142">
        <f t="shared" si="11"/>
        <v>0</v>
      </c>
      <c r="CR15" s="140">
        <v>100</v>
      </c>
      <c r="CS15" s="141">
        <v>100</v>
      </c>
      <c r="CT15" s="141">
        <v>100</v>
      </c>
      <c r="CU15" s="141">
        <v>0</v>
      </c>
      <c r="CV15" s="141">
        <v>0</v>
      </c>
      <c r="CW15" s="143">
        <f t="shared" si="12"/>
        <v>0</v>
      </c>
      <c r="CX15" s="137">
        <v>100</v>
      </c>
      <c r="CY15" s="137">
        <v>100</v>
      </c>
      <c r="CZ15" s="139">
        <v>100</v>
      </c>
      <c r="DA15" s="139">
        <v>100</v>
      </c>
      <c r="DB15" s="139">
        <v>0</v>
      </c>
      <c r="DC15" s="139">
        <v>0</v>
      </c>
      <c r="DD15" s="139">
        <v>0</v>
      </c>
      <c r="DE15" s="144">
        <f t="shared" si="13"/>
        <v>0</v>
      </c>
      <c r="DF15" s="136">
        <v>100</v>
      </c>
      <c r="DG15" s="137">
        <v>100</v>
      </c>
      <c r="DH15" s="139">
        <v>100</v>
      </c>
      <c r="DI15" s="139">
        <v>100</v>
      </c>
      <c r="DJ15" s="139">
        <v>0</v>
      </c>
      <c r="DK15" s="139">
        <v>0</v>
      </c>
      <c r="DL15" s="139">
        <v>0</v>
      </c>
      <c r="DM15" s="145">
        <f t="shared" si="14"/>
        <v>0</v>
      </c>
      <c r="DN15" s="146">
        <v>100</v>
      </c>
      <c r="DO15" s="147">
        <v>100</v>
      </c>
      <c r="DP15" s="147">
        <v>100</v>
      </c>
      <c r="DQ15" s="147">
        <v>0</v>
      </c>
      <c r="DR15" s="147">
        <v>0</v>
      </c>
      <c r="DS15" s="148">
        <f t="shared" si="15"/>
        <v>0</v>
      </c>
      <c r="DT15" s="251">
        <f t="shared" si="16"/>
        <v>0</v>
      </c>
      <c r="DU15" s="149"/>
      <c r="DV15" s="452"/>
      <c r="DW15" s="452"/>
      <c r="DX15" s="452"/>
      <c r="DY15" s="150"/>
      <c r="DZ15" s="151">
        <f t="shared" si="1"/>
        <v>0</v>
      </c>
      <c r="EA15" s="149"/>
      <c r="EB15" s="150"/>
      <c r="EC15" s="192"/>
      <c r="ED15" s="150"/>
      <c r="EE15" s="310">
        <f t="shared" si="2"/>
        <v>0</v>
      </c>
      <c r="EF15" s="479">
        <f t="shared" si="3"/>
        <v>0</v>
      </c>
    </row>
    <row r="16" spans="1:136" s="239" customFormat="1" ht="15.75" hidden="1" outlineLevel="1" x14ac:dyDescent="0.25">
      <c r="A16" s="123">
        <v>13</v>
      </c>
      <c r="B16" s="273" t="s">
        <v>29</v>
      </c>
      <c r="C16" s="130">
        <v>100</v>
      </c>
      <c r="D16" s="125">
        <v>100</v>
      </c>
      <c r="E16" s="125">
        <v>100</v>
      </c>
      <c r="F16" s="125">
        <v>100</v>
      </c>
      <c r="G16" s="125">
        <v>100</v>
      </c>
      <c r="H16" s="125">
        <v>100</v>
      </c>
      <c r="I16" s="125">
        <v>100</v>
      </c>
      <c r="J16" s="125">
        <v>100</v>
      </c>
      <c r="K16" s="125">
        <v>0</v>
      </c>
      <c r="L16" s="125">
        <v>0</v>
      </c>
      <c r="M16" s="126">
        <f t="shared" si="4"/>
        <v>0</v>
      </c>
      <c r="N16" s="127">
        <v>100</v>
      </c>
      <c r="O16" s="128">
        <v>100</v>
      </c>
      <c r="P16" s="128">
        <v>100</v>
      </c>
      <c r="Q16" s="128">
        <v>100</v>
      </c>
      <c r="R16" s="128">
        <v>100</v>
      </c>
      <c r="S16" s="128">
        <v>100</v>
      </c>
      <c r="T16" s="128">
        <v>100</v>
      </c>
      <c r="U16" s="128">
        <v>100</v>
      </c>
      <c r="V16" s="128">
        <v>100</v>
      </c>
      <c r="W16" s="128">
        <v>100</v>
      </c>
      <c r="X16" s="128">
        <v>100</v>
      </c>
      <c r="Y16" s="128">
        <v>0</v>
      </c>
      <c r="Z16" s="128">
        <v>0</v>
      </c>
      <c r="AA16" s="129">
        <f t="shared" si="5"/>
        <v>0</v>
      </c>
      <c r="AB16" s="130">
        <v>100</v>
      </c>
      <c r="AC16" s="125">
        <v>100</v>
      </c>
      <c r="AD16" s="125">
        <v>100</v>
      </c>
      <c r="AE16" s="125">
        <v>100</v>
      </c>
      <c r="AF16" s="125">
        <v>100</v>
      </c>
      <c r="AG16" s="125">
        <v>100</v>
      </c>
      <c r="AH16" s="125">
        <v>100</v>
      </c>
      <c r="AI16" s="125">
        <v>100</v>
      </c>
      <c r="AJ16" s="125">
        <v>100</v>
      </c>
      <c r="AK16" s="125">
        <v>100</v>
      </c>
      <c r="AL16" s="125">
        <v>100</v>
      </c>
      <c r="AM16" s="131">
        <v>100</v>
      </c>
      <c r="AN16" s="125">
        <v>0</v>
      </c>
      <c r="AO16" s="125">
        <v>0</v>
      </c>
      <c r="AP16" s="132">
        <f t="shared" si="6"/>
        <v>0</v>
      </c>
      <c r="AQ16" s="133">
        <v>100</v>
      </c>
      <c r="AR16" s="134">
        <v>100</v>
      </c>
      <c r="AS16" s="134">
        <v>100</v>
      </c>
      <c r="AT16" s="134">
        <v>100</v>
      </c>
      <c r="AU16" s="134">
        <v>100</v>
      </c>
      <c r="AV16" s="134">
        <v>100</v>
      </c>
      <c r="AW16" s="134">
        <v>100</v>
      </c>
      <c r="AX16" s="134">
        <v>100</v>
      </c>
      <c r="AY16" s="134">
        <v>100</v>
      </c>
      <c r="AZ16" s="128">
        <v>100</v>
      </c>
      <c r="BA16" s="128">
        <v>100</v>
      </c>
      <c r="BB16" s="128">
        <v>0</v>
      </c>
      <c r="BC16" s="128">
        <v>0</v>
      </c>
      <c r="BD16" s="135">
        <f t="shared" si="7"/>
        <v>0</v>
      </c>
      <c r="BE16" s="136">
        <v>100</v>
      </c>
      <c r="BF16" s="136">
        <v>100</v>
      </c>
      <c r="BG16" s="136">
        <v>100</v>
      </c>
      <c r="BH16" s="136">
        <v>100</v>
      </c>
      <c r="BI16" s="136">
        <v>100</v>
      </c>
      <c r="BJ16" s="136">
        <v>100</v>
      </c>
      <c r="BK16" s="136">
        <v>100</v>
      </c>
      <c r="BL16" s="136">
        <v>100</v>
      </c>
      <c r="BM16" s="136">
        <v>100</v>
      </c>
      <c r="BN16" s="136">
        <v>0</v>
      </c>
      <c r="BO16" s="137">
        <v>0</v>
      </c>
      <c r="BP16" s="438">
        <f t="shared" si="8"/>
        <v>0</v>
      </c>
      <c r="BQ16" s="140">
        <v>100</v>
      </c>
      <c r="BR16" s="141">
        <v>100</v>
      </c>
      <c r="BS16" s="141">
        <v>100</v>
      </c>
      <c r="BT16" s="141">
        <v>100</v>
      </c>
      <c r="BU16" s="141">
        <v>100</v>
      </c>
      <c r="BV16" s="141">
        <v>100</v>
      </c>
      <c r="BW16" s="141">
        <v>100</v>
      </c>
      <c r="BX16" s="141">
        <v>0</v>
      </c>
      <c r="BY16" s="141">
        <v>0</v>
      </c>
      <c r="BZ16" s="264">
        <f t="shared" si="9"/>
        <v>0</v>
      </c>
      <c r="CA16" s="246">
        <f t="shared" si="0"/>
        <v>0</v>
      </c>
      <c r="CB16" s="136">
        <v>100</v>
      </c>
      <c r="CC16" s="137">
        <v>100</v>
      </c>
      <c r="CD16" s="137">
        <v>100</v>
      </c>
      <c r="CE16" s="137">
        <v>100</v>
      </c>
      <c r="CF16" s="139">
        <v>0</v>
      </c>
      <c r="CG16" s="139">
        <v>0</v>
      </c>
      <c r="CH16" s="139">
        <v>0</v>
      </c>
      <c r="CI16" s="138">
        <f t="shared" si="10"/>
        <v>0</v>
      </c>
      <c r="CJ16" s="140">
        <v>100</v>
      </c>
      <c r="CK16" s="141">
        <v>100</v>
      </c>
      <c r="CL16" s="141">
        <v>100</v>
      </c>
      <c r="CM16" s="141">
        <v>100</v>
      </c>
      <c r="CN16" s="141">
        <v>0</v>
      </c>
      <c r="CO16" s="141">
        <v>0</v>
      </c>
      <c r="CP16" s="141">
        <v>0</v>
      </c>
      <c r="CQ16" s="142">
        <f t="shared" si="11"/>
        <v>0</v>
      </c>
      <c r="CR16" s="140">
        <v>100</v>
      </c>
      <c r="CS16" s="141">
        <v>100</v>
      </c>
      <c r="CT16" s="141">
        <v>100</v>
      </c>
      <c r="CU16" s="141">
        <v>0</v>
      </c>
      <c r="CV16" s="141">
        <v>0</v>
      </c>
      <c r="CW16" s="143">
        <f t="shared" si="12"/>
        <v>0</v>
      </c>
      <c r="CX16" s="137">
        <v>100</v>
      </c>
      <c r="CY16" s="137">
        <v>100</v>
      </c>
      <c r="CZ16" s="139">
        <v>100</v>
      </c>
      <c r="DA16" s="139">
        <v>100</v>
      </c>
      <c r="DB16" s="139">
        <v>0</v>
      </c>
      <c r="DC16" s="139">
        <v>0</v>
      </c>
      <c r="DD16" s="139">
        <v>0</v>
      </c>
      <c r="DE16" s="144">
        <f t="shared" si="13"/>
        <v>0</v>
      </c>
      <c r="DF16" s="136">
        <v>100</v>
      </c>
      <c r="DG16" s="137">
        <v>100</v>
      </c>
      <c r="DH16" s="139">
        <v>100</v>
      </c>
      <c r="DI16" s="139">
        <v>100</v>
      </c>
      <c r="DJ16" s="139">
        <v>0</v>
      </c>
      <c r="DK16" s="139">
        <v>0</v>
      </c>
      <c r="DL16" s="139">
        <v>0</v>
      </c>
      <c r="DM16" s="145">
        <f t="shared" si="14"/>
        <v>0</v>
      </c>
      <c r="DN16" s="146">
        <v>100</v>
      </c>
      <c r="DO16" s="147">
        <v>100</v>
      </c>
      <c r="DP16" s="147">
        <v>100</v>
      </c>
      <c r="DQ16" s="147">
        <v>0</v>
      </c>
      <c r="DR16" s="147">
        <v>0</v>
      </c>
      <c r="DS16" s="148">
        <f t="shared" si="15"/>
        <v>0</v>
      </c>
      <c r="DT16" s="251">
        <f t="shared" si="16"/>
        <v>0</v>
      </c>
      <c r="DU16" s="149"/>
      <c r="DV16" s="452"/>
      <c r="DW16" s="452"/>
      <c r="DX16" s="452"/>
      <c r="DY16" s="150"/>
      <c r="DZ16" s="151">
        <f t="shared" si="1"/>
        <v>0</v>
      </c>
      <c r="EA16" s="149"/>
      <c r="EB16" s="150"/>
      <c r="EC16" s="192"/>
      <c r="ED16" s="150"/>
      <c r="EE16" s="310">
        <f t="shared" si="2"/>
        <v>0</v>
      </c>
      <c r="EF16" s="479">
        <f t="shared" si="3"/>
        <v>0</v>
      </c>
    </row>
    <row r="17" spans="1:136" s="239" customFormat="1" ht="15.75" hidden="1" outlineLevel="1" x14ac:dyDescent="0.25">
      <c r="A17" s="123">
        <v>14</v>
      </c>
      <c r="B17" s="273" t="s">
        <v>30</v>
      </c>
      <c r="C17" s="130">
        <v>100</v>
      </c>
      <c r="D17" s="125">
        <v>100</v>
      </c>
      <c r="E17" s="125">
        <v>100</v>
      </c>
      <c r="F17" s="125">
        <v>100</v>
      </c>
      <c r="G17" s="125">
        <v>100</v>
      </c>
      <c r="H17" s="125">
        <v>100</v>
      </c>
      <c r="I17" s="125">
        <v>100</v>
      </c>
      <c r="J17" s="125">
        <v>100</v>
      </c>
      <c r="K17" s="125">
        <v>0</v>
      </c>
      <c r="L17" s="125">
        <v>0</v>
      </c>
      <c r="M17" s="126">
        <f t="shared" si="4"/>
        <v>0</v>
      </c>
      <c r="N17" s="127">
        <v>100</v>
      </c>
      <c r="O17" s="128">
        <v>100</v>
      </c>
      <c r="P17" s="128">
        <v>100</v>
      </c>
      <c r="Q17" s="128">
        <v>100</v>
      </c>
      <c r="R17" s="128">
        <v>100</v>
      </c>
      <c r="S17" s="128">
        <v>100</v>
      </c>
      <c r="T17" s="128">
        <v>100</v>
      </c>
      <c r="U17" s="128">
        <v>100</v>
      </c>
      <c r="V17" s="128">
        <v>100</v>
      </c>
      <c r="W17" s="128">
        <v>100</v>
      </c>
      <c r="X17" s="128">
        <v>100</v>
      </c>
      <c r="Y17" s="128">
        <v>0</v>
      </c>
      <c r="Z17" s="128">
        <v>0</v>
      </c>
      <c r="AA17" s="129">
        <f t="shared" si="5"/>
        <v>0</v>
      </c>
      <c r="AB17" s="130">
        <v>100</v>
      </c>
      <c r="AC17" s="125">
        <v>100</v>
      </c>
      <c r="AD17" s="125">
        <v>100</v>
      </c>
      <c r="AE17" s="125">
        <v>100</v>
      </c>
      <c r="AF17" s="125">
        <v>100</v>
      </c>
      <c r="AG17" s="125">
        <v>100</v>
      </c>
      <c r="AH17" s="125">
        <v>100</v>
      </c>
      <c r="AI17" s="125">
        <v>100</v>
      </c>
      <c r="AJ17" s="125">
        <v>100</v>
      </c>
      <c r="AK17" s="125">
        <v>100</v>
      </c>
      <c r="AL17" s="125">
        <v>100</v>
      </c>
      <c r="AM17" s="131">
        <v>100</v>
      </c>
      <c r="AN17" s="125">
        <v>0</v>
      </c>
      <c r="AO17" s="125">
        <v>0</v>
      </c>
      <c r="AP17" s="132">
        <f t="shared" si="6"/>
        <v>0</v>
      </c>
      <c r="AQ17" s="133">
        <v>100</v>
      </c>
      <c r="AR17" s="134">
        <v>100</v>
      </c>
      <c r="AS17" s="134">
        <v>100</v>
      </c>
      <c r="AT17" s="134">
        <v>100</v>
      </c>
      <c r="AU17" s="134">
        <v>100</v>
      </c>
      <c r="AV17" s="134">
        <v>100</v>
      </c>
      <c r="AW17" s="134">
        <v>100</v>
      </c>
      <c r="AX17" s="134">
        <v>100</v>
      </c>
      <c r="AY17" s="134">
        <v>100</v>
      </c>
      <c r="AZ17" s="128">
        <v>100</v>
      </c>
      <c r="BA17" s="128">
        <v>100</v>
      </c>
      <c r="BB17" s="128">
        <v>0</v>
      </c>
      <c r="BC17" s="128">
        <v>0</v>
      </c>
      <c r="BD17" s="135">
        <f t="shared" si="7"/>
        <v>0</v>
      </c>
      <c r="BE17" s="136">
        <v>100</v>
      </c>
      <c r="BF17" s="136">
        <v>100</v>
      </c>
      <c r="BG17" s="136">
        <v>100</v>
      </c>
      <c r="BH17" s="136">
        <v>100</v>
      </c>
      <c r="BI17" s="136">
        <v>100</v>
      </c>
      <c r="BJ17" s="136">
        <v>100</v>
      </c>
      <c r="BK17" s="136">
        <v>100</v>
      </c>
      <c r="BL17" s="136">
        <v>100</v>
      </c>
      <c r="BM17" s="136">
        <v>100</v>
      </c>
      <c r="BN17" s="136">
        <v>0</v>
      </c>
      <c r="BO17" s="137">
        <v>0</v>
      </c>
      <c r="BP17" s="438">
        <f t="shared" si="8"/>
        <v>0</v>
      </c>
      <c r="BQ17" s="140">
        <v>100</v>
      </c>
      <c r="BR17" s="141">
        <v>100</v>
      </c>
      <c r="BS17" s="141">
        <v>100</v>
      </c>
      <c r="BT17" s="141">
        <v>100</v>
      </c>
      <c r="BU17" s="141">
        <v>100</v>
      </c>
      <c r="BV17" s="141">
        <v>100</v>
      </c>
      <c r="BW17" s="141">
        <v>100</v>
      </c>
      <c r="BX17" s="141">
        <v>0</v>
      </c>
      <c r="BY17" s="141">
        <v>0</v>
      </c>
      <c r="BZ17" s="264">
        <f t="shared" si="9"/>
        <v>0</v>
      </c>
      <c r="CA17" s="246">
        <f t="shared" si="0"/>
        <v>0</v>
      </c>
      <c r="CB17" s="136">
        <v>100</v>
      </c>
      <c r="CC17" s="137">
        <v>100</v>
      </c>
      <c r="CD17" s="137">
        <v>100</v>
      </c>
      <c r="CE17" s="137">
        <v>100</v>
      </c>
      <c r="CF17" s="139">
        <v>0</v>
      </c>
      <c r="CG17" s="139">
        <v>0</v>
      </c>
      <c r="CH17" s="139">
        <v>0</v>
      </c>
      <c r="CI17" s="138">
        <f t="shared" si="10"/>
        <v>0</v>
      </c>
      <c r="CJ17" s="140">
        <v>100</v>
      </c>
      <c r="CK17" s="141">
        <v>100</v>
      </c>
      <c r="CL17" s="141">
        <v>100</v>
      </c>
      <c r="CM17" s="141">
        <v>100</v>
      </c>
      <c r="CN17" s="141">
        <v>0</v>
      </c>
      <c r="CO17" s="141">
        <v>0</v>
      </c>
      <c r="CP17" s="141">
        <v>0</v>
      </c>
      <c r="CQ17" s="142">
        <f t="shared" si="11"/>
        <v>0</v>
      </c>
      <c r="CR17" s="140">
        <v>100</v>
      </c>
      <c r="CS17" s="141">
        <v>100</v>
      </c>
      <c r="CT17" s="141">
        <v>100</v>
      </c>
      <c r="CU17" s="141">
        <v>0</v>
      </c>
      <c r="CV17" s="141">
        <v>0</v>
      </c>
      <c r="CW17" s="143">
        <f t="shared" si="12"/>
        <v>0</v>
      </c>
      <c r="CX17" s="137">
        <v>100</v>
      </c>
      <c r="CY17" s="137">
        <v>100</v>
      </c>
      <c r="CZ17" s="139">
        <v>100</v>
      </c>
      <c r="DA17" s="139">
        <v>100</v>
      </c>
      <c r="DB17" s="139">
        <v>0</v>
      </c>
      <c r="DC17" s="139">
        <v>0</v>
      </c>
      <c r="DD17" s="139">
        <v>0</v>
      </c>
      <c r="DE17" s="144">
        <f t="shared" si="13"/>
        <v>0</v>
      </c>
      <c r="DF17" s="136">
        <v>100</v>
      </c>
      <c r="DG17" s="137">
        <v>100</v>
      </c>
      <c r="DH17" s="139">
        <v>100</v>
      </c>
      <c r="DI17" s="139">
        <v>100</v>
      </c>
      <c r="DJ17" s="139">
        <v>0</v>
      </c>
      <c r="DK17" s="139">
        <v>0</v>
      </c>
      <c r="DL17" s="139">
        <v>0</v>
      </c>
      <c r="DM17" s="145">
        <f t="shared" si="14"/>
        <v>0</v>
      </c>
      <c r="DN17" s="146">
        <v>100</v>
      </c>
      <c r="DO17" s="147">
        <v>100</v>
      </c>
      <c r="DP17" s="147">
        <v>100</v>
      </c>
      <c r="DQ17" s="147">
        <v>0</v>
      </c>
      <c r="DR17" s="147">
        <v>0</v>
      </c>
      <c r="DS17" s="148">
        <f t="shared" si="15"/>
        <v>0</v>
      </c>
      <c r="DT17" s="251">
        <f t="shared" si="16"/>
        <v>0</v>
      </c>
      <c r="DU17" s="149"/>
      <c r="DV17" s="452"/>
      <c r="DW17" s="452"/>
      <c r="DX17" s="452"/>
      <c r="DY17" s="150"/>
      <c r="DZ17" s="151">
        <f t="shared" si="1"/>
        <v>0</v>
      </c>
      <c r="EA17" s="149"/>
      <c r="EB17" s="150"/>
      <c r="EC17" s="192"/>
      <c r="ED17" s="150"/>
      <c r="EE17" s="310">
        <f t="shared" si="2"/>
        <v>0</v>
      </c>
      <c r="EF17" s="479">
        <f t="shared" si="3"/>
        <v>0</v>
      </c>
    </row>
    <row r="18" spans="1:136" s="239" customFormat="1" ht="15.75" hidden="1" outlineLevel="1" x14ac:dyDescent="0.25">
      <c r="A18" s="123">
        <v>15</v>
      </c>
      <c r="B18" s="273" t="s">
        <v>31</v>
      </c>
      <c r="C18" s="130">
        <v>100</v>
      </c>
      <c r="D18" s="125">
        <v>100</v>
      </c>
      <c r="E18" s="125">
        <v>100</v>
      </c>
      <c r="F18" s="125">
        <v>100</v>
      </c>
      <c r="G18" s="125">
        <v>100</v>
      </c>
      <c r="H18" s="125">
        <v>100</v>
      </c>
      <c r="I18" s="125">
        <v>100</v>
      </c>
      <c r="J18" s="125">
        <v>100</v>
      </c>
      <c r="K18" s="125">
        <v>0</v>
      </c>
      <c r="L18" s="125">
        <v>0</v>
      </c>
      <c r="M18" s="126">
        <f t="shared" si="4"/>
        <v>0</v>
      </c>
      <c r="N18" s="127">
        <v>100</v>
      </c>
      <c r="O18" s="128">
        <v>100</v>
      </c>
      <c r="P18" s="128">
        <v>100</v>
      </c>
      <c r="Q18" s="128">
        <v>100</v>
      </c>
      <c r="R18" s="128">
        <v>100</v>
      </c>
      <c r="S18" s="128">
        <v>100</v>
      </c>
      <c r="T18" s="128">
        <v>100</v>
      </c>
      <c r="U18" s="128">
        <v>100</v>
      </c>
      <c r="V18" s="128">
        <v>100</v>
      </c>
      <c r="W18" s="128">
        <v>100</v>
      </c>
      <c r="X18" s="128">
        <v>100</v>
      </c>
      <c r="Y18" s="128">
        <v>0</v>
      </c>
      <c r="Z18" s="128">
        <v>0</v>
      </c>
      <c r="AA18" s="129">
        <f t="shared" si="5"/>
        <v>0</v>
      </c>
      <c r="AB18" s="130">
        <v>100</v>
      </c>
      <c r="AC18" s="125">
        <v>100</v>
      </c>
      <c r="AD18" s="125">
        <v>100</v>
      </c>
      <c r="AE18" s="125">
        <v>100</v>
      </c>
      <c r="AF18" s="125">
        <v>100</v>
      </c>
      <c r="AG18" s="125">
        <v>100</v>
      </c>
      <c r="AH18" s="125">
        <v>100</v>
      </c>
      <c r="AI18" s="125">
        <v>100</v>
      </c>
      <c r="AJ18" s="125">
        <v>100</v>
      </c>
      <c r="AK18" s="125">
        <v>100</v>
      </c>
      <c r="AL18" s="125">
        <v>100</v>
      </c>
      <c r="AM18" s="131">
        <v>100</v>
      </c>
      <c r="AN18" s="125">
        <v>0</v>
      </c>
      <c r="AO18" s="125">
        <v>0</v>
      </c>
      <c r="AP18" s="132">
        <f t="shared" si="6"/>
        <v>0</v>
      </c>
      <c r="AQ18" s="133">
        <v>100</v>
      </c>
      <c r="AR18" s="134">
        <v>100</v>
      </c>
      <c r="AS18" s="134">
        <v>100</v>
      </c>
      <c r="AT18" s="134">
        <v>100</v>
      </c>
      <c r="AU18" s="134">
        <v>100</v>
      </c>
      <c r="AV18" s="134">
        <v>100</v>
      </c>
      <c r="AW18" s="134">
        <v>100</v>
      </c>
      <c r="AX18" s="134">
        <v>100</v>
      </c>
      <c r="AY18" s="134">
        <v>100</v>
      </c>
      <c r="AZ18" s="128">
        <v>100</v>
      </c>
      <c r="BA18" s="128">
        <v>100</v>
      </c>
      <c r="BB18" s="128">
        <v>0</v>
      </c>
      <c r="BC18" s="128">
        <v>0</v>
      </c>
      <c r="BD18" s="135">
        <f t="shared" si="7"/>
        <v>0</v>
      </c>
      <c r="BE18" s="136">
        <v>100</v>
      </c>
      <c r="BF18" s="136">
        <v>100</v>
      </c>
      <c r="BG18" s="136">
        <v>100</v>
      </c>
      <c r="BH18" s="136">
        <v>100</v>
      </c>
      <c r="BI18" s="136">
        <v>100</v>
      </c>
      <c r="BJ18" s="136">
        <v>100</v>
      </c>
      <c r="BK18" s="136">
        <v>100</v>
      </c>
      <c r="BL18" s="136">
        <v>100</v>
      </c>
      <c r="BM18" s="136">
        <v>100</v>
      </c>
      <c r="BN18" s="136">
        <v>0</v>
      </c>
      <c r="BO18" s="137">
        <v>0</v>
      </c>
      <c r="BP18" s="438">
        <f t="shared" si="8"/>
        <v>0</v>
      </c>
      <c r="BQ18" s="140">
        <v>100</v>
      </c>
      <c r="BR18" s="141">
        <v>100</v>
      </c>
      <c r="BS18" s="141">
        <v>100</v>
      </c>
      <c r="BT18" s="141">
        <v>100</v>
      </c>
      <c r="BU18" s="141">
        <v>100</v>
      </c>
      <c r="BV18" s="141">
        <v>100</v>
      </c>
      <c r="BW18" s="141">
        <v>100</v>
      </c>
      <c r="BX18" s="141">
        <v>0</v>
      </c>
      <c r="BY18" s="141">
        <v>0</v>
      </c>
      <c r="BZ18" s="264">
        <f t="shared" si="9"/>
        <v>0</v>
      </c>
      <c r="CA18" s="246">
        <f t="shared" si="0"/>
        <v>0</v>
      </c>
      <c r="CB18" s="136">
        <v>100</v>
      </c>
      <c r="CC18" s="137">
        <v>100</v>
      </c>
      <c r="CD18" s="137">
        <v>100</v>
      </c>
      <c r="CE18" s="137">
        <v>100</v>
      </c>
      <c r="CF18" s="139">
        <v>0</v>
      </c>
      <c r="CG18" s="139">
        <v>0</v>
      </c>
      <c r="CH18" s="139">
        <v>0</v>
      </c>
      <c r="CI18" s="138">
        <f t="shared" si="10"/>
        <v>0</v>
      </c>
      <c r="CJ18" s="140">
        <v>100</v>
      </c>
      <c r="CK18" s="141">
        <v>100</v>
      </c>
      <c r="CL18" s="141">
        <v>100</v>
      </c>
      <c r="CM18" s="141">
        <v>100</v>
      </c>
      <c r="CN18" s="141">
        <v>0</v>
      </c>
      <c r="CO18" s="141">
        <v>0</v>
      </c>
      <c r="CP18" s="141">
        <v>0</v>
      </c>
      <c r="CQ18" s="142">
        <f t="shared" si="11"/>
        <v>0</v>
      </c>
      <c r="CR18" s="140">
        <v>100</v>
      </c>
      <c r="CS18" s="141">
        <v>100</v>
      </c>
      <c r="CT18" s="141">
        <v>100</v>
      </c>
      <c r="CU18" s="141">
        <v>0</v>
      </c>
      <c r="CV18" s="141">
        <v>0</v>
      </c>
      <c r="CW18" s="143">
        <f t="shared" si="12"/>
        <v>0</v>
      </c>
      <c r="CX18" s="137">
        <v>100</v>
      </c>
      <c r="CY18" s="137">
        <v>100</v>
      </c>
      <c r="CZ18" s="139">
        <v>100</v>
      </c>
      <c r="DA18" s="139">
        <v>100</v>
      </c>
      <c r="DB18" s="139">
        <v>0</v>
      </c>
      <c r="DC18" s="139">
        <v>0</v>
      </c>
      <c r="DD18" s="139">
        <v>0</v>
      </c>
      <c r="DE18" s="144">
        <f t="shared" si="13"/>
        <v>0</v>
      </c>
      <c r="DF18" s="136">
        <v>100</v>
      </c>
      <c r="DG18" s="137">
        <v>100</v>
      </c>
      <c r="DH18" s="139">
        <v>100</v>
      </c>
      <c r="DI18" s="139">
        <v>100</v>
      </c>
      <c r="DJ18" s="139">
        <v>0</v>
      </c>
      <c r="DK18" s="139">
        <v>0</v>
      </c>
      <c r="DL18" s="139">
        <v>0</v>
      </c>
      <c r="DM18" s="145">
        <f t="shared" si="14"/>
        <v>0</v>
      </c>
      <c r="DN18" s="146">
        <v>100</v>
      </c>
      <c r="DO18" s="147">
        <v>100</v>
      </c>
      <c r="DP18" s="147">
        <v>100</v>
      </c>
      <c r="DQ18" s="147">
        <v>0</v>
      </c>
      <c r="DR18" s="147">
        <v>0</v>
      </c>
      <c r="DS18" s="148">
        <f t="shared" si="15"/>
        <v>0</v>
      </c>
      <c r="DT18" s="251">
        <f t="shared" si="16"/>
        <v>0</v>
      </c>
      <c r="DU18" s="149"/>
      <c r="DV18" s="452"/>
      <c r="DW18" s="452"/>
      <c r="DX18" s="452"/>
      <c r="DY18" s="150"/>
      <c r="DZ18" s="151">
        <f t="shared" si="1"/>
        <v>0</v>
      </c>
      <c r="EA18" s="149"/>
      <c r="EB18" s="150"/>
      <c r="EC18" s="192"/>
      <c r="ED18" s="150"/>
      <c r="EE18" s="310">
        <f t="shared" si="2"/>
        <v>0</v>
      </c>
      <c r="EF18" s="479">
        <f t="shared" si="3"/>
        <v>0</v>
      </c>
    </row>
    <row r="19" spans="1:136" s="11" customFormat="1" ht="15.75" collapsed="1" x14ac:dyDescent="0.25">
      <c r="A19" s="88">
        <v>16</v>
      </c>
      <c r="B19" s="109" t="s">
        <v>32</v>
      </c>
      <c r="C19" s="72">
        <v>100</v>
      </c>
      <c r="D19" s="73">
        <v>100</v>
      </c>
      <c r="E19" s="73">
        <v>100</v>
      </c>
      <c r="F19" s="73">
        <v>100</v>
      </c>
      <c r="G19" s="73">
        <v>100</v>
      </c>
      <c r="H19" s="73">
        <v>100</v>
      </c>
      <c r="I19" s="73">
        <v>100</v>
      </c>
      <c r="J19" s="73">
        <v>100</v>
      </c>
      <c r="K19" s="73">
        <v>0</v>
      </c>
      <c r="L19" s="73">
        <v>0</v>
      </c>
      <c r="M19" s="250">
        <f t="shared" si="4"/>
        <v>0</v>
      </c>
      <c r="N19" s="68">
        <v>100</v>
      </c>
      <c r="O19" s="69">
        <v>100</v>
      </c>
      <c r="P19" s="69">
        <v>100</v>
      </c>
      <c r="Q19" s="69">
        <v>100</v>
      </c>
      <c r="R19" s="69">
        <v>100</v>
      </c>
      <c r="S19" s="69">
        <v>100</v>
      </c>
      <c r="T19" s="69">
        <v>100</v>
      </c>
      <c r="U19" s="69">
        <v>100</v>
      </c>
      <c r="V19" s="69">
        <v>100</v>
      </c>
      <c r="W19" s="69">
        <v>100</v>
      </c>
      <c r="X19" s="69">
        <v>100</v>
      </c>
      <c r="Y19" s="69">
        <v>0</v>
      </c>
      <c r="Z19" s="69">
        <v>0</v>
      </c>
      <c r="AA19" s="70">
        <f t="shared" si="5"/>
        <v>0</v>
      </c>
      <c r="AB19" s="72">
        <v>100</v>
      </c>
      <c r="AC19" s="73">
        <v>100</v>
      </c>
      <c r="AD19" s="73">
        <v>100</v>
      </c>
      <c r="AE19" s="73">
        <v>100</v>
      </c>
      <c r="AF19" s="73">
        <v>100</v>
      </c>
      <c r="AG19" s="73">
        <v>100</v>
      </c>
      <c r="AH19" s="73">
        <v>100</v>
      </c>
      <c r="AI19" s="73">
        <v>100</v>
      </c>
      <c r="AJ19" s="73">
        <v>100</v>
      </c>
      <c r="AK19" s="73">
        <v>100</v>
      </c>
      <c r="AL19" s="73">
        <v>100</v>
      </c>
      <c r="AM19" s="94">
        <v>100</v>
      </c>
      <c r="AN19" s="73">
        <v>0</v>
      </c>
      <c r="AO19" s="73">
        <v>0</v>
      </c>
      <c r="AP19" s="74">
        <f t="shared" si="6"/>
        <v>0</v>
      </c>
      <c r="AQ19" s="75">
        <v>100</v>
      </c>
      <c r="AR19" s="95">
        <v>100</v>
      </c>
      <c r="AS19" s="95">
        <v>100</v>
      </c>
      <c r="AT19" s="95">
        <v>100</v>
      </c>
      <c r="AU19" s="95">
        <v>100</v>
      </c>
      <c r="AV19" s="95">
        <v>100</v>
      </c>
      <c r="AW19" s="95">
        <v>100</v>
      </c>
      <c r="AX19" s="95">
        <v>100</v>
      </c>
      <c r="AY19" s="95">
        <v>100</v>
      </c>
      <c r="AZ19" s="69">
        <v>100</v>
      </c>
      <c r="BA19" s="69">
        <v>100</v>
      </c>
      <c r="BB19" s="69">
        <v>0</v>
      </c>
      <c r="BC19" s="69">
        <v>0</v>
      </c>
      <c r="BD19" s="71">
        <f t="shared" si="7"/>
        <v>0</v>
      </c>
      <c r="BE19" s="78">
        <v>100</v>
      </c>
      <c r="BF19" s="78">
        <v>100</v>
      </c>
      <c r="BG19" s="78">
        <v>100</v>
      </c>
      <c r="BH19" s="78">
        <v>100</v>
      </c>
      <c r="BI19" s="78">
        <v>100</v>
      </c>
      <c r="BJ19" s="78">
        <v>100</v>
      </c>
      <c r="BK19" s="78">
        <v>100</v>
      </c>
      <c r="BL19" s="78">
        <v>100</v>
      </c>
      <c r="BM19" s="78">
        <v>100</v>
      </c>
      <c r="BN19" s="78">
        <v>0</v>
      </c>
      <c r="BO19" s="79">
        <v>0</v>
      </c>
      <c r="BP19" s="313">
        <f t="shared" si="8"/>
        <v>0</v>
      </c>
      <c r="BQ19" s="81">
        <v>100</v>
      </c>
      <c r="BR19" s="82">
        <v>100</v>
      </c>
      <c r="BS19" s="82">
        <v>100</v>
      </c>
      <c r="BT19" s="82">
        <v>100</v>
      </c>
      <c r="BU19" s="82">
        <v>100</v>
      </c>
      <c r="BV19" s="82">
        <v>100</v>
      </c>
      <c r="BW19" s="82">
        <v>100</v>
      </c>
      <c r="BX19" s="82">
        <v>0</v>
      </c>
      <c r="BY19" s="82">
        <v>0</v>
      </c>
      <c r="BZ19" s="264">
        <f t="shared" si="9"/>
        <v>0</v>
      </c>
      <c r="CA19" s="245">
        <f t="shared" si="0"/>
        <v>0</v>
      </c>
      <c r="CB19" s="78">
        <v>100</v>
      </c>
      <c r="CC19" s="79">
        <v>100</v>
      </c>
      <c r="CD19" s="79">
        <v>100</v>
      </c>
      <c r="CE19" s="79">
        <v>100</v>
      </c>
      <c r="CF19" s="80">
        <v>0</v>
      </c>
      <c r="CG19" s="80">
        <v>0</v>
      </c>
      <c r="CH19" s="80">
        <v>0</v>
      </c>
      <c r="CI19" s="13">
        <f t="shared" si="10"/>
        <v>0</v>
      </c>
      <c r="CJ19" s="81">
        <v>100</v>
      </c>
      <c r="CK19" s="82">
        <v>100</v>
      </c>
      <c r="CL19" s="82">
        <v>100</v>
      </c>
      <c r="CM19" s="82">
        <v>100</v>
      </c>
      <c r="CN19" s="82">
        <v>0</v>
      </c>
      <c r="CO19" s="82">
        <v>0</v>
      </c>
      <c r="CP19" s="82">
        <v>0</v>
      </c>
      <c r="CQ19" s="15">
        <f t="shared" si="11"/>
        <v>0</v>
      </c>
      <c r="CR19" s="81">
        <v>100</v>
      </c>
      <c r="CS19" s="82">
        <v>100</v>
      </c>
      <c r="CT19" s="82">
        <v>100</v>
      </c>
      <c r="CU19" s="82">
        <v>0</v>
      </c>
      <c r="CV19" s="82">
        <v>0</v>
      </c>
      <c r="CW19" s="16">
        <f t="shared" si="12"/>
        <v>0</v>
      </c>
      <c r="CX19" s="79">
        <v>100</v>
      </c>
      <c r="CY19" s="79">
        <v>100</v>
      </c>
      <c r="CZ19" s="80">
        <v>100</v>
      </c>
      <c r="DA19" s="80">
        <v>100</v>
      </c>
      <c r="DB19" s="80">
        <v>0</v>
      </c>
      <c r="DC19" s="80">
        <v>0</v>
      </c>
      <c r="DD19" s="80">
        <v>0</v>
      </c>
      <c r="DE19" s="17">
        <f t="shared" si="13"/>
        <v>0</v>
      </c>
      <c r="DF19" s="78">
        <v>100</v>
      </c>
      <c r="DG19" s="79">
        <v>100</v>
      </c>
      <c r="DH19" s="80">
        <v>100</v>
      </c>
      <c r="DI19" s="80">
        <v>100</v>
      </c>
      <c r="DJ19" s="80">
        <v>0</v>
      </c>
      <c r="DK19" s="80">
        <v>0</v>
      </c>
      <c r="DL19" s="80">
        <v>0</v>
      </c>
      <c r="DM19" s="18">
        <f t="shared" si="14"/>
        <v>0</v>
      </c>
      <c r="DN19" s="83">
        <v>100</v>
      </c>
      <c r="DO19" s="84">
        <v>100</v>
      </c>
      <c r="DP19" s="84">
        <v>100</v>
      </c>
      <c r="DQ19" s="84">
        <v>0</v>
      </c>
      <c r="DR19" s="84">
        <v>0</v>
      </c>
      <c r="DS19" s="19">
        <f t="shared" si="15"/>
        <v>0</v>
      </c>
      <c r="DT19" s="308">
        <f t="shared" si="16"/>
        <v>0</v>
      </c>
      <c r="DU19" s="476"/>
      <c r="DV19" s="475"/>
      <c r="DW19" s="450">
        <f>8/11</f>
        <v>0.72727272727272729</v>
      </c>
      <c r="DX19" s="450">
        <f>6/10</f>
        <v>0.6</v>
      </c>
      <c r="DY19" s="21"/>
      <c r="DZ19" s="22">
        <f t="shared" si="1"/>
        <v>1.3272727272727272</v>
      </c>
      <c r="EA19" s="59"/>
      <c r="EB19" s="60"/>
      <c r="EC19" s="62"/>
      <c r="ED19" s="60"/>
      <c r="EE19" s="309">
        <f t="shared" si="2"/>
        <v>0</v>
      </c>
      <c r="EF19" s="478">
        <f t="shared" si="3"/>
        <v>1.3272727272727272</v>
      </c>
    </row>
    <row r="20" spans="1:136" s="239" customFormat="1" ht="15.75" x14ac:dyDescent="0.25">
      <c r="A20" s="361">
        <v>17</v>
      </c>
      <c r="B20" s="109" t="s">
        <v>33</v>
      </c>
      <c r="C20" s="130">
        <v>100</v>
      </c>
      <c r="D20" s="125">
        <v>100</v>
      </c>
      <c r="E20" s="125">
        <v>100</v>
      </c>
      <c r="F20" s="125">
        <v>100</v>
      </c>
      <c r="G20" s="125">
        <v>100</v>
      </c>
      <c r="H20" s="125">
        <v>100</v>
      </c>
      <c r="I20" s="125">
        <v>100</v>
      </c>
      <c r="J20" s="125">
        <v>100</v>
      </c>
      <c r="K20" s="125">
        <v>0</v>
      </c>
      <c r="L20" s="125">
        <v>0</v>
      </c>
      <c r="M20" s="126">
        <f t="shared" si="4"/>
        <v>0</v>
      </c>
      <c r="N20" s="127">
        <v>100</v>
      </c>
      <c r="O20" s="128">
        <v>100</v>
      </c>
      <c r="P20" s="128">
        <v>100</v>
      </c>
      <c r="Q20" s="128">
        <v>100</v>
      </c>
      <c r="R20" s="128">
        <v>100</v>
      </c>
      <c r="S20" s="128">
        <v>100</v>
      </c>
      <c r="T20" s="128">
        <v>100</v>
      </c>
      <c r="U20" s="128">
        <v>100</v>
      </c>
      <c r="V20" s="128">
        <v>100</v>
      </c>
      <c r="W20" s="128">
        <v>100</v>
      </c>
      <c r="X20" s="128">
        <v>100</v>
      </c>
      <c r="Y20" s="128">
        <v>0</v>
      </c>
      <c r="Z20" s="128">
        <v>0</v>
      </c>
      <c r="AA20" s="129">
        <f t="shared" si="5"/>
        <v>0</v>
      </c>
      <c r="AB20" s="130">
        <v>100</v>
      </c>
      <c r="AC20" s="125">
        <v>100</v>
      </c>
      <c r="AD20" s="125">
        <v>100</v>
      </c>
      <c r="AE20" s="125">
        <v>100</v>
      </c>
      <c r="AF20" s="125">
        <v>100</v>
      </c>
      <c r="AG20" s="125">
        <v>100</v>
      </c>
      <c r="AH20" s="125">
        <v>100</v>
      </c>
      <c r="AI20" s="125">
        <v>100</v>
      </c>
      <c r="AJ20" s="125">
        <v>100</v>
      </c>
      <c r="AK20" s="125">
        <v>100</v>
      </c>
      <c r="AL20" s="125">
        <v>100</v>
      </c>
      <c r="AM20" s="131">
        <v>100</v>
      </c>
      <c r="AN20" s="125">
        <v>0</v>
      </c>
      <c r="AO20" s="125">
        <v>0</v>
      </c>
      <c r="AP20" s="132">
        <f t="shared" si="6"/>
        <v>0</v>
      </c>
      <c r="AQ20" s="133">
        <v>100</v>
      </c>
      <c r="AR20" s="134">
        <v>100</v>
      </c>
      <c r="AS20" s="134">
        <v>100</v>
      </c>
      <c r="AT20" s="134">
        <v>100</v>
      </c>
      <c r="AU20" s="134">
        <v>100</v>
      </c>
      <c r="AV20" s="134">
        <v>100</v>
      </c>
      <c r="AW20" s="134">
        <v>100</v>
      </c>
      <c r="AX20" s="134">
        <v>100</v>
      </c>
      <c r="AY20" s="134">
        <v>100</v>
      </c>
      <c r="AZ20" s="128">
        <v>100</v>
      </c>
      <c r="BA20" s="128">
        <v>100</v>
      </c>
      <c r="BB20" s="128">
        <v>0</v>
      </c>
      <c r="BC20" s="128">
        <v>0</v>
      </c>
      <c r="BD20" s="135">
        <f t="shared" si="7"/>
        <v>0</v>
      </c>
      <c r="BE20" s="136">
        <v>100</v>
      </c>
      <c r="BF20" s="136">
        <v>100</v>
      </c>
      <c r="BG20" s="136">
        <v>100</v>
      </c>
      <c r="BH20" s="136">
        <v>100</v>
      </c>
      <c r="BI20" s="136">
        <v>100</v>
      </c>
      <c r="BJ20" s="136">
        <v>100</v>
      </c>
      <c r="BK20" s="136">
        <v>100</v>
      </c>
      <c r="BL20" s="136">
        <v>100</v>
      </c>
      <c r="BM20" s="136">
        <v>100</v>
      </c>
      <c r="BN20" s="136">
        <v>0</v>
      </c>
      <c r="BO20" s="137">
        <v>0</v>
      </c>
      <c r="BP20" s="438">
        <f t="shared" si="8"/>
        <v>0</v>
      </c>
      <c r="BQ20" s="140">
        <v>100</v>
      </c>
      <c r="BR20" s="141">
        <v>100</v>
      </c>
      <c r="BS20" s="141">
        <v>100</v>
      </c>
      <c r="BT20" s="141">
        <v>100</v>
      </c>
      <c r="BU20" s="141">
        <v>100</v>
      </c>
      <c r="BV20" s="141">
        <v>100</v>
      </c>
      <c r="BW20" s="141">
        <v>100</v>
      </c>
      <c r="BX20" s="141">
        <v>0</v>
      </c>
      <c r="BY20" s="141">
        <v>0</v>
      </c>
      <c r="BZ20" s="264">
        <f t="shared" si="9"/>
        <v>0</v>
      </c>
      <c r="CA20" s="246">
        <f t="shared" si="0"/>
        <v>0</v>
      </c>
      <c r="CB20" s="136">
        <v>100</v>
      </c>
      <c r="CC20" s="137">
        <v>100</v>
      </c>
      <c r="CD20" s="137">
        <v>100</v>
      </c>
      <c r="CE20" s="137">
        <v>100</v>
      </c>
      <c r="CF20" s="139">
        <v>0</v>
      </c>
      <c r="CG20" s="139">
        <v>0</v>
      </c>
      <c r="CH20" s="139">
        <v>0</v>
      </c>
      <c r="CI20" s="138">
        <f t="shared" si="10"/>
        <v>0</v>
      </c>
      <c r="CJ20" s="140">
        <v>100</v>
      </c>
      <c r="CK20" s="141">
        <v>100</v>
      </c>
      <c r="CL20" s="141">
        <v>100</v>
      </c>
      <c r="CM20" s="141">
        <v>100</v>
      </c>
      <c r="CN20" s="141">
        <v>0</v>
      </c>
      <c r="CO20" s="141">
        <v>0</v>
      </c>
      <c r="CP20" s="141">
        <v>0</v>
      </c>
      <c r="CQ20" s="142">
        <f t="shared" si="11"/>
        <v>0</v>
      </c>
      <c r="CR20" s="140">
        <v>100</v>
      </c>
      <c r="CS20" s="141">
        <v>100</v>
      </c>
      <c r="CT20" s="141">
        <v>100</v>
      </c>
      <c r="CU20" s="141">
        <v>0</v>
      </c>
      <c r="CV20" s="141">
        <v>0</v>
      </c>
      <c r="CW20" s="143">
        <f t="shared" si="12"/>
        <v>0</v>
      </c>
      <c r="CX20" s="137">
        <v>100</v>
      </c>
      <c r="CY20" s="137">
        <v>100</v>
      </c>
      <c r="CZ20" s="139">
        <v>100</v>
      </c>
      <c r="DA20" s="139">
        <v>100</v>
      </c>
      <c r="DB20" s="139">
        <v>0</v>
      </c>
      <c r="DC20" s="139">
        <v>0</v>
      </c>
      <c r="DD20" s="139">
        <v>0</v>
      </c>
      <c r="DE20" s="144">
        <f t="shared" si="13"/>
        <v>0</v>
      </c>
      <c r="DF20" s="136">
        <v>100</v>
      </c>
      <c r="DG20" s="137">
        <v>100</v>
      </c>
      <c r="DH20" s="139">
        <v>100</v>
      </c>
      <c r="DI20" s="139">
        <v>100</v>
      </c>
      <c r="DJ20" s="139">
        <v>0</v>
      </c>
      <c r="DK20" s="139">
        <v>0</v>
      </c>
      <c r="DL20" s="139">
        <v>0</v>
      </c>
      <c r="DM20" s="145">
        <f t="shared" si="14"/>
        <v>0</v>
      </c>
      <c r="DN20" s="146">
        <v>100</v>
      </c>
      <c r="DO20" s="147">
        <v>100</v>
      </c>
      <c r="DP20" s="147">
        <v>100</v>
      </c>
      <c r="DQ20" s="147">
        <v>0</v>
      </c>
      <c r="DR20" s="147">
        <v>0</v>
      </c>
      <c r="DS20" s="148">
        <f t="shared" si="15"/>
        <v>0</v>
      </c>
      <c r="DT20" s="251">
        <f t="shared" si="16"/>
        <v>0</v>
      </c>
      <c r="DU20" s="20">
        <f>6/10</f>
        <v>0.6</v>
      </c>
      <c r="DV20" s="450">
        <f>7/10</f>
        <v>0.7</v>
      </c>
      <c r="DW20" s="486"/>
      <c r="DX20" s="452"/>
      <c r="DY20" s="150"/>
      <c r="DZ20" s="151">
        <f t="shared" si="1"/>
        <v>1.2999999999999998</v>
      </c>
      <c r="EA20" s="149"/>
      <c r="EB20" s="150"/>
      <c r="EC20" s="192"/>
      <c r="ED20" s="150"/>
      <c r="EE20" s="310">
        <f t="shared" si="2"/>
        <v>0</v>
      </c>
      <c r="EF20" s="479">
        <f t="shared" si="3"/>
        <v>1.2999999999999998</v>
      </c>
    </row>
    <row r="21" spans="1:136" s="239" customFormat="1" ht="19.5" customHeight="1" x14ac:dyDescent="0.25">
      <c r="A21" s="123">
        <v>18</v>
      </c>
      <c r="B21" s="273" t="s">
        <v>34</v>
      </c>
      <c r="C21" s="130">
        <v>100</v>
      </c>
      <c r="D21" s="125">
        <v>100</v>
      </c>
      <c r="E21" s="125">
        <v>100</v>
      </c>
      <c r="F21" s="125">
        <v>100</v>
      </c>
      <c r="G21" s="125">
        <v>100</v>
      </c>
      <c r="H21" s="125">
        <v>100</v>
      </c>
      <c r="I21" s="125">
        <v>100</v>
      </c>
      <c r="J21" s="125">
        <v>100</v>
      </c>
      <c r="K21" s="125">
        <v>0</v>
      </c>
      <c r="L21" s="125">
        <v>0</v>
      </c>
      <c r="M21" s="126">
        <f t="shared" si="4"/>
        <v>0</v>
      </c>
      <c r="N21" s="127">
        <v>100</v>
      </c>
      <c r="O21" s="128">
        <v>100</v>
      </c>
      <c r="P21" s="128">
        <v>100</v>
      </c>
      <c r="Q21" s="128">
        <v>100</v>
      </c>
      <c r="R21" s="128">
        <v>100</v>
      </c>
      <c r="S21" s="128">
        <v>100</v>
      </c>
      <c r="T21" s="128">
        <v>100</v>
      </c>
      <c r="U21" s="128">
        <v>100</v>
      </c>
      <c r="V21" s="128">
        <v>100</v>
      </c>
      <c r="W21" s="128">
        <v>100</v>
      </c>
      <c r="X21" s="128">
        <v>100</v>
      </c>
      <c r="Y21" s="128">
        <v>0</v>
      </c>
      <c r="Z21" s="128">
        <v>0</v>
      </c>
      <c r="AA21" s="129">
        <f t="shared" si="5"/>
        <v>0</v>
      </c>
      <c r="AB21" s="130">
        <v>100</v>
      </c>
      <c r="AC21" s="125">
        <v>100</v>
      </c>
      <c r="AD21" s="125">
        <v>100</v>
      </c>
      <c r="AE21" s="125">
        <v>100</v>
      </c>
      <c r="AF21" s="125">
        <v>100</v>
      </c>
      <c r="AG21" s="125">
        <v>100</v>
      </c>
      <c r="AH21" s="125">
        <v>100</v>
      </c>
      <c r="AI21" s="125">
        <v>100</v>
      </c>
      <c r="AJ21" s="125">
        <v>100</v>
      </c>
      <c r="AK21" s="125">
        <v>100</v>
      </c>
      <c r="AL21" s="125">
        <v>100</v>
      </c>
      <c r="AM21" s="131">
        <v>100</v>
      </c>
      <c r="AN21" s="125">
        <v>0</v>
      </c>
      <c r="AO21" s="125">
        <v>0</v>
      </c>
      <c r="AP21" s="132">
        <f t="shared" si="6"/>
        <v>0</v>
      </c>
      <c r="AQ21" s="133">
        <v>100</v>
      </c>
      <c r="AR21" s="134">
        <v>100</v>
      </c>
      <c r="AS21" s="134">
        <v>100</v>
      </c>
      <c r="AT21" s="134">
        <v>100</v>
      </c>
      <c r="AU21" s="134">
        <v>100</v>
      </c>
      <c r="AV21" s="134">
        <v>100</v>
      </c>
      <c r="AW21" s="134">
        <v>100</v>
      </c>
      <c r="AX21" s="134">
        <v>100</v>
      </c>
      <c r="AY21" s="134">
        <v>100</v>
      </c>
      <c r="AZ21" s="128">
        <v>100</v>
      </c>
      <c r="BA21" s="128">
        <v>100</v>
      </c>
      <c r="BB21" s="128">
        <v>0</v>
      </c>
      <c r="BC21" s="128">
        <v>0</v>
      </c>
      <c r="BD21" s="135">
        <f t="shared" si="7"/>
        <v>0</v>
      </c>
      <c r="BE21" s="136">
        <v>100</v>
      </c>
      <c r="BF21" s="136">
        <v>100</v>
      </c>
      <c r="BG21" s="136">
        <v>100</v>
      </c>
      <c r="BH21" s="136">
        <v>100</v>
      </c>
      <c r="BI21" s="136">
        <v>100</v>
      </c>
      <c r="BJ21" s="136">
        <v>100</v>
      </c>
      <c r="BK21" s="136">
        <v>100</v>
      </c>
      <c r="BL21" s="136">
        <v>100</v>
      </c>
      <c r="BM21" s="136">
        <v>100</v>
      </c>
      <c r="BN21" s="136">
        <v>0</v>
      </c>
      <c r="BO21" s="137">
        <v>0</v>
      </c>
      <c r="BP21" s="438">
        <f t="shared" si="8"/>
        <v>0</v>
      </c>
      <c r="BQ21" s="140">
        <v>100</v>
      </c>
      <c r="BR21" s="141">
        <v>100</v>
      </c>
      <c r="BS21" s="141">
        <v>100</v>
      </c>
      <c r="BT21" s="141">
        <v>100</v>
      </c>
      <c r="BU21" s="141">
        <v>100</v>
      </c>
      <c r="BV21" s="141">
        <v>100</v>
      </c>
      <c r="BW21" s="141">
        <v>100</v>
      </c>
      <c r="BX21" s="141">
        <v>0</v>
      </c>
      <c r="BY21" s="141">
        <v>0</v>
      </c>
      <c r="BZ21" s="264">
        <f t="shared" si="9"/>
        <v>0</v>
      </c>
      <c r="CA21" s="246">
        <f t="shared" si="0"/>
        <v>0</v>
      </c>
      <c r="CB21" s="136">
        <v>100</v>
      </c>
      <c r="CC21" s="137">
        <v>100</v>
      </c>
      <c r="CD21" s="137">
        <v>100</v>
      </c>
      <c r="CE21" s="137">
        <v>100</v>
      </c>
      <c r="CF21" s="139">
        <v>0</v>
      </c>
      <c r="CG21" s="139">
        <v>0</v>
      </c>
      <c r="CH21" s="139">
        <v>0</v>
      </c>
      <c r="CI21" s="138">
        <f t="shared" si="10"/>
        <v>0</v>
      </c>
      <c r="CJ21" s="140">
        <v>100</v>
      </c>
      <c r="CK21" s="141">
        <v>100</v>
      </c>
      <c r="CL21" s="141">
        <v>100</v>
      </c>
      <c r="CM21" s="141">
        <v>100</v>
      </c>
      <c r="CN21" s="141">
        <v>0</v>
      </c>
      <c r="CO21" s="141">
        <v>0</v>
      </c>
      <c r="CP21" s="141">
        <v>0</v>
      </c>
      <c r="CQ21" s="142">
        <f t="shared" si="11"/>
        <v>0</v>
      </c>
      <c r="CR21" s="140">
        <v>100</v>
      </c>
      <c r="CS21" s="141">
        <v>100</v>
      </c>
      <c r="CT21" s="141">
        <v>100</v>
      </c>
      <c r="CU21" s="141">
        <v>0</v>
      </c>
      <c r="CV21" s="141">
        <v>0</v>
      </c>
      <c r="CW21" s="143">
        <f t="shared" si="12"/>
        <v>0</v>
      </c>
      <c r="CX21" s="137">
        <v>100</v>
      </c>
      <c r="CY21" s="137">
        <v>100</v>
      </c>
      <c r="CZ21" s="139">
        <v>100</v>
      </c>
      <c r="DA21" s="139">
        <v>100</v>
      </c>
      <c r="DB21" s="139">
        <v>0</v>
      </c>
      <c r="DC21" s="139">
        <v>0</v>
      </c>
      <c r="DD21" s="139">
        <v>0</v>
      </c>
      <c r="DE21" s="144">
        <f t="shared" si="13"/>
        <v>0</v>
      </c>
      <c r="DF21" s="136">
        <v>100</v>
      </c>
      <c r="DG21" s="137">
        <v>100</v>
      </c>
      <c r="DH21" s="139">
        <v>100</v>
      </c>
      <c r="DI21" s="139">
        <v>100</v>
      </c>
      <c r="DJ21" s="139">
        <v>0</v>
      </c>
      <c r="DK21" s="139">
        <v>0</v>
      </c>
      <c r="DL21" s="139">
        <v>0</v>
      </c>
      <c r="DM21" s="145">
        <f t="shared" si="14"/>
        <v>0</v>
      </c>
      <c r="DN21" s="146">
        <v>100</v>
      </c>
      <c r="DO21" s="147">
        <v>100</v>
      </c>
      <c r="DP21" s="147">
        <v>100</v>
      </c>
      <c r="DQ21" s="147">
        <v>0</v>
      </c>
      <c r="DR21" s="147">
        <v>0</v>
      </c>
      <c r="DS21" s="148">
        <f t="shared" si="15"/>
        <v>0</v>
      </c>
      <c r="DT21" s="251">
        <f t="shared" si="16"/>
        <v>0</v>
      </c>
      <c r="DU21" s="149"/>
      <c r="DV21" s="452"/>
      <c r="DW21" s="452"/>
      <c r="DX21" s="452"/>
      <c r="DY21" s="150"/>
      <c r="DZ21" s="151">
        <f t="shared" si="1"/>
        <v>0</v>
      </c>
      <c r="EA21" s="149"/>
      <c r="EB21" s="150"/>
      <c r="EC21" s="192"/>
      <c r="ED21" s="150"/>
      <c r="EE21" s="310">
        <f t="shared" si="2"/>
        <v>0</v>
      </c>
      <c r="EF21" s="479">
        <f t="shared" si="3"/>
        <v>0</v>
      </c>
    </row>
    <row r="22" spans="1:136" s="11" customFormat="1" ht="15.75" x14ac:dyDescent="0.25">
      <c r="A22" s="88">
        <v>19</v>
      </c>
      <c r="B22" s="109" t="s">
        <v>35</v>
      </c>
      <c r="C22" s="72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100</v>
      </c>
      <c r="K22" s="73">
        <v>0</v>
      </c>
      <c r="L22" s="73">
        <v>0</v>
      </c>
      <c r="M22" s="96">
        <f t="shared" si="4"/>
        <v>3.5</v>
      </c>
      <c r="N22" s="68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100</v>
      </c>
      <c r="Y22" s="69">
        <v>50</v>
      </c>
      <c r="Z22" s="69">
        <v>0</v>
      </c>
      <c r="AA22" s="70">
        <f t="shared" si="5"/>
        <v>5.25</v>
      </c>
      <c r="AB22" s="72">
        <v>0</v>
      </c>
      <c r="AC22" s="73">
        <v>0</v>
      </c>
      <c r="AD22" s="73">
        <v>0</v>
      </c>
      <c r="AE22" s="73">
        <v>0</v>
      </c>
      <c r="AF22" s="73">
        <v>0</v>
      </c>
      <c r="AG22" s="73">
        <v>0</v>
      </c>
      <c r="AH22" s="73">
        <v>0</v>
      </c>
      <c r="AI22" s="73">
        <v>0</v>
      </c>
      <c r="AJ22" s="73">
        <v>0</v>
      </c>
      <c r="AK22" s="73">
        <v>0</v>
      </c>
      <c r="AL22" s="73">
        <v>0</v>
      </c>
      <c r="AM22" s="94">
        <v>100</v>
      </c>
      <c r="AN22" s="73">
        <v>100</v>
      </c>
      <c r="AO22" s="73">
        <v>0</v>
      </c>
      <c r="AP22" s="74">
        <f t="shared" si="6"/>
        <v>6</v>
      </c>
      <c r="AQ22" s="75">
        <v>0</v>
      </c>
      <c r="AR22" s="95">
        <v>0</v>
      </c>
      <c r="AS22" s="95">
        <v>0</v>
      </c>
      <c r="AT22" s="95">
        <v>0</v>
      </c>
      <c r="AU22" s="95">
        <v>0</v>
      </c>
      <c r="AV22" s="95">
        <v>0</v>
      </c>
      <c r="AW22" s="95">
        <v>0</v>
      </c>
      <c r="AX22" s="95">
        <v>0</v>
      </c>
      <c r="AY22" s="95">
        <v>0</v>
      </c>
      <c r="AZ22" s="95">
        <v>0</v>
      </c>
      <c r="BA22" s="69">
        <v>100</v>
      </c>
      <c r="BB22" s="69">
        <v>0</v>
      </c>
      <c r="BC22" s="69">
        <v>0</v>
      </c>
      <c r="BD22" s="71">
        <f t="shared" si="7"/>
        <v>5</v>
      </c>
      <c r="BE22" s="78">
        <v>100</v>
      </c>
      <c r="BF22" s="78">
        <v>100</v>
      </c>
      <c r="BG22" s="78">
        <v>100</v>
      </c>
      <c r="BH22" s="78">
        <v>100</v>
      </c>
      <c r="BI22" s="78">
        <v>100</v>
      </c>
      <c r="BJ22" s="78">
        <v>100</v>
      </c>
      <c r="BK22" s="78">
        <v>100</v>
      </c>
      <c r="BL22" s="78">
        <v>100</v>
      </c>
      <c r="BM22" s="78">
        <v>100</v>
      </c>
      <c r="BN22" s="78">
        <v>0</v>
      </c>
      <c r="BO22" s="79">
        <v>0</v>
      </c>
      <c r="BP22" s="313">
        <f t="shared" si="8"/>
        <v>0</v>
      </c>
      <c r="BQ22" s="81">
        <v>100</v>
      </c>
      <c r="BR22" s="82">
        <v>100</v>
      </c>
      <c r="BS22" s="82">
        <v>100</v>
      </c>
      <c r="BT22" s="82">
        <v>100</v>
      </c>
      <c r="BU22" s="82">
        <v>100</v>
      </c>
      <c r="BV22" s="82">
        <v>100</v>
      </c>
      <c r="BW22" s="82">
        <v>100</v>
      </c>
      <c r="BX22" s="82">
        <v>0</v>
      </c>
      <c r="BY22" s="82">
        <v>0</v>
      </c>
      <c r="BZ22" s="264">
        <f t="shared" si="9"/>
        <v>0</v>
      </c>
      <c r="CA22" s="245">
        <f t="shared" si="0"/>
        <v>19.75</v>
      </c>
      <c r="CB22" s="78">
        <v>100</v>
      </c>
      <c r="CC22" s="79">
        <v>100</v>
      </c>
      <c r="CD22" s="79">
        <v>100</v>
      </c>
      <c r="CE22" s="79">
        <v>100</v>
      </c>
      <c r="CF22" s="80">
        <v>0</v>
      </c>
      <c r="CG22" s="80">
        <v>0</v>
      </c>
      <c r="CH22" s="80">
        <v>0</v>
      </c>
      <c r="CI22" s="13">
        <f t="shared" si="10"/>
        <v>0</v>
      </c>
      <c r="CJ22" s="81">
        <v>100</v>
      </c>
      <c r="CK22" s="82">
        <v>100</v>
      </c>
      <c r="CL22" s="82">
        <v>100</v>
      </c>
      <c r="CM22" s="82">
        <v>100</v>
      </c>
      <c r="CN22" s="82">
        <v>0</v>
      </c>
      <c r="CO22" s="82">
        <v>0</v>
      </c>
      <c r="CP22" s="82">
        <v>0</v>
      </c>
      <c r="CQ22" s="15">
        <f t="shared" si="11"/>
        <v>0</v>
      </c>
      <c r="CR22" s="81">
        <v>100</v>
      </c>
      <c r="CS22" s="82">
        <v>100</v>
      </c>
      <c r="CT22" s="82">
        <v>100</v>
      </c>
      <c r="CU22" s="82">
        <v>0</v>
      </c>
      <c r="CV22" s="82">
        <v>0</v>
      </c>
      <c r="CW22" s="16">
        <f t="shared" si="12"/>
        <v>0</v>
      </c>
      <c r="CX22" s="79">
        <v>100</v>
      </c>
      <c r="CY22" s="79">
        <v>100</v>
      </c>
      <c r="CZ22" s="80">
        <v>100</v>
      </c>
      <c r="DA22" s="80">
        <v>100</v>
      </c>
      <c r="DB22" s="80">
        <v>0</v>
      </c>
      <c r="DC22" s="80">
        <v>0</v>
      </c>
      <c r="DD22" s="80">
        <v>0</v>
      </c>
      <c r="DE22" s="17">
        <f t="shared" si="13"/>
        <v>0</v>
      </c>
      <c r="DF22" s="78">
        <v>100</v>
      </c>
      <c r="DG22" s="79">
        <v>100</v>
      </c>
      <c r="DH22" s="80">
        <v>100</v>
      </c>
      <c r="DI22" s="80">
        <v>100</v>
      </c>
      <c r="DJ22" s="80">
        <v>0</v>
      </c>
      <c r="DK22" s="80">
        <v>0</v>
      </c>
      <c r="DL22" s="80">
        <v>0</v>
      </c>
      <c r="DM22" s="18">
        <f t="shared" si="14"/>
        <v>0</v>
      </c>
      <c r="DN22" s="83">
        <v>100</v>
      </c>
      <c r="DO22" s="84">
        <v>100</v>
      </c>
      <c r="DP22" s="84">
        <v>100</v>
      </c>
      <c r="DQ22" s="84">
        <v>0</v>
      </c>
      <c r="DR22" s="84">
        <v>0</v>
      </c>
      <c r="DS22" s="19">
        <f t="shared" si="15"/>
        <v>0</v>
      </c>
      <c r="DT22" s="308">
        <f t="shared" si="16"/>
        <v>0</v>
      </c>
      <c r="DU22" s="20">
        <f>6/10</f>
        <v>0.6</v>
      </c>
      <c r="DV22" s="450">
        <f>7/10</f>
        <v>0.7</v>
      </c>
      <c r="DW22" s="450">
        <f>6/11</f>
        <v>0.54545454545454541</v>
      </c>
      <c r="DX22" s="450">
        <f>7/10</f>
        <v>0.7</v>
      </c>
      <c r="DY22" s="21"/>
      <c r="DZ22" s="22">
        <f t="shared" si="1"/>
        <v>2.545454545454545</v>
      </c>
      <c r="EA22" s="59"/>
      <c r="EB22" s="60"/>
      <c r="EC22" s="62"/>
      <c r="ED22" s="60"/>
      <c r="EE22" s="309">
        <f t="shared" si="2"/>
        <v>0</v>
      </c>
      <c r="EF22" s="478">
        <f t="shared" si="3"/>
        <v>22.295454545454547</v>
      </c>
    </row>
    <row r="23" spans="1:136" s="11" customFormat="1" ht="15.75" x14ac:dyDescent="0.25">
      <c r="A23" s="88">
        <v>20</v>
      </c>
      <c r="B23" s="109" t="s">
        <v>36</v>
      </c>
      <c r="C23" s="72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30</v>
      </c>
      <c r="L23" s="73">
        <v>0</v>
      </c>
      <c r="M23" s="96">
        <f t="shared" si="4"/>
        <v>3.65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0</v>
      </c>
      <c r="AA23" s="70">
        <f t="shared" si="5"/>
        <v>5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100</v>
      </c>
      <c r="AJ23" s="73">
        <v>100</v>
      </c>
      <c r="AK23" s="73">
        <v>100</v>
      </c>
      <c r="AL23" s="73">
        <v>0</v>
      </c>
      <c r="AM23" s="94">
        <v>100</v>
      </c>
      <c r="AN23" s="73">
        <v>0</v>
      </c>
      <c r="AO23" s="73">
        <v>0</v>
      </c>
      <c r="AP23" s="74">
        <f t="shared" si="6"/>
        <v>4</v>
      </c>
      <c r="AQ23" s="75">
        <v>100</v>
      </c>
      <c r="AR23" s="95">
        <v>100</v>
      </c>
      <c r="AS23" s="95">
        <v>100</v>
      </c>
      <c r="AT23" s="95">
        <v>100</v>
      </c>
      <c r="AU23" s="95">
        <v>100</v>
      </c>
      <c r="AV23" s="95">
        <v>100</v>
      </c>
      <c r="AW23" s="95">
        <v>100</v>
      </c>
      <c r="AX23" s="95">
        <v>100</v>
      </c>
      <c r="AY23" s="95">
        <v>100</v>
      </c>
      <c r="AZ23" s="69">
        <v>100</v>
      </c>
      <c r="BA23" s="69">
        <v>100</v>
      </c>
      <c r="BB23" s="69">
        <v>0</v>
      </c>
      <c r="BC23" s="69">
        <v>0</v>
      </c>
      <c r="BD23" s="71">
        <f t="shared" si="7"/>
        <v>0</v>
      </c>
      <c r="BE23" s="78">
        <v>100</v>
      </c>
      <c r="BF23" s="78">
        <v>100</v>
      </c>
      <c r="BG23" s="78">
        <v>100</v>
      </c>
      <c r="BH23" s="78">
        <v>100</v>
      </c>
      <c r="BI23" s="78">
        <v>100</v>
      </c>
      <c r="BJ23" s="78">
        <v>100</v>
      </c>
      <c r="BK23" s="78">
        <v>100</v>
      </c>
      <c r="BL23" s="78">
        <v>100</v>
      </c>
      <c r="BM23" s="78">
        <v>100</v>
      </c>
      <c r="BN23" s="78">
        <v>0</v>
      </c>
      <c r="BO23" s="79">
        <v>0</v>
      </c>
      <c r="BP23" s="313">
        <f t="shared" si="8"/>
        <v>0</v>
      </c>
      <c r="BQ23" s="81">
        <v>100</v>
      </c>
      <c r="BR23" s="82">
        <v>100</v>
      </c>
      <c r="BS23" s="82">
        <v>100</v>
      </c>
      <c r="BT23" s="82">
        <v>100</v>
      </c>
      <c r="BU23" s="82">
        <v>100</v>
      </c>
      <c r="BV23" s="82">
        <v>100</v>
      </c>
      <c r="BW23" s="82">
        <v>100</v>
      </c>
      <c r="BX23" s="82">
        <v>0</v>
      </c>
      <c r="BY23" s="82">
        <v>0</v>
      </c>
      <c r="BZ23" s="264">
        <f t="shared" si="9"/>
        <v>0</v>
      </c>
      <c r="CA23" s="245">
        <f t="shared" si="0"/>
        <v>12.65</v>
      </c>
      <c r="CB23" s="78">
        <v>100</v>
      </c>
      <c r="CC23" s="79">
        <v>100</v>
      </c>
      <c r="CD23" s="79">
        <v>100</v>
      </c>
      <c r="CE23" s="79">
        <v>100</v>
      </c>
      <c r="CF23" s="80">
        <v>0</v>
      </c>
      <c r="CG23" s="80">
        <v>0</v>
      </c>
      <c r="CH23" s="80">
        <v>0</v>
      </c>
      <c r="CI23" s="13">
        <f t="shared" si="10"/>
        <v>0</v>
      </c>
      <c r="CJ23" s="81">
        <v>100</v>
      </c>
      <c r="CK23" s="82">
        <v>100</v>
      </c>
      <c r="CL23" s="82">
        <v>100</v>
      </c>
      <c r="CM23" s="82">
        <v>100</v>
      </c>
      <c r="CN23" s="82">
        <v>0</v>
      </c>
      <c r="CO23" s="82">
        <v>0</v>
      </c>
      <c r="CP23" s="82">
        <v>0</v>
      </c>
      <c r="CQ23" s="15">
        <f t="shared" si="11"/>
        <v>0</v>
      </c>
      <c r="CR23" s="81">
        <v>100</v>
      </c>
      <c r="CS23" s="82">
        <v>100</v>
      </c>
      <c r="CT23" s="82">
        <v>100</v>
      </c>
      <c r="CU23" s="82">
        <v>0</v>
      </c>
      <c r="CV23" s="82">
        <v>0</v>
      </c>
      <c r="CW23" s="16">
        <f t="shared" si="12"/>
        <v>0</v>
      </c>
      <c r="CX23" s="79">
        <v>100</v>
      </c>
      <c r="CY23" s="79">
        <v>100</v>
      </c>
      <c r="CZ23" s="80">
        <v>100</v>
      </c>
      <c r="DA23" s="80">
        <v>100</v>
      </c>
      <c r="DB23" s="80">
        <v>0</v>
      </c>
      <c r="DC23" s="80">
        <v>0</v>
      </c>
      <c r="DD23" s="80">
        <v>0</v>
      </c>
      <c r="DE23" s="17">
        <f t="shared" si="13"/>
        <v>0</v>
      </c>
      <c r="DF23" s="78">
        <v>100</v>
      </c>
      <c r="DG23" s="79">
        <v>100</v>
      </c>
      <c r="DH23" s="80">
        <v>100</v>
      </c>
      <c r="DI23" s="80">
        <v>100</v>
      </c>
      <c r="DJ23" s="80">
        <v>0</v>
      </c>
      <c r="DK23" s="80">
        <v>0</v>
      </c>
      <c r="DL23" s="80">
        <v>0</v>
      </c>
      <c r="DM23" s="18">
        <f t="shared" si="14"/>
        <v>0</v>
      </c>
      <c r="DN23" s="83">
        <v>100</v>
      </c>
      <c r="DO23" s="84">
        <v>100</v>
      </c>
      <c r="DP23" s="84">
        <v>100</v>
      </c>
      <c r="DQ23" s="84">
        <v>0</v>
      </c>
      <c r="DR23" s="84">
        <v>0</v>
      </c>
      <c r="DS23" s="19">
        <f t="shared" si="15"/>
        <v>0</v>
      </c>
      <c r="DT23" s="308">
        <f t="shared" si="16"/>
        <v>0</v>
      </c>
      <c r="DU23" s="20">
        <f>6/10</f>
        <v>0.6</v>
      </c>
      <c r="DV23" s="450">
        <f>7/10</f>
        <v>0.7</v>
      </c>
      <c r="DW23" s="450">
        <f>5/11</f>
        <v>0.45454545454545453</v>
      </c>
      <c r="DX23" s="450">
        <f>5/10</f>
        <v>0.5</v>
      </c>
      <c r="DY23" s="21"/>
      <c r="DZ23" s="22">
        <f t="shared" si="1"/>
        <v>2.2545454545454544</v>
      </c>
      <c r="EA23" s="59"/>
      <c r="EB23" s="60"/>
      <c r="EC23" s="62"/>
      <c r="ED23" s="60"/>
      <c r="EE23" s="309">
        <f t="shared" si="2"/>
        <v>0</v>
      </c>
      <c r="EF23" s="478">
        <f t="shared" si="3"/>
        <v>14.904545454545454</v>
      </c>
    </row>
    <row r="24" spans="1:136" s="239" customFormat="1" ht="15.75" hidden="1" outlineLevel="1" x14ac:dyDescent="0.25">
      <c r="A24" s="123">
        <v>21</v>
      </c>
      <c r="B24" s="273" t="s">
        <v>37</v>
      </c>
      <c r="C24" s="130">
        <v>100</v>
      </c>
      <c r="D24" s="125">
        <v>100</v>
      </c>
      <c r="E24" s="125">
        <v>100</v>
      </c>
      <c r="F24" s="125">
        <v>100</v>
      </c>
      <c r="G24" s="125">
        <v>100</v>
      </c>
      <c r="H24" s="125">
        <v>100</v>
      </c>
      <c r="I24" s="125">
        <v>100</v>
      </c>
      <c r="J24" s="125">
        <v>100</v>
      </c>
      <c r="K24" s="125">
        <v>0</v>
      </c>
      <c r="L24" s="125">
        <v>0</v>
      </c>
      <c r="M24" s="126">
        <f t="shared" si="4"/>
        <v>0</v>
      </c>
      <c r="N24" s="127">
        <v>100</v>
      </c>
      <c r="O24" s="128">
        <v>100</v>
      </c>
      <c r="P24" s="128">
        <v>100</v>
      </c>
      <c r="Q24" s="128">
        <v>100</v>
      </c>
      <c r="R24" s="128">
        <v>100</v>
      </c>
      <c r="S24" s="128">
        <v>100</v>
      </c>
      <c r="T24" s="128">
        <v>100</v>
      </c>
      <c r="U24" s="128">
        <v>100</v>
      </c>
      <c r="V24" s="128">
        <v>100</v>
      </c>
      <c r="W24" s="128">
        <v>100</v>
      </c>
      <c r="X24" s="128">
        <v>100</v>
      </c>
      <c r="Y24" s="128">
        <v>0</v>
      </c>
      <c r="Z24" s="128">
        <v>0</v>
      </c>
      <c r="AA24" s="129">
        <f t="shared" si="5"/>
        <v>0</v>
      </c>
      <c r="AB24" s="72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125">
        <v>100</v>
      </c>
      <c r="AJ24" s="125">
        <v>100</v>
      </c>
      <c r="AK24" s="125">
        <v>100</v>
      </c>
      <c r="AL24" s="125">
        <v>100</v>
      </c>
      <c r="AM24" s="131">
        <v>100</v>
      </c>
      <c r="AN24" s="125">
        <v>0</v>
      </c>
      <c r="AO24" s="125">
        <v>0</v>
      </c>
      <c r="AP24" s="132">
        <f t="shared" si="6"/>
        <v>3.5</v>
      </c>
      <c r="AQ24" s="133">
        <v>100</v>
      </c>
      <c r="AR24" s="134">
        <v>100</v>
      </c>
      <c r="AS24" s="134">
        <v>100</v>
      </c>
      <c r="AT24" s="134">
        <v>100</v>
      </c>
      <c r="AU24" s="134">
        <v>100</v>
      </c>
      <c r="AV24" s="134">
        <v>100</v>
      </c>
      <c r="AW24" s="134">
        <v>100</v>
      </c>
      <c r="AX24" s="134">
        <v>100</v>
      </c>
      <c r="AY24" s="134">
        <v>100</v>
      </c>
      <c r="AZ24" s="128">
        <v>100</v>
      </c>
      <c r="BA24" s="128">
        <v>100</v>
      </c>
      <c r="BB24" s="128">
        <v>0</v>
      </c>
      <c r="BC24" s="128">
        <v>0</v>
      </c>
      <c r="BD24" s="135">
        <f t="shared" si="7"/>
        <v>0</v>
      </c>
      <c r="BE24" s="136">
        <v>100</v>
      </c>
      <c r="BF24" s="136">
        <v>100</v>
      </c>
      <c r="BG24" s="136">
        <v>100</v>
      </c>
      <c r="BH24" s="136">
        <v>100</v>
      </c>
      <c r="BI24" s="136">
        <v>100</v>
      </c>
      <c r="BJ24" s="136">
        <v>100</v>
      </c>
      <c r="BK24" s="136">
        <v>100</v>
      </c>
      <c r="BL24" s="136">
        <v>100</v>
      </c>
      <c r="BM24" s="136">
        <v>100</v>
      </c>
      <c r="BN24" s="136">
        <v>0</v>
      </c>
      <c r="BO24" s="137">
        <v>0</v>
      </c>
      <c r="BP24" s="438">
        <f t="shared" si="8"/>
        <v>0</v>
      </c>
      <c r="BQ24" s="140">
        <v>100</v>
      </c>
      <c r="BR24" s="141">
        <v>100</v>
      </c>
      <c r="BS24" s="141">
        <v>100</v>
      </c>
      <c r="BT24" s="141">
        <v>100</v>
      </c>
      <c r="BU24" s="141">
        <v>100</v>
      </c>
      <c r="BV24" s="141">
        <v>100</v>
      </c>
      <c r="BW24" s="141">
        <v>100</v>
      </c>
      <c r="BX24" s="141">
        <v>0</v>
      </c>
      <c r="BY24" s="141">
        <v>0</v>
      </c>
      <c r="BZ24" s="264">
        <f t="shared" si="9"/>
        <v>0</v>
      </c>
      <c r="CA24" s="246">
        <f t="shared" si="0"/>
        <v>3.5</v>
      </c>
      <c r="CB24" s="136">
        <v>100</v>
      </c>
      <c r="CC24" s="137">
        <v>100</v>
      </c>
      <c r="CD24" s="137">
        <v>100</v>
      </c>
      <c r="CE24" s="137">
        <v>100</v>
      </c>
      <c r="CF24" s="139">
        <v>0</v>
      </c>
      <c r="CG24" s="139">
        <v>0</v>
      </c>
      <c r="CH24" s="139">
        <v>0</v>
      </c>
      <c r="CI24" s="138">
        <f t="shared" si="10"/>
        <v>0</v>
      </c>
      <c r="CJ24" s="140">
        <v>100</v>
      </c>
      <c r="CK24" s="141">
        <v>100</v>
      </c>
      <c r="CL24" s="141">
        <v>100</v>
      </c>
      <c r="CM24" s="141">
        <v>100</v>
      </c>
      <c r="CN24" s="141">
        <v>0</v>
      </c>
      <c r="CO24" s="141">
        <v>0</v>
      </c>
      <c r="CP24" s="141">
        <v>0</v>
      </c>
      <c r="CQ24" s="142">
        <f t="shared" si="11"/>
        <v>0</v>
      </c>
      <c r="CR24" s="140">
        <v>100</v>
      </c>
      <c r="CS24" s="141">
        <v>100</v>
      </c>
      <c r="CT24" s="141">
        <v>100</v>
      </c>
      <c r="CU24" s="141">
        <v>0</v>
      </c>
      <c r="CV24" s="141">
        <v>0</v>
      </c>
      <c r="CW24" s="143">
        <f t="shared" si="12"/>
        <v>0</v>
      </c>
      <c r="CX24" s="137">
        <v>100</v>
      </c>
      <c r="CY24" s="137">
        <v>100</v>
      </c>
      <c r="CZ24" s="139">
        <v>100</v>
      </c>
      <c r="DA24" s="139">
        <v>100</v>
      </c>
      <c r="DB24" s="139">
        <v>0</v>
      </c>
      <c r="DC24" s="139">
        <v>0</v>
      </c>
      <c r="DD24" s="139">
        <v>0</v>
      </c>
      <c r="DE24" s="144">
        <f t="shared" si="13"/>
        <v>0</v>
      </c>
      <c r="DF24" s="136">
        <v>100</v>
      </c>
      <c r="DG24" s="137">
        <v>100</v>
      </c>
      <c r="DH24" s="139">
        <v>100</v>
      </c>
      <c r="DI24" s="139">
        <v>100</v>
      </c>
      <c r="DJ24" s="139">
        <v>0</v>
      </c>
      <c r="DK24" s="139">
        <v>0</v>
      </c>
      <c r="DL24" s="139">
        <v>0</v>
      </c>
      <c r="DM24" s="145">
        <f t="shared" si="14"/>
        <v>0</v>
      </c>
      <c r="DN24" s="146">
        <v>100</v>
      </c>
      <c r="DO24" s="147">
        <v>100</v>
      </c>
      <c r="DP24" s="147">
        <v>100</v>
      </c>
      <c r="DQ24" s="147">
        <v>0</v>
      </c>
      <c r="DR24" s="147">
        <v>0</v>
      </c>
      <c r="DS24" s="148">
        <f t="shared" si="15"/>
        <v>0</v>
      </c>
      <c r="DT24" s="251">
        <f t="shared" si="16"/>
        <v>0</v>
      </c>
      <c r="DU24" s="149"/>
      <c r="DV24" s="452"/>
      <c r="DW24" s="452"/>
      <c r="DX24" s="452"/>
      <c r="DY24" s="150"/>
      <c r="DZ24" s="151">
        <f t="shared" si="1"/>
        <v>0</v>
      </c>
      <c r="EA24" s="149"/>
      <c r="EB24" s="150"/>
      <c r="EC24" s="192"/>
      <c r="ED24" s="150"/>
      <c r="EE24" s="310">
        <f t="shared" si="2"/>
        <v>0</v>
      </c>
      <c r="EF24" s="479">
        <f t="shared" si="3"/>
        <v>3.5</v>
      </c>
    </row>
    <row r="25" spans="1:136" s="239" customFormat="1" ht="15.75" hidden="1" outlineLevel="1" x14ac:dyDescent="0.25">
      <c r="A25" s="123">
        <v>22</v>
      </c>
      <c r="B25" s="273" t="s">
        <v>38</v>
      </c>
      <c r="C25" s="130">
        <v>100</v>
      </c>
      <c r="D25" s="125">
        <v>100</v>
      </c>
      <c r="E25" s="125">
        <v>100</v>
      </c>
      <c r="F25" s="125">
        <v>100</v>
      </c>
      <c r="G25" s="125">
        <v>100</v>
      </c>
      <c r="H25" s="125">
        <v>100</v>
      </c>
      <c r="I25" s="125">
        <v>100</v>
      </c>
      <c r="J25" s="125">
        <v>100</v>
      </c>
      <c r="K25" s="125">
        <v>0</v>
      </c>
      <c r="L25" s="125">
        <v>0</v>
      </c>
      <c r="M25" s="126">
        <f t="shared" si="4"/>
        <v>0</v>
      </c>
      <c r="N25" s="127">
        <v>100</v>
      </c>
      <c r="O25" s="128">
        <v>100</v>
      </c>
      <c r="P25" s="128">
        <v>100</v>
      </c>
      <c r="Q25" s="128">
        <v>100</v>
      </c>
      <c r="R25" s="128">
        <v>100</v>
      </c>
      <c r="S25" s="128">
        <v>100</v>
      </c>
      <c r="T25" s="128">
        <v>100</v>
      </c>
      <c r="U25" s="128">
        <v>100</v>
      </c>
      <c r="V25" s="128">
        <v>100</v>
      </c>
      <c r="W25" s="128">
        <v>100</v>
      </c>
      <c r="X25" s="128">
        <v>100</v>
      </c>
      <c r="Y25" s="128">
        <v>0</v>
      </c>
      <c r="Z25" s="128">
        <v>0</v>
      </c>
      <c r="AA25" s="129">
        <f t="shared" si="5"/>
        <v>0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125">
        <v>100</v>
      </c>
      <c r="AJ25" s="125">
        <v>100</v>
      </c>
      <c r="AK25" s="125">
        <v>100</v>
      </c>
      <c r="AL25" s="125">
        <v>100</v>
      </c>
      <c r="AM25" s="131">
        <v>100</v>
      </c>
      <c r="AN25" s="125">
        <v>0</v>
      </c>
      <c r="AO25" s="125">
        <v>0</v>
      </c>
      <c r="AP25" s="132">
        <f t="shared" si="6"/>
        <v>3.5</v>
      </c>
      <c r="AQ25" s="133">
        <v>100</v>
      </c>
      <c r="AR25" s="134">
        <v>100</v>
      </c>
      <c r="AS25" s="134">
        <v>100</v>
      </c>
      <c r="AT25" s="134">
        <v>100</v>
      </c>
      <c r="AU25" s="134">
        <v>100</v>
      </c>
      <c r="AV25" s="134">
        <v>100</v>
      </c>
      <c r="AW25" s="134">
        <v>100</v>
      </c>
      <c r="AX25" s="134">
        <v>100</v>
      </c>
      <c r="AY25" s="134">
        <v>100</v>
      </c>
      <c r="AZ25" s="128">
        <v>100</v>
      </c>
      <c r="BA25" s="128">
        <v>100</v>
      </c>
      <c r="BB25" s="128">
        <v>0</v>
      </c>
      <c r="BC25" s="128">
        <v>0</v>
      </c>
      <c r="BD25" s="135">
        <f t="shared" si="7"/>
        <v>0</v>
      </c>
      <c r="BE25" s="136">
        <v>100</v>
      </c>
      <c r="BF25" s="136">
        <v>100</v>
      </c>
      <c r="BG25" s="136">
        <v>100</v>
      </c>
      <c r="BH25" s="136">
        <v>100</v>
      </c>
      <c r="BI25" s="136">
        <v>100</v>
      </c>
      <c r="BJ25" s="136">
        <v>100</v>
      </c>
      <c r="BK25" s="136">
        <v>100</v>
      </c>
      <c r="BL25" s="136">
        <v>100</v>
      </c>
      <c r="BM25" s="136">
        <v>100</v>
      </c>
      <c r="BN25" s="136">
        <v>0</v>
      </c>
      <c r="BO25" s="137">
        <v>0</v>
      </c>
      <c r="BP25" s="438">
        <f t="shared" si="8"/>
        <v>0</v>
      </c>
      <c r="BQ25" s="140">
        <v>100</v>
      </c>
      <c r="BR25" s="141">
        <v>100</v>
      </c>
      <c r="BS25" s="141">
        <v>100</v>
      </c>
      <c r="BT25" s="141">
        <v>100</v>
      </c>
      <c r="BU25" s="141">
        <v>100</v>
      </c>
      <c r="BV25" s="141">
        <v>100</v>
      </c>
      <c r="BW25" s="141">
        <v>100</v>
      </c>
      <c r="BX25" s="141">
        <v>0</v>
      </c>
      <c r="BY25" s="141">
        <v>0</v>
      </c>
      <c r="BZ25" s="264">
        <f t="shared" si="9"/>
        <v>0</v>
      </c>
      <c r="CA25" s="246">
        <f t="shared" si="0"/>
        <v>3.5</v>
      </c>
      <c r="CB25" s="136">
        <v>100</v>
      </c>
      <c r="CC25" s="137">
        <v>100</v>
      </c>
      <c r="CD25" s="137">
        <v>100</v>
      </c>
      <c r="CE25" s="137">
        <v>100</v>
      </c>
      <c r="CF25" s="139">
        <v>0</v>
      </c>
      <c r="CG25" s="139">
        <v>0</v>
      </c>
      <c r="CH25" s="139">
        <v>0</v>
      </c>
      <c r="CI25" s="138">
        <f t="shared" si="10"/>
        <v>0</v>
      </c>
      <c r="CJ25" s="140">
        <v>100</v>
      </c>
      <c r="CK25" s="141">
        <v>100</v>
      </c>
      <c r="CL25" s="141">
        <v>100</v>
      </c>
      <c r="CM25" s="141">
        <v>100</v>
      </c>
      <c r="CN25" s="141">
        <v>0</v>
      </c>
      <c r="CO25" s="141">
        <v>0</v>
      </c>
      <c r="CP25" s="141">
        <v>0</v>
      </c>
      <c r="CQ25" s="142">
        <f t="shared" si="11"/>
        <v>0</v>
      </c>
      <c r="CR25" s="140">
        <v>100</v>
      </c>
      <c r="CS25" s="141">
        <v>100</v>
      </c>
      <c r="CT25" s="141">
        <v>100</v>
      </c>
      <c r="CU25" s="141">
        <v>0</v>
      </c>
      <c r="CV25" s="141">
        <v>0</v>
      </c>
      <c r="CW25" s="143">
        <f t="shared" si="12"/>
        <v>0</v>
      </c>
      <c r="CX25" s="137">
        <v>100</v>
      </c>
      <c r="CY25" s="137">
        <v>100</v>
      </c>
      <c r="CZ25" s="139">
        <v>100</v>
      </c>
      <c r="DA25" s="139">
        <v>100</v>
      </c>
      <c r="DB25" s="139">
        <v>0</v>
      </c>
      <c r="DC25" s="139">
        <v>0</v>
      </c>
      <c r="DD25" s="139">
        <v>0</v>
      </c>
      <c r="DE25" s="144">
        <f t="shared" si="13"/>
        <v>0</v>
      </c>
      <c r="DF25" s="136">
        <v>100</v>
      </c>
      <c r="DG25" s="137">
        <v>100</v>
      </c>
      <c r="DH25" s="139">
        <v>100</v>
      </c>
      <c r="DI25" s="139">
        <v>100</v>
      </c>
      <c r="DJ25" s="139">
        <v>0</v>
      </c>
      <c r="DK25" s="139">
        <v>0</v>
      </c>
      <c r="DL25" s="139">
        <v>0</v>
      </c>
      <c r="DM25" s="145">
        <f t="shared" si="14"/>
        <v>0</v>
      </c>
      <c r="DN25" s="146">
        <v>100</v>
      </c>
      <c r="DO25" s="147">
        <v>100</v>
      </c>
      <c r="DP25" s="147">
        <v>100</v>
      </c>
      <c r="DQ25" s="147">
        <v>0</v>
      </c>
      <c r="DR25" s="147">
        <v>0</v>
      </c>
      <c r="DS25" s="148">
        <f t="shared" si="15"/>
        <v>0</v>
      </c>
      <c r="DT25" s="251">
        <f t="shared" si="16"/>
        <v>0</v>
      </c>
      <c r="DU25" s="149"/>
      <c r="DV25" s="452"/>
      <c r="DW25" s="452"/>
      <c r="DX25" s="452"/>
      <c r="DY25" s="150"/>
      <c r="DZ25" s="151">
        <f t="shared" si="1"/>
        <v>0</v>
      </c>
      <c r="EA25" s="149"/>
      <c r="EB25" s="150"/>
      <c r="EC25" s="192"/>
      <c r="ED25" s="150"/>
      <c r="EE25" s="310">
        <f t="shared" si="2"/>
        <v>0</v>
      </c>
      <c r="EF25" s="479">
        <f t="shared" si="3"/>
        <v>3.5</v>
      </c>
    </row>
    <row r="26" spans="1:136" s="9" customFormat="1" ht="15.75" collapsed="1" x14ac:dyDescent="0.25">
      <c r="A26" s="88">
        <v>23</v>
      </c>
      <c r="B26" s="109" t="s">
        <v>39</v>
      </c>
      <c r="C26" s="72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100</v>
      </c>
      <c r="K26" s="73">
        <v>30</v>
      </c>
      <c r="L26" s="73">
        <v>0</v>
      </c>
      <c r="M26" s="96">
        <f t="shared" si="4"/>
        <v>3.65</v>
      </c>
      <c r="N26" s="68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100</v>
      </c>
      <c r="Y26" s="69">
        <v>30</v>
      </c>
      <c r="Z26" s="69">
        <v>0</v>
      </c>
      <c r="AA26" s="70">
        <f t="shared" si="5"/>
        <v>5.15</v>
      </c>
      <c r="AB26" s="72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94">
        <v>100</v>
      </c>
      <c r="AN26" s="73">
        <v>50</v>
      </c>
      <c r="AO26" s="73">
        <v>20</v>
      </c>
      <c r="AP26" s="74">
        <f t="shared" si="6"/>
        <v>4.5999999999999996</v>
      </c>
      <c r="AQ26" s="75">
        <v>0</v>
      </c>
      <c r="AR26" s="95">
        <v>0</v>
      </c>
      <c r="AS26" s="95">
        <v>0</v>
      </c>
      <c r="AT26" s="95">
        <v>0</v>
      </c>
      <c r="AU26" s="95">
        <v>0</v>
      </c>
      <c r="AV26" s="95">
        <v>0</v>
      </c>
      <c r="AW26" s="95">
        <v>0</v>
      </c>
      <c r="AX26" s="95">
        <v>0</v>
      </c>
      <c r="AY26" s="95">
        <v>0</v>
      </c>
      <c r="AZ26" s="69">
        <v>0</v>
      </c>
      <c r="BA26" s="69">
        <v>100</v>
      </c>
      <c r="BB26" s="69">
        <v>0</v>
      </c>
      <c r="BC26" s="69">
        <v>20</v>
      </c>
      <c r="BD26" s="71">
        <f t="shared" si="7"/>
        <v>4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100</v>
      </c>
      <c r="BN26" s="78">
        <v>0</v>
      </c>
      <c r="BO26" s="79">
        <v>0</v>
      </c>
      <c r="BP26" s="313">
        <f t="shared" si="8"/>
        <v>4</v>
      </c>
      <c r="BQ26" s="81">
        <v>100</v>
      </c>
      <c r="BR26" s="82">
        <v>100</v>
      </c>
      <c r="BS26" s="82">
        <v>100</v>
      </c>
      <c r="BT26" s="82">
        <v>100</v>
      </c>
      <c r="BU26" s="82">
        <v>100</v>
      </c>
      <c r="BV26" s="82">
        <v>100</v>
      </c>
      <c r="BW26" s="82">
        <v>100</v>
      </c>
      <c r="BX26" s="82">
        <v>0</v>
      </c>
      <c r="BY26" s="82">
        <v>0</v>
      </c>
      <c r="BZ26" s="264">
        <f t="shared" si="9"/>
        <v>0</v>
      </c>
      <c r="CA26" s="245">
        <f t="shared" si="0"/>
        <v>21.4</v>
      </c>
      <c r="CB26" s="78">
        <v>100</v>
      </c>
      <c r="CC26" s="79">
        <v>100</v>
      </c>
      <c r="CD26" s="79">
        <v>100</v>
      </c>
      <c r="CE26" s="79">
        <v>100</v>
      </c>
      <c r="CF26" s="80">
        <v>0</v>
      </c>
      <c r="CG26" s="80">
        <v>0</v>
      </c>
      <c r="CH26" s="80">
        <v>0</v>
      </c>
      <c r="CI26" s="13">
        <f t="shared" si="10"/>
        <v>0</v>
      </c>
      <c r="CJ26" s="81">
        <v>100</v>
      </c>
      <c r="CK26" s="82">
        <v>100</v>
      </c>
      <c r="CL26" s="82">
        <v>100</v>
      </c>
      <c r="CM26" s="82">
        <v>100</v>
      </c>
      <c r="CN26" s="82">
        <v>0</v>
      </c>
      <c r="CO26" s="82">
        <v>0</v>
      </c>
      <c r="CP26" s="82">
        <v>0</v>
      </c>
      <c r="CQ26" s="15">
        <f t="shared" si="11"/>
        <v>0</v>
      </c>
      <c r="CR26" s="81">
        <v>100</v>
      </c>
      <c r="CS26" s="82">
        <v>100</v>
      </c>
      <c r="CT26" s="82">
        <v>100</v>
      </c>
      <c r="CU26" s="82">
        <v>0</v>
      </c>
      <c r="CV26" s="82">
        <v>0</v>
      </c>
      <c r="CW26" s="16">
        <f t="shared" si="12"/>
        <v>0</v>
      </c>
      <c r="CX26" s="79">
        <v>100</v>
      </c>
      <c r="CY26" s="79">
        <v>100</v>
      </c>
      <c r="CZ26" s="80">
        <v>100</v>
      </c>
      <c r="DA26" s="80">
        <v>100</v>
      </c>
      <c r="DB26" s="80">
        <v>0</v>
      </c>
      <c r="DC26" s="80">
        <v>0</v>
      </c>
      <c r="DD26" s="80">
        <v>0</v>
      </c>
      <c r="DE26" s="17">
        <f t="shared" si="13"/>
        <v>0</v>
      </c>
      <c r="DF26" s="78">
        <v>100</v>
      </c>
      <c r="DG26" s="79">
        <v>100</v>
      </c>
      <c r="DH26" s="80">
        <v>100</v>
      </c>
      <c r="DI26" s="80">
        <v>100</v>
      </c>
      <c r="DJ26" s="80">
        <v>0</v>
      </c>
      <c r="DK26" s="80">
        <v>0</v>
      </c>
      <c r="DL26" s="80">
        <v>0</v>
      </c>
      <c r="DM26" s="18">
        <f t="shared" si="14"/>
        <v>0</v>
      </c>
      <c r="DN26" s="83">
        <v>100</v>
      </c>
      <c r="DO26" s="84">
        <v>100</v>
      </c>
      <c r="DP26" s="84">
        <v>100</v>
      </c>
      <c r="DQ26" s="84">
        <v>0</v>
      </c>
      <c r="DR26" s="84">
        <v>0</v>
      </c>
      <c r="DS26" s="19">
        <f t="shared" si="15"/>
        <v>0</v>
      </c>
      <c r="DT26" s="308">
        <f t="shared" si="16"/>
        <v>0</v>
      </c>
      <c r="DU26" s="20"/>
      <c r="DV26" s="450"/>
      <c r="DW26" s="450"/>
      <c r="DX26" s="450"/>
      <c r="DY26" s="21"/>
      <c r="DZ26" s="22">
        <f t="shared" si="1"/>
        <v>0</v>
      </c>
      <c r="EA26" s="89"/>
      <c r="EB26" s="90"/>
      <c r="EC26" s="91"/>
      <c r="ED26" s="90"/>
      <c r="EE26" s="311">
        <f t="shared" si="2"/>
        <v>0</v>
      </c>
      <c r="EF26" s="478">
        <f t="shared" si="3"/>
        <v>21.4</v>
      </c>
    </row>
    <row r="27" spans="1:136" s="239" customFormat="1" ht="18.75" customHeight="1" x14ac:dyDescent="0.25">
      <c r="A27" s="123">
        <v>24</v>
      </c>
      <c r="B27" s="273" t="s">
        <v>40</v>
      </c>
      <c r="C27" s="130">
        <v>100</v>
      </c>
      <c r="D27" s="125">
        <v>100</v>
      </c>
      <c r="E27" s="125">
        <v>100</v>
      </c>
      <c r="F27" s="125">
        <v>100</v>
      </c>
      <c r="G27" s="125">
        <v>100</v>
      </c>
      <c r="H27" s="125">
        <v>100</v>
      </c>
      <c r="I27" s="125">
        <v>100</v>
      </c>
      <c r="J27" s="125">
        <v>100</v>
      </c>
      <c r="K27" s="125">
        <v>0</v>
      </c>
      <c r="L27" s="125">
        <v>0</v>
      </c>
      <c r="M27" s="126">
        <f t="shared" si="4"/>
        <v>0</v>
      </c>
      <c r="N27" s="127">
        <v>100</v>
      </c>
      <c r="O27" s="128">
        <v>100</v>
      </c>
      <c r="P27" s="128">
        <v>100</v>
      </c>
      <c r="Q27" s="128">
        <v>100</v>
      </c>
      <c r="R27" s="128">
        <v>100</v>
      </c>
      <c r="S27" s="128">
        <v>100</v>
      </c>
      <c r="T27" s="128">
        <v>100</v>
      </c>
      <c r="U27" s="128">
        <v>100</v>
      </c>
      <c r="V27" s="128">
        <v>100</v>
      </c>
      <c r="W27" s="128">
        <v>100</v>
      </c>
      <c r="X27" s="128">
        <v>100</v>
      </c>
      <c r="Y27" s="128">
        <v>0</v>
      </c>
      <c r="Z27" s="128">
        <v>0</v>
      </c>
      <c r="AA27" s="129">
        <f t="shared" si="5"/>
        <v>0</v>
      </c>
      <c r="AB27" s="130">
        <v>100</v>
      </c>
      <c r="AC27" s="125">
        <v>100</v>
      </c>
      <c r="AD27" s="125">
        <v>100</v>
      </c>
      <c r="AE27" s="125">
        <v>100</v>
      </c>
      <c r="AF27" s="125">
        <v>100</v>
      </c>
      <c r="AG27" s="125">
        <v>100</v>
      </c>
      <c r="AH27" s="125">
        <v>100</v>
      </c>
      <c r="AI27" s="125">
        <v>100</v>
      </c>
      <c r="AJ27" s="125">
        <v>100</v>
      </c>
      <c r="AK27" s="125">
        <v>100</v>
      </c>
      <c r="AL27" s="125">
        <v>100</v>
      </c>
      <c r="AM27" s="131">
        <v>100</v>
      </c>
      <c r="AN27" s="125">
        <v>0</v>
      </c>
      <c r="AO27" s="125">
        <v>0</v>
      </c>
      <c r="AP27" s="132">
        <f t="shared" si="6"/>
        <v>0</v>
      </c>
      <c r="AQ27" s="133">
        <v>100</v>
      </c>
      <c r="AR27" s="134">
        <v>100</v>
      </c>
      <c r="AS27" s="134">
        <v>100</v>
      </c>
      <c r="AT27" s="134">
        <v>100</v>
      </c>
      <c r="AU27" s="134">
        <v>100</v>
      </c>
      <c r="AV27" s="134">
        <v>100</v>
      </c>
      <c r="AW27" s="134">
        <v>100</v>
      </c>
      <c r="AX27" s="134">
        <v>100</v>
      </c>
      <c r="AY27" s="134">
        <v>100</v>
      </c>
      <c r="AZ27" s="128">
        <v>100</v>
      </c>
      <c r="BA27" s="128">
        <v>100</v>
      </c>
      <c r="BB27" s="128">
        <v>0</v>
      </c>
      <c r="BC27" s="128">
        <v>0</v>
      </c>
      <c r="BD27" s="135">
        <f t="shared" si="7"/>
        <v>0</v>
      </c>
      <c r="BE27" s="136">
        <v>100</v>
      </c>
      <c r="BF27" s="136">
        <v>100</v>
      </c>
      <c r="BG27" s="136">
        <v>100</v>
      </c>
      <c r="BH27" s="136">
        <v>100</v>
      </c>
      <c r="BI27" s="136">
        <v>100</v>
      </c>
      <c r="BJ27" s="136">
        <v>100</v>
      </c>
      <c r="BK27" s="136">
        <v>100</v>
      </c>
      <c r="BL27" s="136">
        <v>100</v>
      </c>
      <c r="BM27" s="136">
        <v>100</v>
      </c>
      <c r="BN27" s="136">
        <v>0</v>
      </c>
      <c r="BO27" s="137">
        <v>0</v>
      </c>
      <c r="BP27" s="438">
        <f t="shared" si="8"/>
        <v>0</v>
      </c>
      <c r="BQ27" s="140">
        <v>100</v>
      </c>
      <c r="BR27" s="141">
        <v>100</v>
      </c>
      <c r="BS27" s="141">
        <v>100</v>
      </c>
      <c r="BT27" s="141">
        <v>100</v>
      </c>
      <c r="BU27" s="141">
        <v>100</v>
      </c>
      <c r="BV27" s="141">
        <v>100</v>
      </c>
      <c r="BW27" s="141">
        <v>100</v>
      </c>
      <c r="BX27" s="141">
        <v>0</v>
      </c>
      <c r="BY27" s="141">
        <v>0</v>
      </c>
      <c r="BZ27" s="264">
        <f t="shared" si="9"/>
        <v>0</v>
      </c>
      <c r="CA27" s="246">
        <f t="shared" si="0"/>
        <v>0</v>
      </c>
      <c r="CB27" s="136">
        <v>100</v>
      </c>
      <c r="CC27" s="137">
        <v>100</v>
      </c>
      <c r="CD27" s="137">
        <v>100</v>
      </c>
      <c r="CE27" s="137">
        <v>100</v>
      </c>
      <c r="CF27" s="139">
        <v>0</v>
      </c>
      <c r="CG27" s="139">
        <v>0</v>
      </c>
      <c r="CH27" s="139">
        <v>0</v>
      </c>
      <c r="CI27" s="138">
        <f t="shared" si="10"/>
        <v>0</v>
      </c>
      <c r="CJ27" s="140">
        <v>100</v>
      </c>
      <c r="CK27" s="141">
        <v>100</v>
      </c>
      <c r="CL27" s="141">
        <v>100</v>
      </c>
      <c r="CM27" s="141">
        <v>100</v>
      </c>
      <c r="CN27" s="141">
        <v>0</v>
      </c>
      <c r="CO27" s="141">
        <v>0</v>
      </c>
      <c r="CP27" s="141">
        <v>0</v>
      </c>
      <c r="CQ27" s="142">
        <f t="shared" si="11"/>
        <v>0</v>
      </c>
      <c r="CR27" s="140">
        <v>100</v>
      </c>
      <c r="CS27" s="141">
        <v>100</v>
      </c>
      <c r="CT27" s="141">
        <v>100</v>
      </c>
      <c r="CU27" s="141">
        <v>0</v>
      </c>
      <c r="CV27" s="141">
        <v>0</v>
      </c>
      <c r="CW27" s="143">
        <f t="shared" si="12"/>
        <v>0</v>
      </c>
      <c r="CX27" s="137">
        <v>100</v>
      </c>
      <c r="CY27" s="137">
        <v>100</v>
      </c>
      <c r="CZ27" s="139">
        <v>100</v>
      </c>
      <c r="DA27" s="139">
        <v>100</v>
      </c>
      <c r="DB27" s="139">
        <v>0</v>
      </c>
      <c r="DC27" s="139">
        <v>0</v>
      </c>
      <c r="DD27" s="139">
        <v>0</v>
      </c>
      <c r="DE27" s="144">
        <f t="shared" si="13"/>
        <v>0</v>
      </c>
      <c r="DF27" s="136">
        <v>100</v>
      </c>
      <c r="DG27" s="137">
        <v>100</v>
      </c>
      <c r="DH27" s="139">
        <v>100</v>
      </c>
      <c r="DI27" s="139">
        <v>100</v>
      </c>
      <c r="DJ27" s="139">
        <v>0</v>
      </c>
      <c r="DK27" s="139">
        <v>0</v>
      </c>
      <c r="DL27" s="139">
        <v>0</v>
      </c>
      <c r="DM27" s="145">
        <f t="shared" si="14"/>
        <v>0</v>
      </c>
      <c r="DN27" s="146">
        <v>100</v>
      </c>
      <c r="DO27" s="147">
        <v>100</v>
      </c>
      <c r="DP27" s="147">
        <v>100</v>
      </c>
      <c r="DQ27" s="147">
        <v>0</v>
      </c>
      <c r="DR27" s="147">
        <v>0</v>
      </c>
      <c r="DS27" s="148">
        <f t="shared" si="15"/>
        <v>0</v>
      </c>
      <c r="DT27" s="251">
        <f t="shared" si="16"/>
        <v>0</v>
      </c>
      <c r="DU27" s="149"/>
      <c r="DV27" s="452"/>
      <c r="DW27" s="452"/>
      <c r="DX27" s="452"/>
      <c r="DY27" s="150"/>
      <c r="DZ27" s="151">
        <f t="shared" si="1"/>
        <v>0</v>
      </c>
      <c r="EA27" s="149"/>
      <c r="EB27" s="150"/>
      <c r="EC27" s="192"/>
      <c r="ED27" s="150"/>
      <c r="EE27" s="310">
        <f t="shared" si="2"/>
        <v>0</v>
      </c>
      <c r="EF27" s="479">
        <f t="shared" si="3"/>
        <v>0</v>
      </c>
    </row>
    <row r="28" spans="1:136" s="9" customFormat="1" ht="15.75" x14ac:dyDescent="0.25">
      <c r="A28" s="88">
        <v>25</v>
      </c>
      <c r="B28" s="109" t="s">
        <v>41</v>
      </c>
      <c r="C28" s="72">
        <v>100</v>
      </c>
      <c r="D28" s="73">
        <v>100</v>
      </c>
      <c r="E28" s="73">
        <v>100</v>
      </c>
      <c r="F28" s="73">
        <v>100</v>
      </c>
      <c r="G28" s="73">
        <v>100</v>
      </c>
      <c r="H28" s="73">
        <v>100</v>
      </c>
      <c r="I28" s="73">
        <v>100</v>
      </c>
      <c r="J28" s="73">
        <v>100</v>
      </c>
      <c r="K28" s="73">
        <v>0</v>
      </c>
      <c r="L28" s="73">
        <v>0</v>
      </c>
      <c r="M28" s="250">
        <f t="shared" si="4"/>
        <v>0</v>
      </c>
      <c r="N28" s="111">
        <v>100</v>
      </c>
      <c r="O28" s="112">
        <v>100</v>
      </c>
      <c r="P28" s="112">
        <v>100</v>
      </c>
      <c r="Q28" s="112">
        <v>100</v>
      </c>
      <c r="R28" s="112">
        <v>100</v>
      </c>
      <c r="S28" s="112">
        <v>100</v>
      </c>
      <c r="T28" s="112">
        <v>100</v>
      </c>
      <c r="U28" s="112">
        <v>100</v>
      </c>
      <c r="V28" s="112">
        <v>100</v>
      </c>
      <c r="W28" s="112">
        <v>100</v>
      </c>
      <c r="X28" s="112">
        <v>100</v>
      </c>
      <c r="Y28" s="69">
        <v>0</v>
      </c>
      <c r="Z28" s="69">
        <v>0</v>
      </c>
      <c r="AA28" s="70">
        <f t="shared" si="5"/>
        <v>0</v>
      </c>
      <c r="AB28" s="72">
        <v>100</v>
      </c>
      <c r="AC28" s="73">
        <v>100</v>
      </c>
      <c r="AD28" s="73">
        <v>100</v>
      </c>
      <c r="AE28" s="73">
        <v>100</v>
      </c>
      <c r="AF28" s="73">
        <v>100</v>
      </c>
      <c r="AG28" s="73">
        <v>100</v>
      </c>
      <c r="AH28" s="73">
        <v>100</v>
      </c>
      <c r="AI28" s="73">
        <v>100</v>
      </c>
      <c r="AJ28" s="73">
        <v>100</v>
      </c>
      <c r="AK28" s="73">
        <v>100</v>
      </c>
      <c r="AL28" s="73">
        <v>100</v>
      </c>
      <c r="AM28" s="94">
        <v>100</v>
      </c>
      <c r="AN28" s="73">
        <v>0</v>
      </c>
      <c r="AO28" s="73">
        <v>0</v>
      </c>
      <c r="AP28" s="74">
        <f t="shared" si="6"/>
        <v>0</v>
      </c>
      <c r="AQ28" s="75">
        <v>100</v>
      </c>
      <c r="AR28" s="95">
        <v>100</v>
      </c>
      <c r="AS28" s="95">
        <v>100</v>
      </c>
      <c r="AT28" s="95">
        <v>100</v>
      </c>
      <c r="AU28" s="95">
        <v>100</v>
      </c>
      <c r="AV28" s="95">
        <v>100</v>
      </c>
      <c r="AW28" s="95">
        <v>100</v>
      </c>
      <c r="AX28" s="95">
        <v>100</v>
      </c>
      <c r="AY28" s="95">
        <v>100</v>
      </c>
      <c r="AZ28" s="69">
        <v>100</v>
      </c>
      <c r="BA28" s="69">
        <v>100</v>
      </c>
      <c r="BB28" s="69">
        <v>0</v>
      </c>
      <c r="BC28" s="69">
        <v>0</v>
      </c>
      <c r="BD28" s="71">
        <f t="shared" si="7"/>
        <v>0</v>
      </c>
      <c r="BE28" s="78">
        <v>100</v>
      </c>
      <c r="BF28" s="78">
        <v>100</v>
      </c>
      <c r="BG28" s="78">
        <v>100</v>
      </c>
      <c r="BH28" s="78">
        <v>100</v>
      </c>
      <c r="BI28" s="78">
        <v>100</v>
      </c>
      <c r="BJ28" s="78">
        <v>100</v>
      </c>
      <c r="BK28" s="78">
        <v>100</v>
      </c>
      <c r="BL28" s="78">
        <v>100</v>
      </c>
      <c r="BM28" s="78">
        <v>100</v>
      </c>
      <c r="BN28" s="78">
        <v>0</v>
      </c>
      <c r="BO28" s="79">
        <v>0</v>
      </c>
      <c r="BP28" s="313">
        <f t="shared" si="8"/>
        <v>0</v>
      </c>
      <c r="BQ28" s="81">
        <v>100</v>
      </c>
      <c r="BR28" s="82">
        <v>100</v>
      </c>
      <c r="BS28" s="82">
        <v>100</v>
      </c>
      <c r="BT28" s="82">
        <v>100</v>
      </c>
      <c r="BU28" s="82">
        <v>100</v>
      </c>
      <c r="BV28" s="82">
        <v>100</v>
      </c>
      <c r="BW28" s="82">
        <v>100</v>
      </c>
      <c r="BX28" s="82">
        <v>0</v>
      </c>
      <c r="BY28" s="82">
        <v>0</v>
      </c>
      <c r="BZ28" s="264">
        <f t="shared" si="9"/>
        <v>0</v>
      </c>
      <c r="CA28" s="245">
        <f t="shared" si="0"/>
        <v>0</v>
      </c>
      <c r="CB28" s="78">
        <v>100</v>
      </c>
      <c r="CC28" s="79">
        <v>100</v>
      </c>
      <c r="CD28" s="79">
        <v>100</v>
      </c>
      <c r="CE28" s="79">
        <v>100</v>
      </c>
      <c r="CF28" s="80">
        <v>0</v>
      </c>
      <c r="CG28" s="80">
        <v>0</v>
      </c>
      <c r="CH28" s="80">
        <v>0</v>
      </c>
      <c r="CI28" s="13">
        <f t="shared" si="10"/>
        <v>0</v>
      </c>
      <c r="CJ28" s="81">
        <v>100</v>
      </c>
      <c r="CK28" s="82">
        <v>100</v>
      </c>
      <c r="CL28" s="82">
        <v>100</v>
      </c>
      <c r="CM28" s="82">
        <v>100</v>
      </c>
      <c r="CN28" s="82">
        <v>0</v>
      </c>
      <c r="CO28" s="82">
        <v>0</v>
      </c>
      <c r="CP28" s="82">
        <v>0</v>
      </c>
      <c r="CQ28" s="15">
        <f t="shared" si="11"/>
        <v>0</v>
      </c>
      <c r="CR28" s="81">
        <v>100</v>
      </c>
      <c r="CS28" s="82">
        <v>100</v>
      </c>
      <c r="CT28" s="82">
        <v>100</v>
      </c>
      <c r="CU28" s="82">
        <v>0</v>
      </c>
      <c r="CV28" s="82">
        <v>0</v>
      </c>
      <c r="CW28" s="16">
        <f t="shared" si="12"/>
        <v>0</v>
      </c>
      <c r="CX28" s="79">
        <v>100</v>
      </c>
      <c r="CY28" s="79">
        <v>100</v>
      </c>
      <c r="CZ28" s="80">
        <v>100</v>
      </c>
      <c r="DA28" s="80">
        <v>100</v>
      </c>
      <c r="DB28" s="80">
        <v>0</v>
      </c>
      <c r="DC28" s="80">
        <v>0</v>
      </c>
      <c r="DD28" s="80">
        <v>0</v>
      </c>
      <c r="DE28" s="17">
        <f t="shared" si="13"/>
        <v>0</v>
      </c>
      <c r="DF28" s="78">
        <v>100</v>
      </c>
      <c r="DG28" s="79">
        <v>100</v>
      </c>
      <c r="DH28" s="80">
        <v>100</v>
      </c>
      <c r="DI28" s="80">
        <v>100</v>
      </c>
      <c r="DJ28" s="80">
        <v>0</v>
      </c>
      <c r="DK28" s="80">
        <v>0</v>
      </c>
      <c r="DL28" s="80">
        <v>0</v>
      </c>
      <c r="DM28" s="18">
        <f t="shared" si="14"/>
        <v>0</v>
      </c>
      <c r="DN28" s="83">
        <v>100</v>
      </c>
      <c r="DO28" s="84">
        <v>100</v>
      </c>
      <c r="DP28" s="84">
        <v>100</v>
      </c>
      <c r="DQ28" s="84">
        <v>0</v>
      </c>
      <c r="DR28" s="84">
        <v>0</v>
      </c>
      <c r="DS28" s="19">
        <f t="shared" si="15"/>
        <v>0</v>
      </c>
      <c r="DT28" s="308">
        <f t="shared" si="16"/>
        <v>0</v>
      </c>
      <c r="DU28" s="20"/>
      <c r="DV28" s="450"/>
      <c r="DW28" s="450"/>
      <c r="DX28" s="450"/>
      <c r="DY28" s="21"/>
      <c r="DZ28" s="22">
        <f t="shared" si="1"/>
        <v>0</v>
      </c>
      <c r="EA28" s="92"/>
      <c r="EB28" s="91"/>
      <c r="EC28" s="91"/>
      <c r="ED28" s="91"/>
      <c r="EE28" s="309">
        <f t="shared" si="2"/>
        <v>0</v>
      </c>
      <c r="EF28" s="479">
        <f t="shared" si="3"/>
        <v>0</v>
      </c>
    </row>
    <row r="29" spans="1:136" s="11" customFormat="1" ht="15.75" x14ac:dyDescent="0.25">
      <c r="A29" s="88">
        <v>26</v>
      </c>
      <c r="B29" s="109" t="s">
        <v>42</v>
      </c>
      <c r="C29" s="72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100</v>
      </c>
      <c r="K29" s="73">
        <v>50</v>
      </c>
      <c r="L29" s="73">
        <v>0</v>
      </c>
      <c r="M29" s="110">
        <f t="shared" si="4"/>
        <v>3.75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112">
        <v>100</v>
      </c>
      <c r="Y29" s="69">
        <v>50</v>
      </c>
      <c r="Z29" s="69">
        <v>0</v>
      </c>
      <c r="AA29" s="70">
        <f t="shared" si="5"/>
        <v>5.25</v>
      </c>
      <c r="AB29" s="72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94">
        <v>100</v>
      </c>
      <c r="AN29" s="73">
        <v>100</v>
      </c>
      <c r="AO29" s="73">
        <v>0</v>
      </c>
      <c r="AP29" s="74">
        <f t="shared" si="6"/>
        <v>6</v>
      </c>
      <c r="AQ29" s="75">
        <v>0</v>
      </c>
      <c r="AR29" s="95">
        <v>0</v>
      </c>
      <c r="AS29" s="95">
        <v>0</v>
      </c>
      <c r="AT29" s="95">
        <v>0</v>
      </c>
      <c r="AU29" s="95">
        <v>0</v>
      </c>
      <c r="AV29" s="95">
        <v>0</v>
      </c>
      <c r="AW29" s="95">
        <v>0</v>
      </c>
      <c r="AX29" s="95">
        <v>0</v>
      </c>
      <c r="AY29" s="95">
        <v>0</v>
      </c>
      <c r="AZ29" s="95">
        <v>0</v>
      </c>
      <c r="BA29" s="69">
        <v>100</v>
      </c>
      <c r="BB29" s="69">
        <v>100</v>
      </c>
      <c r="BC29" s="69">
        <v>0</v>
      </c>
      <c r="BD29" s="71">
        <f t="shared" si="7"/>
        <v>5.5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0</v>
      </c>
      <c r="BL29" s="78">
        <v>0</v>
      </c>
      <c r="BM29" s="78">
        <v>100</v>
      </c>
      <c r="BN29" s="78">
        <v>100</v>
      </c>
      <c r="BO29" s="79">
        <v>0</v>
      </c>
      <c r="BP29" s="313">
        <f t="shared" si="8"/>
        <v>4.5</v>
      </c>
      <c r="BQ29" s="81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82">
        <v>100</v>
      </c>
      <c r="BX29" s="82">
        <v>100</v>
      </c>
      <c r="BY29" s="82">
        <v>0</v>
      </c>
      <c r="BZ29" s="264">
        <f t="shared" si="9"/>
        <v>3.5</v>
      </c>
      <c r="CA29" s="245">
        <f t="shared" si="0"/>
        <v>28.5</v>
      </c>
      <c r="CB29" s="78">
        <v>100</v>
      </c>
      <c r="CC29" s="79">
        <v>100</v>
      </c>
      <c r="CD29" s="79">
        <v>100</v>
      </c>
      <c r="CE29" s="79">
        <v>100</v>
      </c>
      <c r="CF29" s="80">
        <v>0</v>
      </c>
      <c r="CG29" s="80">
        <v>0</v>
      </c>
      <c r="CH29" s="80">
        <v>0</v>
      </c>
      <c r="CI29" s="13">
        <f t="shared" si="10"/>
        <v>0</v>
      </c>
      <c r="CJ29" s="81">
        <v>100</v>
      </c>
      <c r="CK29" s="82">
        <v>100</v>
      </c>
      <c r="CL29" s="82">
        <v>100</v>
      </c>
      <c r="CM29" s="82">
        <v>100</v>
      </c>
      <c r="CN29" s="82">
        <v>0</v>
      </c>
      <c r="CO29" s="82">
        <v>0</v>
      </c>
      <c r="CP29" s="82">
        <v>0</v>
      </c>
      <c r="CQ29" s="15">
        <f t="shared" si="11"/>
        <v>0</v>
      </c>
      <c r="CR29" s="81">
        <v>100</v>
      </c>
      <c r="CS29" s="82">
        <v>100</v>
      </c>
      <c r="CT29" s="82">
        <v>100</v>
      </c>
      <c r="CU29" s="82">
        <v>0</v>
      </c>
      <c r="CV29" s="82">
        <v>0</v>
      </c>
      <c r="CW29" s="16">
        <f t="shared" si="12"/>
        <v>0</v>
      </c>
      <c r="CX29" s="79">
        <v>100</v>
      </c>
      <c r="CY29" s="79">
        <v>100</v>
      </c>
      <c r="CZ29" s="80">
        <v>100</v>
      </c>
      <c r="DA29" s="80">
        <v>100</v>
      </c>
      <c r="DB29" s="80">
        <v>0</v>
      </c>
      <c r="DC29" s="80">
        <v>0</v>
      </c>
      <c r="DD29" s="80">
        <v>0</v>
      </c>
      <c r="DE29" s="17">
        <f t="shared" si="13"/>
        <v>0</v>
      </c>
      <c r="DF29" s="78">
        <v>100</v>
      </c>
      <c r="DG29" s="79">
        <v>100</v>
      </c>
      <c r="DH29" s="80">
        <v>100</v>
      </c>
      <c r="DI29" s="80">
        <v>100</v>
      </c>
      <c r="DJ29" s="80">
        <v>0</v>
      </c>
      <c r="DK29" s="80">
        <v>0</v>
      </c>
      <c r="DL29" s="80">
        <v>0</v>
      </c>
      <c r="DM29" s="18">
        <f t="shared" si="14"/>
        <v>0</v>
      </c>
      <c r="DN29" s="83">
        <v>100</v>
      </c>
      <c r="DO29" s="84">
        <v>100</v>
      </c>
      <c r="DP29" s="84">
        <v>100</v>
      </c>
      <c r="DQ29" s="84">
        <v>0</v>
      </c>
      <c r="DR29" s="84">
        <v>0</v>
      </c>
      <c r="DS29" s="19">
        <f t="shared" si="15"/>
        <v>0</v>
      </c>
      <c r="DT29" s="308">
        <f t="shared" si="16"/>
        <v>0</v>
      </c>
      <c r="DU29" s="20">
        <f>6/10</f>
        <v>0.6</v>
      </c>
      <c r="DV29" s="450">
        <f>7/10</f>
        <v>0.7</v>
      </c>
      <c r="DW29" s="450">
        <f>7/11</f>
        <v>0.63636363636363635</v>
      </c>
      <c r="DX29" s="450">
        <f>6/10</f>
        <v>0.6</v>
      </c>
      <c r="DY29" s="21"/>
      <c r="DZ29" s="22">
        <f t="shared" si="1"/>
        <v>2.5363636363636362</v>
      </c>
      <c r="EA29" s="65"/>
      <c r="EB29" s="62"/>
      <c r="EC29" s="62"/>
      <c r="ED29" s="62"/>
      <c r="EE29" s="309">
        <f t="shared" si="2"/>
        <v>0</v>
      </c>
      <c r="EF29" s="478">
        <f t="shared" si="3"/>
        <v>31.036363636363635</v>
      </c>
    </row>
    <row r="30" spans="1:136" s="239" customFormat="1" ht="18.75" customHeight="1" x14ac:dyDescent="0.25">
      <c r="A30" s="123">
        <v>27</v>
      </c>
      <c r="B30" s="273" t="s">
        <v>43</v>
      </c>
      <c r="C30" s="130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0</v>
      </c>
      <c r="L30" s="125">
        <v>0</v>
      </c>
      <c r="M30" s="126">
        <f t="shared" si="4"/>
        <v>0</v>
      </c>
      <c r="N30" s="133">
        <v>100</v>
      </c>
      <c r="O30" s="134">
        <v>100</v>
      </c>
      <c r="P30" s="134">
        <v>100</v>
      </c>
      <c r="Q30" s="134">
        <v>100</v>
      </c>
      <c r="R30" s="134">
        <v>100</v>
      </c>
      <c r="S30" s="134">
        <v>100</v>
      </c>
      <c r="T30" s="134">
        <v>100</v>
      </c>
      <c r="U30" s="134">
        <v>100</v>
      </c>
      <c r="V30" s="134">
        <v>100</v>
      </c>
      <c r="W30" s="134">
        <v>100</v>
      </c>
      <c r="X30" s="134">
        <v>100</v>
      </c>
      <c r="Y30" s="128">
        <v>0</v>
      </c>
      <c r="Z30" s="128">
        <v>0</v>
      </c>
      <c r="AA30" s="129">
        <f t="shared" si="5"/>
        <v>0</v>
      </c>
      <c r="AB30" s="130">
        <v>100</v>
      </c>
      <c r="AC30" s="125">
        <v>100</v>
      </c>
      <c r="AD30" s="125">
        <v>100</v>
      </c>
      <c r="AE30" s="125">
        <v>100</v>
      </c>
      <c r="AF30" s="125">
        <v>100</v>
      </c>
      <c r="AG30" s="125">
        <v>100</v>
      </c>
      <c r="AH30" s="125">
        <v>100</v>
      </c>
      <c r="AI30" s="125">
        <v>100</v>
      </c>
      <c r="AJ30" s="125">
        <v>100</v>
      </c>
      <c r="AK30" s="125">
        <v>100</v>
      </c>
      <c r="AL30" s="125">
        <v>100</v>
      </c>
      <c r="AM30" s="131">
        <v>100</v>
      </c>
      <c r="AN30" s="125">
        <v>0</v>
      </c>
      <c r="AO30" s="125">
        <v>0</v>
      </c>
      <c r="AP30" s="132">
        <f t="shared" si="6"/>
        <v>0</v>
      </c>
      <c r="AQ30" s="133">
        <v>100</v>
      </c>
      <c r="AR30" s="134">
        <v>100</v>
      </c>
      <c r="AS30" s="134">
        <v>100</v>
      </c>
      <c r="AT30" s="134">
        <v>100</v>
      </c>
      <c r="AU30" s="134">
        <v>100</v>
      </c>
      <c r="AV30" s="134">
        <v>100</v>
      </c>
      <c r="AW30" s="134">
        <v>100</v>
      </c>
      <c r="AX30" s="134">
        <v>100</v>
      </c>
      <c r="AY30" s="134">
        <v>100</v>
      </c>
      <c r="AZ30" s="128">
        <v>100</v>
      </c>
      <c r="BA30" s="128">
        <v>100</v>
      </c>
      <c r="BB30" s="128">
        <v>0</v>
      </c>
      <c r="BC30" s="128">
        <v>0</v>
      </c>
      <c r="BD30" s="135">
        <f t="shared" si="7"/>
        <v>0</v>
      </c>
      <c r="BE30" s="136">
        <v>100</v>
      </c>
      <c r="BF30" s="136">
        <v>100</v>
      </c>
      <c r="BG30" s="136">
        <v>100</v>
      </c>
      <c r="BH30" s="136">
        <v>100</v>
      </c>
      <c r="BI30" s="136">
        <v>100</v>
      </c>
      <c r="BJ30" s="136">
        <v>100</v>
      </c>
      <c r="BK30" s="136">
        <v>100</v>
      </c>
      <c r="BL30" s="136">
        <v>100</v>
      </c>
      <c r="BM30" s="136">
        <v>100</v>
      </c>
      <c r="BN30" s="136">
        <v>0</v>
      </c>
      <c r="BO30" s="137">
        <v>0</v>
      </c>
      <c r="BP30" s="438">
        <f t="shared" si="8"/>
        <v>0</v>
      </c>
      <c r="BQ30" s="140">
        <v>100</v>
      </c>
      <c r="BR30" s="141">
        <v>100</v>
      </c>
      <c r="BS30" s="141">
        <v>100</v>
      </c>
      <c r="BT30" s="141">
        <v>100</v>
      </c>
      <c r="BU30" s="141">
        <v>100</v>
      </c>
      <c r="BV30" s="141">
        <v>100</v>
      </c>
      <c r="BW30" s="141">
        <v>100</v>
      </c>
      <c r="BX30" s="141">
        <v>0</v>
      </c>
      <c r="BY30" s="141">
        <v>0</v>
      </c>
      <c r="BZ30" s="264">
        <f t="shared" si="9"/>
        <v>0</v>
      </c>
      <c r="CA30" s="246">
        <f t="shared" si="0"/>
        <v>0</v>
      </c>
      <c r="CB30" s="136">
        <v>100</v>
      </c>
      <c r="CC30" s="137">
        <v>100</v>
      </c>
      <c r="CD30" s="137">
        <v>100</v>
      </c>
      <c r="CE30" s="137">
        <v>100</v>
      </c>
      <c r="CF30" s="139">
        <v>0</v>
      </c>
      <c r="CG30" s="139">
        <v>0</v>
      </c>
      <c r="CH30" s="139">
        <v>0</v>
      </c>
      <c r="CI30" s="138">
        <f t="shared" si="10"/>
        <v>0</v>
      </c>
      <c r="CJ30" s="140">
        <v>100</v>
      </c>
      <c r="CK30" s="141">
        <v>100</v>
      </c>
      <c r="CL30" s="141">
        <v>100</v>
      </c>
      <c r="CM30" s="141">
        <v>100</v>
      </c>
      <c r="CN30" s="141">
        <v>0</v>
      </c>
      <c r="CO30" s="141">
        <v>0</v>
      </c>
      <c r="CP30" s="141">
        <v>0</v>
      </c>
      <c r="CQ30" s="142">
        <f t="shared" si="11"/>
        <v>0</v>
      </c>
      <c r="CR30" s="140">
        <v>100</v>
      </c>
      <c r="CS30" s="141">
        <v>100</v>
      </c>
      <c r="CT30" s="141">
        <v>100</v>
      </c>
      <c r="CU30" s="141">
        <v>0</v>
      </c>
      <c r="CV30" s="141">
        <v>0</v>
      </c>
      <c r="CW30" s="143">
        <f t="shared" si="12"/>
        <v>0</v>
      </c>
      <c r="CX30" s="137">
        <v>100</v>
      </c>
      <c r="CY30" s="137">
        <v>100</v>
      </c>
      <c r="CZ30" s="139">
        <v>100</v>
      </c>
      <c r="DA30" s="139">
        <v>100</v>
      </c>
      <c r="DB30" s="139">
        <v>0</v>
      </c>
      <c r="DC30" s="139">
        <v>0</v>
      </c>
      <c r="DD30" s="139">
        <v>0</v>
      </c>
      <c r="DE30" s="144">
        <f t="shared" si="13"/>
        <v>0</v>
      </c>
      <c r="DF30" s="136">
        <v>100</v>
      </c>
      <c r="DG30" s="137">
        <v>100</v>
      </c>
      <c r="DH30" s="139">
        <v>100</v>
      </c>
      <c r="DI30" s="139">
        <v>100</v>
      </c>
      <c r="DJ30" s="139">
        <v>0</v>
      </c>
      <c r="DK30" s="139">
        <v>0</v>
      </c>
      <c r="DL30" s="139">
        <v>0</v>
      </c>
      <c r="DM30" s="145">
        <f t="shared" si="14"/>
        <v>0</v>
      </c>
      <c r="DN30" s="146">
        <v>100</v>
      </c>
      <c r="DO30" s="147">
        <v>100</v>
      </c>
      <c r="DP30" s="147">
        <v>100</v>
      </c>
      <c r="DQ30" s="147">
        <v>0</v>
      </c>
      <c r="DR30" s="147">
        <v>0</v>
      </c>
      <c r="DS30" s="148">
        <f t="shared" si="15"/>
        <v>0</v>
      </c>
      <c r="DT30" s="251">
        <f t="shared" si="16"/>
        <v>0</v>
      </c>
      <c r="DU30" s="149"/>
      <c r="DV30" s="452"/>
      <c r="DW30" s="452"/>
      <c r="DX30" s="452"/>
      <c r="DY30" s="150"/>
      <c r="DZ30" s="151">
        <f t="shared" si="1"/>
        <v>0</v>
      </c>
      <c r="EA30" s="274"/>
      <c r="EB30" s="192"/>
      <c r="EC30" s="192"/>
      <c r="ED30" s="192"/>
      <c r="EE30" s="310">
        <f t="shared" si="2"/>
        <v>0</v>
      </c>
      <c r="EF30" s="479">
        <f t="shared" si="3"/>
        <v>0</v>
      </c>
    </row>
    <row r="31" spans="1:136" s="11" customFormat="1" ht="15.75" x14ac:dyDescent="0.25">
      <c r="A31" s="88">
        <v>28</v>
      </c>
      <c r="B31" s="109" t="s">
        <v>44</v>
      </c>
      <c r="C31" s="72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100</v>
      </c>
      <c r="K31" s="73">
        <v>50</v>
      </c>
      <c r="L31" s="73">
        <v>0</v>
      </c>
      <c r="M31" s="96">
        <f t="shared" si="4"/>
        <v>3.75</v>
      </c>
      <c r="N31" s="68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100</v>
      </c>
      <c r="Y31" s="69">
        <v>50</v>
      </c>
      <c r="Z31" s="69">
        <v>0</v>
      </c>
      <c r="AA31" s="70">
        <f t="shared" si="5"/>
        <v>5.25</v>
      </c>
      <c r="AB31" s="72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94">
        <v>100</v>
      </c>
      <c r="AN31" s="73">
        <v>100</v>
      </c>
      <c r="AO31" s="73">
        <v>0</v>
      </c>
      <c r="AP31" s="74">
        <f t="shared" si="6"/>
        <v>6</v>
      </c>
      <c r="AQ31" s="75">
        <v>0</v>
      </c>
      <c r="AR31" s="95">
        <v>0</v>
      </c>
      <c r="AS31" s="95">
        <v>0</v>
      </c>
      <c r="AT31" s="95">
        <v>0</v>
      </c>
      <c r="AU31" s="95">
        <v>0</v>
      </c>
      <c r="AV31" s="95">
        <v>0</v>
      </c>
      <c r="AW31" s="95">
        <v>0</v>
      </c>
      <c r="AX31" s="95">
        <v>0</v>
      </c>
      <c r="AY31" s="95">
        <v>0</v>
      </c>
      <c r="AZ31" s="69">
        <v>0</v>
      </c>
      <c r="BA31" s="69">
        <v>100</v>
      </c>
      <c r="BB31" s="69">
        <v>100</v>
      </c>
      <c r="BC31" s="69">
        <v>0</v>
      </c>
      <c r="BD31" s="71">
        <f t="shared" si="7"/>
        <v>5.5</v>
      </c>
      <c r="BE31" s="78">
        <v>0</v>
      </c>
      <c r="BF31" s="78">
        <v>0</v>
      </c>
      <c r="BG31" s="78">
        <v>0</v>
      </c>
      <c r="BH31" s="78">
        <v>0</v>
      </c>
      <c r="BI31" s="78">
        <v>0</v>
      </c>
      <c r="BJ31" s="78">
        <v>0</v>
      </c>
      <c r="BK31" s="78">
        <v>0</v>
      </c>
      <c r="BL31" s="78">
        <v>0</v>
      </c>
      <c r="BM31" s="78">
        <v>100</v>
      </c>
      <c r="BN31" s="78">
        <v>150</v>
      </c>
      <c r="BO31" s="79">
        <v>0</v>
      </c>
      <c r="BP31" s="313">
        <f t="shared" si="8"/>
        <v>4.75</v>
      </c>
      <c r="BQ31" s="81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100</v>
      </c>
      <c r="BX31" s="82">
        <v>100</v>
      </c>
      <c r="BY31" s="82">
        <v>0</v>
      </c>
      <c r="BZ31" s="264">
        <f t="shared" si="9"/>
        <v>3.5</v>
      </c>
      <c r="CA31" s="245">
        <f t="shared" si="0"/>
        <v>28.75</v>
      </c>
      <c r="CB31" s="78">
        <v>100</v>
      </c>
      <c r="CC31" s="79">
        <v>100</v>
      </c>
      <c r="CD31" s="79">
        <v>100</v>
      </c>
      <c r="CE31" s="79">
        <v>100</v>
      </c>
      <c r="CF31" s="80">
        <v>0</v>
      </c>
      <c r="CG31" s="80">
        <v>0</v>
      </c>
      <c r="CH31" s="80">
        <v>0</v>
      </c>
      <c r="CI31" s="13">
        <f t="shared" si="10"/>
        <v>0</v>
      </c>
      <c r="CJ31" s="81">
        <v>100</v>
      </c>
      <c r="CK31" s="82">
        <v>100</v>
      </c>
      <c r="CL31" s="82">
        <v>100</v>
      </c>
      <c r="CM31" s="82">
        <v>100</v>
      </c>
      <c r="CN31" s="82">
        <v>0</v>
      </c>
      <c r="CO31" s="82">
        <v>0</v>
      </c>
      <c r="CP31" s="82">
        <v>0</v>
      </c>
      <c r="CQ31" s="15">
        <f t="shared" si="11"/>
        <v>0</v>
      </c>
      <c r="CR31" s="81">
        <v>100</v>
      </c>
      <c r="CS31" s="82">
        <v>100</v>
      </c>
      <c r="CT31" s="82">
        <v>100</v>
      </c>
      <c r="CU31" s="82">
        <v>0</v>
      </c>
      <c r="CV31" s="82">
        <v>0</v>
      </c>
      <c r="CW31" s="16">
        <f t="shared" si="12"/>
        <v>0</v>
      </c>
      <c r="CX31" s="79">
        <v>100</v>
      </c>
      <c r="CY31" s="79">
        <v>100</v>
      </c>
      <c r="CZ31" s="80">
        <v>100</v>
      </c>
      <c r="DA31" s="80">
        <v>100</v>
      </c>
      <c r="DB31" s="80">
        <v>0</v>
      </c>
      <c r="DC31" s="80">
        <v>0</v>
      </c>
      <c r="DD31" s="80">
        <v>0</v>
      </c>
      <c r="DE31" s="17">
        <f t="shared" si="13"/>
        <v>0</v>
      </c>
      <c r="DF31" s="78">
        <v>100</v>
      </c>
      <c r="DG31" s="79">
        <v>100</v>
      </c>
      <c r="DH31" s="80">
        <v>100</v>
      </c>
      <c r="DI31" s="80">
        <v>100</v>
      </c>
      <c r="DJ31" s="80">
        <v>0</v>
      </c>
      <c r="DK31" s="80">
        <v>0</v>
      </c>
      <c r="DL31" s="80">
        <v>0</v>
      </c>
      <c r="DM31" s="18">
        <f t="shared" si="14"/>
        <v>0</v>
      </c>
      <c r="DN31" s="83">
        <v>100</v>
      </c>
      <c r="DO31" s="84">
        <v>100</v>
      </c>
      <c r="DP31" s="84">
        <v>100</v>
      </c>
      <c r="DQ31" s="84">
        <v>0</v>
      </c>
      <c r="DR31" s="84">
        <v>0</v>
      </c>
      <c r="DS31" s="19">
        <f t="shared" si="15"/>
        <v>0</v>
      </c>
      <c r="DT31" s="308">
        <f t="shared" si="16"/>
        <v>0</v>
      </c>
      <c r="DU31" s="20">
        <f>5/10</f>
        <v>0.5</v>
      </c>
      <c r="DV31" s="450">
        <f>6/10</f>
        <v>0.6</v>
      </c>
      <c r="DW31" s="450">
        <f>9/11</f>
        <v>0.81818181818181823</v>
      </c>
      <c r="DX31" s="450">
        <f>8/10</f>
        <v>0.8</v>
      </c>
      <c r="DY31" s="21"/>
      <c r="DZ31" s="22">
        <f t="shared" si="1"/>
        <v>2.7181818181818187</v>
      </c>
      <c r="EA31" s="59"/>
      <c r="EB31" s="60"/>
      <c r="EC31" s="60"/>
      <c r="ED31" s="60"/>
      <c r="EE31" s="309">
        <f t="shared" si="2"/>
        <v>0</v>
      </c>
      <c r="EF31" s="478">
        <f t="shared" si="3"/>
        <v>31.468181818181819</v>
      </c>
    </row>
    <row r="32" spans="1:136" s="275" customFormat="1" ht="15.75" x14ac:dyDescent="0.25">
      <c r="A32" s="123">
        <v>29</v>
      </c>
      <c r="B32" s="273" t="s">
        <v>45</v>
      </c>
      <c r="C32" s="130">
        <v>100</v>
      </c>
      <c r="D32" s="125">
        <v>100</v>
      </c>
      <c r="E32" s="125">
        <v>100</v>
      </c>
      <c r="F32" s="125">
        <v>100</v>
      </c>
      <c r="G32" s="125">
        <v>100</v>
      </c>
      <c r="H32" s="125">
        <v>100</v>
      </c>
      <c r="I32" s="125">
        <v>100</v>
      </c>
      <c r="J32" s="125">
        <v>100</v>
      </c>
      <c r="K32" s="125">
        <v>0</v>
      </c>
      <c r="L32" s="125">
        <v>0</v>
      </c>
      <c r="M32" s="126">
        <f t="shared" si="4"/>
        <v>0</v>
      </c>
      <c r="N32" s="127">
        <v>100</v>
      </c>
      <c r="O32" s="128">
        <v>100</v>
      </c>
      <c r="P32" s="128">
        <v>100</v>
      </c>
      <c r="Q32" s="128">
        <v>100</v>
      </c>
      <c r="R32" s="128">
        <v>100</v>
      </c>
      <c r="S32" s="128">
        <v>100</v>
      </c>
      <c r="T32" s="128">
        <v>100</v>
      </c>
      <c r="U32" s="128">
        <v>100</v>
      </c>
      <c r="V32" s="128">
        <v>100</v>
      </c>
      <c r="W32" s="128">
        <v>100</v>
      </c>
      <c r="X32" s="128">
        <v>100</v>
      </c>
      <c r="Y32" s="128">
        <v>0</v>
      </c>
      <c r="Z32" s="128">
        <v>0</v>
      </c>
      <c r="AA32" s="129">
        <f t="shared" si="5"/>
        <v>0</v>
      </c>
      <c r="AB32" s="130">
        <v>100</v>
      </c>
      <c r="AC32" s="125">
        <v>100</v>
      </c>
      <c r="AD32" s="125">
        <v>100</v>
      </c>
      <c r="AE32" s="125">
        <v>100</v>
      </c>
      <c r="AF32" s="125">
        <v>100</v>
      </c>
      <c r="AG32" s="125">
        <v>100</v>
      </c>
      <c r="AH32" s="125">
        <v>100</v>
      </c>
      <c r="AI32" s="125">
        <v>100</v>
      </c>
      <c r="AJ32" s="125">
        <v>100</v>
      </c>
      <c r="AK32" s="125">
        <v>100</v>
      </c>
      <c r="AL32" s="125">
        <v>100</v>
      </c>
      <c r="AM32" s="131">
        <v>100</v>
      </c>
      <c r="AN32" s="125">
        <v>0</v>
      </c>
      <c r="AO32" s="125">
        <v>0</v>
      </c>
      <c r="AP32" s="132">
        <f t="shared" si="6"/>
        <v>0</v>
      </c>
      <c r="AQ32" s="133">
        <v>100</v>
      </c>
      <c r="AR32" s="134">
        <v>100</v>
      </c>
      <c r="AS32" s="134">
        <v>100</v>
      </c>
      <c r="AT32" s="134">
        <v>100</v>
      </c>
      <c r="AU32" s="134">
        <v>100</v>
      </c>
      <c r="AV32" s="134">
        <v>100</v>
      </c>
      <c r="AW32" s="134">
        <v>100</v>
      </c>
      <c r="AX32" s="134">
        <v>100</v>
      </c>
      <c r="AY32" s="134">
        <v>100</v>
      </c>
      <c r="AZ32" s="128">
        <v>100</v>
      </c>
      <c r="BA32" s="128">
        <v>100</v>
      </c>
      <c r="BB32" s="128">
        <v>0</v>
      </c>
      <c r="BC32" s="128">
        <v>0</v>
      </c>
      <c r="BD32" s="135">
        <f t="shared" si="7"/>
        <v>0</v>
      </c>
      <c r="BE32" s="136">
        <v>100</v>
      </c>
      <c r="BF32" s="136">
        <v>100</v>
      </c>
      <c r="BG32" s="136">
        <v>100</v>
      </c>
      <c r="BH32" s="136">
        <v>100</v>
      </c>
      <c r="BI32" s="136">
        <v>100</v>
      </c>
      <c r="BJ32" s="136">
        <v>100</v>
      </c>
      <c r="BK32" s="136">
        <v>100</v>
      </c>
      <c r="BL32" s="136">
        <v>100</v>
      </c>
      <c r="BM32" s="136">
        <v>100</v>
      </c>
      <c r="BN32" s="136">
        <v>0</v>
      </c>
      <c r="BO32" s="137">
        <v>0</v>
      </c>
      <c r="BP32" s="438">
        <f t="shared" si="8"/>
        <v>0</v>
      </c>
      <c r="BQ32" s="140">
        <v>100</v>
      </c>
      <c r="BR32" s="141">
        <v>100</v>
      </c>
      <c r="BS32" s="141">
        <v>100</v>
      </c>
      <c r="BT32" s="141">
        <v>100</v>
      </c>
      <c r="BU32" s="141">
        <v>100</v>
      </c>
      <c r="BV32" s="141">
        <v>100</v>
      </c>
      <c r="BW32" s="141">
        <v>100</v>
      </c>
      <c r="BX32" s="141">
        <v>0</v>
      </c>
      <c r="BY32" s="141">
        <v>0</v>
      </c>
      <c r="BZ32" s="264">
        <f t="shared" si="9"/>
        <v>0</v>
      </c>
      <c r="CA32" s="246">
        <f t="shared" si="0"/>
        <v>0</v>
      </c>
      <c r="CB32" s="136">
        <v>100</v>
      </c>
      <c r="CC32" s="137">
        <v>100</v>
      </c>
      <c r="CD32" s="137">
        <v>100</v>
      </c>
      <c r="CE32" s="137">
        <v>100</v>
      </c>
      <c r="CF32" s="139">
        <v>0</v>
      </c>
      <c r="CG32" s="139">
        <v>0</v>
      </c>
      <c r="CH32" s="139">
        <v>0</v>
      </c>
      <c r="CI32" s="138">
        <f t="shared" si="10"/>
        <v>0</v>
      </c>
      <c r="CJ32" s="140">
        <v>100</v>
      </c>
      <c r="CK32" s="141">
        <v>100</v>
      </c>
      <c r="CL32" s="141">
        <v>100</v>
      </c>
      <c r="CM32" s="141">
        <v>100</v>
      </c>
      <c r="CN32" s="141">
        <v>0</v>
      </c>
      <c r="CO32" s="141">
        <v>0</v>
      </c>
      <c r="CP32" s="141">
        <v>0</v>
      </c>
      <c r="CQ32" s="142">
        <f t="shared" si="11"/>
        <v>0</v>
      </c>
      <c r="CR32" s="140">
        <v>100</v>
      </c>
      <c r="CS32" s="141">
        <v>100</v>
      </c>
      <c r="CT32" s="141">
        <v>100</v>
      </c>
      <c r="CU32" s="141">
        <v>0</v>
      </c>
      <c r="CV32" s="141">
        <v>0</v>
      </c>
      <c r="CW32" s="143">
        <f t="shared" si="12"/>
        <v>0</v>
      </c>
      <c r="CX32" s="137">
        <v>100</v>
      </c>
      <c r="CY32" s="137">
        <v>100</v>
      </c>
      <c r="CZ32" s="139">
        <v>100</v>
      </c>
      <c r="DA32" s="139">
        <v>100</v>
      </c>
      <c r="DB32" s="139">
        <v>0</v>
      </c>
      <c r="DC32" s="139">
        <v>0</v>
      </c>
      <c r="DD32" s="139">
        <v>0</v>
      </c>
      <c r="DE32" s="144">
        <f t="shared" si="13"/>
        <v>0</v>
      </c>
      <c r="DF32" s="136">
        <v>100</v>
      </c>
      <c r="DG32" s="137">
        <v>100</v>
      </c>
      <c r="DH32" s="139">
        <v>100</v>
      </c>
      <c r="DI32" s="139">
        <v>100</v>
      </c>
      <c r="DJ32" s="139">
        <v>0</v>
      </c>
      <c r="DK32" s="139">
        <v>0</v>
      </c>
      <c r="DL32" s="139">
        <v>0</v>
      </c>
      <c r="DM32" s="145">
        <f t="shared" si="14"/>
        <v>0</v>
      </c>
      <c r="DN32" s="146">
        <v>100</v>
      </c>
      <c r="DO32" s="147">
        <v>100</v>
      </c>
      <c r="DP32" s="147">
        <v>100</v>
      </c>
      <c r="DQ32" s="147">
        <v>0</v>
      </c>
      <c r="DR32" s="147">
        <v>0</v>
      </c>
      <c r="DS32" s="148">
        <f t="shared" si="15"/>
        <v>0</v>
      </c>
      <c r="DT32" s="251">
        <f t="shared" si="16"/>
        <v>0</v>
      </c>
      <c r="DU32" s="149"/>
      <c r="DV32" s="452"/>
      <c r="DW32" s="452"/>
      <c r="DX32" s="452"/>
      <c r="DY32" s="150"/>
      <c r="DZ32" s="151">
        <f t="shared" si="1"/>
        <v>0</v>
      </c>
      <c r="EA32" s="149"/>
      <c r="EB32" s="150"/>
      <c r="EC32" s="150"/>
      <c r="ED32" s="150"/>
      <c r="EE32" s="310">
        <f t="shared" si="2"/>
        <v>0</v>
      </c>
      <c r="EF32" s="479">
        <f t="shared" si="3"/>
        <v>0</v>
      </c>
    </row>
    <row r="33" spans="1:136" s="275" customFormat="1" ht="16.5" thickBot="1" x14ac:dyDescent="0.3">
      <c r="A33" s="123">
        <v>30</v>
      </c>
      <c r="B33" s="273" t="s">
        <v>46</v>
      </c>
      <c r="C33" s="276">
        <v>100</v>
      </c>
      <c r="D33" s="277">
        <v>100</v>
      </c>
      <c r="E33" s="277">
        <v>100</v>
      </c>
      <c r="F33" s="277">
        <v>100</v>
      </c>
      <c r="G33" s="277">
        <v>100</v>
      </c>
      <c r="H33" s="277">
        <v>100</v>
      </c>
      <c r="I33" s="277">
        <v>100</v>
      </c>
      <c r="J33" s="277">
        <v>100</v>
      </c>
      <c r="K33" s="277">
        <v>0</v>
      </c>
      <c r="L33" s="277">
        <v>0</v>
      </c>
      <c r="M33" s="278">
        <f t="shared" si="4"/>
        <v>0</v>
      </c>
      <c r="N33" s="279">
        <v>100</v>
      </c>
      <c r="O33" s="280">
        <v>100</v>
      </c>
      <c r="P33" s="280">
        <v>100</v>
      </c>
      <c r="Q33" s="280">
        <v>100</v>
      </c>
      <c r="R33" s="280">
        <v>100</v>
      </c>
      <c r="S33" s="280">
        <v>100</v>
      </c>
      <c r="T33" s="280">
        <v>100</v>
      </c>
      <c r="U33" s="280">
        <v>100</v>
      </c>
      <c r="V33" s="280">
        <v>100</v>
      </c>
      <c r="W33" s="280">
        <v>100</v>
      </c>
      <c r="X33" s="280">
        <v>100</v>
      </c>
      <c r="Y33" s="280">
        <v>0</v>
      </c>
      <c r="Z33" s="280">
        <v>0</v>
      </c>
      <c r="AA33" s="281">
        <f t="shared" si="5"/>
        <v>0</v>
      </c>
      <c r="AB33" s="276">
        <v>100</v>
      </c>
      <c r="AC33" s="277">
        <v>100</v>
      </c>
      <c r="AD33" s="277">
        <v>100</v>
      </c>
      <c r="AE33" s="277">
        <v>100</v>
      </c>
      <c r="AF33" s="277">
        <v>100</v>
      </c>
      <c r="AG33" s="277">
        <v>100</v>
      </c>
      <c r="AH33" s="277">
        <v>100</v>
      </c>
      <c r="AI33" s="277">
        <v>100</v>
      </c>
      <c r="AJ33" s="277">
        <v>100</v>
      </c>
      <c r="AK33" s="277">
        <v>100</v>
      </c>
      <c r="AL33" s="277">
        <v>100</v>
      </c>
      <c r="AM33" s="282">
        <v>100</v>
      </c>
      <c r="AN33" s="277">
        <v>0</v>
      </c>
      <c r="AO33" s="277">
        <v>0</v>
      </c>
      <c r="AP33" s="283">
        <f t="shared" si="6"/>
        <v>0</v>
      </c>
      <c r="AQ33" s="284">
        <v>100</v>
      </c>
      <c r="AR33" s="285">
        <v>100</v>
      </c>
      <c r="AS33" s="285">
        <v>100</v>
      </c>
      <c r="AT33" s="285">
        <v>100</v>
      </c>
      <c r="AU33" s="285">
        <v>100</v>
      </c>
      <c r="AV33" s="285">
        <v>100</v>
      </c>
      <c r="AW33" s="285">
        <v>100</v>
      </c>
      <c r="AX33" s="285">
        <v>100</v>
      </c>
      <c r="AY33" s="285">
        <v>100</v>
      </c>
      <c r="AZ33" s="280">
        <v>100</v>
      </c>
      <c r="BA33" s="280">
        <v>100</v>
      </c>
      <c r="BB33" s="280">
        <v>0</v>
      </c>
      <c r="BC33" s="280">
        <v>0</v>
      </c>
      <c r="BD33" s="286">
        <f t="shared" si="7"/>
        <v>0</v>
      </c>
      <c r="BE33" s="136">
        <v>100</v>
      </c>
      <c r="BF33" s="136">
        <v>100</v>
      </c>
      <c r="BG33" s="136">
        <v>100</v>
      </c>
      <c r="BH33" s="136">
        <v>100</v>
      </c>
      <c r="BI33" s="136">
        <v>100</v>
      </c>
      <c r="BJ33" s="136">
        <v>100</v>
      </c>
      <c r="BK33" s="136">
        <v>100</v>
      </c>
      <c r="BL33" s="136">
        <v>100</v>
      </c>
      <c r="BM33" s="136">
        <v>100</v>
      </c>
      <c r="BN33" s="136">
        <v>0</v>
      </c>
      <c r="BO33" s="137">
        <v>0</v>
      </c>
      <c r="BP33" s="438">
        <f t="shared" si="8"/>
        <v>0</v>
      </c>
      <c r="BQ33" s="140">
        <v>100</v>
      </c>
      <c r="BR33" s="141">
        <v>100</v>
      </c>
      <c r="BS33" s="141">
        <v>100</v>
      </c>
      <c r="BT33" s="141">
        <v>100</v>
      </c>
      <c r="BU33" s="141">
        <v>100</v>
      </c>
      <c r="BV33" s="141">
        <v>100</v>
      </c>
      <c r="BW33" s="141">
        <v>100</v>
      </c>
      <c r="BX33" s="141">
        <v>0</v>
      </c>
      <c r="BY33" s="141">
        <v>0</v>
      </c>
      <c r="BZ33" s="264">
        <f t="shared" si="9"/>
        <v>0</v>
      </c>
      <c r="CA33" s="246">
        <f t="shared" si="0"/>
        <v>0</v>
      </c>
      <c r="CB33" s="136">
        <v>100</v>
      </c>
      <c r="CC33" s="137">
        <v>100</v>
      </c>
      <c r="CD33" s="137">
        <v>100</v>
      </c>
      <c r="CE33" s="137">
        <v>100</v>
      </c>
      <c r="CF33" s="139">
        <v>0</v>
      </c>
      <c r="CG33" s="139">
        <v>0</v>
      </c>
      <c r="CH33" s="139">
        <v>0</v>
      </c>
      <c r="CI33" s="287">
        <f t="shared" si="10"/>
        <v>0</v>
      </c>
      <c r="CJ33" s="140">
        <v>100</v>
      </c>
      <c r="CK33" s="141">
        <v>100</v>
      </c>
      <c r="CL33" s="141">
        <v>100</v>
      </c>
      <c r="CM33" s="141">
        <v>100</v>
      </c>
      <c r="CN33" s="141">
        <v>0</v>
      </c>
      <c r="CO33" s="141">
        <v>0</v>
      </c>
      <c r="CP33" s="141">
        <v>0</v>
      </c>
      <c r="CQ33" s="142">
        <f t="shared" si="11"/>
        <v>0</v>
      </c>
      <c r="CR33" s="288">
        <v>100</v>
      </c>
      <c r="CS33" s="289">
        <v>100</v>
      </c>
      <c r="CT33" s="289">
        <v>100</v>
      </c>
      <c r="CU33" s="289">
        <v>0</v>
      </c>
      <c r="CV33" s="289">
        <v>0</v>
      </c>
      <c r="CW33" s="290">
        <f t="shared" si="12"/>
        <v>0</v>
      </c>
      <c r="CX33" s="291">
        <v>100</v>
      </c>
      <c r="CY33" s="291">
        <v>100</v>
      </c>
      <c r="CZ33" s="292">
        <v>100</v>
      </c>
      <c r="DA33" s="292">
        <v>100</v>
      </c>
      <c r="DB33" s="292">
        <v>0</v>
      </c>
      <c r="DC33" s="292">
        <v>0</v>
      </c>
      <c r="DD33" s="292">
        <v>0</v>
      </c>
      <c r="DE33" s="144">
        <f t="shared" si="13"/>
        <v>0</v>
      </c>
      <c r="DF33" s="293">
        <v>100</v>
      </c>
      <c r="DG33" s="291">
        <v>100</v>
      </c>
      <c r="DH33" s="292">
        <v>100</v>
      </c>
      <c r="DI33" s="292">
        <v>100</v>
      </c>
      <c r="DJ33" s="292">
        <v>0</v>
      </c>
      <c r="DK33" s="292">
        <v>0</v>
      </c>
      <c r="DL33" s="292">
        <v>0</v>
      </c>
      <c r="DM33" s="145">
        <f t="shared" si="14"/>
        <v>0</v>
      </c>
      <c r="DN33" s="294">
        <v>100</v>
      </c>
      <c r="DO33" s="295">
        <v>100</v>
      </c>
      <c r="DP33" s="295">
        <v>100</v>
      </c>
      <c r="DQ33" s="295">
        <v>0</v>
      </c>
      <c r="DR33" s="295">
        <v>0</v>
      </c>
      <c r="DS33" s="296">
        <f t="shared" si="15"/>
        <v>0</v>
      </c>
      <c r="DT33" s="251">
        <f t="shared" si="16"/>
        <v>0</v>
      </c>
      <c r="DU33" s="297"/>
      <c r="DV33" s="453"/>
      <c r="DW33" s="453"/>
      <c r="DX33" s="453"/>
      <c r="DY33" s="298"/>
      <c r="DZ33" s="299">
        <f t="shared" si="1"/>
        <v>0</v>
      </c>
      <c r="EA33" s="297"/>
      <c r="EB33" s="298"/>
      <c r="EC33" s="298"/>
      <c r="ED33" s="298"/>
      <c r="EE33" s="312">
        <f t="shared" si="2"/>
        <v>0</v>
      </c>
      <c r="EF33" s="479">
        <f t="shared" si="3"/>
        <v>0</v>
      </c>
    </row>
    <row r="1048576" spans="80:123" x14ac:dyDescent="0.25">
      <c r="CB1048576" s="300">
        <f t="shared" ref="CB1048576:DS1048576" si="17">SUM(CB4:CB1048575)</f>
        <v>3000</v>
      </c>
      <c r="CC1048576" s="300">
        <f t="shared" si="17"/>
        <v>3000</v>
      </c>
      <c r="CD1048576" s="300">
        <f t="shared" si="17"/>
        <v>3000</v>
      </c>
      <c r="CE1048576" s="300">
        <f t="shared" si="17"/>
        <v>3000</v>
      </c>
      <c r="CF1048576" s="300">
        <f t="shared" si="17"/>
        <v>0</v>
      </c>
      <c r="CG1048576" s="300">
        <f t="shared" si="17"/>
        <v>0</v>
      </c>
      <c r="CH1048576" s="300">
        <f t="shared" si="17"/>
        <v>0</v>
      </c>
      <c r="CI1048576" s="93">
        <f t="shared" si="17"/>
        <v>0</v>
      </c>
      <c r="CJ1048576" s="300">
        <f t="shared" si="17"/>
        <v>3000</v>
      </c>
      <c r="CK1048576" s="300">
        <f t="shared" si="17"/>
        <v>3000</v>
      </c>
      <c r="CL1048576" s="300">
        <f t="shared" si="17"/>
        <v>3000</v>
      </c>
      <c r="CM1048576" s="300">
        <f t="shared" si="17"/>
        <v>3000</v>
      </c>
      <c r="CN1048576" s="300">
        <f t="shared" si="17"/>
        <v>0</v>
      </c>
      <c r="CO1048576" s="300">
        <f t="shared" si="17"/>
        <v>0</v>
      </c>
      <c r="CP1048576" s="300">
        <f t="shared" si="17"/>
        <v>0</v>
      </c>
      <c r="CQ1048576" s="93">
        <f t="shared" si="17"/>
        <v>0</v>
      </c>
      <c r="CR1048576" s="300">
        <f t="shared" si="17"/>
        <v>3000</v>
      </c>
      <c r="CS1048576" s="300">
        <f t="shared" si="17"/>
        <v>3000</v>
      </c>
      <c r="CT1048576" s="300">
        <f t="shared" si="17"/>
        <v>3000</v>
      </c>
      <c r="CU1048576" s="300">
        <f t="shared" si="17"/>
        <v>0</v>
      </c>
      <c r="CV1048576" s="300">
        <f t="shared" si="17"/>
        <v>0</v>
      </c>
      <c r="CW1048576" s="93">
        <f t="shared" si="17"/>
        <v>0</v>
      </c>
      <c r="CX1048576" s="300">
        <f t="shared" si="17"/>
        <v>3000</v>
      </c>
      <c r="CY1048576" s="300">
        <f t="shared" si="17"/>
        <v>3000</v>
      </c>
      <c r="CZ1048576" s="300">
        <f t="shared" si="17"/>
        <v>3000</v>
      </c>
      <c r="DA1048576" s="300">
        <f t="shared" si="17"/>
        <v>3000</v>
      </c>
      <c r="DB1048576" s="300">
        <f t="shared" si="17"/>
        <v>0</v>
      </c>
      <c r="DC1048576" s="300">
        <f t="shared" si="17"/>
        <v>0</v>
      </c>
      <c r="DD1048576" s="300">
        <f t="shared" si="17"/>
        <v>0</v>
      </c>
      <c r="DE1048576" s="93">
        <f t="shared" si="17"/>
        <v>0</v>
      </c>
      <c r="DF1048576" s="300">
        <f t="shared" si="17"/>
        <v>3000</v>
      </c>
      <c r="DG1048576" s="300">
        <f t="shared" si="17"/>
        <v>3000</v>
      </c>
      <c r="DH1048576" s="300">
        <f t="shared" si="17"/>
        <v>3000</v>
      </c>
      <c r="DI1048576" s="300">
        <f t="shared" si="17"/>
        <v>3000</v>
      </c>
      <c r="DJ1048576" s="300">
        <f t="shared" si="17"/>
        <v>0</v>
      </c>
      <c r="DK1048576" s="300">
        <f t="shared" si="17"/>
        <v>0</v>
      </c>
      <c r="DL1048576" s="300">
        <f t="shared" si="17"/>
        <v>0</v>
      </c>
      <c r="DM1048576" s="93">
        <f t="shared" si="17"/>
        <v>0</v>
      </c>
      <c r="DN1048576" s="300">
        <f t="shared" si="17"/>
        <v>3000</v>
      </c>
      <c r="DO1048576" s="300">
        <f t="shared" si="17"/>
        <v>3000</v>
      </c>
      <c r="DP1048576" s="300">
        <f t="shared" si="17"/>
        <v>3000</v>
      </c>
      <c r="DQ1048576" s="300">
        <f t="shared" si="17"/>
        <v>0</v>
      </c>
      <c r="DR1048576" s="300">
        <f t="shared" si="17"/>
        <v>0</v>
      </c>
      <c r="DS1048576" s="93">
        <f t="shared" si="17"/>
        <v>0</v>
      </c>
    </row>
  </sheetData>
  <dataConsolidate/>
  <mergeCells count="70">
    <mergeCell ref="BV2:BV3"/>
    <mergeCell ref="BW2:BW3"/>
    <mergeCell ref="BX2:BX3"/>
    <mergeCell ref="BY2:BY3"/>
    <mergeCell ref="BZ2:BZ3"/>
    <mergeCell ref="A1:A3"/>
    <mergeCell ref="B1:B3"/>
    <mergeCell ref="DT1:DT3"/>
    <mergeCell ref="CA1:CA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  <mergeCell ref="EF1:EF3"/>
    <mergeCell ref="DU2:DU3"/>
    <mergeCell ref="DV2:DV3"/>
    <mergeCell ref="DZ2:DZ3"/>
    <mergeCell ref="EA2:EA3"/>
    <mergeCell ref="EB2:EB3"/>
    <mergeCell ref="EC2:EC3"/>
    <mergeCell ref="ED2:ED3"/>
    <mergeCell ref="EE2:EE3"/>
    <mergeCell ref="EA1:EE1"/>
    <mergeCell ref="DW2:DW3"/>
    <mergeCell ref="DX2:DX3"/>
    <mergeCell ref="DY2:DY3"/>
    <mergeCell ref="C1:M1"/>
    <mergeCell ref="N1:AA1"/>
    <mergeCell ref="AB1:AP1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DF2:DG2"/>
    <mergeCell ref="AQ2:AY2"/>
    <mergeCell ref="CB2:CC2"/>
    <mergeCell ref="DN1:DS1"/>
    <mergeCell ref="DU1:DZ1"/>
    <mergeCell ref="BE2:BK2"/>
    <mergeCell ref="CJ2:CK2"/>
    <mergeCell ref="CX1:DE1"/>
    <mergeCell ref="DF1:DM1"/>
    <mergeCell ref="CX2:CY2"/>
    <mergeCell ref="BE1:BP1"/>
    <mergeCell ref="BQ1:BZ1"/>
    <mergeCell ref="CB1:CI1"/>
    <mergeCell ref="CJ1:CQ1"/>
    <mergeCell ref="CR1:CW1"/>
    <mergeCell ref="BQ2:BU2"/>
    <mergeCell ref="BL2:BL3"/>
    <mergeCell ref="BM2:BM3"/>
    <mergeCell ref="BN2:BN3"/>
    <mergeCell ref="BO2:BO3"/>
    <mergeCell ref="BP2:BP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33"/>
  <sheetViews>
    <sheetView zoomScale="115" zoomScaleNormal="115" workbookViewId="0">
      <pane xSplit="2" ySplit="2" topLeftCell="AN15" activePane="bottomRight" state="frozen"/>
      <selection pane="topRight" activeCell="C1" sqref="C1"/>
      <selection pane="bottomLeft" activeCell="A3" sqref="A3"/>
      <selection pane="bottomRight" activeCell="AU15" sqref="AU15"/>
    </sheetView>
  </sheetViews>
  <sheetFormatPr defaultRowHeight="15" outlineLevelRow="1" outlineLevelCol="3" x14ac:dyDescent="0.25"/>
  <cols>
    <col min="1" max="1" width="9.140625" style="93"/>
    <col min="2" max="2" width="30.7109375" style="93" customWidth="1"/>
    <col min="3" max="12" width="4.140625" style="93" customWidth="1" outlineLevel="2"/>
    <col min="13" max="13" width="5.5703125" style="93" customWidth="1" outlineLevel="1"/>
    <col min="14" max="26" width="4.140625" style="93" customWidth="1" outlineLevel="2"/>
    <col min="27" max="27" width="5.140625" style="93" customWidth="1" outlineLevel="1"/>
    <col min="28" max="41" width="4.140625" style="93" customWidth="1" outlineLevel="2"/>
    <col min="42" max="42" width="4.140625" style="93" customWidth="1" outlineLevel="1"/>
    <col min="43" max="55" width="4.140625" style="93" customWidth="1" outlineLevel="2"/>
    <col min="56" max="56" width="5.5703125" style="93" customWidth="1" outlineLevel="1"/>
    <col min="57" max="67" width="4.140625" style="93" customWidth="1" outlineLevel="2"/>
    <col min="68" max="68" width="4.140625" style="93" customWidth="1" outlineLevel="1"/>
    <col min="69" max="72" width="4.140625" style="93" customWidth="1" outlineLevel="2"/>
    <col min="73" max="73" width="5.140625" style="93" customWidth="1" outlineLevel="2"/>
    <col min="74" max="74" width="6" style="93" customWidth="1" outlineLevel="2"/>
    <col min="75" max="77" width="4.85546875" style="93" customWidth="1" outlineLevel="2"/>
    <col min="78" max="78" width="5.85546875" style="93" customWidth="1" outlineLevel="1"/>
    <col min="79" max="79" width="10.140625" style="93" customWidth="1" outlineLevel="1"/>
    <col min="80" max="86" width="6" style="93" hidden="1" customWidth="1" outlineLevel="3"/>
    <col min="87" max="87" width="6.5703125" style="93" customWidth="1" outlineLevel="2" collapsed="1"/>
    <col min="88" max="94" width="6.5703125" style="93" hidden="1" customWidth="1" outlineLevel="3"/>
    <col min="95" max="95" width="6.5703125" style="93" customWidth="1" outlineLevel="2" collapsed="1"/>
    <col min="96" max="100" width="6.5703125" style="93" hidden="1" customWidth="1" outlineLevel="3"/>
    <col min="101" max="101" width="6.5703125" style="93" customWidth="1" outlineLevel="2" collapsed="1"/>
    <col min="102" max="108" width="6.5703125" style="93" hidden="1" customWidth="1" outlineLevel="3"/>
    <col min="109" max="109" width="6.5703125" style="93" customWidth="1" outlineLevel="2" collapsed="1"/>
    <col min="110" max="116" width="6.5703125" style="93" hidden="1" customWidth="1" outlineLevel="3"/>
    <col min="117" max="117" width="6.5703125" style="93" customWidth="1" outlineLevel="2" collapsed="1"/>
    <col min="118" max="122" width="6.5703125" style="93" hidden="1" customWidth="1" outlineLevel="3"/>
    <col min="123" max="123" width="6.5703125" style="93" customWidth="1" outlineLevel="2" collapsed="1"/>
    <col min="124" max="124" width="7.5703125" style="93" customWidth="1" outlineLevel="1"/>
    <col min="125" max="130" width="6" style="93" customWidth="1" outlineLevel="1"/>
    <col min="131" max="134" width="6" style="93" hidden="1" customWidth="1" outlineLevel="2"/>
    <col min="135" max="135" width="6" style="93" customWidth="1" outlineLevel="1" collapsed="1"/>
    <col min="136" max="136" width="9.140625" style="93"/>
    <col min="137" max="16384" width="9.140625" style="242"/>
  </cols>
  <sheetData>
    <row r="1" spans="1:136" s="234" customFormat="1" ht="42" customHeight="1" thickBot="1" x14ac:dyDescent="0.25">
      <c r="A1" s="590" t="s">
        <v>0</v>
      </c>
      <c r="B1" s="593" t="s">
        <v>1</v>
      </c>
      <c r="C1" s="545" t="s">
        <v>128</v>
      </c>
      <c r="D1" s="545"/>
      <c r="E1" s="545"/>
      <c r="F1" s="545"/>
      <c r="G1" s="545"/>
      <c r="H1" s="545"/>
      <c r="I1" s="546"/>
      <c r="J1" s="546"/>
      <c r="K1" s="546"/>
      <c r="L1" s="546"/>
      <c r="M1" s="547"/>
      <c r="N1" s="548" t="s">
        <v>134</v>
      </c>
      <c r="O1" s="549"/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/>
      <c r="AA1" s="550"/>
      <c r="AB1" s="551" t="s">
        <v>130</v>
      </c>
      <c r="AC1" s="552"/>
      <c r="AD1" s="552"/>
      <c r="AE1" s="552"/>
      <c r="AF1" s="552"/>
      <c r="AG1" s="552"/>
      <c r="AH1" s="552"/>
      <c r="AI1" s="552"/>
      <c r="AJ1" s="552"/>
      <c r="AK1" s="552"/>
      <c r="AL1" s="553"/>
      <c r="AM1" s="553"/>
      <c r="AN1" s="553"/>
      <c r="AO1" s="553"/>
      <c r="AP1" s="554"/>
      <c r="AQ1" s="551" t="s">
        <v>131</v>
      </c>
      <c r="AR1" s="552"/>
      <c r="AS1" s="552"/>
      <c r="AT1" s="552"/>
      <c r="AU1" s="552"/>
      <c r="AV1" s="552"/>
      <c r="AW1" s="552"/>
      <c r="AX1" s="552"/>
      <c r="AY1" s="552"/>
      <c r="AZ1" s="553"/>
      <c r="BA1" s="553"/>
      <c r="BB1" s="553"/>
      <c r="BC1" s="553"/>
      <c r="BD1" s="554"/>
      <c r="BE1" s="551" t="s">
        <v>132</v>
      </c>
      <c r="BF1" s="607"/>
      <c r="BG1" s="607"/>
      <c r="BH1" s="607"/>
      <c r="BI1" s="607"/>
      <c r="BJ1" s="607"/>
      <c r="BK1" s="608"/>
      <c r="BL1" s="609"/>
      <c r="BM1" s="609"/>
      <c r="BN1" s="609"/>
      <c r="BO1" s="609"/>
      <c r="BP1" s="533"/>
      <c r="BQ1" s="534" t="s">
        <v>127</v>
      </c>
      <c r="BR1" s="535"/>
      <c r="BS1" s="535"/>
      <c r="BT1" s="535"/>
      <c r="BU1" s="610"/>
      <c r="BV1" s="610"/>
      <c r="BW1" s="610"/>
      <c r="BX1" s="610"/>
      <c r="BY1" s="610"/>
      <c r="BZ1" s="611"/>
      <c r="CA1" s="619" t="s">
        <v>54</v>
      </c>
      <c r="CB1" s="514" t="s">
        <v>48</v>
      </c>
      <c r="CC1" s="538"/>
      <c r="CD1" s="516"/>
      <c r="CE1" s="516"/>
      <c r="CF1" s="516"/>
      <c r="CG1" s="516"/>
      <c r="CH1" s="516"/>
      <c r="CI1" s="526"/>
      <c r="CJ1" s="622" t="s">
        <v>49</v>
      </c>
      <c r="CK1" s="622"/>
      <c r="CL1" s="543"/>
      <c r="CM1" s="543"/>
      <c r="CN1" s="543"/>
      <c r="CO1" s="543"/>
      <c r="CP1" s="543"/>
      <c r="CQ1" s="623"/>
      <c r="CR1" s="542" t="s">
        <v>50</v>
      </c>
      <c r="CS1" s="543"/>
      <c r="CT1" s="543"/>
      <c r="CU1" s="543"/>
      <c r="CV1" s="543"/>
      <c r="CW1" s="544"/>
      <c r="CX1" s="525" t="s">
        <v>51</v>
      </c>
      <c r="CY1" s="515"/>
      <c r="CZ1" s="516"/>
      <c r="DA1" s="516"/>
      <c r="DB1" s="516"/>
      <c r="DC1" s="516"/>
      <c r="DD1" s="516"/>
      <c r="DE1" s="526"/>
      <c r="DF1" s="514" t="s">
        <v>52</v>
      </c>
      <c r="DG1" s="515"/>
      <c r="DH1" s="516"/>
      <c r="DI1" s="516"/>
      <c r="DJ1" s="516"/>
      <c r="DK1" s="516"/>
      <c r="DL1" s="516"/>
      <c r="DM1" s="527"/>
      <c r="DN1" s="514" t="s">
        <v>53</v>
      </c>
      <c r="DO1" s="515"/>
      <c r="DP1" s="516"/>
      <c r="DQ1" s="516"/>
      <c r="DR1" s="516"/>
      <c r="DS1" s="516"/>
      <c r="DT1" s="619" t="s">
        <v>55</v>
      </c>
      <c r="DU1" s="517" t="s">
        <v>114</v>
      </c>
      <c r="DV1" s="518"/>
      <c r="DW1" s="518"/>
      <c r="DX1" s="518"/>
      <c r="DY1" s="519"/>
      <c r="DZ1" s="520"/>
      <c r="EA1" s="587" t="s">
        <v>56</v>
      </c>
      <c r="EB1" s="588"/>
      <c r="EC1" s="588"/>
      <c r="ED1" s="588"/>
      <c r="EE1" s="589"/>
      <c r="EF1" s="570" t="s">
        <v>4</v>
      </c>
    </row>
    <row r="2" spans="1:136" s="235" customFormat="1" ht="33.75" customHeight="1" thickBot="1" x14ac:dyDescent="0.3">
      <c r="A2" s="591"/>
      <c r="B2" s="594"/>
      <c r="C2" s="555" t="s">
        <v>47</v>
      </c>
      <c r="D2" s="524"/>
      <c r="E2" s="524"/>
      <c r="F2" s="524"/>
      <c r="G2" s="524"/>
      <c r="H2" s="524"/>
      <c r="I2" s="524" t="s">
        <v>6</v>
      </c>
      <c r="J2" s="524" t="s">
        <v>7</v>
      </c>
      <c r="K2" s="560" t="s">
        <v>8</v>
      </c>
      <c r="L2" s="524" t="s">
        <v>9</v>
      </c>
      <c r="M2" s="562" t="s">
        <v>10</v>
      </c>
      <c r="N2" s="511" t="s">
        <v>5</v>
      </c>
      <c r="O2" s="512"/>
      <c r="P2" s="512"/>
      <c r="Q2" s="512"/>
      <c r="R2" s="512"/>
      <c r="S2" s="512"/>
      <c r="T2" s="512"/>
      <c r="U2" s="512"/>
      <c r="V2" s="513"/>
      <c r="W2" s="564" t="s">
        <v>6</v>
      </c>
      <c r="X2" s="566" t="s">
        <v>7</v>
      </c>
      <c r="Y2" s="568" t="s">
        <v>8</v>
      </c>
      <c r="Z2" s="566" t="s">
        <v>9</v>
      </c>
      <c r="AA2" s="602" t="s">
        <v>10</v>
      </c>
      <c r="AB2" s="556" t="s">
        <v>5</v>
      </c>
      <c r="AC2" s="557"/>
      <c r="AD2" s="557"/>
      <c r="AE2" s="557"/>
      <c r="AF2" s="557"/>
      <c r="AG2" s="557"/>
      <c r="AH2" s="557"/>
      <c r="AI2" s="557"/>
      <c r="AJ2" s="557"/>
      <c r="AK2" s="558"/>
      <c r="AL2" s="564" t="s">
        <v>6</v>
      </c>
      <c r="AM2" s="566" t="s">
        <v>7</v>
      </c>
      <c r="AN2" s="568" t="s">
        <v>8</v>
      </c>
      <c r="AO2" s="566" t="s">
        <v>9</v>
      </c>
      <c r="AP2" s="602" t="s">
        <v>10</v>
      </c>
      <c r="AQ2" s="511" t="s">
        <v>5</v>
      </c>
      <c r="AR2" s="512"/>
      <c r="AS2" s="512"/>
      <c r="AT2" s="512"/>
      <c r="AU2" s="512"/>
      <c r="AV2" s="512"/>
      <c r="AW2" s="512"/>
      <c r="AX2" s="512"/>
      <c r="AY2" s="513"/>
      <c r="AZ2" s="564" t="s">
        <v>6</v>
      </c>
      <c r="BA2" s="566" t="s">
        <v>7</v>
      </c>
      <c r="BB2" s="568" t="s">
        <v>8</v>
      </c>
      <c r="BC2" s="566" t="s">
        <v>9</v>
      </c>
      <c r="BD2" s="612" t="s">
        <v>10</v>
      </c>
      <c r="BE2" s="615" t="s">
        <v>5</v>
      </c>
      <c r="BF2" s="615"/>
      <c r="BG2" s="615"/>
      <c r="BH2" s="615"/>
      <c r="BI2" s="615"/>
      <c r="BJ2" s="615"/>
      <c r="BK2" s="615"/>
      <c r="BL2" s="614" t="s">
        <v>6</v>
      </c>
      <c r="BM2" s="614" t="s">
        <v>7</v>
      </c>
      <c r="BN2" s="616" t="s">
        <v>8</v>
      </c>
      <c r="BO2" s="614" t="s">
        <v>9</v>
      </c>
      <c r="BP2" s="617" t="s">
        <v>10</v>
      </c>
      <c r="BQ2" s="509" t="s">
        <v>5</v>
      </c>
      <c r="BR2" s="528"/>
      <c r="BS2" s="528"/>
      <c r="BT2" s="528"/>
      <c r="BU2" s="510"/>
      <c r="BV2" s="564" t="s">
        <v>6</v>
      </c>
      <c r="BW2" s="566" t="s">
        <v>7</v>
      </c>
      <c r="BX2" s="568" t="s">
        <v>8</v>
      </c>
      <c r="BY2" s="566" t="s">
        <v>9</v>
      </c>
      <c r="BZ2" s="602" t="s">
        <v>10</v>
      </c>
      <c r="CA2" s="620"/>
      <c r="CB2" s="509" t="s">
        <v>5</v>
      </c>
      <c r="CC2" s="510"/>
      <c r="CD2" s="99" t="s">
        <v>6</v>
      </c>
      <c r="CE2" s="99" t="s">
        <v>7</v>
      </c>
      <c r="CF2" s="99" t="s">
        <v>12</v>
      </c>
      <c r="CG2" s="100" t="s">
        <v>13</v>
      </c>
      <c r="CH2" s="99" t="s">
        <v>9</v>
      </c>
      <c r="CI2" s="624" t="s">
        <v>10</v>
      </c>
      <c r="CJ2" s="523" t="s">
        <v>5</v>
      </c>
      <c r="CK2" s="524"/>
      <c r="CL2" s="306" t="s">
        <v>6</v>
      </c>
      <c r="CM2" s="306" t="s">
        <v>7</v>
      </c>
      <c r="CN2" s="306" t="s">
        <v>12</v>
      </c>
      <c r="CO2" s="105" t="s">
        <v>13</v>
      </c>
      <c r="CP2" s="306" t="s">
        <v>9</v>
      </c>
      <c r="CQ2" s="624" t="s">
        <v>10</v>
      </c>
      <c r="CR2" s="624" t="s">
        <v>11</v>
      </c>
      <c r="CS2" s="624" t="s">
        <v>6</v>
      </c>
      <c r="CT2" s="624" t="s">
        <v>7</v>
      </c>
      <c r="CU2" s="624" t="s">
        <v>12</v>
      </c>
      <c r="CV2" s="624" t="s">
        <v>9</v>
      </c>
      <c r="CW2" s="624" t="s">
        <v>10</v>
      </c>
      <c r="CX2" s="624" t="s">
        <v>5</v>
      </c>
      <c r="CY2" s="624"/>
      <c r="CZ2" s="624" t="s">
        <v>6</v>
      </c>
      <c r="DA2" s="624" t="s">
        <v>7</v>
      </c>
      <c r="DB2" s="624" t="s">
        <v>12</v>
      </c>
      <c r="DC2" s="624" t="s">
        <v>13</v>
      </c>
      <c r="DD2" s="624" t="s">
        <v>9</v>
      </c>
      <c r="DE2" s="624" t="s">
        <v>10</v>
      </c>
      <c r="DF2" s="624" t="s">
        <v>5</v>
      </c>
      <c r="DG2" s="624"/>
      <c r="DH2" s="624" t="s">
        <v>6</v>
      </c>
      <c r="DI2" s="624" t="s">
        <v>7</v>
      </c>
      <c r="DJ2" s="624" t="s">
        <v>12</v>
      </c>
      <c r="DK2" s="624" t="s">
        <v>13</v>
      </c>
      <c r="DL2" s="624" t="s">
        <v>9</v>
      </c>
      <c r="DM2" s="624" t="s">
        <v>10</v>
      </c>
      <c r="DN2" s="624" t="s">
        <v>11</v>
      </c>
      <c r="DO2" s="624" t="s">
        <v>6</v>
      </c>
      <c r="DP2" s="624" t="s">
        <v>7</v>
      </c>
      <c r="DQ2" s="624" t="s">
        <v>12</v>
      </c>
      <c r="DR2" s="624" t="s">
        <v>9</v>
      </c>
      <c r="DS2" s="624" t="s">
        <v>10</v>
      </c>
      <c r="DT2" s="620"/>
      <c r="DU2" s="573" t="s">
        <v>135</v>
      </c>
      <c r="DV2" s="575" t="s">
        <v>136</v>
      </c>
      <c r="DW2" s="575" t="s">
        <v>137</v>
      </c>
      <c r="DX2" s="575" t="s">
        <v>138</v>
      </c>
      <c r="DY2" s="575" t="s">
        <v>139</v>
      </c>
      <c r="DZ2" s="577" t="s">
        <v>115</v>
      </c>
      <c r="EA2" s="579" t="s">
        <v>14</v>
      </c>
      <c r="EB2" s="581" t="s">
        <v>15</v>
      </c>
      <c r="EC2" s="581" t="s">
        <v>16</v>
      </c>
      <c r="ED2" s="583" t="s">
        <v>113</v>
      </c>
      <c r="EE2" s="585" t="s">
        <v>17</v>
      </c>
      <c r="EF2" s="571"/>
    </row>
    <row r="3" spans="1:136" s="235" customFormat="1" ht="18.75" customHeight="1" thickBot="1" x14ac:dyDescent="0.3">
      <c r="A3" s="592"/>
      <c r="B3" s="595"/>
      <c r="C3" s="410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59"/>
      <c r="J3" s="559"/>
      <c r="K3" s="561"/>
      <c r="L3" s="559"/>
      <c r="M3" s="563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65"/>
      <c r="X3" s="567"/>
      <c r="Y3" s="569"/>
      <c r="Z3" s="567"/>
      <c r="AA3" s="604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65"/>
      <c r="AM3" s="567"/>
      <c r="AN3" s="569"/>
      <c r="AO3" s="567"/>
      <c r="AP3" s="604"/>
      <c r="AQ3" s="409" t="s">
        <v>120</v>
      </c>
      <c r="AR3" s="408" t="s">
        <v>117</v>
      </c>
      <c r="AS3" s="408" t="s">
        <v>118</v>
      </c>
      <c r="AT3" s="408" t="s">
        <v>119</v>
      </c>
      <c r="AU3" s="408" t="s">
        <v>121</v>
      </c>
      <c r="AV3" s="408" t="s">
        <v>122</v>
      </c>
      <c r="AW3" s="410" t="s">
        <v>123</v>
      </c>
      <c r="AX3" s="408" t="s">
        <v>124</v>
      </c>
      <c r="AY3" s="408" t="s">
        <v>125</v>
      </c>
      <c r="AZ3" s="565"/>
      <c r="BA3" s="567"/>
      <c r="BB3" s="569"/>
      <c r="BC3" s="567"/>
      <c r="BD3" s="613"/>
      <c r="BE3" s="97" t="s">
        <v>120</v>
      </c>
      <c r="BF3" s="97" t="s">
        <v>117</v>
      </c>
      <c r="BG3" s="97" t="s">
        <v>118</v>
      </c>
      <c r="BH3" s="97" t="s">
        <v>119</v>
      </c>
      <c r="BI3" s="97" t="s">
        <v>121</v>
      </c>
      <c r="BJ3" s="97" t="s">
        <v>122</v>
      </c>
      <c r="BK3" s="97" t="s">
        <v>123</v>
      </c>
      <c r="BL3" s="614"/>
      <c r="BM3" s="614"/>
      <c r="BN3" s="616"/>
      <c r="BO3" s="614"/>
      <c r="BP3" s="618"/>
      <c r="BQ3" s="97" t="s">
        <v>120</v>
      </c>
      <c r="BR3" s="97" t="s">
        <v>117</v>
      </c>
      <c r="BS3" s="97" t="s">
        <v>118</v>
      </c>
      <c r="BT3" s="97" t="s">
        <v>119</v>
      </c>
      <c r="BU3" s="97" t="s">
        <v>121</v>
      </c>
      <c r="BV3" s="565"/>
      <c r="BW3" s="567"/>
      <c r="BX3" s="569"/>
      <c r="BY3" s="567"/>
      <c r="BZ3" s="604"/>
      <c r="CA3" s="621"/>
      <c r="CB3" s="402"/>
      <c r="CC3" s="401"/>
      <c r="CD3" s="401"/>
      <c r="CE3" s="401"/>
      <c r="CF3" s="403"/>
      <c r="CG3" s="404"/>
      <c r="CH3" s="403"/>
      <c r="CI3" s="604"/>
      <c r="CJ3" s="405"/>
      <c r="CK3" s="406"/>
      <c r="CL3" s="406"/>
      <c r="CM3" s="406"/>
      <c r="CN3" s="406"/>
      <c r="CO3" s="407"/>
      <c r="CP3" s="406"/>
      <c r="CQ3" s="604"/>
      <c r="CR3" s="604"/>
      <c r="CS3" s="604"/>
      <c r="CT3" s="604"/>
      <c r="CU3" s="604"/>
      <c r="CV3" s="604"/>
      <c r="CW3" s="604"/>
      <c r="CX3" s="604"/>
      <c r="CY3" s="604"/>
      <c r="CZ3" s="604"/>
      <c r="DA3" s="604"/>
      <c r="DB3" s="604"/>
      <c r="DC3" s="604"/>
      <c r="DD3" s="604"/>
      <c r="DE3" s="604"/>
      <c r="DF3" s="604"/>
      <c r="DG3" s="604"/>
      <c r="DH3" s="604"/>
      <c r="DI3" s="604"/>
      <c r="DJ3" s="604"/>
      <c r="DK3" s="604"/>
      <c r="DL3" s="604"/>
      <c r="DM3" s="604"/>
      <c r="DN3" s="604"/>
      <c r="DO3" s="604"/>
      <c r="DP3" s="604"/>
      <c r="DQ3" s="604"/>
      <c r="DR3" s="604"/>
      <c r="DS3" s="604"/>
      <c r="DT3" s="621"/>
      <c r="DU3" s="574"/>
      <c r="DV3" s="576"/>
      <c r="DW3" s="576"/>
      <c r="DX3" s="576"/>
      <c r="DY3" s="576"/>
      <c r="DZ3" s="578"/>
      <c r="EA3" s="580"/>
      <c r="EB3" s="582"/>
      <c r="EC3" s="582"/>
      <c r="ED3" s="584"/>
      <c r="EE3" s="586"/>
      <c r="EF3" s="572"/>
    </row>
    <row r="4" spans="1:136" s="314" customFormat="1" ht="15" hidden="1" customHeight="1" outlineLevel="1" x14ac:dyDescent="0.25">
      <c r="A4" s="258">
        <v>1</v>
      </c>
      <c r="B4" s="381" t="s">
        <v>57</v>
      </c>
      <c r="C4" s="382">
        <v>100</v>
      </c>
      <c r="D4" s="383">
        <v>100</v>
      </c>
      <c r="E4" s="383">
        <v>100</v>
      </c>
      <c r="F4" s="383">
        <v>100</v>
      </c>
      <c r="G4" s="383">
        <v>100</v>
      </c>
      <c r="H4" s="383">
        <v>100</v>
      </c>
      <c r="I4" s="383">
        <v>100</v>
      </c>
      <c r="J4" s="383">
        <v>100</v>
      </c>
      <c r="K4" s="383">
        <v>0</v>
      </c>
      <c r="L4" s="383">
        <v>0</v>
      </c>
      <c r="M4" s="384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66">
        <v>100</v>
      </c>
      <c r="O4" s="167">
        <v>100</v>
      </c>
      <c r="P4" s="167">
        <v>100</v>
      </c>
      <c r="Q4" s="167">
        <v>100</v>
      </c>
      <c r="R4" s="167">
        <v>100</v>
      </c>
      <c r="S4" s="167">
        <v>100</v>
      </c>
      <c r="T4" s="167">
        <v>100</v>
      </c>
      <c r="U4" s="167">
        <v>100</v>
      </c>
      <c r="V4" s="167">
        <v>100</v>
      </c>
      <c r="W4" s="167">
        <v>100</v>
      </c>
      <c r="X4" s="167">
        <v>100</v>
      </c>
      <c r="Y4" s="167">
        <v>0</v>
      </c>
      <c r="Z4" s="167">
        <v>0</v>
      </c>
      <c r="AA4" s="442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85">
        <v>100</v>
      </c>
      <c r="AC4" s="383">
        <v>100</v>
      </c>
      <c r="AD4" s="383">
        <v>100</v>
      </c>
      <c r="AE4" s="383">
        <v>100</v>
      </c>
      <c r="AF4" s="383">
        <v>100</v>
      </c>
      <c r="AG4" s="383">
        <v>100</v>
      </c>
      <c r="AH4" s="383">
        <v>100</v>
      </c>
      <c r="AI4" s="383">
        <v>100</v>
      </c>
      <c r="AJ4" s="383">
        <v>100</v>
      </c>
      <c r="AK4" s="383">
        <v>100</v>
      </c>
      <c r="AL4" s="383">
        <v>100</v>
      </c>
      <c r="AM4" s="386">
        <v>100</v>
      </c>
      <c r="AN4" s="383">
        <v>0</v>
      </c>
      <c r="AO4" s="383">
        <v>0</v>
      </c>
      <c r="AP4" s="387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66">
        <v>100</v>
      </c>
      <c r="AR4" s="167">
        <v>100</v>
      </c>
      <c r="AS4" s="167">
        <v>100</v>
      </c>
      <c r="AT4" s="167">
        <v>100</v>
      </c>
      <c r="AU4" s="167">
        <v>100</v>
      </c>
      <c r="AV4" s="167">
        <v>100</v>
      </c>
      <c r="AW4" s="167">
        <v>100</v>
      </c>
      <c r="AX4" s="167">
        <v>100</v>
      </c>
      <c r="AY4" s="167">
        <v>100</v>
      </c>
      <c r="AZ4" s="167">
        <v>100</v>
      </c>
      <c r="BA4" s="167">
        <v>100</v>
      </c>
      <c r="BB4" s="167">
        <v>0</v>
      </c>
      <c r="BC4" s="167">
        <v>0</v>
      </c>
      <c r="BD4" s="388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89">
        <v>100</v>
      </c>
      <c r="BF4" s="389">
        <v>100</v>
      </c>
      <c r="BG4" s="389">
        <v>100</v>
      </c>
      <c r="BH4" s="389">
        <v>100</v>
      </c>
      <c r="BI4" s="389">
        <v>100</v>
      </c>
      <c r="BJ4" s="389">
        <v>100</v>
      </c>
      <c r="BK4" s="389">
        <v>100</v>
      </c>
      <c r="BL4" s="389">
        <v>100</v>
      </c>
      <c r="BM4" s="389">
        <v>100</v>
      </c>
      <c r="BN4" s="389">
        <v>0</v>
      </c>
      <c r="BO4" s="390">
        <v>0</v>
      </c>
      <c r="BP4" s="391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389">
        <v>100</v>
      </c>
      <c r="BR4" s="389">
        <v>100</v>
      </c>
      <c r="BS4" s="389">
        <v>100</v>
      </c>
      <c r="BT4" s="389">
        <v>100</v>
      </c>
      <c r="BU4" s="389">
        <v>100</v>
      </c>
      <c r="BV4" s="389">
        <v>100</v>
      </c>
      <c r="BW4" s="389">
        <v>100</v>
      </c>
      <c r="BX4" s="390">
        <v>0</v>
      </c>
      <c r="BY4" s="392">
        <v>0</v>
      </c>
      <c r="BZ4" s="391">
        <f>3.5-(0.5*BQ4/100+0.5*BR4/100+0.5*BS4/100+0.5*BT4/100+0.5*BU4/100+0.5*BV4/100+0.5*BW4/100)+0.5*BX4/100-(3.5-(0.5*BQ4/100+0.5*BR4/100+0.5*BS4/100+0.5*BT4/100+0.5*BU4/100+0.5*BV4/100+0.5*BW4/100)+0.5*BX4/100)*BY4/100</f>
        <v>0</v>
      </c>
      <c r="CA4" s="393">
        <f t="shared" ref="CA4:CA33" si="0">SUM(M4,AA4,AP4,BD4,BP4,BZ4)</f>
        <v>0</v>
      </c>
      <c r="CB4" s="56">
        <v>100</v>
      </c>
      <c r="CC4" s="394">
        <v>100</v>
      </c>
      <c r="CD4" s="394">
        <v>100</v>
      </c>
      <c r="CE4" s="394">
        <v>100</v>
      </c>
      <c r="CF4" s="57">
        <v>0</v>
      </c>
      <c r="CG4" s="57">
        <v>0</v>
      </c>
      <c r="CH4" s="57">
        <v>0</v>
      </c>
      <c r="CI4" s="58">
        <f>3.5-(1*CB4/100+1.5*CC4/100+0.5*CD4/100+0.5*CE4/100)+0.5*CF4/100+CG4/100-(3.5-(1*CB4/100+1.5*CC4/100+0.5*CD4/100+0.5*CE4/100)+0.5*CF4/100+CG4/100)*CH4/100</f>
        <v>0</v>
      </c>
      <c r="CJ4" s="395">
        <v>100</v>
      </c>
      <c r="CK4" s="396">
        <v>100</v>
      </c>
      <c r="CL4" s="396">
        <v>100</v>
      </c>
      <c r="CM4" s="396">
        <v>100</v>
      </c>
      <c r="CN4" s="396">
        <v>0</v>
      </c>
      <c r="CO4" s="396">
        <v>0</v>
      </c>
      <c r="CP4" s="396">
        <v>0</v>
      </c>
      <c r="CQ4" s="397">
        <f>3-(1*CJ4/100+1*CK4/100+0.5*CL4/100+0.5*CM4/100)+0.5*CN4/100+CO4/100-(3-(1*CJ4/100+1*CK4/100+0.5*CL4/100+0.5*CM4/100)+0.5*CN4/100+CO4/100)*CP4/100</f>
        <v>0</v>
      </c>
      <c r="CR4" s="395">
        <v>100</v>
      </c>
      <c r="CS4" s="396">
        <v>100</v>
      </c>
      <c r="CT4" s="396">
        <v>100</v>
      </c>
      <c r="CU4" s="396">
        <v>0</v>
      </c>
      <c r="CV4" s="396">
        <v>0</v>
      </c>
      <c r="CW4" s="398">
        <f>2-(1*CR4/100+0.5*CS4/100+0.5*CT4/100)+0.5*CU4/100-(2-(1*CR4/100+0.5*CS4/100+0.5*CT4/100)+0.5*CU4/100)*CV4/100</f>
        <v>0</v>
      </c>
      <c r="CX4" s="394">
        <v>100</v>
      </c>
      <c r="CY4" s="394">
        <v>100</v>
      </c>
      <c r="CZ4" s="57">
        <v>100</v>
      </c>
      <c r="DA4" s="57">
        <v>100</v>
      </c>
      <c r="DB4" s="57">
        <v>0</v>
      </c>
      <c r="DC4" s="57">
        <v>0</v>
      </c>
      <c r="DD4" s="57">
        <v>0</v>
      </c>
      <c r="DE4" s="399">
        <f>3-(1*CX4/100+1*CY4/100+0.5*CZ4/100+0.5*DA4/100)+0.5*DB4/100+DC4/100-(3-(1*CX4/100+1*CY4/100+0.5*CZ4/100+0.5*DA4/100)+0.5*DB4/100+DD4/100)*DD4/100</f>
        <v>0</v>
      </c>
      <c r="DF4" s="56">
        <v>100</v>
      </c>
      <c r="DG4" s="394">
        <v>100</v>
      </c>
      <c r="DH4" s="57">
        <v>100</v>
      </c>
      <c r="DI4" s="57">
        <v>100</v>
      </c>
      <c r="DJ4" s="57">
        <v>0</v>
      </c>
      <c r="DK4" s="57">
        <v>0</v>
      </c>
      <c r="DL4" s="57">
        <v>0</v>
      </c>
      <c r="DM4" s="400">
        <f>3.5-(1*DF4/100+1.5*DG4/100+0.5*DH4/100+0.5*DI4/100)+0.5*DJ4/100+DK4/100-(3.5-(1*DF4/100+1.5*DG4/100+0.5*DH4/100+0.5*DI4/100)+0.5*DJ4/100+DL4/100)*DL4/100</f>
        <v>0</v>
      </c>
      <c r="DN4" s="56">
        <v>100</v>
      </c>
      <c r="DO4" s="57">
        <v>100</v>
      </c>
      <c r="DP4" s="57">
        <v>100</v>
      </c>
      <c r="DQ4" s="57">
        <v>0</v>
      </c>
      <c r="DR4" s="57">
        <v>0</v>
      </c>
      <c r="DS4" s="58">
        <f>2-(1*DN4/100+0.5*DO4/100+0.5*DP4/100)+0.5*DQ4/100-(2-(1*DN4/100+0.5*DO4/100+0.5*DP4/100)+0.5*DQ4/100)*DR4/100</f>
        <v>0</v>
      </c>
      <c r="DT4" s="321">
        <f>SUM(CI4,CQ4,CW4,DE4,DM4,DS4)</f>
        <v>0</v>
      </c>
      <c r="DU4" s="322"/>
      <c r="DV4" s="448"/>
      <c r="DW4" s="448"/>
      <c r="DX4" s="448"/>
      <c r="DY4" s="323"/>
      <c r="DZ4" s="324">
        <f>SUM(DU4:DY4)</f>
        <v>0</v>
      </c>
      <c r="EA4" s="325"/>
      <c r="EB4" s="326"/>
      <c r="EC4" s="327"/>
      <c r="ED4" s="326"/>
      <c r="EE4" s="328">
        <f t="shared" ref="EE4:EE33" si="1">SUM(EA4:ED4)</f>
        <v>0</v>
      </c>
      <c r="EF4" s="481">
        <f>SUM(CA4,DT4,DZ4,EE4)</f>
        <v>0</v>
      </c>
    </row>
    <row r="5" spans="1:136" s="314" customFormat="1" ht="15" hidden="1" customHeight="1" outlineLevel="1" x14ac:dyDescent="0.25">
      <c r="A5" s="45">
        <v>2</v>
      </c>
      <c r="B5" s="260" t="s">
        <v>58</v>
      </c>
      <c r="C5" s="259">
        <v>100</v>
      </c>
      <c r="D5" s="158">
        <v>100</v>
      </c>
      <c r="E5" s="158">
        <v>100</v>
      </c>
      <c r="F5" s="158">
        <v>100</v>
      </c>
      <c r="G5" s="158">
        <v>100</v>
      </c>
      <c r="H5" s="158">
        <v>100</v>
      </c>
      <c r="I5" s="158">
        <v>100</v>
      </c>
      <c r="J5" s="158">
        <v>100</v>
      </c>
      <c r="K5" s="158">
        <v>0</v>
      </c>
      <c r="L5" s="158">
        <v>0</v>
      </c>
      <c r="M5" s="159">
        <f t="shared" ref="M5:M33" si="2">4-(0.5*C5/100+0.5*D5/100+0.5*E5/100+0.5*F5/100+0.5*G5/100+0.5*H5/100+0.5*I5/100+0.5*J5/100)+0.5*K5/100-(4-(0.5*C5/100+0.5*D5/100+0.5*E5/100+0.5*F5/100+0.5*G5/100+0.5*H5/100+0.5*I5/100+0.5*J5/100)+0.5*K5/100)*L5/100</f>
        <v>0</v>
      </c>
      <c r="N5" s="160">
        <v>100</v>
      </c>
      <c r="O5" s="161">
        <v>100</v>
      </c>
      <c r="P5" s="161">
        <v>100</v>
      </c>
      <c r="Q5" s="161">
        <v>100</v>
      </c>
      <c r="R5" s="161">
        <v>100</v>
      </c>
      <c r="S5" s="161">
        <v>100</v>
      </c>
      <c r="T5" s="161">
        <v>100</v>
      </c>
      <c r="U5" s="161">
        <v>100</v>
      </c>
      <c r="V5" s="161">
        <v>100</v>
      </c>
      <c r="W5" s="161">
        <v>100</v>
      </c>
      <c r="X5" s="161">
        <v>100</v>
      </c>
      <c r="Y5" s="161">
        <v>0</v>
      </c>
      <c r="Z5" s="161">
        <v>0</v>
      </c>
      <c r="AA5" s="443">
        <f t="shared" ref="AA5:AA33" si="3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63">
        <v>100</v>
      </c>
      <c r="AC5" s="158">
        <v>100</v>
      </c>
      <c r="AD5" s="158">
        <v>100</v>
      </c>
      <c r="AE5" s="158">
        <v>100</v>
      </c>
      <c r="AF5" s="158">
        <v>100</v>
      </c>
      <c r="AG5" s="158">
        <v>100</v>
      </c>
      <c r="AH5" s="158">
        <v>100</v>
      </c>
      <c r="AI5" s="158">
        <v>100</v>
      </c>
      <c r="AJ5" s="158">
        <v>100</v>
      </c>
      <c r="AK5" s="158">
        <v>100</v>
      </c>
      <c r="AL5" s="158">
        <v>100</v>
      </c>
      <c r="AM5" s="164">
        <v>100</v>
      </c>
      <c r="AN5" s="158">
        <v>0</v>
      </c>
      <c r="AO5" s="158">
        <v>0</v>
      </c>
      <c r="AP5" s="165">
        <f t="shared" ref="AP5:AP33" si="4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66">
        <v>100</v>
      </c>
      <c r="AR5" s="167">
        <v>100</v>
      </c>
      <c r="AS5" s="167">
        <v>100</v>
      </c>
      <c r="AT5" s="167">
        <v>100</v>
      </c>
      <c r="AU5" s="167">
        <v>100</v>
      </c>
      <c r="AV5" s="167">
        <v>100</v>
      </c>
      <c r="AW5" s="167">
        <v>100</v>
      </c>
      <c r="AX5" s="167">
        <v>100</v>
      </c>
      <c r="AY5" s="167">
        <v>100</v>
      </c>
      <c r="AZ5" s="161">
        <v>100</v>
      </c>
      <c r="BA5" s="161">
        <v>100</v>
      </c>
      <c r="BB5" s="161">
        <v>0</v>
      </c>
      <c r="BC5" s="161">
        <v>0</v>
      </c>
      <c r="BD5" s="168">
        <f t="shared" ref="BD5:BD33" si="5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89">
        <v>100</v>
      </c>
      <c r="BF5" s="389">
        <v>100</v>
      </c>
      <c r="BG5" s="389">
        <v>100</v>
      </c>
      <c r="BH5" s="389">
        <v>100</v>
      </c>
      <c r="BI5" s="389">
        <v>100</v>
      </c>
      <c r="BJ5" s="389">
        <v>100</v>
      </c>
      <c r="BK5" s="389">
        <v>100</v>
      </c>
      <c r="BL5" s="389">
        <v>100</v>
      </c>
      <c r="BM5" s="389">
        <v>100</v>
      </c>
      <c r="BN5" s="389">
        <v>0</v>
      </c>
      <c r="BO5" s="390">
        <v>0</v>
      </c>
      <c r="BP5" s="391">
        <f t="shared" ref="BP5:BP33" si="6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253">
        <v>100</v>
      </c>
      <c r="BR5" s="253">
        <v>100</v>
      </c>
      <c r="BS5" s="253">
        <v>100</v>
      </c>
      <c r="BT5" s="253">
        <v>100</v>
      </c>
      <c r="BU5" s="253">
        <v>100</v>
      </c>
      <c r="BV5" s="253">
        <v>100</v>
      </c>
      <c r="BW5" s="253">
        <v>100</v>
      </c>
      <c r="BX5" s="254">
        <v>0</v>
      </c>
      <c r="BY5" s="255">
        <v>0</v>
      </c>
      <c r="BZ5" s="391">
        <f t="shared" ref="BZ5:BZ33" si="7">3.5-(0.5*BQ5/100+0.5*BR5/100+0.5*BS5/100+0.5*BT5/100+0.5*BU5/100+0.5*BV5/100+0.5*BW5/100)+0.5*BX5/100-(3.5-(0.5*BQ5/100+0.5*BR5/100+0.5*BS5/100+0.5*BT5/100+0.5*BU5/100+0.5*BV5/100+0.5*BW5/100)+0.5*BX5/100)*BY5/100</f>
        <v>0</v>
      </c>
      <c r="CA5" s="248">
        <f t="shared" si="0"/>
        <v>0</v>
      </c>
      <c r="CB5" s="46">
        <v>100</v>
      </c>
      <c r="CC5" s="47">
        <v>100</v>
      </c>
      <c r="CD5" s="47">
        <v>100</v>
      </c>
      <c r="CE5" s="47">
        <v>100</v>
      </c>
      <c r="CF5" s="49">
        <v>0</v>
      </c>
      <c r="CG5" s="49">
        <v>0</v>
      </c>
      <c r="CH5" s="49">
        <v>0</v>
      </c>
      <c r="CI5" s="48">
        <f t="shared" ref="CI5:CI33" si="8">3.5-(1*CB5/100+1.5*CC5/100+0.5*CD5/100+0.5*CE5/100)+0.5*CF5/100+CG5/100-(3.5-(1*CB5/100+1.5*CC5/100+0.5*CD5/100+0.5*CE5/100)+0.5*CF5/100+CG5/100)*CH5/100</f>
        <v>0</v>
      </c>
      <c r="CJ5" s="50">
        <v>100</v>
      </c>
      <c r="CK5" s="51">
        <v>100</v>
      </c>
      <c r="CL5" s="51">
        <v>100</v>
      </c>
      <c r="CM5" s="51">
        <v>100</v>
      </c>
      <c r="CN5" s="51">
        <v>0</v>
      </c>
      <c r="CO5" s="51">
        <v>0</v>
      </c>
      <c r="CP5" s="51">
        <v>0</v>
      </c>
      <c r="CQ5" s="52">
        <f t="shared" ref="CQ5:CQ33" si="9">3-(1*CJ5/100+1*CK5/100+0.5*CL5/100+0.5*CM5/100)+0.5*CN5/100+CO5/100-(3-(1*CJ5/100+1*CK5/100+0.5*CL5/100+0.5*CM5/100)+0.5*CN5/100+CO5/100)*CP5/100</f>
        <v>0</v>
      </c>
      <c r="CR5" s="50">
        <v>100</v>
      </c>
      <c r="CS5" s="51">
        <v>100</v>
      </c>
      <c r="CT5" s="51">
        <v>100</v>
      </c>
      <c r="CU5" s="51">
        <v>0</v>
      </c>
      <c r="CV5" s="51">
        <v>0</v>
      </c>
      <c r="CW5" s="53">
        <f t="shared" ref="CW5:CW33" si="10">2-(1*CR5/100+0.5*CS5/100+0.5*CT5/100)+0.5*CU5/100-(2-(1*CR5/100+0.5*CS5/100+0.5*CT5/100)+0.5*CU5/100)*CV5/100</f>
        <v>0</v>
      </c>
      <c r="CX5" s="47">
        <v>100</v>
      </c>
      <c r="CY5" s="47">
        <v>100</v>
      </c>
      <c r="CZ5" s="49">
        <v>100</v>
      </c>
      <c r="DA5" s="49">
        <v>100</v>
      </c>
      <c r="DB5" s="49">
        <v>0</v>
      </c>
      <c r="DC5" s="49">
        <v>0</v>
      </c>
      <c r="DD5" s="49">
        <v>0</v>
      </c>
      <c r="DE5" s="54">
        <f t="shared" ref="DE5:DE33" si="11">3-(1*CX5/100+1*CY5/100+0.5*CZ5/100+0.5*DA5/100)+0.5*DB5/100+DC5/100-(3-(1*CX5/100+1*CY5/100+0.5*CZ5/100+0.5*DA5/100)+0.5*DB5/100+DD5/100)*DD5/100</f>
        <v>0</v>
      </c>
      <c r="DF5" s="46">
        <v>100</v>
      </c>
      <c r="DG5" s="47">
        <v>100</v>
      </c>
      <c r="DH5" s="49">
        <v>100</v>
      </c>
      <c r="DI5" s="49">
        <v>100</v>
      </c>
      <c r="DJ5" s="49">
        <v>0</v>
      </c>
      <c r="DK5" s="49">
        <v>0</v>
      </c>
      <c r="DL5" s="49">
        <v>0</v>
      </c>
      <c r="DM5" s="55">
        <f t="shared" ref="DM5:DM33" si="12">3.5-(1*DF5/100+1.5*DG5/100+0.5*DH5/100+0.5*DI5/100)+0.5*DJ5/100+DK5/100-(3.5-(1*DF5/100+1.5*DG5/100+0.5*DH5/100+0.5*DI5/100)+0.5*DJ5/100+DL5/100)*DL5/100</f>
        <v>0</v>
      </c>
      <c r="DN5" s="56">
        <v>100</v>
      </c>
      <c r="DO5" s="57">
        <v>100</v>
      </c>
      <c r="DP5" s="57">
        <v>100</v>
      </c>
      <c r="DQ5" s="57">
        <v>0</v>
      </c>
      <c r="DR5" s="57">
        <v>0</v>
      </c>
      <c r="DS5" s="58">
        <f t="shared" ref="DS5:DS33" si="13">2-(1*DN5/100+0.5*DO5/100+0.5*DP5/100)+0.5*DQ5/100-(2-(1*DN5/100+0.5*DO5/100+0.5*DP5/100)+0.5*DQ5/100)*DR5/100</f>
        <v>0</v>
      </c>
      <c r="DT5" s="256">
        <f t="shared" ref="DT5:DT33" si="14">SUM(CI5,CQ5,CW5,DE5,DM5,DS5)</f>
        <v>0</v>
      </c>
      <c r="DU5" s="59"/>
      <c r="DV5" s="449"/>
      <c r="DW5" s="449"/>
      <c r="DX5" s="449"/>
      <c r="DY5" s="60"/>
      <c r="DZ5" s="61">
        <f t="shared" ref="DZ5:DZ33" si="15">SUM(DU5:DY5)</f>
        <v>0</v>
      </c>
      <c r="EA5" s="169"/>
      <c r="EB5" s="170"/>
      <c r="EC5" s="171"/>
      <c r="ED5" s="170"/>
      <c r="EE5" s="63">
        <f t="shared" si="1"/>
        <v>0</v>
      </c>
      <c r="EF5" s="482">
        <f t="shared" ref="EF5:EF33" si="16">SUM(CA5,DT5,DZ5,EE5)</f>
        <v>0</v>
      </c>
    </row>
    <row r="6" spans="1:136" s="315" customFormat="1" ht="12.75" hidden="1" customHeight="1" outlineLevel="1" x14ac:dyDescent="0.25">
      <c r="A6" s="45">
        <v>3</v>
      </c>
      <c r="B6" s="252" t="s">
        <v>59</v>
      </c>
      <c r="C6" s="163">
        <v>100</v>
      </c>
      <c r="D6" s="158">
        <v>100</v>
      </c>
      <c r="E6" s="158">
        <v>100</v>
      </c>
      <c r="F6" s="158">
        <v>100</v>
      </c>
      <c r="G6" s="158">
        <v>100</v>
      </c>
      <c r="H6" s="158">
        <v>100</v>
      </c>
      <c r="I6" s="158">
        <v>100</v>
      </c>
      <c r="J6" s="158">
        <v>100</v>
      </c>
      <c r="K6" s="158">
        <v>0</v>
      </c>
      <c r="L6" s="158">
        <v>0</v>
      </c>
      <c r="M6" s="159">
        <f t="shared" si="2"/>
        <v>0</v>
      </c>
      <c r="N6" s="160">
        <v>100</v>
      </c>
      <c r="O6" s="161">
        <v>100</v>
      </c>
      <c r="P6" s="161">
        <v>100</v>
      </c>
      <c r="Q6" s="161">
        <v>100</v>
      </c>
      <c r="R6" s="161">
        <v>100</v>
      </c>
      <c r="S6" s="161">
        <v>100</v>
      </c>
      <c r="T6" s="161">
        <v>100</v>
      </c>
      <c r="U6" s="161">
        <v>100</v>
      </c>
      <c r="V6" s="161">
        <v>100</v>
      </c>
      <c r="W6" s="161">
        <v>100</v>
      </c>
      <c r="X6" s="161">
        <v>100</v>
      </c>
      <c r="Y6" s="161">
        <v>0</v>
      </c>
      <c r="Z6" s="161">
        <v>0</v>
      </c>
      <c r="AA6" s="443">
        <f t="shared" si="3"/>
        <v>0</v>
      </c>
      <c r="AB6" s="163">
        <v>100</v>
      </c>
      <c r="AC6" s="158">
        <v>100</v>
      </c>
      <c r="AD6" s="158">
        <v>100</v>
      </c>
      <c r="AE6" s="158">
        <v>100</v>
      </c>
      <c r="AF6" s="158">
        <v>100</v>
      </c>
      <c r="AG6" s="158">
        <v>100</v>
      </c>
      <c r="AH6" s="158">
        <v>100</v>
      </c>
      <c r="AI6" s="158">
        <v>100</v>
      </c>
      <c r="AJ6" s="158">
        <v>100</v>
      </c>
      <c r="AK6" s="158">
        <v>100</v>
      </c>
      <c r="AL6" s="158">
        <v>100</v>
      </c>
      <c r="AM6" s="164">
        <v>100</v>
      </c>
      <c r="AN6" s="158">
        <v>0</v>
      </c>
      <c r="AO6" s="158">
        <v>0</v>
      </c>
      <c r="AP6" s="165">
        <f t="shared" si="4"/>
        <v>0</v>
      </c>
      <c r="AQ6" s="166">
        <v>100</v>
      </c>
      <c r="AR6" s="167">
        <v>100</v>
      </c>
      <c r="AS6" s="167">
        <v>100</v>
      </c>
      <c r="AT6" s="167">
        <v>100</v>
      </c>
      <c r="AU6" s="167">
        <v>100</v>
      </c>
      <c r="AV6" s="167">
        <v>100</v>
      </c>
      <c r="AW6" s="167">
        <v>100</v>
      </c>
      <c r="AX6" s="167">
        <v>100</v>
      </c>
      <c r="AY6" s="167">
        <v>100</v>
      </c>
      <c r="AZ6" s="161">
        <v>100</v>
      </c>
      <c r="BA6" s="161">
        <v>100</v>
      </c>
      <c r="BB6" s="161">
        <v>0</v>
      </c>
      <c r="BC6" s="161">
        <v>0</v>
      </c>
      <c r="BD6" s="168">
        <f t="shared" si="5"/>
        <v>0</v>
      </c>
      <c r="BE6" s="389">
        <v>100</v>
      </c>
      <c r="BF6" s="389">
        <v>100</v>
      </c>
      <c r="BG6" s="389">
        <v>100</v>
      </c>
      <c r="BH6" s="389">
        <v>100</v>
      </c>
      <c r="BI6" s="389">
        <v>100</v>
      </c>
      <c r="BJ6" s="389">
        <v>100</v>
      </c>
      <c r="BK6" s="389">
        <v>100</v>
      </c>
      <c r="BL6" s="389">
        <v>100</v>
      </c>
      <c r="BM6" s="389">
        <v>100</v>
      </c>
      <c r="BN6" s="389">
        <v>0</v>
      </c>
      <c r="BO6" s="390">
        <v>0</v>
      </c>
      <c r="BP6" s="391">
        <f t="shared" si="6"/>
        <v>0</v>
      </c>
      <c r="BQ6" s="253">
        <v>100</v>
      </c>
      <c r="BR6" s="253">
        <v>100</v>
      </c>
      <c r="BS6" s="253">
        <v>100</v>
      </c>
      <c r="BT6" s="253">
        <v>100</v>
      </c>
      <c r="BU6" s="253">
        <v>100</v>
      </c>
      <c r="BV6" s="253">
        <v>100</v>
      </c>
      <c r="BW6" s="253">
        <v>100</v>
      </c>
      <c r="BX6" s="254">
        <v>0</v>
      </c>
      <c r="BY6" s="255">
        <v>0</v>
      </c>
      <c r="BZ6" s="391">
        <f t="shared" si="7"/>
        <v>0</v>
      </c>
      <c r="CA6" s="248">
        <f t="shared" si="0"/>
        <v>0</v>
      </c>
      <c r="CB6" s="46">
        <v>100</v>
      </c>
      <c r="CC6" s="47">
        <v>100</v>
      </c>
      <c r="CD6" s="47">
        <v>100</v>
      </c>
      <c r="CE6" s="47">
        <v>100</v>
      </c>
      <c r="CF6" s="49">
        <v>0</v>
      </c>
      <c r="CG6" s="49">
        <v>0</v>
      </c>
      <c r="CH6" s="49">
        <v>0</v>
      </c>
      <c r="CI6" s="48">
        <f t="shared" si="8"/>
        <v>0</v>
      </c>
      <c r="CJ6" s="50">
        <v>100</v>
      </c>
      <c r="CK6" s="51">
        <v>100</v>
      </c>
      <c r="CL6" s="51">
        <v>100</v>
      </c>
      <c r="CM6" s="51">
        <v>100</v>
      </c>
      <c r="CN6" s="51">
        <v>0</v>
      </c>
      <c r="CO6" s="51">
        <v>0</v>
      </c>
      <c r="CP6" s="51">
        <v>0</v>
      </c>
      <c r="CQ6" s="52">
        <f t="shared" si="9"/>
        <v>0</v>
      </c>
      <c r="CR6" s="50">
        <v>100</v>
      </c>
      <c r="CS6" s="51">
        <v>100</v>
      </c>
      <c r="CT6" s="51">
        <v>100</v>
      </c>
      <c r="CU6" s="51">
        <v>0</v>
      </c>
      <c r="CV6" s="51">
        <v>0</v>
      </c>
      <c r="CW6" s="53">
        <f t="shared" si="10"/>
        <v>0</v>
      </c>
      <c r="CX6" s="47">
        <v>100</v>
      </c>
      <c r="CY6" s="47">
        <v>100</v>
      </c>
      <c r="CZ6" s="49">
        <v>100</v>
      </c>
      <c r="DA6" s="49">
        <v>100</v>
      </c>
      <c r="DB6" s="49">
        <v>0</v>
      </c>
      <c r="DC6" s="49">
        <v>0</v>
      </c>
      <c r="DD6" s="49">
        <v>0</v>
      </c>
      <c r="DE6" s="54">
        <f t="shared" si="11"/>
        <v>0</v>
      </c>
      <c r="DF6" s="46">
        <v>100</v>
      </c>
      <c r="DG6" s="47">
        <v>100</v>
      </c>
      <c r="DH6" s="49">
        <v>100</v>
      </c>
      <c r="DI6" s="49">
        <v>100</v>
      </c>
      <c r="DJ6" s="49">
        <v>0</v>
      </c>
      <c r="DK6" s="49">
        <v>0</v>
      </c>
      <c r="DL6" s="49">
        <v>0</v>
      </c>
      <c r="DM6" s="55">
        <f t="shared" si="12"/>
        <v>0</v>
      </c>
      <c r="DN6" s="56">
        <v>100</v>
      </c>
      <c r="DO6" s="57">
        <v>100</v>
      </c>
      <c r="DP6" s="57">
        <v>100</v>
      </c>
      <c r="DQ6" s="57">
        <v>0</v>
      </c>
      <c r="DR6" s="57">
        <v>0</v>
      </c>
      <c r="DS6" s="58">
        <f t="shared" si="13"/>
        <v>0</v>
      </c>
      <c r="DT6" s="256">
        <f t="shared" si="14"/>
        <v>0</v>
      </c>
      <c r="DU6" s="59"/>
      <c r="DV6" s="449"/>
      <c r="DW6" s="449"/>
      <c r="DX6" s="449"/>
      <c r="DY6" s="60"/>
      <c r="DZ6" s="61">
        <f t="shared" si="15"/>
        <v>0</v>
      </c>
      <c r="EA6" s="169"/>
      <c r="EB6" s="170"/>
      <c r="EC6" s="171"/>
      <c r="ED6" s="170"/>
      <c r="EE6" s="63">
        <f t="shared" si="1"/>
        <v>0</v>
      </c>
      <c r="EF6" s="482">
        <f>SUM(CA6,DT6,DZ6,EE6)</f>
        <v>0</v>
      </c>
    </row>
    <row r="7" spans="1:136" s="314" customFormat="1" ht="14.25" hidden="1" customHeight="1" outlineLevel="1" x14ac:dyDescent="0.25">
      <c r="A7" s="45">
        <v>4</v>
      </c>
      <c r="B7" s="257" t="s">
        <v>60</v>
      </c>
      <c r="C7" s="163">
        <v>100</v>
      </c>
      <c r="D7" s="158">
        <v>100</v>
      </c>
      <c r="E7" s="158">
        <v>100</v>
      </c>
      <c r="F7" s="158">
        <v>100</v>
      </c>
      <c r="G7" s="158">
        <v>100</v>
      </c>
      <c r="H7" s="158">
        <v>100</v>
      </c>
      <c r="I7" s="158">
        <v>100</v>
      </c>
      <c r="J7" s="158">
        <v>100</v>
      </c>
      <c r="K7" s="158">
        <v>0</v>
      </c>
      <c r="L7" s="158">
        <v>0</v>
      </c>
      <c r="M7" s="159">
        <f t="shared" si="2"/>
        <v>0</v>
      </c>
      <c r="N7" s="160">
        <v>100</v>
      </c>
      <c r="O7" s="161">
        <v>100</v>
      </c>
      <c r="P7" s="161">
        <v>100</v>
      </c>
      <c r="Q7" s="161">
        <v>100</v>
      </c>
      <c r="R7" s="161">
        <v>100</v>
      </c>
      <c r="S7" s="161">
        <v>100</v>
      </c>
      <c r="T7" s="161">
        <v>100</v>
      </c>
      <c r="U7" s="161">
        <v>100</v>
      </c>
      <c r="V7" s="161">
        <v>100</v>
      </c>
      <c r="W7" s="161">
        <v>100</v>
      </c>
      <c r="X7" s="161">
        <v>100</v>
      </c>
      <c r="Y7" s="161">
        <v>0</v>
      </c>
      <c r="Z7" s="161">
        <v>0</v>
      </c>
      <c r="AA7" s="443">
        <f t="shared" si="3"/>
        <v>0</v>
      </c>
      <c r="AB7" s="163">
        <v>100</v>
      </c>
      <c r="AC7" s="158">
        <v>100</v>
      </c>
      <c r="AD7" s="158">
        <v>100</v>
      </c>
      <c r="AE7" s="158">
        <v>100</v>
      </c>
      <c r="AF7" s="158">
        <v>100</v>
      </c>
      <c r="AG7" s="158">
        <v>100</v>
      </c>
      <c r="AH7" s="158">
        <v>100</v>
      </c>
      <c r="AI7" s="158">
        <v>100</v>
      </c>
      <c r="AJ7" s="158">
        <v>100</v>
      </c>
      <c r="AK7" s="158">
        <v>100</v>
      </c>
      <c r="AL7" s="158">
        <v>100</v>
      </c>
      <c r="AM7" s="164">
        <v>100</v>
      </c>
      <c r="AN7" s="158">
        <v>0</v>
      </c>
      <c r="AO7" s="158">
        <v>0</v>
      </c>
      <c r="AP7" s="165">
        <f t="shared" si="4"/>
        <v>0</v>
      </c>
      <c r="AQ7" s="166">
        <v>100</v>
      </c>
      <c r="AR7" s="167">
        <v>100</v>
      </c>
      <c r="AS7" s="167">
        <v>100</v>
      </c>
      <c r="AT7" s="167">
        <v>100</v>
      </c>
      <c r="AU7" s="167">
        <v>100</v>
      </c>
      <c r="AV7" s="167">
        <v>100</v>
      </c>
      <c r="AW7" s="167">
        <v>100</v>
      </c>
      <c r="AX7" s="167">
        <v>100</v>
      </c>
      <c r="AY7" s="167">
        <v>100</v>
      </c>
      <c r="AZ7" s="161">
        <v>100</v>
      </c>
      <c r="BA7" s="161">
        <v>100</v>
      </c>
      <c r="BB7" s="161">
        <v>0</v>
      </c>
      <c r="BC7" s="161">
        <v>0</v>
      </c>
      <c r="BD7" s="168">
        <f t="shared" si="5"/>
        <v>0</v>
      </c>
      <c r="BE7" s="389">
        <v>100</v>
      </c>
      <c r="BF7" s="389">
        <v>100</v>
      </c>
      <c r="BG7" s="389">
        <v>100</v>
      </c>
      <c r="BH7" s="389">
        <v>100</v>
      </c>
      <c r="BI7" s="389">
        <v>100</v>
      </c>
      <c r="BJ7" s="389">
        <v>100</v>
      </c>
      <c r="BK7" s="389">
        <v>100</v>
      </c>
      <c r="BL7" s="389">
        <v>100</v>
      </c>
      <c r="BM7" s="389">
        <v>100</v>
      </c>
      <c r="BN7" s="389">
        <v>0</v>
      </c>
      <c r="BO7" s="390">
        <v>0</v>
      </c>
      <c r="BP7" s="391">
        <f t="shared" si="6"/>
        <v>0</v>
      </c>
      <c r="BQ7" s="253">
        <v>100</v>
      </c>
      <c r="BR7" s="253">
        <v>100</v>
      </c>
      <c r="BS7" s="253">
        <v>100</v>
      </c>
      <c r="BT7" s="253">
        <v>100</v>
      </c>
      <c r="BU7" s="253">
        <v>100</v>
      </c>
      <c r="BV7" s="253">
        <v>100</v>
      </c>
      <c r="BW7" s="253">
        <v>100</v>
      </c>
      <c r="BX7" s="254">
        <v>0</v>
      </c>
      <c r="BY7" s="255">
        <v>0</v>
      </c>
      <c r="BZ7" s="391">
        <f t="shared" si="7"/>
        <v>0</v>
      </c>
      <c r="CA7" s="248">
        <f t="shared" si="0"/>
        <v>0</v>
      </c>
      <c r="CB7" s="46">
        <v>100</v>
      </c>
      <c r="CC7" s="47">
        <v>100</v>
      </c>
      <c r="CD7" s="47">
        <v>100</v>
      </c>
      <c r="CE7" s="47">
        <v>100</v>
      </c>
      <c r="CF7" s="49">
        <v>0</v>
      </c>
      <c r="CG7" s="49">
        <v>0</v>
      </c>
      <c r="CH7" s="49">
        <v>0</v>
      </c>
      <c r="CI7" s="48">
        <f t="shared" si="8"/>
        <v>0</v>
      </c>
      <c r="CJ7" s="50">
        <v>100</v>
      </c>
      <c r="CK7" s="51">
        <v>100</v>
      </c>
      <c r="CL7" s="51">
        <v>100</v>
      </c>
      <c r="CM7" s="51">
        <v>100</v>
      </c>
      <c r="CN7" s="51">
        <v>0</v>
      </c>
      <c r="CO7" s="51">
        <v>0</v>
      </c>
      <c r="CP7" s="51">
        <v>0</v>
      </c>
      <c r="CQ7" s="52">
        <f t="shared" si="9"/>
        <v>0</v>
      </c>
      <c r="CR7" s="50">
        <v>100</v>
      </c>
      <c r="CS7" s="51">
        <v>100</v>
      </c>
      <c r="CT7" s="51">
        <v>100</v>
      </c>
      <c r="CU7" s="51">
        <v>0</v>
      </c>
      <c r="CV7" s="51">
        <v>0</v>
      </c>
      <c r="CW7" s="53">
        <f t="shared" si="10"/>
        <v>0</v>
      </c>
      <c r="CX7" s="47">
        <v>100</v>
      </c>
      <c r="CY7" s="47">
        <v>100</v>
      </c>
      <c r="CZ7" s="49">
        <v>100</v>
      </c>
      <c r="DA7" s="49">
        <v>100</v>
      </c>
      <c r="DB7" s="49">
        <v>0</v>
      </c>
      <c r="DC7" s="49">
        <v>0</v>
      </c>
      <c r="DD7" s="49">
        <v>0</v>
      </c>
      <c r="DE7" s="54">
        <f t="shared" si="11"/>
        <v>0</v>
      </c>
      <c r="DF7" s="46">
        <v>100</v>
      </c>
      <c r="DG7" s="47">
        <v>100</v>
      </c>
      <c r="DH7" s="49">
        <v>100</v>
      </c>
      <c r="DI7" s="49">
        <v>100</v>
      </c>
      <c r="DJ7" s="49">
        <v>0</v>
      </c>
      <c r="DK7" s="49">
        <v>0</v>
      </c>
      <c r="DL7" s="49">
        <v>0</v>
      </c>
      <c r="DM7" s="55">
        <f t="shared" si="12"/>
        <v>0</v>
      </c>
      <c r="DN7" s="56">
        <v>100</v>
      </c>
      <c r="DO7" s="57">
        <v>100</v>
      </c>
      <c r="DP7" s="57">
        <v>100</v>
      </c>
      <c r="DQ7" s="57">
        <v>0</v>
      </c>
      <c r="DR7" s="57">
        <v>0</v>
      </c>
      <c r="DS7" s="58">
        <f t="shared" si="13"/>
        <v>0</v>
      </c>
      <c r="DT7" s="256">
        <f t="shared" si="14"/>
        <v>0</v>
      </c>
      <c r="DU7" s="59"/>
      <c r="DV7" s="449"/>
      <c r="DW7" s="449"/>
      <c r="DX7" s="449"/>
      <c r="DY7" s="60"/>
      <c r="DZ7" s="61">
        <f t="shared" si="15"/>
        <v>0</v>
      </c>
      <c r="EA7" s="169"/>
      <c r="EB7" s="170"/>
      <c r="EC7" s="171"/>
      <c r="ED7" s="170"/>
      <c r="EE7" s="63">
        <f t="shared" si="1"/>
        <v>0</v>
      </c>
      <c r="EF7" s="482">
        <f t="shared" si="16"/>
        <v>0</v>
      </c>
    </row>
    <row r="8" spans="1:136" s="236" customFormat="1" ht="16.5" customHeight="1" collapsed="1" x14ac:dyDescent="0.25">
      <c r="A8" s="361">
        <v>5</v>
      </c>
      <c r="B8" s="114" t="s">
        <v>61</v>
      </c>
      <c r="C8" s="72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100</v>
      </c>
      <c r="K8" s="73">
        <v>20</v>
      </c>
      <c r="L8" s="73">
        <v>0</v>
      </c>
      <c r="M8" s="96">
        <f t="shared" si="2"/>
        <v>3.6</v>
      </c>
      <c r="N8" s="68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100</v>
      </c>
      <c r="Y8" s="69">
        <v>30</v>
      </c>
      <c r="Z8" s="69">
        <v>0</v>
      </c>
      <c r="AA8" s="446">
        <f t="shared" si="3"/>
        <v>5.15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445">
        <v>0</v>
      </c>
      <c r="AM8" s="94">
        <v>100</v>
      </c>
      <c r="AN8" s="73">
        <v>100</v>
      </c>
      <c r="AO8" s="73">
        <v>0</v>
      </c>
      <c r="AP8" s="74">
        <f t="shared" si="4"/>
        <v>6</v>
      </c>
      <c r="AQ8" s="75">
        <v>0</v>
      </c>
      <c r="AR8" s="95">
        <v>0</v>
      </c>
      <c r="AS8" s="95">
        <v>0</v>
      </c>
      <c r="AT8" s="95">
        <v>0</v>
      </c>
      <c r="AU8" s="95">
        <v>0</v>
      </c>
      <c r="AV8" s="95">
        <v>0</v>
      </c>
      <c r="AW8" s="95">
        <v>0</v>
      </c>
      <c r="AX8" s="95">
        <v>0</v>
      </c>
      <c r="AY8" s="95">
        <v>0</v>
      </c>
      <c r="AZ8" s="95">
        <v>0</v>
      </c>
      <c r="BA8" s="69">
        <v>100</v>
      </c>
      <c r="BB8" s="69">
        <v>0</v>
      </c>
      <c r="BC8" s="69">
        <v>10</v>
      </c>
      <c r="BD8" s="71">
        <f t="shared" si="5"/>
        <v>4.5</v>
      </c>
      <c r="BE8" s="117">
        <v>100</v>
      </c>
      <c r="BF8" s="117">
        <v>100</v>
      </c>
      <c r="BG8" s="117">
        <v>100</v>
      </c>
      <c r="BH8" s="117">
        <v>100</v>
      </c>
      <c r="BI8" s="117">
        <v>100</v>
      </c>
      <c r="BJ8" s="117">
        <v>100</v>
      </c>
      <c r="BK8" s="117">
        <v>100</v>
      </c>
      <c r="BL8" s="117">
        <v>100</v>
      </c>
      <c r="BM8" s="117">
        <v>100</v>
      </c>
      <c r="BN8" s="117">
        <v>0</v>
      </c>
      <c r="BO8" s="118">
        <v>0</v>
      </c>
      <c r="BP8" s="441">
        <f t="shared" si="6"/>
        <v>0</v>
      </c>
      <c r="BQ8" s="117">
        <v>100</v>
      </c>
      <c r="BR8" s="117">
        <v>100</v>
      </c>
      <c r="BS8" s="117">
        <v>100</v>
      </c>
      <c r="BT8" s="117">
        <v>100</v>
      </c>
      <c r="BU8" s="117">
        <v>100</v>
      </c>
      <c r="BV8" s="117">
        <v>100</v>
      </c>
      <c r="BW8" s="117">
        <v>100</v>
      </c>
      <c r="BX8" s="118">
        <v>0</v>
      </c>
      <c r="BY8" s="119">
        <v>0</v>
      </c>
      <c r="BZ8" s="441">
        <f t="shared" si="7"/>
        <v>0</v>
      </c>
      <c r="CA8" s="245">
        <f t="shared" si="0"/>
        <v>19.25</v>
      </c>
      <c r="CB8" s="78">
        <v>100</v>
      </c>
      <c r="CC8" s="79">
        <v>100</v>
      </c>
      <c r="CD8" s="79">
        <v>100</v>
      </c>
      <c r="CE8" s="79">
        <v>100</v>
      </c>
      <c r="CF8" s="80">
        <v>0</v>
      </c>
      <c r="CG8" s="80">
        <v>0</v>
      </c>
      <c r="CH8" s="80">
        <v>0</v>
      </c>
      <c r="CI8" s="13">
        <f t="shared" si="8"/>
        <v>0</v>
      </c>
      <c r="CJ8" s="81">
        <v>100</v>
      </c>
      <c r="CK8" s="82">
        <v>100</v>
      </c>
      <c r="CL8" s="82">
        <v>100</v>
      </c>
      <c r="CM8" s="82">
        <v>100</v>
      </c>
      <c r="CN8" s="82">
        <v>0</v>
      </c>
      <c r="CO8" s="82">
        <v>0</v>
      </c>
      <c r="CP8" s="82">
        <v>0</v>
      </c>
      <c r="CQ8" s="15">
        <f t="shared" si="9"/>
        <v>0</v>
      </c>
      <c r="CR8" s="81">
        <v>100</v>
      </c>
      <c r="CS8" s="82">
        <v>100</v>
      </c>
      <c r="CT8" s="82">
        <v>100</v>
      </c>
      <c r="CU8" s="82">
        <v>0</v>
      </c>
      <c r="CV8" s="82">
        <v>0</v>
      </c>
      <c r="CW8" s="16">
        <f t="shared" si="10"/>
        <v>0</v>
      </c>
      <c r="CX8" s="79">
        <v>100</v>
      </c>
      <c r="CY8" s="79">
        <v>100</v>
      </c>
      <c r="CZ8" s="80">
        <v>100</v>
      </c>
      <c r="DA8" s="80">
        <v>100</v>
      </c>
      <c r="DB8" s="80">
        <v>0</v>
      </c>
      <c r="DC8" s="80">
        <v>0</v>
      </c>
      <c r="DD8" s="80">
        <v>0</v>
      </c>
      <c r="DE8" s="17">
        <f t="shared" si="11"/>
        <v>0</v>
      </c>
      <c r="DF8" s="78">
        <v>100</v>
      </c>
      <c r="DG8" s="79">
        <v>100</v>
      </c>
      <c r="DH8" s="80">
        <v>100</v>
      </c>
      <c r="DI8" s="80">
        <v>100</v>
      </c>
      <c r="DJ8" s="80">
        <v>0</v>
      </c>
      <c r="DK8" s="80">
        <v>0</v>
      </c>
      <c r="DL8" s="80">
        <v>0</v>
      </c>
      <c r="DM8" s="18">
        <f t="shared" si="12"/>
        <v>0</v>
      </c>
      <c r="DN8" s="83">
        <v>100</v>
      </c>
      <c r="DO8" s="84">
        <v>100</v>
      </c>
      <c r="DP8" s="84">
        <v>100</v>
      </c>
      <c r="DQ8" s="84">
        <v>0</v>
      </c>
      <c r="DR8" s="84">
        <v>0</v>
      </c>
      <c r="DS8" s="19">
        <f t="shared" si="13"/>
        <v>0</v>
      </c>
      <c r="DT8" s="308">
        <f t="shared" si="14"/>
        <v>0</v>
      </c>
      <c r="DU8" s="20">
        <f>6/10</f>
        <v>0.6</v>
      </c>
      <c r="DV8" s="20">
        <f>6/10</f>
        <v>0.6</v>
      </c>
      <c r="DW8" s="450">
        <f>9/11</f>
        <v>0.81818181818181823</v>
      </c>
      <c r="DX8" s="450">
        <f>8/10</f>
        <v>0.8</v>
      </c>
      <c r="DY8" s="21"/>
      <c r="DZ8" s="22">
        <f t="shared" si="15"/>
        <v>2.8181818181818183</v>
      </c>
      <c r="EA8" s="85"/>
      <c r="EB8" s="86"/>
      <c r="EC8" s="87"/>
      <c r="ED8" s="86"/>
      <c r="EE8" s="120">
        <f t="shared" si="1"/>
        <v>0</v>
      </c>
      <c r="EF8" s="483">
        <f t="shared" si="16"/>
        <v>22.06818181818182</v>
      </c>
    </row>
    <row r="9" spans="1:136" s="315" customFormat="1" ht="14.25" hidden="1" customHeight="1" outlineLevel="1" x14ac:dyDescent="0.25">
      <c r="A9" s="45">
        <v>6</v>
      </c>
      <c r="B9" s="257" t="s">
        <v>62</v>
      </c>
      <c r="C9" s="163">
        <v>100</v>
      </c>
      <c r="D9" s="158">
        <v>100</v>
      </c>
      <c r="E9" s="158">
        <v>100</v>
      </c>
      <c r="F9" s="158">
        <v>100</v>
      </c>
      <c r="G9" s="158">
        <v>100</v>
      </c>
      <c r="H9" s="158">
        <v>100</v>
      </c>
      <c r="I9" s="158">
        <v>100</v>
      </c>
      <c r="J9" s="158">
        <v>100</v>
      </c>
      <c r="K9" s="158">
        <v>0</v>
      </c>
      <c r="L9" s="158">
        <v>0</v>
      </c>
      <c r="M9" s="159">
        <f t="shared" si="2"/>
        <v>0</v>
      </c>
      <c r="N9" s="160">
        <v>100</v>
      </c>
      <c r="O9" s="161">
        <v>100</v>
      </c>
      <c r="P9" s="161">
        <v>100</v>
      </c>
      <c r="Q9" s="161">
        <v>100</v>
      </c>
      <c r="R9" s="161">
        <v>100</v>
      </c>
      <c r="S9" s="161">
        <v>100</v>
      </c>
      <c r="T9" s="161">
        <v>100</v>
      </c>
      <c r="U9" s="161">
        <v>100</v>
      </c>
      <c r="V9" s="161">
        <v>100</v>
      </c>
      <c r="W9" s="161">
        <v>100</v>
      </c>
      <c r="X9" s="161">
        <v>100</v>
      </c>
      <c r="Y9" s="161">
        <v>0</v>
      </c>
      <c r="Z9" s="161">
        <v>0</v>
      </c>
      <c r="AA9" s="443">
        <f t="shared" si="3"/>
        <v>0</v>
      </c>
      <c r="AB9" s="163">
        <v>100</v>
      </c>
      <c r="AC9" s="158">
        <v>100</v>
      </c>
      <c r="AD9" s="158">
        <v>100</v>
      </c>
      <c r="AE9" s="158">
        <v>100</v>
      </c>
      <c r="AF9" s="158">
        <v>100</v>
      </c>
      <c r="AG9" s="158">
        <v>100</v>
      </c>
      <c r="AH9" s="158">
        <v>100</v>
      </c>
      <c r="AI9" s="158">
        <v>100</v>
      </c>
      <c r="AJ9" s="158">
        <v>100</v>
      </c>
      <c r="AK9" s="158">
        <v>100</v>
      </c>
      <c r="AL9" s="158">
        <v>100</v>
      </c>
      <c r="AM9" s="164">
        <v>100</v>
      </c>
      <c r="AN9" s="158">
        <v>0</v>
      </c>
      <c r="AO9" s="158">
        <v>0</v>
      </c>
      <c r="AP9" s="165">
        <f t="shared" si="4"/>
        <v>0</v>
      </c>
      <c r="AQ9" s="166">
        <v>100</v>
      </c>
      <c r="AR9" s="167">
        <v>100</v>
      </c>
      <c r="AS9" s="167">
        <v>100</v>
      </c>
      <c r="AT9" s="167">
        <v>100</v>
      </c>
      <c r="AU9" s="167">
        <v>100</v>
      </c>
      <c r="AV9" s="167">
        <v>100</v>
      </c>
      <c r="AW9" s="167">
        <v>100</v>
      </c>
      <c r="AX9" s="167">
        <v>100</v>
      </c>
      <c r="AY9" s="167">
        <v>100</v>
      </c>
      <c r="AZ9" s="161">
        <v>100</v>
      </c>
      <c r="BA9" s="161">
        <v>100</v>
      </c>
      <c r="BB9" s="161">
        <v>0</v>
      </c>
      <c r="BC9" s="161">
        <v>0</v>
      </c>
      <c r="BD9" s="168">
        <f t="shared" si="5"/>
        <v>0</v>
      </c>
      <c r="BE9" s="253">
        <v>100</v>
      </c>
      <c r="BF9" s="253">
        <v>100</v>
      </c>
      <c r="BG9" s="253">
        <v>100</v>
      </c>
      <c r="BH9" s="253">
        <v>100</v>
      </c>
      <c r="BI9" s="253">
        <v>100</v>
      </c>
      <c r="BJ9" s="253">
        <v>100</v>
      </c>
      <c r="BK9" s="253">
        <v>100</v>
      </c>
      <c r="BL9" s="253">
        <v>100</v>
      </c>
      <c r="BM9" s="253">
        <v>100</v>
      </c>
      <c r="BN9" s="253">
        <v>0</v>
      </c>
      <c r="BO9" s="254">
        <v>0</v>
      </c>
      <c r="BP9" s="391">
        <f t="shared" si="6"/>
        <v>0</v>
      </c>
      <c r="BQ9" s="253">
        <v>100</v>
      </c>
      <c r="BR9" s="253">
        <v>100</v>
      </c>
      <c r="BS9" s="253">
        <v>100</v>
      </c>
      <c r="BT9" s="253">
        <v>100</v>
      </c>
      <c r="BU9" s="253">
        <v>100</v>
      </c>
      <c r="BV9" s="253">
        <v>100</v>
      </c>
      <c r="BW9" s="253">
        <v>100</v>
      </c>
      <c r="BX9" s="254">
        <v>0</v>
      </c>
      <c r="BY9" s="255">
        <v>0</v>
      </c>
      <c r="BZ9" s="391">
        <f t="shared" si="7"/>
        <v>0</v>
      </c>
      <c r="CA9" s="248">
        <f t="shared" si="0"/>
        <v>0</v>
      </c>
      <c r="CB9" s="46">
        <v>100</v>
      </c>
      <c r="CC9" s="47">
        <v>100</v>
      </c>
      <c r="CD9" s="47">
        <v>100</v>
      </c>
      <c r="CE9" s="47">
        <v>100</v>
      </c>
      <c r="CF9" s="49">
        <v>0</v>
      </c>
      <c r="CG9" s="49">
        <v>0</v>
      </c>
      <c r="CH9" s="49">
        <v>0</v>
      </c>
      <c r="CI9" s="48">
        <f t="shared" si="8"/>
        <v>0</v>
      </c>
      <c r="CJ9" s="50">
        <v>100</v>
      </c>
      <c r="CK9" s="51">
        <v>100</v>
      </c>
      <c r="CL9" s="51">
        <v>100</v>
      </c>
      <c r="CM9" s="51">
        <v>100</v>
      </c>
      <c r="CN9" s="51">
        <v>0</v>
      </c>
      <c r="CO9" s="51">
        <v>0</v>
      </c>
      <c r="CP9" s="51">
        <v>0</v>
      </c>
      <c r="CQ9" s="52">
        <f t="shared" si="9"/>
        <v>0</v>
      </c>
      <c r="CR9" s="50">
        <v>100</v>
      </c>
      <c r="CS9" s="51">
        <v>100</v>
      </c>
      <c r="CT9" s="51">
        <v>100</v>
      </c>
      <c r="CU9" s="51">
        <v>0</v>
      </c>
      <c r="CV9" s="51">
        <v>0</v>
      </c>
      <c r="CW9" s="53">
        <f t="shared" si="10"/>
        <v>0</v>
      </c>
      <c r="CX9" s="47">
        <v>100</v>
      </c>
      <c r="CY9" s="47">
        <v>100</v>
      </c>
      <c r="CZ9" s="49">
        <v>100</v>
      </c>
      <c r="DA9" s="49">
        <v>100</v>
      </c>
      <c r="DB9" s="49">
        <v>0</v>
      </c>
      <c r="DC9" s="49">
        <v>0</v>
      </c>
      <c r="DD9" s="49">
        <v>0</v>
      </c>
      <c r="DE9" s="54">
        <f t="shared" si="11"/>
        <v>0</v>
      </c>
      <c r="DF9" s="46">
        <v>100</v>
      </c>
      <c r="DG9" s="47">
        <v>100</v>
      </c>
      <c r="DH9" s="49">
        <v>100</v>
      </c>
      <c r="DI9" s="49">
        <v>100</v>
      </c>
      <c r="DJ9" s="49">
        <v>0</v>
      </c>
      <c r="DK9" s="49">
        <v>0</v>
      </c>
      <c r="DL9" s="49">
        <v>0</v>
      </c>
      <c r="DM9" s="55">
        <f t="shared" si="12"/>
        <v>0</v>
      </c>
      <c r="DN9" s="56">
        <v>100</v>
      </c>
      <c r="DO9" s="57">
        <v>100</v>
      </c>
      <c r="DP9" s="57">
        <v>100</v>
      </c>
      <c r="DQ9" s="57">
        <v>0</v>
      </c>
      <c r="DR9" s="57">
        <v>0</v>
      </c>
      <c r="DS9" s="58">
        <f t="shared" si="13"/>
        <v>0</v>
      </c>
      <c r="DT9" s="256">
        <f t="shared" si="14"/>
        <v>0</v>
      </c>
      <c r="DU9" s="20"/>
      <c r="DV9" s="450"/>
      <c r="DW9" s="450"/>
      <c r="DX9" s="450"/>
      <c r="DY9" s="21"/>
      <c r="DZ9" s="61">
        <f t="shared" si="15"/>
        <v>0</v>
      </c>
      <c r="EA9" s="169"/>
      <c r="EB9" s="170"/>
      <c r="EC9" s="171"/>
      <c r="ED9" s="170"/>
      <c r="EE9" s="63">
        <f t="shared" si="1"/>
        <v>0</v>
      </c>
      <c r="EF9" s="482">
        <f t="shared" si="16"/>
        <v>0</v>
      </c>
    </row>
    <row r="10" spans="1:136" s="315" customFormat="1" ht="16.5" hidden="1" customHeight="1" outlineLevel="1" x14ac:dyDescent="0.25">
      <c r="A10" s="45">
        <v>7</v>
      </c>
      <c r="B10" s="257" t="s">
        <v>63</v>
      </c>
      <c r="C10" s="163">
        <v>100</v>
      </c>
      <c r="D10" s="158">
        <v>100</v>
      </c>
      <c r="E10" s="158">
        <v>100</v>
      </c>
      <c r="F10" s="158">
        <v>100</v>
      </c>
      <c r="G10" s="158">
        <v>100</v>
      </c>
      <c r="H10" s="158">
        <v>100</v>
      </c>
      <c r="I10" s="158">
        <v>100</v>
      </c>
      <c r="J10" s="158">
        <v>100</v>
      </c>
      <c r="K10" s="158">
        <v>0</v>
      </c>
      <c r="L10" s="158">
        <v>0</v>
      </c>
      <c r="M10" s="159">
        <f t="shared" si="2"/>
        <v>0</v>
      </c>
      <c r="N10" s="160">
        <v>100</v>
      </c>
      <c r="O10" s="161">
        <v>100</v>
      </c>
      <c r="P10" s="161">
        <v>100</v>
      </c>
      <c r="Q10" s="161">
        <v>100</v>
      </c>
      <c r="R10" s="161">
        <v>100</v>
      </c>
      <c r="S10" s="161">
        <v>100</v>
      </c>
      <c r="T10" s="161">
        <v>100</v>
      </c>
      <c r="U10" s="161">
        <v>100</v>
      </c>
      <c r="V10" s="161">
        <v>100</v>
      </c>
      <c r="W10" s="161">
        <v>100</v>
      </c>
      <c r="X10" s="161">
        <v>100</v>
      </c>
      <c r="Y10" s="161">
        <v>0</v>
      </c>
      <c r="Z10" s="161">
        <v>0</v>
      </c>
      <c r="AA10" s="443">
        <f t="shared" si="3"/>
        <v>0</v>
      </c>
      <c r="AB10" s="163">
        <v>100</v>
      </c>
      <c r="AC10" s="158">
        <v>100</v>
      </c>
      <c r="AD10" s="158">
        <v>100</v>
      </c>
      <c r="AE10" s="158">
        <v>100</v>
      </c>
      <c r="AF10" s="158">
        <v>100</v>
      </c>
      <c r="AG10" s="158">
        <v>100</v>
      </c>
      <c r="AH10" s="158">
        <v>100</v>
      </c>
      <c r="AI10" s="158">
        <v>100</v>
      </c>
      <c r="AJ10" s="158">
        <v>100</v>
      </c>
      <c r="AK10" s="158">
        <v>100</v>
      </c>
      <c r="AL10" s="158">
        <v>100</v>
      </c>
      <c r="AM10" s="164">
        <v>100</v>
      </c>
      <c r="AN10" s="158">
        <v>0</v>
      </c>
      <c r="AO10" s="158">
        <v>0</v>
      </c>
      <c r="AP10" s="165">
        <f t="shared" si="4"/>
        <v>0</v>
      </c>
      <c r="AQ10" s="166">
        <v>100</v>
      </c>
      <c r="AR10" s="167">
        <v>100</v>
      </c>
      <c r="AS10" s="167">
        <v>100</v>
      </c>
      <c r="AT10" s="167">
        <v>100</v>
      </c>
      <c r="AU10" s="167">
        <v>100</v>
      </c>
      <c r="AV10" s="167">
        <v>100</v>
      </c>
      <c r="AW10" s="167">
        <v>100</v>
      </c>
      <c r="AX10" s="167">
        <v>100</v>
      </c>
      <c r="AY10" s="167">
        <v>100</v>
      </c>
      <c r="AZ10" s="161">
        <v>100</v>
      </c>
      <c r="BA10" s="161">
        <v>100</v>
      </c>
      <c r="BB10" s="161">
        <v>0</v>
      </c>
      <c r="BC10" s="161">
        <v>0</v>
      </c>
      <c r="BD10" s="168">
        <f t="shared" si="5"/>
        <v>0</v>
      </c>
      <c r="BE10" s="253">
        <v>100</v>
      </c>
      <c r="BF10" s="253">
        <v>100</v>
      </c>
      <c r="BG10" s="253">
        <v>100</v>
      </c>
      <c r="BH10" s="253">
        <v>100</v>
      </c>
      <c r="BI10" s="253">
        <v>100</v>
      </c>
      <c r="BJ10" s="253">
        <v>100</v>
      </c>
      <c r="BK10" s="253">
        <v>100</v>
      </c>
      <c r="BL10" s="253">
        <v>100</v>
      </c>
      <c r="BM10" s="253">
        <v>100</v>
      </c>
      <c r="BN10" s="253">
        <v>0</v>
      </c>
      <c r="BO10" s="254">
        <v>0</v>
      </c>
      <c r="BP10" s="391">
        <f t="shared" si="6"/>
        <v>0</v>
      </c>
      <c r="BQ10" s="253">
        <v>100</v>
      </c>
      <c r="BR10" s="253">
        <v>100</v>
      </c>
      <c r="BS10" s="253">
        <v>100</v>
      </c>
      <c r="BT10" s="253">
        <v>100</v>
      </c>
      <c r="BU10" s="253">
        <v>100</v>
      </c>
      <c r="BV10" s="253">
        <v>100</v>
      </c>
      <c r="BW10" s="253">
        <v>100</v>
      </c>
      <c r="BX10" s="254">
        <v>0</v>
      </c>
      <c r="BY10" s="255">
        <v>0</v>
      </c>
      <c r="BZ10" s="391">
        <f t="shared" si="7"/>
        <v>0</v>
      </c>
      <c r="CA10" s="248">
        <f t="shared" si="0"/>
        <v>0</v>
      </c>
      <c r="CB10" s="46">
        <v>100</v>
      </c>
      <c r="CC10" s="47">
        <v>100</v>
      </c>
      <c r="CD10" s="47">
        <v>100</v>
      </c>
      <c r="CE10" s="47">
        <v>100</v>
      </c>
      <c r="CF10" s="49">
        <v>0</v>
      </c>
      <c r="CG10" s="49">
        <v>0</v>
      </c>
      <c r="CH10" s="49">
        <v>0</v>
      </c>
      <c r="CI10" s="48">
        <f t="shared" si="8"/>
        <v>0</v>
      </c>
      <c r="CJ10" s="50">
        <v>100</v>
      </c>
      <c r="CK10" s="51">
        <v>100</v>
      </c>
      <c r="CL10" s="51">
        <v>100</v>
      </c>
      <c r="CM10" s="51">
        <v>100</v>
      </c>
      <c r="CN10" s="51">
        <v>0</v>
      </c>
      <c r="CO10" s="51">
        <v>0</v>
      </c>
      <c r="CP10" s="51">
        <v>0</v>
      </c>
      <c r="CQ10" s="52">
        <f t="shared" si="9"/>
        <v>0</v>
      </c>
      <c r="CR10" s="50">
        <v>100</v>
      </c>
      <c r="CS10" s="51">
        <v>100</v>
      </c>
      <c r="CT10" s="51">
        <v>100</v>
      </c>
      <c r="CU10" s="51">
        <v>0</v>
      </c>
      <c r="CV10" s="51">
        <v>0</v>
      </c>
      <c r="CW10" s="53">
        <f t="shared" si="10"/>
        <v>0</v>
      </c>
      <c r="CX10" s="47">
        <v>100</v>
      </c>
      <c r="CY10" s="47">
        <v>100</v>
      </c>
      <c r="CZ10" s="49">
        <v>100</v>
      </c>
      <c r="DA10" s="49">
        <v>100</v>
      </c>
      <c r="DB10" s="49">
        <v>0</v>
      </c>
      <c r="DC10" s="49">
        <v>0</v>
      </c>
      <c r="DD10" s="49">
        <v>0</v>
      </c>
      <c r="DE10" s="54">
        <f t="shared" si="11"/>
        <v>0</v>
      </c>
      <c r="DF10" s="46">
        <v>100</v>
      </c>
      <c r="DG10" s="47">
        <v>100</v>
      </c>
      <c r="DH10" s="49">
        <v>100</v>
      </c>
      <c r="DI10" s="49">
        <v>100</v>
      </c>
      <c r="DJ10" s="49">
        <v>0</v>
      </c>
      <c r="DK10" s="49">
        <v>0</v>
      </c>
      <c r="DL10" s="49">
        <v>0</v>
      </c>
      <c r="DM10" s="55">
        <f t="shared" si="12"/>
        <v>0</v>
      </c>
      <c r="DN10" s="56">
        <v>100</v>
      </c>
      <c r="DO10" s="57">
        <v>100</v>
      </c>
      <c r="DP10" s="57">
        <v>100</v>
      </c>
      <c r="DQ10" s="57">
        <v>0</v>
      </c>
      <c r="DR10" s="57">
        <v>0</v>
      </c>
      <c r="DS10" s="58">
        <f t="shared" si="13"/>
        <v>0</v>
      </c>
      <c r="DT10" s="256">
        <f>SUM(CI10,CQ10,CW10,DE10,DM10,DS10)</f>
        <v>0</v>
      </c>
      <c r="DU10" s="20"/>
      <c r="DV10" s="450"/>
      <c r="DW10" s="450"/>
      <c r="DX10" s="450"/>
      <c r="DY10" s="21"/>
      <c r="DZ10" s="61">
        <f t="shared" si="15"/>
        <v>0</v>
      </c>
      <c r="EA10" s="169"/>
      <c r="EB10" s="170"/>
      <c r="EC10" s="171"/>
      <c r="ED10" s="170"/>
      <c r="EE10" s="63">
        <f t="shared" si="1"/>
        <v>0</v>
      </c>
      <c r="EF10" s="482">
        <f>SUM(CA10,DT10,DZ10,EE10)</f>
        <v>0</v>
      </c>
    </row>
    <row r="11" spans="1:136" s="316" customFormat="1" ht="15.75" hidden="1" customHeight="1" outlineLevel="1" x14ac:dyDescent="0.25">
      <c r="A11" s="45">
        <v>8</v>
      </c>
      <c r="B11" s="257" t="s">
        <v>64</v>
      </c>
      <c r="C11" s="163">
        <v>100</v>
      </c>
      <c r="D11" s="158">
        <v>100</v>
      </c>
      <c r="E11" s="158">
        <v>100</v>
      </c>
      <c r="F11" s="158">
        <v>100</v>
      </c>
      <c r="G11" s="158">
        <v>100</v>
      </c>
      <c r="H11" s="158">
        <v>100</v>
      </c>
      <c r="I11" s="158">
        <v>100</v>
      </c>
      <c r="J11" s="158">
        <v>100</v>
      </c>
      <c r="K11" s="158">
        <v>0</v>
      </c>
      <c r="L11" s="158">
        <v>0</v>
      </c>
      <c r="M11" s="159">
        <f t="shared" si="2"/>
        <v>0</v>
      </c>
      <c r="N11" s="160">
        <v>100</v>
      </c>
      <c r="O11" s="161">
        <v>100</v>
      </c>
      <c r="P11" s="161">
        <v>100</v>
      </c>
      <c r="Q11" s="161">
        <v>100</v>
      </c>
      <c r="R11" s="161">
        <v>100</v>
      </c>
      <c r="S11" s="161">
        <v>100</v>
      </c>
      <c r="T11" s="161">
        <v>100</v>
      </c>
      <c r="U11" s="161">
        <v>100</v>
      </c>
      <c r="V11" s="161">
        <v>100</v>
      </c>
      <c r="W11" s="161">
        <v>100</v>
      </c>
      <c r="X11" s="161">
        <v>100</v>
      </c>
      <c r="Y11" s="161">
        <v>0</v>
      </c>
      <c r="Z11" s="161">
        <v>0</v>
      </c>
      <c r="AA11" s="443">
        <f t="shared" si="3"/>
        <v>0</v>
      </c>
      <c r="AB11" s="163">
        <v>100</v>
      </c>
      <c r="AC11" s="158">
        <v>100</v>
      </c>
      <c r="AD11" s="158">
        <v>100</v>
      </c>
      <c r="AE11" s="158">
        <v>100</v>
      </c>
      <c r="AF11" s="158">
        <v>100</v>
      </c>
      <c r="AG11" s="158">
        <v>100</v>
      </c>
      <c r="AH11" s="158">
        <v>100</v>
      </c>
      <c r="AI11" s="158">
        <v>100</v>
      </c>
      <c r="AJ11" s="158">
        <v>100</v>
      </c>
      <c r="AK11" s="158">
        <v>100</v>
      </c>
      <c r="AL11" s="158">
        <v>100</v>
      </c>
      <c r="AM11" s="164">
        <v>100</v>
      </c>
      <c r="AN11" s="158">
        <v>0</v>
      </c>
      <c r="AO11" s="158">
        <v>0</v>
      </c>
      <c r="AP11" s="165">
        <f t="shared" si="4"/>
        <v>0</v>
      </c>
      <c r="AQ11" s="166">
        <v>100</v>
      </c>
      <c r="AR11" s="167">
        <v>100</v>
      </c>
      <c r="AS11" s="167">
        <v>100</v>
      </c>
      <c r="AT11" s="167">
        <v>100</v>
      </c>
      <c r="AU11" s="167">
        <v>100</v>
      </c>
      <c r="AV11" s="167">
        <v>100</v>
      </c>
      <c r="AW11" s="167">
        <v>100</v>
      </c>
      <c r="AX11" s="167">
        <v>100</v>
      </c>
      <c r="AY11" s="167">
        <v>100</v>
      </c>
      <c r="AZ11" s="161">
        <v>100</v>
      </c>
      <c r="BA11" s="161">
        <v>100</v>
      </c>
      <c r="BB11" s="161">
        <v>0</v>
      </c>
      <c r="BC11" s="161">
        <v>0</v>
      </c>
      <c r="BD11" s="168">
        <f t="shared" si="5"/>
        <v>0</v>
      </c>
      <c r="BE11" s="253">
        <v>100</v>
      </c>
      <c r="BF11" s="253">
        <v>100</v>
      </c>
      <c r="BG11" s="253">
        <v>100</v>
      </c>
      <c r="BH11" s="253">
        <v>100</v>
      </c>
      <c r="BI11" s="253">
        <v>100</v>
      </c>
      <c r="BJ11" s="253">
        <v>100</v>
      </c>
      <c r="BK11" s="253">
        <v>100</v>
      </c>
      <c r="BL11" s="253">
        <v>100</v>
      </c>
      <c r="BM11" s="253">
        <v>100</v>
      </c>
      <c r="BN11" s="253">
        <v>0</v>
      </c>
      <c r="BO11" s="254">
        <v>0</v>
      </c>
      <c r="BP11" s="391">
        <f t="shared" si="6"/>
        <v>0</v>
      </c>
      <c r="BQ11" s="253">
        <v>100</v>
      </c>
      <c r="BR11" s="253">
        <v>100</v>
      </c>
      <c r="BS11" s="253">
        <v>100</v>
      </c>
      <c r="BT11" s="253">
        <v>100</v>
      </c>
      <c r="BU11" s="253">
        <v>100</v>
      </c>
      <c r="BV11" s="253">
        <v>100</v>
      </c>
      <c r="BW11" s="253">
        <v>100</v>
      </c>
      <c r="BX11" s="254">
        <v>0</v>
      </c>
      <c r="BY11" s="255">
        <v>0</v>
      </c>
      <c r="BZ11" s="391">
        <f t="shared" si="7"/>
        <v>0</v>
      </c>
      <c r="CA11" s="248">
        <f t="shared" si="0"/>
        <v>0</v>
      </c>
      <c r="CB11" s="46">
        <v>100</v>
      </c>
      <c r="CC11" s="47">
        <v>100</v>
      </c>
      <c r="CD11" s="47">
        <v>100</v>
      </c>
      <c r="CE11" s="47">
        <v>100</v>
      </c>
      <c r="CF11" s="49">
        <v>0</v>
      </c>
      <c r="CG11" s="49">
        <v>0</v>
      </c>
      <c r="CH11" s="49">
        <v>0</v>
      </c>
      <c r="CI11" s="48">
        <f t="shared" si="8"/>
        <v>0</v>
      </c>
      <c r="CJ11" s="50">
        <v>100</v>
      </c>
      <c r="CK11" s="51">
        <v>100</v>
      </c>
      <c r="CL11" s="51">
        <v>100</v>
      </c>
      <c r="CM11" s="51">
        <v>100</v>
      </c>
      <c r="CN11" s="51">
        <v>0</v>
      </c>
      <c r="CO11" s="51">
        <v>0</v>
      </c>
      <c r="CP11" s="51">
        <v>0</v>
      </c>
      <c r="CQ11" s="52">
        <f t="shared" si="9"/>
        <v>0</v>
      </c>
      <c r="CR11" s="50">
        <v>100</v>
      </c>
      <c r="CS11" s="51">
        <v>100</v>
      </c>
      <c r="CT11" s="51">
        <v>100</v>
      </c>
      <c r="CU11" s="51">
        <v>0</v>
      </c>
      <c r="CV11" s="51">
        <v>0</v>
      </c>
      <c r="CW11" s="53">
        <f t="shared" si="10"/>
        <v>0</v>
      </c>
      <c r="CX11" s="47">
        <v>100</v>
      </c>
      <c r="CY11" s="47">
        <v>100</v>
      </c>
      <c r="CZ11" s="49">
        <v>100</v>
      </c>
      <c r="DA11" s="49">
        <v>100</v>
      </c>
      <c r="DB11" s="49">
        <v>0</v>
      </c>
      <c r="DC11" s="49">
        <v>0</v>
      </c>
      <c r="DD11" s="49">
        <v>0</v>
      </c>
      <c r="DE11" s="54">
        <f t="shared" si="11"/>
        <v>0</v>
      </c>
      <c r="DF11" s="46">
        <v>100</v>
      </c>
      <c r="DG11" s="47">
        <v>100</v>
      </c>
      <c r="DH11" s="49">
        <v>100</v>
      </c>
      <c r="DI11" s="49">
        <v>100</v>
      </c>
      <c r="DJ11" s="49">
        <v>0</v>
      </c>
      <c r="DK11" s="49">
        <v>0</v>
      </c>
      <c r="DL11" s="49">
        <v>0</v>
      </c>
      <c r="DM11" s="55">
        <f t="shared" si="12"/>
        <v>0</v>
      </c>
      <c r="DN11" s="56">
        <v>100</v>
      </c>
      <c r="DO11" s="57">
        <v>100</v>
      </c>
      <c r="DP11" s="57">
        <v>100</v>
      </c>
      <c r="DQ11" s="57">
        <v>0</v>
      </c>
      <c r="DR11" s="57">
        <v>0</v>
      </c>
      <c r="DS11" s="58">
        <f t="shared" si="13"/>
        <v>0</v>
      </c>
      <c r="DT11" s="256">
        <f t="shared" si="14"/>
        <v>0</v>
      </c>
      <c r="DU11" s="20"/>
      <c r="DV11" s="450"/>
      <c r="DW11" s="450"/>
      <c r="DX11" s="450"/>
      <c r="DY11" s="21"/>
      <c r="DZ11" s="61">
        <f t="shared" si="15"/>
        <v>0</v>
      </c>
      <c r="EA11" s="59"/>
      <c r="EB11" s="60"/>
      <c r="EC11" s="62"/>
      <c r="ED11" s="60"/>
      <c r="EE11" s="63">
        <f t="shared" si="1"/>
        <v>0</v>
      </c>
      <c r="EF11" s="482">
        <f t="shared" si="16"/>
        <v>0</v>
      </c>
    </row>
    <row r="12" spans="1:136" s="11" customFormat="1" ht="16.5" customHeight="1" collapsed="1" x14ac:dyDescent="0.25">
      <c r="A12" s="45">
        <v>9</v>
      </c>
      <c r="B12" s="114" t="s">
        <v>65</v>
      </c>
      <c r="C12" s="72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158">
        <v>0</v>
      </c>
      <c r="L12" s="73">
        <v>20</v>
      </c>
      <c r="M12" s="96">
        <f t="shared" si="2"/>
        <v>2.8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20</v>
      </c>
      <c r="AA12" s="447">
        <f t="shared" ref="AA12" si="17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3.8</v>
      </c>
      <c r="AB12" s="421">
        <v>100</v>
      </c>
      <c r="AC12" s="416">
        <v>100</v>
      </c>
      <c r="AD12" s="416">
        <v>100</v>
      </c>
      <c r="AE12" s="416">
        <v>100</v>
      </c>
      <c r="AF12" s="416">
        <v>100</v>
      </c>
      <c r="AG12" s="416">
        <v>100</v>
      </c>
      <c r="AH12" s="416">
        <v>100</v>
      </c>
      <c r="AI12" s="416">
        <v>100</v>
      </c>
      <c r="AJ12" s="416">
        <v>100</v>
      </c>
      <c r="AK12" s="416">
        <v>100</v>
      </c>
      <c r="AL12" s="416">
        <v>100</v>
      </c>
      <c r="AM12" s="422">
        <v>100</v>
      </c>
      <c r="AN12" s="416">
        <v>0</v>
      </c>
      <c r="AO12" s="416">
        <v>0</v>
      </c>
      <c r="AP12" s="423">
        <f t="shared" si="4"/>
        <v>0</v>
      </c>
      <c r="AQ12" s="424">
        <v>100</v>
      </c>
      <c r="AR12" s="425">
        <v>100</v>
      </c>
      <c r="AS12" s="425">
        <v>100</v>
      </c>
      <c r="AT12" s="425">
        <v>100</v>
      </c>
      <c r="AU12" s="425">
        <v>100</v>
      </c>
      <c r="AV12" s="425">
        <v>100</v>
      </c>
      <c r="AW12" s="425">
        <v>100</v>
      </c>
      <c r="AX12" s="425">
        <v>100</v>
      </c>
      <c r="AY12" s="425">
        <v>100</v>
      </c>
      <c r="AZ12" s="419">
        <v>100</v>
      </c>
      <c r="BA12" s="419">
        <v>100</v>
      </c>
      <c r="BB12" s="419">
        <v>0</v>
      </c>
      <c r="BC12" s="419">
        <v>0</v>
      </c>
      <c r="BD12" s="468">
        <f t="shared" si="5"/>
        <v>0</v>
      </c>
      <c r="BE12" s="500">
        <v>100</v>
      </c>
      <c r="BF12" s="500">
        <v>100</v>
      </c>
      <c r="BG12" s="500">
        <v>100</v>
      </c>
      <c r="BH12" s="500">
        <v>100</v>
      </c>
      <c r="BI12" s="500">
        <v>100</v>
      </c>
      <c r="BJ12" s="500">
        <v>100</v>
      </c>
      <c r="BK12" s="500">
        <v>100</v>
      </c>
      <c r="BL12" s="500">
        <v>100</v>
      </c>
      <c r="BM12" s="500">
        <v>100</v>
      </c>
      <c r="BN12" s="500">
        <v>0</v>
      </c>
      <c r="BO12" s="501">
        <v>0</v>
      </c>
      <c r="BP12" s="499">
        <f t="shared" si="6"/>
        <v>0</v>
      </c>
      <c r="BQ12" s="500">
        <v>100</v>
      </c>
      <c r="BR12" s="500">
        <v>100</v>
      </c>
      <c r="BS12" s="500">
        <v>100</v>
      </c>
      <c r="BT12" s="500">
        <v>100</v>
      </c>
      <c r="BU12" s="500">
        <v>100</v>
      </c>
      <c r="BV12" s="500">
        <v>100</v>
      </c>
      <c r="BW12" s="500">
        <v>100</v>
      </c>
      <c r="BX12" s="501">
        <v>0</v>
      </c>
      <c r="BY12" s="502">
        <v>0</v>
      </c>
      <c r="BZ12" s="499">
        <f t="shared" si="7"/>
        <v>0</v>
      </c>
      <c r="CA12" s="245">
        <f t="shared" si="0"/>
        <v>6.6</v>
      </c>
      <c r="CB12" s="46">
        <v>100</v>
      </c>
      <c r="CC12" s="47">
        <v>100</v>
      </c>
      <c r="CD12" s="47">
        <v>100</v>
      </c>
      <c r="CE12" s="47">
        <v>100</v>
      </c>
      <c r="CF12" s="49">
        <v>0</v>
      </c>
      <c r="CG12" s="49">
        <v>0</v>
      </c>
      <c r="CH12" s="49">
        <v>0</v>
      </c>
      <c r="CI12" s="48">
        <f t="shared" si="8"/>
        <v>0</v>
      </c>
      <c r="CJ12" s="50">
        <v>100</v>
      </c>
      <c r="CK12" s="51">
        <v>100</v>
      </c>
      <c r="CL12" s="51">
        <v>100</v>
      </c>
      <c r="CM12" s="51">
        <v>100</v>
      </c>
      <c r="CN12" s="51">
        <v>0</v>
      </c>
      <c r="CO12" s="51">
        <v>0</v>
      </c>
      <c r="CP12" s="51">
        <v>0</v>
      </c>
      <c r="CQ12" s="52">
        <f t="shared" si="9"/>
        <v>0</v>
      </c>
      <c r="CR12" s="50">
        <v>100</v>
      </c>
      <c r="CS12" s="51">
        <v>100</v>
      </c>
      <c r="CT12" s="51">
        <v>100</v>
      </c>
      <c r="CU12" s="51">
        <v>0</v>
      </c>
      <c r="CV12" s="51">
        <v>0</v>
      </c>
      <c r="CW12" s="53">
        <f t="shared" si="10"/>
        <v>0</v>
      </c>
      <c r="CX12" s="47">
        <v>100</v>
      </c>
      <c r="CY12" s="47">
        <v>100</v>
      </c>
      <c r="CZ12" s="49">
        <v>100</v>
      </c>
      <c r="DA12" s="49">
        <v>100</v>
      </c>
      <c r="DB12" s="49">
        <v>0</v>
      </c>
      <c r="DC12" s="49">
        <v>0</v>
      </c>
      <c r="DD12" s="49">
        <v>0</v>
      </c>
      <c r="DE12" s="54">
        <f t="shared" si="11"/>
        <v>0</v>
      </c>
      <c r="DF12" s="46">
        <v>100</v>
      </c>
      <c r="DG12" s="47">
        <v>100</v>
      </c>
      <c r="DH12" s="49">
        <v>100</v>
      </c>
      <c r="DI12" s="49">
        <v>100</v>
      </c>
      <c r="DJ12" s="49">
        <v>0</v>
      </c>
      <c r="DK12" s="49">
        <v>0</v>
      </c>
      <c r="DL12" s="49">
        <v>0</v>
      </c>
      <c r="DM12" s="55">
        <f t="shared" si="12"/>
        <v>0</v>
      </c>
      <c r="DN12" s="56">
        <v>100</v>
      </c>
      <c r="DO12" s="57">
        <v>100</v>
      </c>
      <c r="DP12" s="57">
        <v>100</v>
      </c>
      <c r="DQ12" s="57">
        <v>0</v>
      </c>
      <c r="DR12" s="57">
        <v>0</v>
      </c>
      <c r="DS12" s="58">
        <f t="shared" si="13"/>
        <v>0</v>
      </c>
      <c r="DT12" s="256">
        <f t="shared" si="14"/>
        <v>0</v>
      </c>
      <c r="DU12" s="20">
        <f>7/10</f>
        <v>0.7</v>
      </c>
      <c r="DV12" s="475"/>
      <c r="DW12" s="475"/>
      <c r="DX12" s="450">
        <f>1/10</f>
        <v>0.1</v>
      </c>
      <c r="DY12" s="21"/>
      <c r="DZ12" s="61">
        <f t="shared" si="15"/>
        <v>0.79999999999999993</v>
      </c>
      <c r="EA12" s="59"/>
      <c r="EB12" s="60"/>
      <c r="EC12" s="62"/>
      <c r="ED12" s="60"/>
      <c r="EE12" s="63">
        <f t="shared" si="1"/>
        <v>0</v>
      </c>
      <c r="EF12" s="482">
        <f t="shared" si="16"/>
        <v>7.3999999999999995</v>
      </c>
    </row>
    <row r="13" spans="1:136" s="10" customFormat="1" ht="15.75" customHeight="1" x14ac:dyDescent="0.25">
      <c r="A13" s="361">
        <v>10</v>
      </c>
      <c r="B13" s="114" t="s">
        <v>66</v>
      </c>
      <c r="C13" s="72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100</v>
      </c>
      <c r="K13" s="73">
        <v>20</v>
      </c>
      <c r="L13" s="73">
        <v>0</v>
      </c>
      <c r="M13" s="96">
        <f t="shared" si="2"/>
        <v>3.6</v>
      </c>
      <c r="N13" s="68">
        <v>100</v>
      </c>
      <c r="O13" s="69">
        <v>100</v>
      </c>
      <c r="P13" s="69">
        <v>100</v>
      </c>
      <c r="Q13" s="69">
        <v>100</v>
      </c>
      <c r="R13" s="69">
        <v>100</v>
      </c>
      <c r="S13" s="69">
        <v>100</v>
      </c>
      <c r="T13" s="69">
        <v>100</v>
      </c>
      <c r="U13" s="69">
        <v>100</v>
      </c>
      <c r="V13" s="69">
        <v>100</v>
      </c>
      <c r="W13" s="69">
        <v>100</v>
      </c>
      <c r="X13" s="69">
        <v>100</v>
      </c>
      <c r="Y13" s="69">
        <v>0</v>
      </c>
      <c r="Z13" s="69">
        <v>0</v>
      </c>
      <c r="AA13" s="447">
        <f t="shared" si="3"/>
        <v>0</v>
      </c>
      <c r="AB13" s="72">
        <v>100</v>
      </c>
      <c r="AC13" s="73">
        <v>100</v>
      </c>
      <c r="AD13" s="73">
        <v>100</v>
      </c>
      <c r="AE13" s="73">
        <v>100</v>
      </c>
      <c r="AF13" s="73">
        <v>100</v>
      </c>
      <c r="AG13" s="73">
        <v>100</v>
      </c>
      <c r="AH13" s="73">
        <v>100</v>
      </c>
      <c r="AI13" s="73">
        <v>100</v>
      </c>
      <c r="AJ13" s="73">
        <v>100</v>
      </c>
      <c r="AK13" s="73">
        <v>100</v>
      </c>
      <c r="AL13" s="73">
        <v>100</v>
      </c>
      <c r="AM13" s="94">
        <v>100</v>
      </c>
      <c r="AN13" s="73">
        <v>0</v>
      </c>
      <c r="AO13" s="73">
        <v>0</v>
      </c>
      <c r="AP13" s="74">
        <f t="shared" si="4"/>
        <v>0</v>
      </c>
      <c r="AQ13" s="75">
        <v>100</v>
      </c>
      <c r="AR13" s="95">
        <v>100</v>
      </c>
      <c r="AS13" s="95">
        <v>100</v>
      </c>
      <c r="AT13" s="95">
        <v>100</v>
      </c>
      <c r="AU13" s="95">
        <v>100</v>
      </c>
      <c r="AV13" s="95">
        <v>100</v>
      </c>
      <c r="AW13" s="95">
        <v>100</v>
      </c>
      <c r="AX13" s="95">
        <v>100</v>
      </c>
      <c r="AY13" s="95">
        <v>100</v>
      </c>
      <c r="AZ13" s="69">
        <v>100</v>
      </c>
      <c r="BA13" s="69">
        <v>100</v>
      </c>
      <c r="BB13" s="69">
        <v>0</v>
      </c>
      <c r="BC13" s="69">
        <v>0</v>
      </c>
      <c r="BD13" s="71">
        <f t="shared" si="5"/>
        <v>0</v>
      </c>
      <c r="BE13" s="117">
        <v>100</v>
      </c>
      <c r="BF13" s="117">
        <v>100</v>
      </c>
      <c r="BG13" s="117">
        <v>100</v>
      </c>
      <c r="BH13" s="117">
        <v>100</v>
      </c>
      <c r="BI13" s="117">
        <v>100</v>
      </c>
      <c r="BJ13" s="117">
        <v>100</v>
      </c>
      <c r="BK13" s="117">
        <v>100</v>
      </c>
      <c r="BL13" s="117">
        <v>100</v>
      </c>
      <c r="BM13" s="117">
        <v>100</v>
      </c>
      <c r="BN13" s="117">
        <v>0</v>
      </c>
      <c r="BO13" s="118">
        <v>0</v>
      </c>
      <c r="BP13" s="441">
        <f t="shared" si="6"/>
        <v>0</v>
      </c>
      <c r="BQ13" s="117">
        <v>100</v>
      </c>
      <c r="BR13" s="117">
        <v>100</v>
      </c>
      <c r="BS13" s="117">
        <v>100</v>
      </c>
      <c r="BT13" s="117">
        <v>100</v>
      </c>
      <c r="BU13" s="117">
        <v>100</v>
      </c>
      <c r="BV13" s="117">
        <v>100</v>
      </c>
      <c r="BW13" s="117">
        <v>100</v>
      </c>
      <c r="BX13" s="118">
        <v>0</v>
      </c>
      <c r="BY13" s="119">
        <v>0</v>
      </c>
      <c r="BZ13" s="441">
        <f t="shared" si="7"/>
        <v>0</v>
      </c>
      <c r="CA13" s="245">
        <f t="shared" si="0"/>
        <v>3.6</v>
      </c>
      <c r="CB13" s="78">
        <v>100</v>
      </c>
      <c r="CC13" s="79">
        <v>100</v>
      </c>
      <c r="CD13" s="79">
        <v>100</v>
      </c>
      <c r="CE13" s="79">
        <v>100</v>
      </c>
      <c r="CF13" s="80">
        <v>0</v>
      </c>
      <c r="CG13" s="80">
        <v>0</v>
      </c>
      <c r="CH13" s="80">
        <v>0</v>
      </c>
      <c r="CI13" s="14">
        <f t="shared" si="8"/>
        <v>0</v>
      </c>
      <c r="CJ13" s="261">
        <v>100</v>
      </c>
      <c r="CK13" s="262">
        <v>100</v>
      </c>
      <c r="CL13" s="262">
        <v>100</v>
      </c>
      <c r="CM13" s="262">
        <v>100</v>
      </c>
      <c r="CN13" s="262">
        <v>0</v>
      </c>
      <c r="CO13" s="262">
        <v>0</v>
      </c>
      <c r="CP13" s="262">
        <v>0</v>
      </c>
      <c r="CQ13" s="263">
        <f t="shared" si="9"/>
        <v>0</v>
      </c>
      <c r="CR13" s="261">
        <v>100</v>
      </c>
      <c r="CS13" s="262">
        <v>100</v>
      </c>
      <c r="CT13" s="262">
        <v>100</v>
      </c>
      <c r="CU13" s="262">
        <v>0</v>
      </c>
      <c r="CV13" s="262">
        <v>0</v>
      </c>
      <c r="CW13" s="264">
        <f t="shared" si="10"/>
        <v>0</v>
      </c>
      <c r="CX13" s="265">
        <v>100</v>
      </c>
      <c r="CY13" s="265">
        <v>100</v>
      </c>
      <c r="CZ13" s="266">
        <v>100</v>
      </c>
      <c r="DA13" s="266">
        <v>100</v>
      </c>
      <c r="DB13" s="266">
        <v>0</v>
      </c>
      <c r="DC13" s="266">
        <v>0</v>
      </c>
      <c r="DD13" s="266">
        <v>0</v>
      </c>
      <c r="DE13" s="267">
        <f t="shared" si="11"/>
        <v>0</v>
      </c>
      <c r="DF13" s="268">
        <v>100</v>
      </c>
      <c r="DG13" s="265">
        <v>100</v>
      </c>
      <c r="DH13" s="266">
        <v>100</v>
      </c>
      <c r="DI13" s="266">
        <v>100</v>
      </c>
      <c r="DJ13" s="266">
        <v>0</v>
      </c>
      <c r="DK13" s="266">
        <v>0</v>
      </c>
      <c r="DL13" s="266">
        <v>0</v>
      </c>
      <c r="DM13" s="269">
        <f t="shared" si="12"/>
        <v>0</v>
      </c>
      <c r="DN13" s="270">
        <v>100</v>
      </c>
      <c r="DO13" s="271">
        <v>100</v>
      </c>
      <c r="DP13" s="271">
        <v>100</v>
      </c>
      <c r="DQ13" s="271">
        <v>0</v>
      </c>
      <c r="DR13" s="271">
        <v>0</v>
      </c>
      <c r="DS13" s="272">
        <f t="shared" si="13"/>
        <v>0</v>
      </c>
      <c r="DT13" s="308">
        <f t="shared" si="14"/>
        <v>0</v>
      </c>
      <c r="DU13" s="20">
        <f>7/10</f>
        <v>0.7</v>
      </c>
      <c r="DV13" s="475"/>
      <c r="DW13" s="475"/>
      <c r="DX13" s="487"/>
      <c r="DY13" s="21"/>
      <c r="DZ13" s="22">
        <f t="shared" si="15"/>
        <v>0.7</v>
      </c>
      <c r="EA13" s="37"/>
      <c r="EB13" s="21">
        <v>2</v>
      </c>
      <c r="EC13" s="44"/>
      <c r="ED13" s="38"/>
      <c r="EE13" s="120">
        <f t="shared" si="1"/>
        <v>2</v>
      </c>
      <c r="EF13" s="483">
        <f t="shared" si="16"/>
        <v>6.3</v>
      </c>
    </row>
    <row r="14" spans="1:136" s="9" customFormat="1" ht="15.75" x14ac:dyDescent="0.25">
      <c r="A14" s="361">
        <v>11</v>
      </c>
      <c r="B14" s="114" t="s">
        <v>67</v>
      </c>
      <c r="C14" s="72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0</v>
      </c>
      <c r="L14" s="73">
        <v>0</v>
      </c>
      <c r="M14" s="96">
        <f t="shared" si="2"/>
        <v>3.5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100</v>
      </c>
      <c r="Y14" s="69">
        <v>0</v>
      </c>
      <c r="Z14" s="69">
        <v>30</v>
      </c>
      <c r="AA14" s="447">
        <f t="shared" si="3"/>
        <v>3.2</v>
      </c>
      <c r="AB14" s="72">
        <v>100</v>
      </c>
      <c r="AC14" s="73">
        <v>100</v>
      </c>
      <c r="AD14" s="73">
        <v>100</v>
      </c>
      <c r="AE14" s="73">
        <v>100</v>
      </c>
      <c r="AF14" s="73">
        <v>100</v>
      </c>
      <c r="AG14" s="73">
        <v>100</v>
      </c>
      <c r="AH14" s="73">
        <v>100</v>
      </c>
      <c r="AI14" s="73">
        <v>100</v>
      </c>
      <c r="AJ14" s="73">
        <v>100</v>
      </c>
      <c r="AK14" s="73">
        <v>100</v>
      </c>
      <c r="AL14" s="73">
        <v>100</v>
      </c>
      <c r="AM14" s="94">
        <v>100</v>
      </c>
      <c r="AN14" s="73">
        <v>0</v>
      </c>
      <c r="AO14" s="73">
        <v>0</v>
      </c>
      <c r="AP14" s="74">
        <f t="shared" si="4"/>
        <v>0</v>
      </c>
      <c r="AQ14" s="75">
        <v>100</v>
      </c>
      <c r="AR14" s="95">
        <v>100</v>
      </c>
      <c r="AS14" s="95">
        <v>100</v>
      </c>
      <c r="AT14" s="95">
        <v>100</v>
      </c>
      <c r="AU14" s="95">
        <v>100</v>
      </c>
      <c r="AV14" s="95">
        <v>100</v>
      </c>
      <c r="AW14" s="95">
        <v>100</v>
      </c>
      <c r="AX14" s="95">
        <v>100</v>
      </c>
      <c r="AY14" s="95">
        <v>100</v>
      </c>
      <c r="AZ14" s="69">
        <v>100</v>
      </c>
      <c r="BA14" s="69">
        <v>100</v>
      </c>
      <c r="BB14" s="69">
        <v>0</v>
      </c>
      <c r="BC14" s="69">
        <v>0</v>
      </c>
      <c r="BD14" s="71">
        <f t="shared" si="5"/>
        <v>0</v>
      </c>
      <c r="BE14" s="117">
        <v>100</v>
      </c>
      <c r="BF14" s="117">
        <v>100</v>
      </c>
      <c r="BG14" s="117">
        <v>100</v>
      </c>
      <c r="BH14" s="117">
        <v>100</v>
      </c>
      <c r="BI14" s="117">
        <v>100</v>
      </c>
      <c r="BJ14" s="117">
        <v>100</v>
      </c>
      <c r="BK14" s="117">
        <v>100</v>
      </c>
      <c r="BL14" s="117">
        <v>100</v>
      </c>
      <c r="BM14" s="117">
        <v>100</v>
      </c>
      <c r="BN14" s="117">
        <v>0</v>
      </c>
      <c r="BO14" s="118">
        <v>0</v>
      </c>
      <c r="BP14" s="441">
        <f t="shared" si="6"/>
        <v>0</v>
      </c>
      <c r="BQ14" s="117">
        <v>100</v>
      </c>
      <c r="BR14" s="117">
        <v>100</v>
      </c>
      <c r="BS14" s="117">
        <v>100</v>
      </c>
      <c r="BT14" s="117">
        <v>100</v>
      </c>
      <c r="BU14" s="117">
        <v>100</v>
      </c>
      <c r="BV14" s="117">
        <v>100</v>
      </c>
      <c r="BW14" s="117">
        <v>100</v>
      </c>
      <c r="BX14" s="118">
        <v>0</v>
      </c>
      <c r="BY14" s="119">
        <v>0</v>
      </c>
      <c r="BZ14" s="441">
        <f t="shared" si="7"/>
        <v>0</v>
      </c>
      <c r="CA14" s="245">
        <f t="shared" si="0"/>
        <v>6.7</v>
      </c>
      <c r="CB14" s="78">
        <v>100</v>
      </c>
      <c r="CC14" s="79">
        <v>100</v>
      </c>
      <c r="CD14" s="79">
        <v>100</v>
      </c>
      <c r="CE14" s="79">
        <v>100</v>
      </c>
      <c r="CF14" s="80">
        <v>0</v>
      </c>
      <c r="CG14" s="80">
        <v>0</v>
      </c>
      <c r="CH14" s="80">
        <v>0</v>
      </c>
      <c r="CI14" s="13">
        <f t="shared" si="8"/>
        <v>0</v>
      </c>
      <c r="CJ14" s="81">
        <v>100</v>
      </c>
      <c r="CK14" s="82">
        <v>100</v>
      </c>
      <c r="CL14" s="82">
        <v>100</v>
      </c>
      <c r="CM14" s="82">
        <v>100</v>
      </c>
      <c r="CN14" s="82">
        <v>0</v>
      </c>
      <c r="CO14" s="82">
        <v>0</v>
      </c>
      <c r="CP14" s="82">
        <v>0</v>
      </c>
      <c r="CQ14" s="15">
        <f t="shared" si="9"/>
        <v>0</v>
      </c>
      <c r="CR14" s="81">
        <v>100</v>
      </c>
      <c r="CS14" s="82">
        <v>100</v>
      </c>
      <c r="CT14" s="82">
        <v>100</v>
      </c>
      <c r="CU14" s="82">
        <v>0</v>
      </c>
      <c r="CV14" s="82">
        <v>0</v>
      </c>
      <c r="CW14" s="16">
        <f t="shared" si="10"/>
        <v>0</v>
      </c>
      <c r="CX14" s="79">
        <v>100</v>
      </c>
      <c r="CY14" s="79">
        <v>100</v>
      </c>
      <c r="CZ14" s="80">
        <v>100</v>
      </c>
      <c r="DA14" s="80">
        <v>100</v>
      </c>
      <c r="DB14" s="80">
        <v>0</v>
      </c>
      <c r="DC14" s="80">
        <v>0</v>
      </c>
      <c r="DD14" s="80">
        <v>0</v>
      </c>
      <c r="DE14" s="17">
        <f t="shared" si="11"/>
        <v>0</v>
      </c>
      <c r="DF14" s="78">
        <v>100</v>
      </c>
      <c r="DG14" s="79">
        <v>100</v>
      </c>
      <c r="DH14" s="80">
        <v>100</v>
      </c>
      <c r="DI14" s="80">
        <v>100</v>
      </c>
      <c r="DJ14" s="80">
        <v>0</v>
      </c>
      <c r="DK14" s="80">
        <v>0</v>
      </c>
      <c r="DL14" s="80">
        <v>0</v>
      </c>
      <c r="DM14" s="18">
        <f t="shared" si="12"/>
        <v>0</v>
      </c>
      <c r="DN14" s="83">
        <v>100</v>
      </c>
      <c r="DO14" s="84">
        <v>100</v>
      </c>
      <c r="DP14" s="84">
        <v>100</v>
      </c>
      <c r="DQ14" s="84">
        <v>0</v>
      </c>
      <c r="DR14" s="84">
        <v>0</v>
      </c>
      <c r="DS14" s="19">
        <f t="shared" si="13"/>
        <v>0</v>
      </c>
      <c r="DT14" s="308">
        <f t="shared" si="14"/>
        <v>0</v>
      </c>
      <c r="DU14" s="20">
        <f>7/10</f>
        <v>0.7</v>
      </c>
      <c r="DV14" s="475"/>
      <c r="DW14" s="450">
        <f>6/11</f>
        <v>0.54545454545454541</v>
      </c>
      <c r="DX14" s="487"/>
      <c r="DY14" s="21"/>
      <c r="DZ14" s="22">
        <f t="shared" si="15"/>
        <v>1.2454545454545454</v>
      </c>
      <c r="EA14" s="89"/>
      <c r="EB14" s="21"/>
      <c r="EC14" s="91"/>
      <c r="ED14" s="90"/>
      <c r="EE14" s="120">
        <f t="shared" si="1"/>
        <v>0</v>
      </c>
      <c r="EF14" s="483">
        <f t="shared" si="16"/>
        <v>7.9454545454545453</v>
      </c>
    </row>
    <row r="15" spans="1:136" s="11" customFormat="1" ht="15.75" x14ac:dyDescent="0.25">
      <c r="A15" s="45">
        <v>12</v>
      </c>
      <c r="B15" s="257" t="s">
        <v>68</v>
      </c>
      <c r="C15" s="163">
        <v>100</v>
      </c>
      <c r="D15" s="158">
        <v>100</v>
      </c>
      <c r="E15" s="158">
        <v>100</v>
      </c>
      <c r="F15" s="158">
        <v>100</v>
      </c>
      <c r="G15" s="158">
        <v>100</v>
      </c>
      <c r="H15" s="158">
        <v>100</v>
      </c>
      <c r="I15" s="158">
        <v>100</v>
      </c>
      <c r="J15" s="158">
        <v>100</v>
      </c>
      <c r="K15" s="158">
        <v>0</v>
      </c>
      <c r="L15" s="158">
        <v>0</v>
      </c>
      <c r="M15" s="159">
        <f t="shared" si="2"/>
        <v>0</v>
      </c>
      <c r="N15" s="160">
        <v>100</v>
      </c>
      <c r="O15" s="161">
        <v>100</v>
      </c>
      <c r="P15" s="161">
        <v>100</v>
      </c>
      <c r="Q15" s="161">
        <v>100</v>
      </c>
      <c r="R15" s="161">
        <v>100</v>
      </c>
      <c r="S15" s="161">
        <v>100</v>
      </c>
      <c r="T15" s="161">
        <v>100</v>
      </c>
      <c r="U15" s="161">
        <v>100</v>
      </c>
      <c r="V15" s="161">
        <v>100</v>
      </c>
      <c r="W15" s="161">
        <v>100</v>
      </c>
      <c r="X15" s="161">
        <v>100</v>
      </c>
      <c r="Y15" s="161">
        <v>0</v>
      </c>
      <c r="Z15" s="161">
        <v>0</v>
      </c>
      <c r="AA15" s="443">
        <f t="shared" si="3"/>
        <v>0</v>
      </c>
      <c r="AB15" s="163">
        <v>100</v>
      </c>
      <c r="AC15" s="158">
        <v>100</v>
      </c>
      <c r="AD15" s="158">
        <v>100</v>
      </c>
      <c r="AE15" s="158">
        <v>100</v>
      </c>
      <c r="AF15" s="158">
        <v>100</v>
      </c>
      <c r="AG15" s="158">
        <v>100</v>
      </c>
      <c r="AH15" s="158">
        <v>100</v>
      </c>
      <c r="AI15" s="158">
        <v>100</v>
      </c>
      <c r="AJ15" s="158">
        <v>100</v>
      </c>
      <c r="AK15" s="158">
        <v>100</v>
      </c>
      <c r="AL15" s="158">
        <v>100</v>
      </c>
      <c r="AM15" s="164">
        <v>100</v>
      </c>
      <c r="AN15" s="158">
        <v>0</v>
      </c>
      <c r="AO15" s="158">
        <v>0</v>
      </c>
      <c r="AP15" s="165">
        <f t="shared" si="4"/>
        <v>0</v>
      </c>
      <c r="AQ15" s="166">
        <v>100</v>
      </c>
      <c r="AR15" s="167">
        <v>100</v>
      </c>
      <c r="AS15" s="167">
        <v>100</v>
      </c>
      <c r="AT15" s="167">
        <v>100</v>
      </c>
      <c r="AU15" s="167">
        <v>100</v>
      </c>
      <c r="AV15" s="167">
        <v>100</v>
      </c>
      <c r="AW15" s="167">
        <v>100</v>
      </c>
      <c r="AX15" s="167">
        <v>100</v>
      </c>
      <c r="AY15" s="167">
        <v>100</v>
      </c>
      <c r="AZ15" s="161">
        <v>100</v>
      </c>
      <c r="BA15" s="161">
        <v>100</v>
      </c>
      <c r="BB15" s="161">
        <v>0</v>
      </c>
      <c r="BC15" s="161">
        <v>0</v>
      </c>
      <c r="BD15" s="168">
        <f t="shared" si="5"/>
        <v>0</v>
      </c>
      <c r="BE15" s="253">
        <v>100</v>
      </c>
      <c r="BF15" s="253">
        <v>100</v>
      </c>
      <c r="BG15" s="253">
        <v>100</v>
      </c>
      <c r="BH15" s="253">
        <v>100</v>
      </c>
      <c r="BI15" s="253">
        <v>100</v>
      </c>
      <c r="BJ15" s="253">
        <v>100</v>
      </c>
      <c r="BK15" s="253">
        <v>100</v>
      </c>
      <c r="BL15" s="253">
        <v>100</v>
      </c>
      <c r="BM15" s="253">
        <v>100</v>
      </c>
      <c r="BN15" s="253">
        <v>0</v>
      </c>
      <c r="BO15" s="254">
        <v>0</v>
      </c>
      <c r="BP15" s="391">
        <f t="shared" si="6"/>
        <v>0</v>
      </c>
      <c r="BQ15" s="253">
        <v>100</v>
      </c>
      <c r="BR15" s="253">
        <v>100</v>
      </c>
      <c r="BS15" s="253">
        <v>100</v>
      </c>
      <c r="BT15" s="253">
        <v>100</v>
      </c>
      <c r="BU15" s="253">
        <v>100</v>
      </c>
      <c r="BV15" s="253">
        <v>100</v>
      </c>
      <c r="BW15" s="253">
        <v>100</v>
      </c>
      <c r="BX15" s="254">
        <v>0</v>
      </c>
      <c r="BY15" s="255">
        <v>0</v>
      </c>
      <c r="BZ15" s="391">
        <f t="shared" si="7"/>
        <v>0</v>
      </c>
      <c r="CA15" s="248">
        <f t="shared" si="0"/>
        <v>0</v>
      </c>
      <c r="CB15" s="46">
        <v>100</v>
      </c>
      <c r="CC15" s="47">
        <v>100</v>
      </c>
      <c r="CD15" s="47">
        <v>100</v>
      </c>
      <c r="CE15" s="47">
        <v>100</v>
      </c>
      <c r="CF15" s="49">
        <v>0</v>
      </c>
      <c r="CG15" s="49">
        <v>0</v>
      </c>
      <c r="CH15" s="49">
        <v>0</v>
      </c>
      <c r="CI15" s="48">
        <f t="shared" si="8"/>
        <v>0</v>
      </c>
      <c r="CJ15" s="50">
        <v>100</v>
      </c>
      <c r="CK15" s="51">
        <v>100</v>
      </c>
      <c r="CL15" s="51">
        <v>100</v>
      </c>
      <c r="CM15" s="51">
        <v>100</v>
      </c>
      <c r="CN15" s="51">
        <v>0</v>
      </c>
      <c r="CO15" s="51">
        <v>0</v>
      </c>
      <c r="CP15" s="51">
        <v>0</v>
      </c>
      <c r="CQ15" s="52">
        <f t="shared" si="9"/>
        <v>0</v>
      </c>
      <c r="CR15" s="50">
        <v>100</v>
      </c>
      <c r="CS15" s="51">
        <v>100</v>
      </c>
      <c r="CT15" s="51">
        <v>100</v>
      </c>
      <c r="CU15" s="51">
        <v>0</v>
      </c>
      <c r="CV15" s="51">
        <v>0</v>
      </c>
      <c r="CW15" s="53">
        <f t="shared" si="10"/>
        <v>0</v>
      </c>
      <c r="CX15" s="47">
        <v>100</v>
      </c>
      <c r="CY15" s="47">
        <v>100</v>
      </c>
      <c r="CZ15" s="49">
        <v>100</v>
      </c>
      <c r="DA15" s="49">
        <v>100</v>
      </c>
      <c r="DB15" s="49">
        <v>0</v>
      </c>
      <c r="DC15" s="49">
        <v>0</v>
      </c>
      <c r="DD15" s="49">
        <v>0</v>
      </c>
      <c r="DE15" s="54">
        <f t="shared" si="11"/>
        <v>0</v>
      </c>
      <c r="DF15" s="46">
        <v>100</v>
      </c>
      <c r="DG15" s="47">
        <v>100</v>
      </c>
      <c r="DH15" s="49">
        <v>100</v>
      </c>
      <c r="DI15" s="49">
        <v>100</v>
      </c>
      <c r="DJ15" s="49">
        <v>0</v>
      </c>
      <c r="DK15" s="49">
        <v>0</v>
      </c>
      <c r="DL15" s="49">
        <v>0</v>
      </c>
      <c r="DM15" s="55">
        <f t="shared" si="12"/>
        <v>0</v>
      </c>
      <c r="DN15" s="56">
        <v>100</v>
      </c>
      <c r="DO15" s="57">
        <v>100</v>
      </c>
      <c r="DP15" s="57">
        <v>100</v>
      </c>
      <c r="DQ15" s="57">
        <v>0</v>
      </c>
      <c r="DR15" s="57">
        <v>0</v>
      </c>
      <c r="DS15" s="58">
        <f t="shared" si="13"/>
        <v>0</v>
      </c>
      <c r="DT15" s="256">
        <f t="shared" si="14"/>
        <v>0</v>
      </c>
      <c r="DU15" s="20"/>
      <c r="DV15" s="450"/>
      <c r="DW15" s="450"/>
      <c r="DX15" s="450"/>
      <c r="DY15" s="21"/>
      <c r="DZ15" s="61">
        <f t="shared" si="15"/>
        <v>0</v>
      </c>
      <c r="EA15" s="59"/>
      <c r="EB15" s="60"/>
      <c r="EC15" s="62"/>
      <c r="ED15" s="60"/>
      <c r="EE15" s="63">
        <f t="shared" si="1"/>
        <v>0</v>
      </c>
      <c r="EF15" s="482">
        <f t="shared" si="16"/>
        <v>0</v>
      </c>
    </row>
    <row r="16" spans="1:136" s="11" customFormat="1" ht="15.75" x14ac:dyDescent="0.25">
      <c r="A16" s="361">
        <v>13</v>
      </c>
      <c r="B16" s="114" t="s">
        <v>69</v>
      </c>
      <c r="C16" s="72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100</v>
      </c>
      <c r="K16" s="73">
        <v>30</v>
      </c>
      <c r="L16" s="73">
        <v>0</v>
      </c>
      <c r="M16" s="96">
        <f t="shared" si="2"/>
        <v>3.65</v>
      </c>
      <c r="N16" s="68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10</v>
      </c>
      <c r="V16" s="69">
        <v>10</v>
      </c>
      <c r="W16" s="69">
        <v>0</v>
      </c>
      <c r="X16" s="69">
        <v>100</v>
      </c>
      <c r="Y16" s="69">
        <v>0</v>
      </c>
      <c r="Z16" s="69">
        <v>0</v>
      </c>
      <c r="AA16" s="444">
        <f t="shared" si="3"/>
        <v>4.9000000000000004</v>
      </c>
      <c r="AB16" s="72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94">
        <v>100</v>
      </c>
      <c r="AN16" s="73">
        <v>0</v>
      </c>
      <c r="AO16" s="73">
        <v>0</v>
      </c>
      <c r="AP16" s="74">
        <f t="shared" si="4"/>
        <v>5.5</v>
      </c>
      <c r="AQ16" s="75">
        <v>0</v>
      </c>
      <c r="AR16" s="95">
        <v>0</v>
      </c>
      <c r="AS16" s="95">
        <v>0</v>
      </c>
      <c r="AT16" s="95">
        <v>0</v>
      </c>
      <c r="AU16" s="95">
        <v>0</v>
      </c>
      <c r="AV16" s="95">
        <v>0</v>
      </c>
      <c r="AW16" s="95">
        <v>100</v>
      </c>
      <c r="AX16" s="95">
        <v>100</v>
      </c>
      <c r="AY16" s="95">
        <v>100</v>
      </c>
      <c r="AZ16" s="69">
        <v>100</v>
      </c>
      <c r="BA16" s="69">
        <v>100</v>
      </c>
      <c r="BB16" s="69">
        <v>0</v>
      </c>
      <c r="BC16" s="69">
        <v>0</v>
      </c>
      <c r="BD16" s="71">
        <f t="shared" si="5"/>
        <v>3</v>
      </c>
      <c r="BE16" s="117">
        <v>100</v>
      </c>
      <c r="BF16" s="117">
        <v>100</v>
      </c>
      <c r="BG16" s="117">
        <v>100</v>
      </c>
      <c r="BH16" s="117">
        <v>100</v>
      </c>
      <c r="BI16" s="117">
        <v>100</v>
      </c>
      <c r="BJ16" s="117">
        <v>100</v>
      </c>
      <c r="BK16" s="117">
        <v>100</v>
      </c>
      <c r="BL16" s="117">
        <v>100</v>
      </c>
      <c r="BM16" s="117">
        <v>100</v>
      </c>
      <c r="BN16" s="117">
        <v>0</v>
      </c>
      <c r="BO16" s="118">
        <v>0</v>
      </c>
      <c r="BP16" s="441">
        <f t="shared" si="6"/>
        <v>0</v>
      </c>
      <c r="BQ16" s="117">
        <v>100</v>
      </c>
      <c r="BR16" s="117">
        <v>100</v>
      </c>
      <c r="BS16" s="117">
        <v>100</v>
      </c>
      <c r="BT16" s="117">
        <v>100</v>
      </c>
      <c r="BU16" s="117">
        <v>100</v>
      </c>
      <c r="BV16" s="117">
        <v>100</v>
      </c>
      <c r="BW16" s="117">
        <v>100</v>
      </c>
      <c r="BX16" s="118">
        <v>0</v>
      </c>
      <c r="BY16" s="119">
        <v>0</v>
      </c>
      <c r="BZ16" s="441">
        <f t="shared" si="7"/>
        <v>0</v>
      </c>
      <c r="CA16" s="245">
        <f t="shared" si="0"/>
        <v>17.05</v>
      </c>
      <c r="CB16" s="78">
        <v>100</v>
      </c>
      <c r="CC16" s="79">
        <v>100</v>
      </c>
      <c r="CD16" s="79">
        <v>100</v>
      </c>
      <c r="CE16" s="79">
        <v>100</v>
      </c>
      <c r="CF16" s="80">
        <v>0</v>
      </c>
      <c r="CG16" s="80">
        <v>0</v>
      </c>
      <c r="CH16" s="80">
        <v>0</v>
      </c>
      <c r="CI16" s="48">
        <f t="shared" si="8"/>
        <v>0</v>
      </c>
      <c r="CJ16" s="50">
        <v>100</v>
      </c>
      <c r="CK16" s="51">
        <v>100</v>
      </c>
      <c r="CL16" s="51">
        <v>100</v>
      </c>
      <c r="CM16" s="51">
        <v>100</v>
      </c>
      <c r="CN16" s="51">
        <v>0</v>
      </c>
      <c r="CO16" s="51">
        <v>0</v>
      </c>
      <c r="CP16" s="51">
        <v>0</v>
      </c>
      <c r="CQ16" s="52">
        <f t="shared" si="9"/>
        <v>0</v>
      </c>
      <c r="CR16" s="50">
        <v>100</v>
      </c>
      <c r="CS16" s="51">
        <v>100</v>
      </c>
      <c r="CT16" s="51">
        <v>100</v>
      </c>
      <c r="CU16" s="51">
        <v>0</v>
      </c>
      <c r="CV16" s="51">
        <v>0</v>
      </c>
      <c r="CW16" s="53">
        <f t="shared" si="10"/>
        <v>0</v>
      </c>
      <c r="CX16" s="47">
        <v>100</v>
      </c>
      <c r="CY16" s="47">
        <v>100</v>
      </c>
      <c r="CZ16" s="49">
        <v>100</v>
      </c>
      <c r="DA16" s="49">
        <v>100</v>
      </c>
      <c r="DB16" s="49">
        <v>0</v>
      </c>
      <c r="DC16" s="49">
        <v>0</v>
      </c>
      <c r="DD16" s="49">
        <v>0</v>
      </c>
      <c r="DE16" s="54">
        <f t="shared" si="11"/>
        <v>0</v>
      </c>
      <c r="DF16" s="46">
        <v>100</v>
      </c>
      <c r="DG16" s="47">
        <v>100</v>
      </c>
      <c r="DH16" s="49">
        <v>100</v>
      </c>
      <c r="DI16" s="49">
        <v>100</v>
      </c>
      <c r="DJ16" s="49">
        <v>0</v>
      </c>
      <c r="DK16" s="49">
        <v>0</v>
      </c>
      <c r="DL16" s="49">
        <v>0</v>
      </c>
      <c r="DM16" s="55">
        <f t="shared" si="12"/>
        <v>0</v>
      </c>
      <c r="DN16" s="56">
        <v>100</v>
      </c>
      <c r="DO16" s="57">
        <v>100</v>
      </c>
      <c r="DP16" s="57">
        <v>100</v>
      </c>
      <c r="DQ16" s="57">
        <v>0</v>
      </c>
      <c r="DR16" s="57">
        <v>0</v>
      </c>
      <c r="DS16" s="58">
        <f t="shared" si="13"/>
        <v>0</v>
      </c>
      <c r="DT16" s="308">
        <f t="shared" si="14"/>
        <v>0</v>
      </c>
      <c r="DU16" s="20">
        <f>7/10</f>
        <v>0.7</v>
      </c>
      <c r="DV16" s="20">
        <f>7/10</f>
        <v>0.7</v>
      </c>
      <c r="DW16" s="450">
        <f>6/11</f>
        <v>0.54545454545454541</v>
      </c>
      <c r="DX16" s="450">
        <f>6/10</f>
        <v>0.6</v>
      </c>
      <c r="DY16" s="21"/>
      <c r="DZ16" s="22">
        <f t="shared" si="15"/>
        <v>2.5454545454545454</v>
      </c>
      <c r="EA16" s="59"/>
      <c r="EB16" s="21"/>
      <c r="EC16" s="62"/>
      <c r="ED16" s="60"/>
      <c r="EE16" s="120">
        <f t="shared" si="1"/>
        <v>0</v>
      </c>
      <c r="EF16" s="483">
        <f t="shared" si="16"/>
        <v>19.595454545454547</v>
      </c>
    </row>
    <row r="17" spans="1:136" s="11" customFormat="1" ht="15.75" x14ac:dyDescent="0.25">
      <c r="A17" s="45">
        <v>14</v>
      </c>
      <c r="B17" s="257" t="s">
        <v>70</v>
      </c>
      <c r="C17" s="163">
        <v>100</v>
      </c>
      <c r="D17" s="158">
        <v>100</v>
      </c>
      <c r="E17" s="158">
        <v>100</v>
      </c>
      <c r="F17" s="158">
        <v>100</v>
      </c>
      <c r="G17" s="158">
        <v>100</v>
      </c>
      <c r="H17" s="158">
        <v>100</v>
      </c>
      <c r="I17" s="158">
        <v>100</v>
      </c>
      <c r="J17" s="158">
        <v>100</v>
      </c>
      <c r="K17" s="158">
        <v>0</v>
      </c>
      <c r="L17" s="158">
        <v>0</v>
      </c>
      <c r="M17" s="159">
        <f t="shared" si="2"/>
        <v>0</v>
      </c>
      <c r="N17" s="160">
        <v>100</v>
      </c>
      <c r="O17" s="161">
        <v>100</v>
      </c>
      <c r="P17" s="161">
        <v>100</v>
      </c>
      <c r="Q17" s="161">
        <v>100</v>
      </c>
      <c r="R17" s="161">
        <v>100</v>
      </c>
      <c r="S17" s="161">
        <v>100</v>
      </c>
      <c r="T17" s="161">
        <v>100</v>
      </c>
      <c r="U17" s="161">
        <v>100</v>
      </c>
      <c r="V17" s="161">
        <v>100</v>
      </c>
      <c r="W17" s="161">
        <v>100</v>
      </c>
      <c r="X17" s="161">
        <v>100</v>
      </c>
      <c r="Y17" s="161">
        <v>0</v>
      </c>
      <c r="Z17" s="161">
        <v>0</v>
      </c>
      <c r="AA17" s="443">
        <f t="shared" si="3"/>
        <v>0</v>
      </c>
      <c r="AB17" s="163">
        <v>100</v>
      </c>
      <c r="AC17" s="158">
        <v>100</v>
      </c>
      <c r="AD17" s="158">
        <v>100</v>
      </c>
      <c r="AE17" s="158">
        <v>100</v>
      </c>
      <c r="AF17" s="158">
        <v>100</v>
      </c>
      <c r="AG17" s="158">
        <v>100</v>
      </c>
      <c r="AH17" s="158">
        <v>100</v>
      </c>
      <c r="AI17" s="158">
        <v>100</v>
      </c>
      <c r="AJ17" s="158">
        <v>100</v>
      </c>
      <c r="AK17" s="158">
        <v>100</v>
      </c>
      <c r="AL17" s="158">
        <v>100</v>
      </c>
      <c r="AM17" s="164">
        <v>100</v>
      </c>
      <c r="AN17" s="158">
        <v>0</v>
      </c>
      <c r="AO17" s="158">
        <v>0</v>
      </c>
      <c r="AP17" s="165">
        <f t="shared" si="4"/>
        <v>0</v>
      </c>
      <c r="AQ17" s="166">
        <v>100</v>
      </c>
      <c r="AR17" s="167">
        <v>100</v>
      </c>
      <c r="AS17" s="167">
        <v>100</v>
      </c>
      <c r="AT17" s="167">
        <v>100</v>
      </c>
      <c r="AU17" s="167">
        <v>100</v>
      </c>
      <c r="AV17" s="167">
        <v>100</v>
      </c>
      <c r="AW17" s="167">
        <v>100</v>
      </c>
      <c r="AX17" s="167">
        <v>100</v>
      </c>
      <c r="AY17" s="167">
        <v>100</v>
      </c>
      <c r="AZ17" s="161">
        <v>100</v>
      </c>
      <c r="BA17" s="161">
        <v>100</v>
      </c>
      <c r="BB17" s="161">
        <v>0</v>
      </c>
      <c r="BC17" s="161">
        <v>0</v>
      </c>
      <c r="BD17" s="168">
        <f t="shared" si="5"/>
        <v>0</v>
      </c>
      <c r="BE17" s="253">
        <v>100</v>
      </c>
      <c r="BF17" s="253">
        <v>100</v>
      </c>
      <c r="BG17" s="253">
        <v>100</v>
      </c>
      <c r="BH17" s="253">
        <v>100</v>
      </c>
      <c r="BI17" s="253">
        <v>100</v>
      </c>
      <c r="BJ17" s="253">
        <v>100</v>
      </c>
      <c r="BK17" s="253">
        <v>100</v>
      </c>
      <c r="BL17" s="253">
        <v>100</v>
      </c>
      <c r="BM17" s="253">
        <v>100</v>
      </c>
      <c r="BN17" s="253">
        <v>0</v>
      </c>
      <c r="BO17" s="254">
        <v>0</v>
      </c>
      <c r="BP17" s="391">
        <f t="shared" si="6"/>
        <v>0</v>
      </c>
      <c r="BQ17" s="253">
        <v>100</v>
      </c>
      <c r="BR17" s="253">
        <v>100</v>
      </c>
      <c r="BS17" s="253">
        <v>100</v>
      </c>
      <c r="BT17" s="253">
        <v>100</v>
      </c>
      <c r="BU17" s="253">
        <v>100</v>
      </c>
      <c r="BV17" s="253">
        <v>100</v>
      </c>
      <c r="BW17" s="253">
        <v>100</v>
      </c>
      <c r="BX17" s="254">
        <v>0</v>
      </c>
      <c r="BY17" s="255">
        <v>0</v>
      </c>
      <c r="BZ17" s="391">
        <f t="shared" si="7"/>
        <v>0</v>
      </c>
      <c r="CA17" s="248">
        <f t="shared" si="0"/>
        <v>0</v>
      </c>
      <c r="CB17" s="46">
        <v>100</v>
      </c>
      <c r="CC17" s="47">
        <v>100</v>
      </c>
      <c r="CD17" s="47">
        <v>100</v>
      </c>
      <c r="CE17" s="47">
        <v>100</v>
      </c>
      <c r="CF17" s="49">
        <v>0</v>
      </c>
      <c r="CG17" s="49">
        <v>0</v>
      </c>
      <c r="CH17" s="49">
        <v>0</v>
      </c>
      <c r="CI17" s="48">
        <f t="shared" si="8"/>
        <v>0</v>
      </c>
      <c r="CJ17" s="50">
        <v>100</v>
      </c>
      <c r="CK17" s="51">
        <v>100</v>
      </c>
      <c r="CL17" s="51">
        <v>100</v>
      </c>
      <c r="CM17" s="51">
        <v>100</v>
      </c>
      <c r="CN17" s="51">
        <v>0</v>
      </c>
      <c r="CO17" s="51">
        <v>0</v>
      </c>
      <c r="CP17" s="51">
        <v>0</v>
      </c>
      <c r="CQ17" s="52">
        <f t="shared" si="9"/>
        <v>0</v>
      </c>
      <c r="CR17" s="50">
        <v>100</v>
      </c>
      <c r="CS17" s="51">
        <v>100</v>
      </c>
      <c r="CT17" s="51">
        <v>100</v>
      </c>
      <c r="CU17" s="51">
        <v>0</v>
      </c>
      <c r="CV17" s="51">
        <v>0</v>
      </c>
      <c r="CW17" s="53">
        <f t="shared" si="10"/>
        <v>0</v>
      </c>
      <c r="CX17" s="47">
        <v>100</v>
      </c>
      <c r="CY17" s="47">
        <v>100</v>
      </c>
      <c r="CZ17" s="49">
        <v>100</v>
      </c>
      <c r="DA17" s="49">
        <v>100</v>
      </c>
      <c r="DB17" s="49">
        <v>0</v>
      </c>
      <c r="DC17" s="49">
        <v>0</v>
      </c>
      <c r="DD17" s="49">
        <v>0</v>
      </c>
      <c r="DE17" s="54">
        <f t="shared" si="11"/>
        <v>0</v>
      </c>
      <c r="DF17" s="46">
        <v>100</v>
      </c>
      <c r="DG17" s="47">
        <v>100</v>
      </c>
      <c r="DH17" s="49">
        <v>100</v>
      </c>
      <c r="DI17" s="49">
        <v>100</v>
      </c>
      <c r="DJ17" s="49">
        <v>0</v>
      </c>
      <c r="DK17" s="49">
        <v>0</v>
      </c>
      <c r="DL17" s="49">
        <v>0</v>
      </c>
      <c r="DM17" s="55">
        <f t="shared" si="12"/>
        <v>0</v>
      </c>
      <c r="DN17" s="56">
        <v>100</v>
      </c>
      <c r="DO17" s="57">
        <v>100</v>
      </c>
      <c r="DP17" s="57">
        <v>100</v>
      </c>
      <c r="DQ17" s="57">
        <v>0</v>
      </c>
      <c r="DR17" s="57">
        <v>0</v>
      </c>
      <c r="DS17" s="58">
        <f t="shared" si="13"/>
        <v>0</v>
      </c>
      <c r="DT17" s="256">
        <f t="shared" si="14"/>
        <v>0</v>
      </c>
      <c r="DU17" s="20"/>
      <c r="DV17" s="450"/>
      <c r="DW17" s="450"/>
      <c r="DX17" s="450"/>
      <c r="DY17" s="21"/>
      <c r="DZ17" s="61">
        <f t="shared" si="15"/>
        <v>0</v>
      </c>
      <c r="EA17" s="59"/>
      <c r="EB17" s="60"/>
      <c r="EC17" s="62"/>
      <c r="ED17" s="60"/>
      <c r="EE17" s="63">
        <f t="shared" si="1"/>
        <v>0</v>
      </c>
      <c r="EF17" s="482">
        <f t="shared" si="16"/>
        <v>0</v>
      </c>
    </row>
    <row r="18" spans="1:136" s="11" customFormat="1" ht="15.75" x14ac:dyDescent="0.25">
      <c r="A18" s="361">
        <v>15</v>
      </c>
      <c r="B18" s="114" t="s">
        <v>71</v>
      </c>
      <c r="C18" s="72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100</v>
      </c>
      <c r="K18" s="73">
        <v>30</v>
      </c>
      <c r="L18" s="73">
        <v>0</v>
      </c>
      <c r="M18" s="96">
        <f t="shared" si="2"/>
        <v>3.65</v>
      </c>
      <c r="N18" s="68">
        <v>100</v>
      </c>
      <c r="O18" s="69">
        <v>100</v>
      </c>
      <c r="P18" s="69">
        <v>100</v>
      </c>
      <c r="Q18" s="69">
        <v>100</v>
      </c>
      <c r="R18" s="69">
        <v>100</v>
      </c>
      <c r="S18" s="69">
        <v>100</v>
      </c>
      <c r="T18" s="69">
        <v>100</v>
      </c>
      <c r="U18" s="69">
        <v>100</v>
      </c>
      <c r="V18" s="69">
        <v>100</v>
      </c>
      <c r="W18" s="69">
        <v>100</v>
      </c>
      <c r="X18" s="69">
        <v>100</v>
      </c>
      <c r="Y18" s="69">
        <v>0</v>
      </c>
      <c r="Z18" s="69">
        <v>0</v>
      </c>
      <c r="AA18" s="447">
        <f t="shared" si="3"/>
        <v>0</v>
      </c>
      <c r="AB18" s="72">
        <v>100</v>
      </c>
      <c r="AC18" s="73">
        <v>100</v>
      </c>
      <c r="AD18" s="73">
        <v>100</v>
      </c>
      <c r="AE18" s="73">
        <v>100</v>
      </c>
      <c r="AF18" s="73">
        <v>100</v>
      </c>
      <c r="AG18" s="73">
        <v>100</v>
      </c>
      <c r="AH18" s="73">
        <v>100</v>
      </c>
      <c r="AI18" s="73">
        <v>100</v>
      </c>
      <c r="AJ18" s="73">
        <v>100</v>
      </c>
      <c r="AK18" s="73">
        <v>100</v>
      </c>
      <c r="AL18" s="73">
        <v>100</v>
      </c>
      <c r="AM18" s="94">
        <v>100</v>
      </c>
      <c r="AN18" s="73">
        <v>0</v>
      </c>
      <c r="AO18" s="73">
        <v>0</v>
      </c>
      <c r="AP18" s="74">
        <f t="shared" si="4"/>
        <v>0</v>
      </c>
      <c r="AQ18" s="75">
        <v>100</v>
      </c>
      <c r="AR18" s="95">
        <v>100</v>
      </c>
      <c r="AS18" s="95">
        <v>100</v>
      </c>
      <c r="AT18" s="95">
        <v>100</v>
      </c>
      <c r="AU18" s="95">
        <v>100</v>
      </c>
      <c r="AV18" s="95">
        <v>100</v>
      </c>
      <c r="AW18" s="95">
        <v>100</v>
      </c>
      <c r="AX18" s="95">
        <v>100</v>
      </c>
      <c r="AY18" s="95">
        <v>100</v>
      </c>
      <c r="AZ18" s="69">
        <v>100</v>
      </c>
      <c r="BA18" s="69">
        <v>100</v>
      </c>
      <c r="BB18" s="69">
        <v>0</v>
      </c>
      <c r="BC18" s="69">
        <v>0</v>
      </c>
      <c r="BD18" s="71">
        <f t="shared" si="5"/>
        <v>0</v>
      </c>
      <c r="BE18" s="117">
        <v>100</v>
      </c>
      <c r="BF18" s="117">
        <v>100</v>
      </c>
      <c r="BG18" s="117">
        <v>100</v>
      </c>
      <c r="BH18" s="117">
        <v>100</v>
      </c>
      <c r="BI18" s="117">
        <v>100</v>
      </c>
      <c r="BJ18" s="117">
        <v>100</v>
      </c>
      <c r="BK18" s="117">
        <v>100</v>
      </c>
      <c r="BL18" s="117">
        <v>100</v>
      </c>
      <c r="BM18" s="117">
        <v>100</v>
      </c>
      <c r="BN18" s="117">
        <v>0</v>
      </c>
      <c r="BO18" s="118">
        <v>0</v>
      </c>
      <c r="BP18" s="441">
        <f t="shared" si="6"/>
        <v>0</v>
      </c>
      <c r="BQ18" s="117">
        <v>100</v>
      </c>
      <c r="BR18" s="117">
        <v>100</v>
      </c>
      <c r="BS18" s="117">
        <v>100</v>
      </c>
      <c r="BT18" s="117">
        <v>100</v>
      </c>
      <c r="BU18" s="117">
        <v>100</v>
      </c>
      <c r="BV18" s="117">
        <v>100</v>
      </c>
      <c r="BW18" s="117">
        <v>100</v>
      </c>
      <c r="BX18" s="118">
        <v>0</v>
      </c>
      <c r="BY18" s="119">
        <v>0</v>
      </c>
      <c r="BZ18" s="441">
        <f t="shared" si="7"/>
        <v>0</v>
      </c>
      <c r="CA18" s="245">
        <f t="shared" si="0"/>
        <v>3.65</v>
      </c>
      <c r="CB18" s="78">
        <v>100</v>
      </c>
      <c r="CC18" s="79">
        <v>100</v>
      </c>
      <c r="CD18" s="79">
        <v>100</v>
      </c>
      <c r="CE18" s="79">
        <v>100</v>
      </c>
      <c r="CF18" s="80">
        <v>0</v>
      </c>
      <c r="CG18" s="80">
        <v>0</v>
      </c>
      <c r="CH18" s="80">
        <v>0</v>
      </c>
      <c r="CI18" s="48">
        <f t="shared" si="8"/>
        <v>0</v>
      </c>
      <c r="CJ18" s="50">
        <v>100</v>
      </c>
      <c r="CK18" s="51">
        <v>100</v>
      </c>
      <c r="CL18" s="51">
        <v>100</v>
      </c>
      <c r="CM18" s="51">
        <v>100</v>
      </c>
      <c r="CN18" s="51">
        <v>0</v>
      </c>
      <c r="CO18" s="51">
        <v>0</v>
      </c>
      <c r="CP18" s="51">
        <v>0</v>
      </c>
      <c r="CQ18" s="52">
        <f t="shared" si="9"/>
        <v>0</v>
      </c>
      <c r="CR18" s="50">
        <v>100</v>
      </c>
      <c r="CS18" s="51">
        <v>100</v>
      </c>
      <c r="CT18" s="51">
        <v>100</v>
      </c>
      <c r="CU18" s="51">
        <v>0</v>
      </c>
      <c r="CV18" s="51">
        <v>0</v>
      </c>
      <c r="CW18" s="53">
        <f t="shared" si="10"/>
        <v>0</v>
      </c>
      <c r="CX18" s="47">
        <v>100</v>
      </c>
      <c r="CY18" s="47">
        <v>100</v>
      </c>
      <c r="CZ18" s="49">
        <v>100</v>
      </c>
      <c r="DA18" s="49">
        <v>100</v>
      </c>
      <c r="DB18" s="49">
        <v>0</v>
      </c>
      <c r="DC18" s="49">
        <v>0</v>
      </c>
      <c r="DD18" s="49">
        <v>0</v>
      </c>
      <c r="DE18" s="54">
        <f t="shared" si="11"/>
        <v>0</v>
      </c>
      <c r="DF18" s="46">
        <v>100</v>
      </c>
      <c r="DG18" s="47">
        <v>100</v>
      </c>
      <c r="DH18" s="49">
        <v>100</v>
      </c>
      <c r="DI18" s="49">
        <v>100</v>
      </c>
      <c r="DJ18" s="49">
        <v>0</v>
      </c>
      <c r="DK18" s="49">
        <v>0</v>
      </c>
      <c r="DL18" s="49">
        <v>0</v>
      </c>
      <c r="DM18" s="55">
        <f t="shared" si="12"/>
        <v>0</v>
      </c>
      <c r="DN18" s="56">
        <v>100</v>
      </c>
      <c r="DO18" s="57">
        <v>100</v>
      </c>
      <c r="DP18" s="57">
        <v>100</v>
      </c>
      <c r="DQ18" s="57">
        <v>0</v>
      </c>
      <c r="DR18" s="57">
        <v>0</v>
      </c>
      <c r="DS18" s="58">
        <f t="shared" si="13"/>
        <v>0</v>
      </c>
      <c r="DT18" s="308">
        <f t="shared" si="14"/>
        <v>0</v>
      </c>
      <c r="DU18" s="20">
        <f>4/10</f>
        <v>0.4</v>
      </c>
      <c r="DV18" s="450">
        <f>2/10</f>
        <v>0.2</v>
      </c>
      <c r="DW18" s="475"/>
      <c r="DX18" s="487"/>
      <c r="DY18" s="21"/>
      <c r="DZ18" s="22">
        <f t="shared" si="15"/>
        <v>0.60000000000000009</v>
      </c>
      <c r="EA18" s="59"/>
      <c r="EB18" s="21">
        <v>2</v>
      </c>
      <c r="EC18" s="62"/>
      <c r="ED18" s="60"/>
      <c r="EE18" s="120">
        <f t="shared" si="1"/>
        <v>2</v>
      </c>
      <c r="EF18" s="483">
        <f t="shared" si="16"/>
        <v>6.25</v>
      </c>
    </row>
    <row r="19" spans="1:136" s="11" customFormat="1" ht="15.75" hidden="1" outlineLevel="1" x14ac:dyDescent="0.25">
      <c r="A19" s="45">
        <v>16</v>
      </c>
      <c r="B19" s="257" t="s">
        <v>72</v>
      </c>
      <c r="C19" s="163">
        <v>100</v>
      </c>
      <c r="D19" s="158">
        <v>100</v>
      </c>
      <c r="E19" s="158">
        <v>100</v>
      </c>
      <c r="F19" s="158">
        <v>100</v>
      </c>
      <c r="G19" s="158">
        <v>100</v>
      </c>
      <c r="H19" s="158">
        <v>100</v>
      </c>
      <c r="I19" s="158">
        <v>100</v>
      </c>
      <c r="J19" s="158">
        <v>100</v>
      </c>
      <c r="K19" s="158">
        <v>0</v>
      </c>
      <c r="L19" s="158">
        <v>0</v>
      </c>
      <c r="M19" s="159">
        <f t="shared" si="2"/>
        <v>0</v>
      </c>
      <c r="N19" s="160">
        <v>100</v>
      </c>
      <c r="O19" s="161">
        <v>100</v>
      </c>
      <c r="P19" s="161">
        <v>100</v>
      </c>
      <c r="Q19" s="161">
        <v>100</v>
      </c>
      <c r="R19" s="161">
        <v>100</v>
      </c>
      <c r="S19" s="161">
        <v>100</v>
      </c>
      <c r="T19" s="161">
        <v>100</v>
      </c>
      <c r="U19" s="161">
        <v>100</v>
      </c>
      <c r="V19" s="161">
        <v>100</v>
      </c>
      <c r="W19" s="161">
        <v>100</v>
      </c>
      <c r="X19" s="161">
        <v>100</v>
      </c>
      <c r="Y19" s="161">
        <v>0</v>
      </c>
      <c r="Z19" s="161">
        <v>0</v>
      </c>
      <c r="AA19" s="443">
        <f t="shared" si="3"/>
        <v>0</v>
      </c>
      <c r="AB19" s="163">
        <v>100</v>
      </c>
      <c r="AC19" s="158">
        <v>100</v>
      </c>
      <c r="AD19" s="158">
        <v>100</v>
      </c>
      <c r="AE19" s="158">
        <v>100</v>
      </c>
      <c r="AF19" s="158">
        <v>100</v>
      </c>
      <c r="AG19" s="158">
        <v>100</v>
      </c>
      <c r="AH19" s="158">
        <v>100</v>
      </c>
      <c r="AI19" s="158">
        <v>100</v>
      </c>
      <c r="AJ19" s="158">
        <v>100</v>
      </c>
      <c r="AK19" s="158">
        <v>100</v>
      </c>
      <c r="AL19" s="158">
        <v>100</v>
      </c>
      <c r="AM19" s="164">
        <v>100</v>
      </c>
      <c r="AN19" s="158">
        <v>0</v>
      </c>
      <c r="AO19" s="158">
        <v>0</v>
      </c>
      <c r="AP19" s="165">
        <f t="shared" si="4"/>
        <v>0</v>
      </c>
      <c r="AQ19" s="166">
        <v>100</v>
      </c>
      <c r="AR19" s="167">
        <v>100</v>
      </c>
      <c r="AS19" s="167">
        <v>100</v>
      </c>
      <c r="AT19" s="167">
        <v>100</v>
      </c>
      <c r="AU19" s="167">
        <v>100</v>
      </c>
      <c r="AV19" s="167">
        <v>100</v>
      </c>
      <c r="AW19" s="167">
        <v>100</v>
      </c>
      <c r="AX19" s="167">
        <v>100</v>
      </c>
      <c r="AY19" s="167">
        <v>100</v>
      </c>
      <c r="AZ19" s="161">
        <v>100</v>
      </c>
      <c r="BA19" s="161">
        <v>100</v>
      </c>
      <c r="BB19" s="161">
        <v>0</v>
      </c>
      <c r="BC19" s="161">
        <v>0</v>
      </c>
      <c r="BD19" s="168">
        <f t="shared" si="5"/>
        <v>0</v>
      </c>
      <c r="BE19" s="253">
        <v>100</v>
      </c>
      <c r="BF19" s="253">
        <v>100</v>
      </c>
      <c r="BG19" s="253">
        <v>100</v>
      </c>
      <c r="BH19" s="253">
        <v>100</v>
      </c>
      <c r="BI19" s="253">
        <v>100</v>
      </c>
      <c r="BJ19" s="253">
        <v>100</v>
      </c>
      <c r="BK19" s="253">
        <v>100</v>
      </c>
      <c r="BL19" s="253">
        <v>100</v>
      </c>
      <c r="BM19" s="253">
        <v>100</v>
      </c>
      <c r="BN19" s="253">
        <v>0</v>
      </c>
      <c r="BO19" s="254">
        <v>0</v>
      </c>
      <c r="BP19" s="391">
        <f t="shared" si="6"/>
        <v>0</v>
      </c>
      <c r="BQ19" s="253">
        <v>100</v>
      </c>
      <c r="BR19" s="253">
        <v>100</v>
      </c>
      <c r="BS19" s="253">
        <v>100</v>
      </c>
      <c r="BT19" s="253">
        <v>100</v>
      </c>
      <c r="BU19" s="253">
        <v>100</v>
      </c>
      <c r="BV19" s="253">
        <v>100</v>
      </c>
      <c r="BW19" s="253">
        <v>100</v>
      </c>
      <c r="BX19" s="254">
        <v>0</v>
      </c>
      <c r="BY19" s="255">
        <v>0</v>
      </c>
      <c r="BZ19" s="441">
        <f t="shared" si="7"/>
        <v>0</v>
      </c>
      <c r="CA19" s="248">
        <f t="shared" si="0"/>
        <v>0</v>
      </c>
      <c r="CB19" s="46">
        <v>100</v>
      </c>
      <c r="CC19" s="47">
        <v>100</v>
      </c>
      <c r="CD19" s="47">
        <v>100</v>
      </c>
      <c r="CE19" s="47">
        <v>100</v>
      </c>
      <c r="CF19" s="49">
        <v>0</v>
      </c>
      <c r="CG19" s="49">
        <v>0</v>
      </c>
      <c r="CH19" s="49">
        <v>0</v>
      </c>
      <c r="CI19" s="48">
        <f t="shared" si="8"/>
        <v>0</v>
      </c>
      <c r="CJ19" s="50">
        <v>100</v>
      </c>
      <c r="CK19" s="51">
        <v>100</v>
      </c>
      <c r="CL19" s="51">
        <v>100</v>
      </c>
      <c r="CM19" s="51">
        <v>100</v>
      </c>
      <c r="CN19" s="51">
        <v>0</v>
      </c>
      <c r="CO19" s="51">
        <v>0</v>
      </c>
      <c r="CP19" s="51">
        <v>0</v>
      </c>
      <c r="CQ19" s="52">
        <f t="shared" si="9"/>
        <v>0</v>
      </c>
      <c r="CR19" s="50">
        <v>100</v>
      </c>
      <c r="CS19" s="51">
        <v>100</v>
      </c>
      <c r="CT19" s="51">
        <v>100</v>
      </c>
      <c r="CU19" s="51">
        <v>0</v>
      </c>
      <c r="CV19" s="51">
        <v>0</v>
      </c>
      <c r="CW19" s="53">
        <f t="shared" si="10"/>
        <v>0</v>
      </c>
      <c r="CX19" s="47">
        <v>100</v>
      </c>
      <c r="CY19" s="47">
        <v>100</v>
      </c>
      <c r="CZ19" s="49">
        <v>100</v>
      </c>
      <c r="DA19" s="49">
        <v>100</v>
      </c>
      <c r="DB19" s="49">
        <v>0</v>
      </c>
      <c r="DC19" s="49">
        <v>0</v>
      </c>
      <c r="DD19" s="49">
        <v>0</v>
      </c>
      <c r="DE19" s="54">
        <f t="shared" si="11"/>
        <v>0</v>
      </c>
      <c r="DF19" s="46">
        <v>100</v>
      </c>
      <c r="DG19" s="47">
        <v>100</v>
      </c>
      <c r="DH19" s="49">
        <v>100</v>
      </c>
      <c r="DI19" s="49">
        <v>100</v>
      </c>
      <c r="DJ19" s="49">
        <v>0</v>
      </c>
      <c r="DK19" s="49">
        <v>0</v>
      </c>
      <c r="DL19" s="49">
        <v>0</v>
      </c>
      <c r="DM19" s="55">
        <f t="shared" si="12"/>
        <v>0</v>
      </c>
      <c r="DN19" s="56">
        <v>100</v>
      </c>
      <c r="DO19" s="57">
        <v>100</v>
      </c>
      <c r="DP19" s="57">
        <v>100</v>
      </c>
      <c r="DQ19" s="57">
        <v>0</v>
      </c>
      <c r="DR19" s="57">
        <v>0</v>
      </c>
      <c r="DS19" s="58">
        <f t="shared" si="13"/>
        <v>0</v>
      </c>
      <c r="DT19" s="256">
        <f t="shared" si="14"/>
        <v>0</v>
      </c>
      <c r="DU19" s="20"/>
      <c r="DV19" s="450"/>
      <c r="DW19" s="450"/>
      <c r="DX19" s="450"/>
      <c r="DY19" s="21"/>
      <c r="DZ19" s="61">
        <f t="shared" si="15"/>
        <v>0</v>
      </c>
      <c r="EA19" s="59"/>
      <c r="EB19" s="60"/>
      <c r="EC19" s="62"/>
      <c r="ED19" s="60"/>
      <c r="EE19" s="63">
        <f t="shared" si="1"/>
        <v>0</v>
      </c>
      <c r="EF19" s="482">
        <f t="shared" si="16"/>
        <v>0</v>
      </c>
    </row>
    <row r="20" spans="1:136" s="11" customFormat="1" ht="15.75" hidden="1" outlineLevel="1" x14ac:dyDescent="0.25">
      <c r="A20" s="45">
        <v>17</v>
      </c>
      <c r="B20" s="257" t="s">
        <v>73</v>
      </c>
      <c r="C20" s="163">
        <v>100</v>
      </c>
      <c r="D20" s="158">
        <v>100</v>
      </c>
      <c r="E20" s="158">
        <v>100</v>
      </c>
      <c r="F20" s="158">
        <v>100</v>
      </c>
      <c r="G20" s="158">
        <v>100</v>
      </c>
      <c r="H20" s="158">
        <v>100</v>
      </c>
      <c r="I20" s="158">
        <v>100</v>
      </c>
      <c r="J20" s="158">
        <v>100</v>
      </c>
      <c r="K20" s="158">
        <v>0</v>
      </c>
      <c r="L20" s="158">
        <v>0</v>
      </c>
      <c r="M20" s="159">
        <f t="shared" si="2"/>
        <v>0</v>
      </c>
      <c r="N20" s="160">
        <v>100</v>
      </c>
      <c r="O20" s="161">
        <v>100</v>
      </c>
      <c r="P20" s="161">
        <v>100</v>
      </c>
      <c r="Q20" s="161">
        <v>100</v>
      </c>
      <c r="R20" s="161">
        <v>100</v>
      </c>
      <c r="S20" s="161">
        <v>100</v>
      </c>
      <c r="T20" s="161">
        <v>100</v>
      </c>
      <c r="U20" s="161">
        <v>100</v>
      </c>
      <c r="V20" s="161">
        <v>100</v>
      </c>
      <c r="W20" s="161">
        <v>100</v>
      </c>
      <c r="X20" s="161">
        <v>100</v>
      </c>
      <c r="Y20" s="161">
        <v>0</v>
      </c>
      <c r="Z20" s="161">
        <v>0</v>
      </c>
      <c r="AA20" s="443">
        <f t="shared" si="3"/>
        <v>0</v>
      </c>
      <c r="AB20" s="163">
        <v>100</v>
      </c>
      <c r="AC20" s="158">
        <v>100</v>
      </c>
      <c r="AD20" s="158">
        <v>100</v>
      </c>
      <c r="AE20" s="158">
        <v>100</v>
      </c>
      <c r="AF20" s="158">
        <v>100</v>
      </c>
      <c r="AG20" s="158">
        <v>100</v>
      </c>
      <c r="AH20" s="158">
        <v>100</v>
      </c>
      <c r="AI20" s="158">
        <v>100</v>
      </c>
      <c r="AJ20" s="158">
        <v>100</v>
      </c>
      <c r="AK20" s="158">
        <v>100</v>
      </c>
      <c r="AL20" s="158">
        <v>100</v>
      </c>
      <c r="AM20" s="164">
        <v>100</v>
      </c>
      <c r="AN20" s="158">
        <v>0</v>
      </c>
      <c r="AO20" s="158">
        <v>0</v>
      </c>
      <c r="AP20" s="165">
        <f t="shared" si="4"/>
        <v>0</v>
      </c>
      <c r="AQ20" s="166">
        <v>100</v>
      </c>
      <c r="AR20" s="167">
        <v>100</v>
      </c>
      <c r="AS20" s="167">
        <v>100</v>
      </c>
      <c r="AT20" s="167">
        <v>100</v>
      </c>
      <c r="AU20" s="167">
        <v>100</v>
      </c>
      <c r="AV20" s="167">
        <v>100</v>
      </c>
      <c r="AW20" s="167">
        <v>100</v>
      </c>
      <c r="AX20" s="167">
        <v>100</v>
      </c>
      <c r="AY20" s="167">
        <v>100</v>
      </c>
      <c r="AZ20" s="161">
        <v>100</v>
      </c>
      <c r="BA20" s="161">
        <v>100</v>
      </c>
      <c r="BB20" s="161">
        <v>0</v>
      </c>
      <c r="BC20" s="161">
        <v>0</v>
      </c>
      <c r="BD20" s="168">
        <f t="shared" si="5"/>
        <v>0</v>
      </c>
      <c r="BE20" s="253">
        <v>100</v>
      </c>
      <c r="BF20" s="253">
        <v>100</v>
      </c>
      <c r="BG20" s="253">
        <v>100</v>
      </c>
      <c r="BH20" s="253">
        <v>100</v>
      </c>
      <c r="BI20" s="253">
        <v>100</v>
      </c>
      <c r="BJ20" s="253">
        <v>100</v>
      </c>
      <c r="BK20" s="253">
        <v>100</v>
      </c>
      <c r="BL20" s="253">
        <v>100</v>
      </c>
      <c r="BM20" s="253">
        <v>100</v>
      </c>
      <c r="BN20" s="253">
        <v>0</v>
      </c>
      <c r="BO20" s="254">
        <v>0</v>
      </c>
      <c r="BP20" s="391">
        <f t="shared" si="6"/>
        <v>0</v>
      </c>
      <c r="BQ20" s="253">
        <v>100</v>
      </c>
      <c r="BR20" s="253">
        <v>100</v>
      </c>
      <c r="BS20" s="253">
        <v>100</v>
      </c>
      <c r="BT20" s="253">
        <v>100</v>
      </c>
      <c r="BU20" s="253">
        <v>100</v>
      </c>
      <c r="BV20" s="253">
        <v>100</v>
      </c>
      <c r="BW20" s="253">
        <v>100</v>
      </c>
      <c r="BX20" s="254">
        <v>0</v>
      </c>
      <c r="BY20" s="255">
        <v>0</v>
      </c>
      <c r="BZ20" s="441">
        <f t="shared" si="7"/>
        <v>0</v>
      </c>
      <c r="CA20" s="248">
        <f t="shared" si="0"/>
        <v>0</v>
      </c>
      <c r="CB20" s="46">
        <v>100</v>
      </c>
      <c r="CC20" s="47">
        <v>100</v>
      </c>
      <c r="CD20" s="47">
        <v>100</v>
      </c>
      <c r="CE20" s="47">
        <v>100</v>
      </c>
      <c r="CF20" s="49">
        <v>0</v>
      </c>
      <c r="CG20" s="49">
        <v>0</v>
      </c>
      <c r="CH20" s="49">
        <v>0</v>
      </c>
      <c r="CI20" s="48">
        <f t="shared" si="8"/>
        <v>0</v>
      </c>
      <c r="CJ20" s="50">
        <v>100</v>
      </c>
      <c r="CK20" s="51">
        <v>100</v>
      </c>
      <c r="CL20" s="51">
        <v>100</v>
      </c>
      <c r="CM20" s="51">
        <v>100</v>
      </c>
      <c r="CN20" s="51">
        <v>0</v>
      </c>
      <c r="CO20" s="51">
        <v>0</v>
      </c>
      <c r="CP20" s="51">
        <v>0</v>
      </c>
      <c r="CQ20" s="52">
        <f t="shared" si="9"/>
        <v>0</v>
      </c>
      <c r="CR20" s="50">
        <v>100</v>
      </c>
      <c r="CS20" s="51">
        <v>100</v>
      </c>
      <c r="CT20" s="51">
        <v>100</v>
      </c>
      <c r="CU20" s="51">
        <v>0</v>
      </c>
      <c r="CV20" s="51">
        <v>0</v>
      </c>
      <c r="CW20" s="53">
        <f t="shared" si="10"/>
        <v>0</v>
      </c>
      <c r="CX20" s="47">
        <v>100</v>
      </c>
      <c r="CY20" s="47">
        <v>100</v>
      </c>
      <c r="CZ20" s="49">
        <v>100</v>
      </c>
      <c r="DA20" s="49">
        <v>100</v>
      </c>
      <c r="DB20" s="49">
        <v>0</v>
      </c>
      <c r="DC20" s="49">
        <v>0</v>
      </c>
      <c r="DD20" s="49">
        <v>0</v>
      </c>
      <c r="DE20" s="54">
        <f t="shared" si="11"/>
        <v>0</v>
      </c>
      <c r="DF20" s="46">
        <v>100</v>
      </c>
      <c r="DG20" s="47">
        <v>100</v>
      </c>
      <c r="DH20" s="49">
        <v>100</v>
      </c>
      <c r="DI20" s="49">
        <v>100</v>
      </c>
      <c r="DJ20" s="49">
        <v>0</v>
      </c>
      <c r="DK20" s="49">
        <v>0</v>
      </c>
      <c r="DL20" s="49">
        <v>0</v>
      </c>
      <c r="DM20" s="55">
        <f t="shared" si="12"/>
        <v>0</v>
      </c>
      <c r="DN20" s="56">
        <v>100</v>
      </c>
      <c r="DO20" s="57">
        <v>100</v>
      </c>
      <c r="DP20" s="57">
        <v>100</v>
      </c>
      <c r="DQ20" s="57">
        <v>0</v>
      </c>
      <c r="DR20" s="57">
        <v>0</v>
      </c>
      <c r="DS20" s="58">
        <f t="shared" si="13"/>
        <v>0</v>
      </c>
      <c r="DT20" s="256">
        <f t="shared" si="14"/>
        <v>0</v>
      </c>
      <c r="DU20" s="20"/>
      <c r="DV20" s="450"/>
      <c r="DW20" s="450"/>
      <c r="DX20" s="450"/>
      <c r="DY20" s="21"/>
      <c r="DZ20" s="61">
        <f t="shared" si="15"/>
        <v>0</v>
      </c>
      <c r="EA20" s="59"/>
      <c r="EB20" s="60"/>
      <c r="EC20" s="62"/>
      <c r="ED20" s="60"/>
      <c r="EE20" s="63">
        <f t="shared" si="1"/>
        <v>0</v>
      </c>
      <c r="EF20" s="482">
        <f t="shared" si="16"/>
        <v>0</v>
      </c>
    </row>
    <row r="21" spans="1:136" s="11" customFormat="1" ht="15.75" customHeight="1" collapsed="1" x14ac:dyDescent="0.25">
      <c r="A21" s="361">
        <v>18</v>
      </c>
      <c r="B21" s="114" t="s">
        <v>74</v>
      </c>
      <c r="C21" s="72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100</v>
      </c>
      <c r="K21" s="73">
        <v>30</v>
      </c>
      <c r="L21" s="73">
        <v>0</v>
      </c>
      <c r="M21" s="96">
        <f t="shared" si="2"/>
        <v>3.65</v>
      </c>
      <c r="N21" s="68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100</v>
      </c>
      <c r="Y21" s="69">
        <v>0</v>
      </c>
      <c r="Z21" s="69">
        <v>0</v>
      </c>
      <c r="AA21" s="444">
        <f t="shared" si="3"/>
        <v>5</v>
      </c>
      <c r="AB21" s="72">
        <v>0</v>
      </c>
      <c r="AC21" s="73">
        <v>0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94">
        <v>100</v>
      </c>
      <c r="AN21" s="73">
        <v>100</v>
      </c>
      <c r="AO21" s="73">
        <v>0</v>
      </c>
      <c r="AP21" s="74">
        <f t="shared" si="4"/>
        <v>6</v>
      </c>
      <c r="AQ21" s="75">
        <v>0</v>
      </c>
      <c r="AR21" s="95">
        <v>0</v>
      </c>
      <c r="AS21" s="95">
        <v>0</v>
      </c>
      <c r="AT21" s="95">
        <v>0</v>
      </c>
      <c r="AU21" s="95">
        <v>0</v>
      </c>
      <c r="AV21" s="95">
        <v>0</v>
      </c>
      <c r="AW21" s="95">
        <v>0</v>
      </c>
      <c r="AX21" s="95">
        <v>0</v>
      </c>
      <c r="AY21" s="95">
        <v>0</v>
      </c>
      <c r="AZ21" s="69">
        <v>0</v>
      </c>
      <c r="BA21" s="69">
        <v>100</v>
      </c>
      <c r="BB21" s="69">
        <v>0</v>
      </c>
      <c r="BC21" s="69">
        <v>0</v>
      </c>
      <c r="BD21" s="71">
        <f t="shared" si="5"/>
        <v>5</v>
      </c>
      <c r="BE21" s="117">
        <v>0</v>
      </c>
      <c r="BF21" s="117">
        <v>0</v>
      </c>
      <c r="BG21" s="117">
        <v>0</v>
      </c>
      <c r="BH21" s="117">
        <v>0</v>
      </c>
      <c r="BI21" s="117">
        <v>0</v>
      </c>
      <c r="BJ21" s="117">
        <v>0</v>
      </c>
      <c r="BK21" s="117">
        <v>0</v>
      </c>
      <c r="BL21" s="117">
        <v>0</v>
      </c>
      <c r="BM21" s="117">
        <v>100</v>
      </c>
      <c r="BN21" s="117">
        <v>0</v>
      </c>
      <c r="BO21" s="118">
        <v>0</v>
      </c>
      <c r="BP21" s="441">
        <f t="shared" si="6"/>
        <v>4</v>
      </c>
      <c r="BQ21" s="117">
        <v>0</v>
      </c>
      <c r="BR21" s="117">
        <v>0</v>
      </c>
      <c r="BS21" s="117">
        <v>100</v>
      </c>
      <c r="BT21" s="117">
        <v>100</v>
      </c>
      <c r="BU21" s="117">
        <v>100</v>
      </c>
      <c r="BV21" s="117">
        <v>0</v>
      </c>
      <c r="BW21" s="117">
        <v>100</v>
      </c>
      <c r="BX21" s="118">
        <v>0</v>
      </c>
      <c r="BY21" s="119">
        <v>0</v>
      </c>
      <c r="BZ21" s="441">
        <f t="shared" si="7"/>
        <v>1.5</v>
      </c>
      <c r="CA21" s="245">
        <f t="shared" si="0"/>
        <v>25.15</v>
      </c>
      <c r="CB21" s="78">
        <v>100</v>
      </c>
      <c r="CC21" s="79">
        <v>100</v>
      </c>
      <c r="CD21" s="79">
        <v>100</v>
      </c>
      <c r="CE21" s="79">
        <v>100</v>
      </c>
      <c r="CF21" s="80">
        <v>0</v>
      </c>
      <c r="CG21" s="80">
        <v>0</v>
      </c>
      <c r="CH21" s="80">
        <v>0</v>
      </c>
      <c r="CI21" s="48">
        <f t="shared" si="8"/>
        <v>0</v>
      </c>
      <c r="CJ21" s="50">
        <v>100</v>
      </c>
      <c r="CK21" s="51">
        <v>100</v>
      </c>
      <c r="CL21" s="51">
        <v>100</v>
      </c>
      <c r="CM21" s="51">
        <v>100</v>
      </c>
      <c r="CN21" s="51">
        <v>0</v>
      </c>
      <c r="CO21" s="51">
        <v>0</v>
      </c>
      <c r="CP21" s="51">
        <v>0</v>
      </c>
      <c r="CQ21" s="52">
        <f t="shared" si="9"/>
        <v>0</v>
      </c>
      <c r="CR21" s="50">
        <v>100</v>
      </c>
      <c r="CS21" s="51">
        <v>100</v>
      </c>
      <c r="CT21" s="51">
        <v>100</v>
      </c>
      <c r="CU21" s="51">
        <v>0</v>
      </c>
      <c r="CV21" s="51">
        <v>0</v>
      </c>
      <c r="CW21" s="53">
        <f t="shared" si="10"/>
        <v>0</v>
      </c>
      <c r="CX21" s="47">
        <v>100</v>
      </c>
      <c r="CY21" s="47">
        <v>100</v>
      </c>
      <c r="CZ21" s="49">
        <v>100</v>
      </c>
      <c r="DA21" s="49">
        <v>100</v>
      </c>
      <c r="DB21" s="49">
        <v>0</v>
      </c>
      <c r="DC21" s="49">
        <v>0</v>
      </c>
      <c r="DD21" s="49">
        <v>0</v>
      </c>
      <c r="DE21" s="54">
        <f t="shared" si="11"/>
        <v>0</v>
      </c>
      <c r="DF21" s="46">
        <v>100</v>
      </c>
      <c r="DG21" s="47">
        <v>100</v>
      </c>
      <c r="DH21" s="49">
        <v>100</v>
      </c>
      <c r="DI21" s="49">
        <v>100</v>
      </c>
      <c r="DJ21" s="49">
        <v>0</v>
      </c>
      <c r="DK21" s="49">
        <v>0</v>
      </c>
      <c r="DL21" s="49">
        <v>0</v>
      </c>
      <c r="DM21" s="55">
        <f t="shared" si="12"/>
        <v>0</v>
      </c>
      <c r="DN21" s="56">
        <v>100</v>
      </c>
      <c r="DO21" s="57">
        <v>100</v>
      </c>
      <c r="DP21" s="57">
        <v>100</v>
      </c>
      <c r="DQ21" s="57">
        <v>0</v>
      </c>
      <c r="DR21" s="57">
        <v>0</v>
      </c>
      <c r="DS21" s="58">
        <f t="shared" si="13"/>
        <v>0</v>
      </c>
      <c r="DT21" s="308">
        <f t="shared" si="14"/>
        <v>0</v>
      </c>
      <c r="DU21" s="20">
        <f>6/10</f>
        <v>0.6</v>
      </c>
      <c r="DV21" s="20">
        <f>7/10</f>
        <v>0.7</v>
      </c>
      <c r="DW21" s="450">
        <f>5/11</f>
        <v>0.45454545454545453</v>
      </c>
      <c r="DX21" s="450">
        <f>5/10</f>
        <v>0.5</v>
      </c>
      <c r="DY21" s="21"/>
      <c r="DZ21" s="22">
        <f t="shared" si="15"/>
        <v>2.2545454545454544</v>
      </c>
      <c r="EA21" s="59"/>
      <c r="EB21" s="21">
        <v>2</v>
      </c>
      <c r="EC21" s="62"/>
      <c r="ED21" s="60"/>
      <c r="EE21" s="120">
        <f t="shared" si="1"/>
        <v>2</v>
      </c>
      <c r="EF21" s="483">
        <f t="shared" si="16"/>
        <v>29.404545454545453</v>
      </c>
    </row>
    <row r="22" spans="1:136" s="11" customFormat="1" ht="15.75" x14ac:dyDescent="0.25">
      <c r="A22" s="45">
        <v>19</v>
      </c>
      <c r="B22" s="257" t="s">
        <v>75</v>
      </c>
      <c r="C22" s="163">
        <v>100</v>
      </c>
      <c r="D22" s="158">
        <v>100</v>
      </c>
      <c r="E22" s="158">
        <v>100</v>
      </c>
      <c r="F22" s="158">
        <v>100</v>
      </c>
      <c r="G22" s="158">
        <v>100</v>
      </c>
      <c r="H22" s="158">
        <v>100</v>
      </c>
      <c r="I22" s="158">
        <v>100</v>
      </c>
      <c r="J22" s="158">
        <v>100</v>
      </c>
      <c r="K22" s="158">
        <v>0</v>
      </c>
      <c r="L22" s="158">
        <v>0</v>
      </c>
      <c r="M22" s="159">
        <f t="shared" si="2"/>
        <v>0</v>
      </c>
      <c r="N22" s="160">
        <v>100</v>
      </c>
      <c r="O22" s="161">
        <v>100</v>
      </c>
      <c r="P22" s="161">
        <v>100</v>
      </c>
      <c r="Q22" s="161">
        <v>100</v>
      </c>
      <c r="R22" s="161">
        <v>100</v>
      </c>
      <c r="S22" s="161">
        <v>100</v>
      </c>
      <c r="T22" s="161">
        <v>100</v>
      </c>
      <c r="U22" s="161">
        <v>100</v>
      </c>
      <c r="V22" s="161">
        <v>100</v>
      </c>
      <c r="W22" s="161">
        <v>100</v>
      </c>
      <c r="X22" s="161">
        <v>100</v>
      </c>
      <c r="Y22" s="161">
        <v>0</v>
      </c>
      <c r="Z22" s="161">
        <v>0</v>
      </c>
      <c r="AA22" s="443">
        <f t="shared" si="3"/>
        <v>0</v>
      </c>
      <c r="AB22" s="163">
        <v>100</v>
      </c>
      <c r="AC22" s="158">
        <v>100</v>
      </c>
      <c r="AD22" s="158">
        <v>100</v>
      </c>
      <c r="AE22" s="158">
        <v>100</v>
      </c>
      <c r="AF22" s="158">
        <v>100</v>
      </c>
      <c r="AG22" s="158">
        <v>100</v>
      </c>
      <c r="AH22" s="158">
        <v>100</v>
      </c>
      <c r="AI22" s="158">
        <v>100</v>
      </c>
      <c r="AJ22" s="158">
        <v>100</v>
      </c>
      <c r="AK22" s="158">
        <v>100</v>
      </c>
      <c r="AL22" s="158">
        <v>100</v>
      </c>
      <c r="AM22" s="164">
        <v>100</v>
      </c>
      <c r="AN22" s="158">
        <v>0</v>
      </c>
      <c r="AO22" s="158">
        <v>0</v>
      </c>
      <c r="AP22" s="165">
        <f t="shared" si="4"/>
        <v>0</v>
      </c>
      <c r="AQ22" s="166">
        <v>100</v>
      </c>
      <c r="AR22" s="167">
        <v>100</v>
      </c>
      <c r="AS22" s="167">
        <v>100</v>
      </c>
      <c r="AT22" s="167">
        <v>100</v>
      </c>
      <c r="AU22" s="167">
        <v>100</v>
      </c>
      <c r="AV22" s="167">
        <v>100</v>
      </c>
      <c r="AW22" s="167">
        <v>100</v>
      </c>
      <c r="AX22" s="167">
        <v>100</v>
      </c>
      <c r="AY22" s="167">
        <v>100</v>
      </c>
      <c r="AZ22" s="161">
        <v>100</v>
      </c>
      <c r="BA22" s="161">
        <v>100</v>
      </c>
      <c r="BB22" s="161">
        <v>0</v>
      </c>
      <c r="BC22" s="161">
        <v>0</v>
      </c>
      <c r="BD22" s="168">
        <f t="shared" si="5"/>
        <v>0</v>
      </c>
      <c r="BE22" s="253">
        <v>100</v>
      </c>
      <c r="BF22" s="253">
        <v>100</v>
      </c>
      <c r="BG22" s="253">
        <v>100</v>
      </c>
      <c r="BH22" s="253">
        <v>100</v>
      </c>
      <c r="BI22" s="253">
        <v>100</v>
      </c>
      <c r="BJ22" s="253">
        <v>100</v>
      </c>
      <c r="BK22" s="253">
        <v>100</v>
      </c>
      <c r="BL22" s="253">
        <v>100</v>
      </c>
      <c r="BM22" s="253">
        <v>100</v>
      </c>
      <c r="BN22" s="253">
        <v>0</v>
      </c>
      <c r="BO22" s="254">
        <v>0</v>
      </c>
      <c r="BP22" s="391">
        <f t="shared" si="6"/>
        <v>0</v>
      </c>
      <c r="BQ22" s="253">
        <v>100</v>
      </c>
      <c r="BR22" s="253">
        <v>100</v>
      </c>
      <c r="BS22" s="253">
        <v>100</v>
      </c>
      <c r="BT22" s="253">
        <v>100</v>
      </c>
      <c r="BU22" s="253">
        <v>100</v>
      </c>
      <c r="BV22" s="253">
        <v>100</v>
      </c>
      <c r="BW22" s="253">
        <v>100</v>
      </c>
      <c r="BX22" s="254">
        <v>0</v>
      </c>
      <c r="BY22" s="255">
        <v>0</v>
      </c>
      <c r="BZ22" s="391">
        <f t="shared" si="7"/>
        <v>0</v>
      </c>
      <c r="CA22" s="248">
        <f t="shared" si="0"/>
        <v>0</v>
      </c>
      <c r="CB22" s="46">
        <v>100</v>
      </c>
      <c r="CC22" s="47">
        <v>100</v>
      </c>
      <c r="CD22" s="47">
        <v>100</v>
      </c>
      <c r="CE22" s="47">
        <v>100</v>
      </c>
      <c r="CF22" s="49">
        <v>0</v>
      </c>
      <c r="CG22" s="49">
        <v>0</v>
      </c>
      <c r="CH22" s="49">
        <v>0</v>
      </c>
      <c r="CI22" s="48">
        <f t="shared" si="8"/>
        <v>0</v>
      </c>
      <c r="CJ22" s="50">
        <v>100</v>
      </c>
      <c r="CK22" s="51">
        <v>100</v>
      </c>
      <c r="CL22" s="51">
        <v>100</v>
      </c>
      <c r="CM22" s="51">
        <v>100</v>
      </c>
      <c r="CN22" s="51">
        <v>0</v>
      </c>
      <c r="CO22" s="51">
        <v>0</v>
      </c>
      <c r="CP22" s="51">
        <v>0</v>
      </c>
      <c r="CQ22" s="52">
        <f t="shared" si="9"/>
        <v>0</v>
      </c>
      <c r="CR22" s="50">
        <v>100</v>
      </c>
      <c r="CS22" s="51">
        <v>100</v>
      </c>
      <c r="CT22" s="51">
        <v>100</v>
      </c>
      <c r="CU22" s="51">
        <v>0</v>
      </c>
      <c r="CV22" s="51">
        <v>0</v>
      </c>
      <c r="CW22" s="53">
        <f t="shared" si="10"/>
        <v>0</v>
      </c>
      <c r="CX22" s="47">
        <v>100</v>
      </c>
      <c r="CY22" s="47">
        <v>100</v>
      </c>
      <c r="CZ22" s="49">
        <v>100</v>
      </c>
      <c r="DA22" s="49">
        <v>100</v>
      </c>
      <c r="DB22" s="49">
        <v>0</v>
      </c>
      <c r="DC22" s="49">
        <v>0</v>
      </c>
      <c r="DD22" s="49">
        <v>0</v>
      </c>
      <c r="DE22" s="54">
        <f t="shared" si="11"/>
        <v>0</v>
      </c>
      <c r="DF22" s="46">
        <v>100</v>
      </c>
      <c r="DG22" s="47">
        <v>100</v>
      </c>
      <c r="DH22" s="49">
        <v>100</v>
      </c>
      <c r="DI22" s="49">
        <v>100</v>
      </c>
      <c r="DJ22" s="49">
        <v>0</v>
      </c>
      <c r="DK22" s="49">
        <v>0</v>
      </c>
      <c r="DL22" s="49">
        <v>0</v>
      </c>
      <c r="DM22" s="55">
        <f t="shared" si="12"/>
        <v>0</v>
      </c>
      <c r="DN22" s="56">
        <v>100</v>
      </c>
      <c r="DO22" s="57">
        <v>100</v>
      </c>
      <c r="DP22" s="57">
        <v>100</v>
      </c>
      <c r="DQ22" s="57">
        <v>0</v>
      </c>
      <c r="DR22" s="57">
        <v>0</v>
      </c>
      <c r="DS22" s="58">
        <f t="shared" si="13"/>
        <v>0</v>
      </c>
      <c r="DT22" s="256">
        <f t="shared" si="14"/>
        <v>0</v>
      </c>
      <c r="DU22" s="20"/>
      <c r="DV22" s="450"/>
      <c r="DW22" s="450"/>
      <c r="DX22" s="450"/>
      <c r="DY22" s="21"/>
      <c r="DZ22" s="61">
        <f t="shared" si="15"/>
        <v>0</v>
      </c>
      <c r="EA22" s="59"/>
      <c r="EB22" s="60"/>
      <c r="EC22" s="62"/>
      <c r="ED22" s="60"/>
      <c r="EE22" s="63">
        <f t="shared" si="1"/>
        <v>0</v>
      </c>
      <c r="EF22" s="482">
        <f t="shared" si="16"/>
        <v>0</v>
      </c>
    </row>
    <row r="23" spans="1:136" s="11" customFormat="1" ht="15.75" x14ac:dyDescent="0.25">
      <c r="A23" s="361">
        <v>20</v>
      </c>
      <c r="B23" s="114" t="s">
        <v>76</v>
      </c>
      <c r="C23" s="72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0</v>
      </c>
      <c r="L23" s="73">
        <v>0</v>
      </c>
      <c r="M23" s="96">
        <f t="shared" si="2"/>
        <v>3.5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10</v>
      </c>
      <c r="AA23" s="444">
        <f t="shared" si="3"/>
        <v>4.4000000000000004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94">
        <v>100</v>
      </c>
      <c r="AN23" s="73">
        <v>0</v>
      </c>
      <c r="AO23" s="73">
        <v>15</v>
      </c>
      <c r="AP23" s="74">
        <f t="shared" si="4"/>
        <v>4.6749999999999998</v>
      </c>
      <c r="AQ23" s="75">
        <v>100</v>
      </c>
      <c r="AR23" s="95">
        <v>100</v>
      </c>
      <c r="AS23" s="95">
        <v>100</v>
      </c>
      <c r="AT23" s="95">
        <v>100</v>
      </c>
      <c r="AU23" s="95">
        <v>100</v>
      </c>
      <c r="AV23" s="95">
        <v>100</v>
      </c>
      <c r="AW23" s="95">
        <v>100</v>
      </c>
      <c r="AX23" s="95">
        <v>100</v>
      </c>
      <c r="AY23" s="95">
        <v>100</v>
      </c>
      <c r="AZ23" s="69">
        <v>100</v>
      </c>
      <c r="BA23" s="69">
        <v>100</v>
      </c>
      <c r="BB23" s="69">
        <v>0</v>
      </c>
      <c r="BC23" s="69">
        <v>0</v>
      </c>
      <c r="BD23" s="71">
        <f t="shared" si="5"/>
        <v>0</v>
      </c>
      <c r="BE23" s="117">
        <v>100</v>
      </c>
      <c r="BF23" s="117">
        <v>100</v>
      </c>
      <c r="BG23" s="117">
        <v>100</v>
      </c>
      <c r="BH23" s="117">
        <v>100</v>
      </c>
      <c r="BI23" s="117">
        <v>100</v>
      </c>
      <c r="BJ23" s="117">
        <v>100</v>
      </c>
      <c r="BK23" s="117">
        <v>100</v>
      </c>
      <c r="BL23" s="117">
        <v>100</v>
      </c>
      <c r="BM23" s="117">
        <v>100</v>
      </c>
      <c r="BN23" s="117">
        <v>0</v>
      </c>
      <c r="BO23" s="118">
        <v>0</v>
      </c>
      <c r="BP23" s="441">
        <f t="shared" si="6"/>
        <v>0</v>
      </c>
      <c r="BQ23" s="117">
        <v>100</v>
      </c>
      <c r="BR23" s="117">
        <v>100</v>
      </c>
      <c r="BS23" s="117">
        <v>100</v>
      </c>
      <c r="BT23" s="117">
        <v>100</v>
      </c>
      <c r="BU23" s="117">
        <v>100</v>
      </c>
      <c r="BV23" s="117">
        <v>100</v>
      </c>
      <c r="BW23" s="117">
        <v>100</v>
      </c>
      <c r="BX23" s="118">
        <v>0</v>
      </c>
      <c r="BY23" s="119">
        <v>0</v>
      </c>
      <c r="BZ23" s="441">
        <f t="shared" si="7"/>
        <v>0</v>
      </c>
      <c r="CA23" s="245">
        <f t="shared" si="0"/>
        <v>12.574999999999999</v>
      </c>
      <c r="CB23" s="78">
        <v>100</v>
      </c>
      <c r="CC23" s="79">
        <v>100</v>
      </c>
      <c r="CD23" s="79">
        <v>100</v>
      </c>
      <c r="CE23" s="79">
        <v>100</v>
      </c>
      <c r="CF23" s="80">
        <v>0</v>
      </c>
      <c r="CG23" s="80">
        <v>0</v>
      </c>
      <c r="CH23" s="80">
        <v>0</v>
      </c>
      <c r="CI23" s="14">
        <f t="shared" si="8"/>
        <v>0</v>
      </c>
      <c r="CJ23" s="261">
        <v>100</v>
      </c>
      <c r="CK23" s="262">
        <v>100</v>
      </c>
      <c r="CL23" s="262">
        <v>100</v>
      </c>
      <c r="CM23" s="262">
        <v>100</v>
      </c>
      <c r="CN23" s="262">
        <v>0</v>
      </c>
      <c r="CO23" s="262">
        <v>0</v>
      </c>
      <c r="CP23" s="262">
        <v>0</v>
      </c>
      <c r="CQ23" s="263">
        <f t="shared" si="9"/>
        <v>0</v>
      </c>
      <c r="CR23" s="261">
        <v>100</v>
      </c>
      <c r="CS23" s="262">
        <v>100</v>
      </c>
      <c r="CT23" s="262">
        <v>100</v>
      </c>
      <c r="CU23" s="262">
        <v>0</v>
      </c>
      <c r="CV23" s="262">
        <v>0</v>
      </c>
      <c r="CW23" s="264">
        <f t="shared" si="10"/>
        <v>0</v>
      </c>
      <c r="CX23" s="265">
        <v>100</v>
      </c>
      <c r="CY23" s="265">
        <v>100</v>
      </c>
      <c r="CZ23" s="266">
        <v>100</v>
      </c>
      <c r="DA23" s="266">
        <v>100</v>
      </c>
      <c r="DB23" s="266">
        <v>0</v>
      </c>
      <c r="DC23" s="266">
        <v>0</v>
      </c>
      <c r="DD23" s="266">
        <v>0</v>
      </c>
      <c r="DE23" s="267">
        <f t="shared" si="11"/>
        <v>0</v>
      </c>
      <c r="DF23" s="268">
        <v>100</v>
      </c>
      <c r="DG23" s="265">
        <v>100</v>
      </c>
      <c r="DH23" s="266">
        <v>100</v>
      </c>
      <c r="DI23" s="266">
        <v>100</v>
      </c>
      <c r="DJ23" s="266">
        <v>0</v>
      </c>
      <c r="DK23" s="266">
        <v>0</v>
      </c>
      <c r="DL23" s="266">
        <v>0</v>
      </c>
      <c r="DM23" s="269">
        <f t="shared" si="12"/>
        <v>0</v>
      </c>
      <c r="DN23" s="270">
        <v>100</v>
      </c>
      <c r="DO23" s="271">
        <v>100</v>
      </c>
      <c r="DP23" s="271">
        <v>100</v>
      </c>
      <c r="DQ23" s="271">
        <v>0</v>
      </c>
      <c r="DR23" s="271">
        <v>0</v>
      </c>
      <c r="DS23" s="272">
        <f t="shared" si="13"/>
        <v>0</v>
      </c>
      <c r="DT23" s="308">
        <f t="shared" si="14"/>
        <v>0</v>
      </c>
      <c r="DU23" s="20">
        <f>6/10</f>
        <v>0.6</v>
      </c>
      <c r="DV23" s="20">
        <f>7/10</f>
        <v>0.7</v>
      </c>
      <c r="DW23" s="450">
        <f>5/11</f>
        <v>0.45454545454545453</v>
      </c>
      <c r="DX23" s="450">
        <f>5/10</f>
        <v>0.5</v>
      </c>
      <c r="DY23" s="21"/>
      <c r="DZ23" s="22">
        <f t="shared" si="15"/>
        <v>2.2545454545454544</v>
      </c>
      <c r="EA23" s="59"/>
      <c r="EB23" s="21"/>
      <c r="EC23" s="62"/>
      <c r="ED23" s="60"/>
      <c r="EE23" s="120">
        <f t="shared" si="1"/>
        <v>0</v>
      </c>
      <c r="EF23" s="483">
        <f t="shared" si="16"/>
        <v>14.829545454545453</v>
      </c>
    </row>
    <row r="24" spans="1:136" s="11" customFormat="1" ht="15.75" x14ac:dyDescent="0.25">
      <c r="A24" s="361">
        <v>21</v>
      </c>
      <c r="B24" s="107" t="s">
        <v>103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100</v>
      </c>
      <c r="K24" s="73">
        <v>0</v>
      </c>
      <c r="L24" s="73">
        <v>0</v>
      </c>
      <c r="M24" s="96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68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100</v>
      </c>
      <c r="Y24" s="69">
        <v>0</v>
      </c>
      <c r="Z24" s="69">
        <v>10</v>
      </c>
      <c r="AA24" s="444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4.4000000000000004</v>
      </c>
      <c r="AB24" s="72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73">
        <v>0</v>
      </c>
      <c r="AJ24" s="73">
        <v>0</v>
      </c>
      <c r="AK24" s="73">
        <v>0</v>
      </c>
      <c r="AL24" s="73">
        <v>0</v>
      </c>
      <c r="AM24" s="94">
        <v>100</v>
      </c>
      <c r="AN24" s="73">
        <v>0</v>
      </c>
      <c r="AO24" s="73">
        <v>10</v>
      </c>
      <c r="AP24" s="74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4.95</v>
      </c>
      <c r="AQ24" s="75">
        <v>100</v>
      </c>
      <c r="AR24" s="95">
        <v>100</v>
      </c>
      <c r="AS24" s="95">
        <v>100</v>
      </c>
      <c r="AT24" s="95">
        <v>100</v>
      </c>
      <c r="AU24" s="95">
        <v>100</v>
      </c>
      <c r="AV24" s="95">
        <v>100</v>
      </c>
      <c r="AW24" s="95">
        <v>100</v>
      </c>
      <c r="AX24" s="95">
        <v>100</v>
      </c>
      <c r="AY24" s="95">
        <v>100</v>
      </c>
      <c r="AZ24" s="69">
        <v>100</v>
      </c>
      <c r="BA24" s="69">
        <v>100</v>
      </c>
      <c r="BB24" s="69">
        <v>0</v>
      </c>
      <c r="BC24" s="69">
        <v>0</v>
      </c>
      <c r="BD24" s="71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0</v>
      </c>
      <c r="BE24" s="117">
        <v>100</v>
      </c>
      <c r="BF24" s="117">
        <v>100</v>
      </c>
      <c r="BG24" s="117">
        <v>100</v>
      </c>
      <c r="BH24" s="117">
        <v>100</v>
      </c>
      <c r="BI24" s="117">
        <v>100</v>
      </c>
      <c r="BJ24" s="117">
        <v>100</v>
      </c>
      <c r="BK24" s="117">
        <v>100</v>
      </c>
      <c r="BL24" s="117">
        <v>100</v>
      </c>
      <c r="BM24" s="117">
        <v>100</v>
      </c>
      <c r="BN24" s="78">
        <v>0</v>
      </c>
      <c r="BO24" s="79">
        <v>0</v>
      </c>
      <c r="BP24" s="441">
        <f t="shared" si="6"/>
        <v>0</v>
      </c>
      <c r="BQ24" s="78">
        <v>100</v>
      </c>
      <c r="BR24" s="78">
        <v>100</v>
      </c>
      <c r="BS24" s="78">
        <v>100</v>
      </c>
      <c r="BT24" s="78">
        <v>100</v>
      </c>
      <c r="BU24" s="78">
        <v>100</v>
      </c>
      <c r="BV24" s="78">
        <v>100</v>
      </c>
      <c r="BW24" s="78">
        <v>100</v>
      </c>
      <c r="BX24" s="79">
        <v>0</v>
      </c>
      <c r="BY24" s="80">
        <v>0</v>
      </c>
      <c r="BZ24" s="441">
        <f t="shared" si="7"/>
        <v>0</v>
      </c>
      <c r="CA24" s="245">
        <f t="shared" si="0"/>
        <v>12.850000000000001</v>
      </c>
      <c r="CB24" s="78">
        <v>100</v>
      </c>
      <c r="CC24" s="79">
        <v>100</v>
      </c>
      <c r="CD24" s="79">
        <v>100</v>
      </c>
      <c r="CE24" s="79">
        <v>100</v>
      </c>
      <c r="CF24" s="80">
        <v>0</v>
      </c>
      <c r="CG24" s="80">
        <v>0</v>
      </c>
      <c r="CH24" s="80">
        <v>0</v>
      </c>
      <c r="CI24" s="14">
        <f>3.5-(1*CB24/100+1.5*CC24/100+0.5*CD24/100+0.5*CE24/100)+0.5*CF24/100+CG24/100-(3.5-(1*CB24/100+1.5*CC24/100+0.5*CD24/100+0.5*CE24/100)+0.5*CF24/100+CG24/100)*CH24/100</f>
        <v>0</v>
      </c>
      <c r="CJ24" s="261">
        <v>100</v>
      </c>
      <c r="CK24" s="262">
        <v>100</v>
      </c>
      <c r="CL24" s="262">
        <v>100</v>
      </c>
      <c r="CM24" s="262">
        <v>100</v>
      </c>
      <c r="CN24" s="262">
        <v>0</v>
      </c>
      <c r="CO24" s="262">
        <v>0</v>
      </c>
      <c r="CP24" s="262">
        <v>0</v>
      </c>
      <c r="CQ24" s="263">
        <f>3-(1*CJ24/100+1*CK24/100+0.5*CL24/100+0.5*CM24/100)+0.5*CN24/100+CO24/100-(3-(1*CJ24/100+1*CK24/100+0.5*CL24/100+0.5*CM24/100)+0.5*CN24/100+CO24/100)*CP24/100</f>
        <v>0</v>
      </c>
      <c r="CR24" s="261">
        <v>100</v>
      </c>
      <c r="CS24" s="262">
        <v>100</v>
      </c>
      <c r="CT24" s="262">
        <v>100</v>
      </c>
      <c r="CU24" s="262">
        <v>0</v>
      </c>
      <c r="CV24" s="262">
        <v>0</v>
      </c>
      <c r="CW24" s="264">
        <f>2-(1*CR24/100+0.5*CS24/100+0.5*CT24/100)+0.5*CU24/100-(2-(1*CR24/100+0.5*CS24/100+0.5*CT24/100)+0.5*CU24/100)*CV24/100</f>
        <v>0</v>
      </c>
      <c r="CX24" s="265">
        <v>100</v>
      </c>
      <c r="CY24" s="265">
        <v>100</v>
      </c>
      <c r="CZ24" s="266">
        <v>100</v>
      </c>
      <c r="DA24" s="266">
        <v>100</v>
      </c>
      <c r="DB24" s="266">
        <v>0</v>
      </c>
      <c r="DC24" s="266">
        <v>0</v>
      </c>
      <c r="DD24" s="266">
        <v>0</v>
      </c>
      <c r="DE24" s="267">
        <f>3-(1*CX24/100+1*CY24/100+0.5*CZ24/100+0.5*DA24/100)+0.5*DB24/100+DC24/100-(3-(1*CX24/100+1*CY24/100+0.5*CZ24/100+0.5*DA24/100)+0.5*DB24/100+DD24/100)*DD24/100</f>
        <v>0</v>
      </c>
      <c r="DF24" s="268">
        <v>100</v>
      </c>
      <c r="DG24" s="265">
        <v>100</v>
      </c>
      <c r="DH24" s="266">
        <v>100</v>
      </c>
      <c r="DI24" s="266">
        <v>100</v>
      </c>
      <c r="DJ24" s="266">
        <v>0</v>
      </c>
      <c r="DK24" s="266">
        <v>0</v>
      </c>
      <c r="DL24" s="266">
        <v>0</v>
      </c>
      <c r="DM24" s="269">
        <f>3.5-(1*DF24/100+1.5*DG24/100+0.5*DH24/100+0.5*DI24/100)+0.5*DJ24/100+DK24/100-(3.5-(1*DF24/100+1.5*DG24/100+0.5*DH24/100+0.5*DI24/100)+0.5*DJ24/100+DL24/100)*DL24/100</f>
        <v>0</v>
      </c>
      <c r="DN24" s="270">
        <v>100</v>
      </c>
      <c r="DO24" s="271">
        <v>100</v>
      </c>
      <c r="DP24" s="271">
        <v>100</v>
      </c>
      <c r="DQ24" s="271">
        <v>0</v>
      </c>
      <c r="DR24" s="271">
        <v>0</v>
      </c>
      <c r="DS24" s="272">
        <f>2-(1*DN24/100+0.5*DO24/100+0.5*DP24/100)+0.5*DQ24/100-(2-(1*DN24/100+0.5*DO24/100+0.5*DP24/100)+0.5*DQ24/100)*DR24/100</f>
        <v>0</v>
      </c>
      <c r="DT24" s="308">
        <f>SUM(CI24,CQ24,CW24,DE24,DM24,DS24)</f>
        <v>0</v>
      </c>
      <c r="DU24" s="20">
        <f>7/10</f>
        <v>0.7</v>
      </c>
      <c r="DV24" s="450">
        <f>5/10</f>
        <v>0.5</v>
      </c>
      <c r="DW24" s="475"/>
      <c r="DX24" s="450">
        <f>5/10</f>
        <v>0.5</v>
      </c>
      <c r="DY24" s="21"/>
      <c r="DZ24" s="22">
        <f t="shared" ref="DZ24" si="18">SUM(DU24:DY24)</f>
        <v>1.7</v>
      </c>
      <c r="EA24" s="59"/>
      <c r="EB24" s="60"/>
      <c r="EC24" s="62"/>
      <c r="ED24" s="60"/>
      <c r="EE24" s="23">
        <f>SUM(EA24:ED24)</f>
        <v>0</v>
      </c>
      <c r="EF24" s="483">
        <f>SUM(CA24,DT24,DZ24,EE24)</f>
        <v>14.55</v>
      </c>
    </row>
    <row r="25" spans="1:136" s="11" customFormat="1" ht="15.75" x14ac:dyDescent="0.25">
      <c r="A25" s="361">
        <v>22</v>
      </c>
      <c r="B25" s="114" t="s">
        <v>77</v>
      </c>
      <c r="C25" s="72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100</v>
      </c>
      <c r="K25" s="73">
        <v>40</v>
      </c>
      <c r="L25" s="73">
        <v>0</v>
      </c>
      <c r="M25" s="96">
        <f t="shared" si="2"/>
        <v>3.7</v>
      </c>
      <c r="N25" s="68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100</v>
      </c>
      <c r="Y25" s="69">
        <v>30</v>
      </c>
      <c r="Z25" s="69">
        <v>0</v>
      </c>
      <c r="AA25" s="444">
        <f t="shared" si="3"/>
        <v>5.15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100</v>
      </c>
      <c r="AJ25" s="73">
        <v>0</v>
      </c>
      <c r="AK25" s="73">
        <v>0</v>
      </c>
      <c r="AL25" s="73">
        <v>0</v>
      </c>
      <c r="AM25" s="94">
        <v>100</v>
      </c>
      <c r="AN25" s="73">
        <v>0</v>
      </c>
      <c r="AO25" s="73">
        <v>0</v>
      </c>
      <c r="AP25" s="74">
        <f t="shared" si="4"/>
        <v>5</v>
      </c>
      <c r="AQ25" s="7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100</v>
      </c>
      <c r="AX25" s="95">
        <v>100</v>
      </c>
      <c r="AY25" s="95">
        <v>100</v>
      </c>
      <c r="AZ25" s="69">
        <v>0</v>
      </c>
      <c r="BA25" s="69">
        <v>100</v>
      </c>
      <c r="BB25" s="69">
        <v>0</v>
      </c>
      <c r="BC25" s="69">
        <v>0</v>
      </c>
      <c r="BD25" s="71">
        <f t="shared" si="5"/>
        <v>3.5</v>
      </c>
      <c r="BE25" s="117">
        <v>100</v>
      </c>
      <c r="BF25" s="117">
        <v>100</v>
      </c>
      <c r="BG25" s="117">
        <v>100</v>
      </c>
      <c r="BH25" s="117">
        <v>100</v>
      </c>
      <c r="BI25" s="117">
        <v>100</v>
      </c>
      <c r="BJ25" s="117">
        <v>100</v>
      </c>
      <c r="BK25" s="117">
        <v>100</v>
      </c>
      <c r="BL25" s="117">
        <v>100</v>
      </c>
      <c r="BM25" s="117">
        <v>100</v>
      </c>
      <c r="BN25" s="117">
        <v>0</v>
      </c>
      <c r="BO25" s="118">
        <v>0</v>
      </c>
      <c r="BP25" s="441">
        <f t="shared" si="6"/>
        <v>0</v>
      </c>
      <c r="BQ25" s="117">
        <v>100</v>
      </c>
      <c r="BR25" s="117">
        <v>100</v>
      </c>
      <c r="BS25" s="117">
        <v>100</v>
      </c>
      <c r="BT25" s="117">
        <v>100</v>
      </c>
      <c r="BU25" s="117">
        <v>100</v>
      </c>
      <c r="BV25" s="117">
        <v>100</v>
      </c>
      <c r="BW25" s="117">
        <v>100</v>
      </c>
      <c r="BX25" s="118">
        <v>0</v>
      </c>
      <c r="BY25" s="119">
        <v>0</v>
      </c>
      <c r="BZ25" s="441">
        <f t="shared" si="7"/>
        <v>0</v>
      </c>
      <c r="CA25" s="245">
        <f t="shared" si="0"/>
        <v>17.350000000000001</v>
      </c>
      <c r="CB25" s="78">
        <v>100</v>
      </c>
      <c r="CC25" s="79">
        <v>100</v>
      </c>
      <c r="CD25" s="79">
        <v>100</v>
      </c>
      <c r="CE25" s="79">
        <v>100</v>
      </c>
      <c r="CF25" s="80">
        <v>0</v>
      </c>
      <c r="CG25" s="80">
        <v>0</v>
      </c>
      <c r="CH25" s="80">
        <v>0</v>
      </c>
      <c r="CI25" s="48">
        <f t="shared" si="8"/>
        <v>0</v>
      </c>
      <c r="CJ25" s="50">
        <v>100</v>
      </c>
      <c r="CK25" s="51">
        <v>100</v>
      </c>
      <c r="CL25" s="51">
        <v>100</v>
      </c>
      <c r="CM25" s="51">
        <v>100</v>
      </c>
      <c r="CN25" s="51">
        <v>0</v>
      </c>
      <c r="CO25" s="51">
        <v>0</v>
      </c>
      <c r="CP25" s="51">
        <v>0</v>
      </c>
      <c r="CQ25" s="52">
        <f t="shared" si="9"/>
        <v>0</v>
      </c>
      <c r="CR25" s="50">
        <v>100</v>
      </c>
      <c r="CS25" s="51">
        <v>100</v>
      </c>
      <c r="CT25" s="51">
        <v>100</v>
      </c>
      <c r="CU25" s="51">
        <v>0</v>
      </c>
      <c r="CV25" s="51">
        <v>0</v>
      </c>
      <c r="CW25" s="53">
        <f t="shared" si="10"/>
        <v>0</v>
      </c>
      <c r="CX25" s="47">
        <v>100</v>
      </c>
      <c r="CY25" s="47">
        <v>100</v>
      </c>
      <c r="CZ25" s="49">
        <v>100</v>
      </c>
      <c r="DA25" s="49">
        <v>100</v>
      </c>
      <c r="DB25" s="49">
        <v>0</v>
      </c>
      <c r="DC25" s="49">
        <v>0</v>
      </c>
      <c r="DD25" s="49">
        <v>0</v>
      </c>
      <c r="DE25" s="54">
        <f t="shared" si="11"/>
        <v>0</v>
      </c>
      <c r="DF25" s="46">
        <v>100</v>
      </c>
      <c r="DG25" s="47">
        <v>100</v>
      </c>
      <c r="DH25" s="49">
        <v>100</v>
      </c>
      <c r="DI25" s="49">
        <v>100</v>
      </c>
      <c r="DJ25" s="49">
        <v>0</v>
      </c>
      <c r="DK25" s="49">
        <v>0</v>
      </c>
      <c r="DL25" s="49">
        <v>0</v>
      </c>
      <c r="DM25" s="55">
        <f t="shared" si="12"/>
        <v>0</v>
      </c>
      <c r="DN25" s="56">
        <v>100</v>
      </c>
      <c r="DO25" s="57">
        <v>100</v>
      </c>
      <c r="DP25" s="57">
        <v>100</v>
      </c>
      <c r="DQ25" s="57">
        <v>0</v>
      </c>
      <c r="DR25" s="57">
        <v>0</v>
      </c>
      <c r="DS25" s="58">
        <f t="shared" si="13"/>
        <v>0</v>
      </c>
      <c r="DT25" s="308">
        <f t="shared" si="14"/>
        <v>0</v>
      </c>
      <c r="DU25" s="20">
        <f>6/10</f>
        <v>0.6</v>
      </c>
      <c r="DV25" s="20">
        <f>7/10</f>
        <v>0.7</v>
      </c>
      <c r="DW25" s="450">
        <f>8/11</f>
        <v>0.72727272727272729</v>
      </c>
      <c r="DX25" s="450">
        <f>5/10</f>
        <v>0.5</v>
      </c>
      <c r="DY25" s="21"/>
      <c r="DZ25" s="22">
        <f t="shared" si="15"/>
        <v>2.5272727272727273</v>
      </c>
      <c r="EA25" s="59"/>
      <c r="EB25" s="21">
        <v>2</v>
      </c>
      <c r="EC25" s="62"/>
      <c r="ED25" s="60"/>
      <c r="EE25" s="120">
        <f t="shared" si="1"/>
        <v>2</v>
      </c>
      <c r="EF25" s="483">
        <f t="shared" si="16"/>
        <v>21.877272727272729</v>
      </c>
    </row>
    <row r="26" spans="1:136" s="11" customFormat="1" ht="15.75" x14ac:dyDescent="0.25">
      <c r="A26" s="45">
        <v>23</v>
      </c>
      <c r="B26" s="257" t="s">
        <v>78</v>
      </c>
      <c r="C26" s="163">
        <v>100</v>
      </c>
      <c r="D26" s="158">
        <v>100</v>
      </c>
      <c r="E26" s="158">
        <v>100</v>
      </c>
      <c r="F26" s="158">
        <v>100</v>
      </c>
      <c r="G26" s="158">
        <v>100</v>
      </c>
      <c r="H26" s="158">
        <v>100</v>
      </c>
      <c r="I26" s="158">
        <v>100</v>
      </c>
      <c r="J26" s="158">
        <v>100</v>
      </c>
      <c r="K26" s="158">
        <v>0</v>
      </c>
      <c r="L26" s="158">
        <v>0</v>
      </c>
      <c r="M26" s="159">
        <f t="shared" si="2"/>
        <v>0</v>
      </c>
      <c r="N26" s="160">
        <v>100</v>
      </c>
      <c r="O26" s="161">
        <v>100</v>
      </c>
      <c r="P26" s="161">
        <v>100</v>
      </c>
      <c r="Q26" s="161">
        <v>100</v>
      </c>
      <c r="R26" s="161">
        <v>100</v>
      </c>
      <c r="S26" s="161">
        <v>100</v>
      </c>
      <c r="T26" s="161">
        <v>100</v>
      </c>
      <c r="U26" s="161">
        <v>100</v>
      </c>
      <c r="V26" s="161">
        <v>100</v>
      </c>
      <c r="W26" s="161">
        <v>100</v>
      </c>
      <c r="X26" s="161">
        <v>100</v>
      </c>
      <c r="Y26" s="161">
        <v>0</v>
      </c>
      <c r="Z26" s="161">
        <v>0</v>
      </c>
      <c r="AA26" s="443">
        <f t="shared" si="3"/>
        <v>0</v>
      </c>
      <c r="AB26" s="163">
        <v>100</v>
      </c>
      <c r="AC26" s="158">
        <v>100</v>
      </c>
      <c r="AD26" s="158">
        <v>100</v>
      </c>
      <c r="AE26" s="158">
        <v>100</v>
      </c>
      <c r="AF26" s="158">
        <v>100</v>
      </c>
      <c r="AG26" s="158">
        <v>100</v>
      </c>
      <c r="AH26" s="158">
        <v>100</v>
      </c>
      <c r="AI26" s="158">
        <v>100</v>
      </c>
      <c r="AJ26" s="158">
        <v>100</v>
      </c>
      <c r="AK26" s="158">
        <v>100</v>
      </c>
      <c r="AL26" s="158">
        <v>100</v>
      </c>
      <c r="AM26" s="164">
        <v>100</v>
      </c>
      <c r="AN26" s="158">
        <v>0</v>
      </c>
      <c r="AO26" s="158">
        <v>0</v>
      </c>
      <c r="AP26" s="165">
        <f t="shared" si="4"/>
        <v>0</v>
      </c>
      <c r="AQ26" s="166">
        <v>100</v>
      </c>
      <c r="AR26" s="167">
        <v>100</v>
      </c>
      <c r="AS26" s="167">
        <v>100</v>
      </c>
      <c r="AT26" s="167">
        <v>100</v>
      </c>
      <c r="AU26" s="167">
        <v>100</v>
      </c>
      <c r="AV26" s="167">
        <v>100</v>
      </c>
      <c r="AW26" s="167">
        <v>100</v>
      </c>
      <c r="AX26" s="167">
        <v>100</v>
      </c>
      <c r="AY26" s="167">
        <v>100</v>
      </c>
      <c r="AZ26" s="161">
        <v>100</v>
      </c>
      <c r="BA26" s="161">
        <v>100</v>
      </c>
      <c r="BB26" s="161">
        <v>0</v>
      </c>
      <c r="BC26" s="161">
        <v>0</v>
      </c>
      <c r="BD26" s="168">
        <f t="shared" si="5"/>
        <v>0</v>
      </c>
      <c r="BE26" s="253">
        <v>100</v>
      </c>
      <c r="BF26" s="253">
        <v>100</v>
      </c>
      <c r="BG26" s="253">
        <v>100</v>
      </c>
      <c r="BH26" s="253">
        <v>100</v>
      </c>
      <c r="BI26" s="253">
        <v>100</v>
      </c>
      <c r="BJ26" s="253">
        <v>100</v>
      </c>
      <c r="BK26" s="253">
        <v>100</v>
      </c>
      <c r="BL26" s="253">
        <v>100</v>
      </c>
      <c r="BM26" s="253">
        <v>100</v>
      </c>
      <c r="BN26" s="253">
        <v>0</v>
      </c>
      <c r="BO26" s="254">
        <v>0</v>
      </c>
      <c r="BP26" s="391">
        <f t="shared" si="6"/>
        <v>0</v>
      </c>
      <c r="BQ26" s="253">
        <v>100</v>
      </c>
      <c r="BR26" s="253">
        <v>100</v>
      </c>
      <c r="BS26" s="253">
        <v>100</v>
      </c>
      <c r="BT26" s="253">
        <v>100</v>
      </c>
      <c r="BU26" s="253">
        <v>100</v>
      </c>
      <c r="BV26" s="253">
        <v>100</v>
      </c>
      <c r="BW26" s="253">
        <v>100</v>
      </c>
      <c r="BX26" s="254">
        <v>0</v>
      </c>
      <c r="BY26" s="255">
        <v>0</v>
      </c>
      <c r="BZ26" s="391">
        <f t="shared" si="7"/>
        <v>0</v>
      </c>
      <c r="CA26" s="248">
        <f t="shared" si="0"/>
        <v>0</v>
      </c>
      <c r="CB26" s="46">
        <v>100</v>
      </c>
      <c r="CC26" s="47">
        <v>100</v>
      </c>
      <c r="CD26" s="47">
        <v>100</v>
      </c>
      <c r="CE26" s="47">
        <v>100</v>
      </c>
      <c r="CF26" s="49">
        <v>0</v>
      </c>
      <c r="CG26" s="49">
        <v>0</v>
      </c>
      <c r="CH26" s="49">
        <v>0</v>
      </c>
      <c r="CI26" s="48">
        <f t="shared" si="8"/>
        <v>0</v>
      </c>
      <c r="CJ26" s="50">
        <v>100</v>
      </c>
      <c r="CK26" s="51">
        <v>100</v>
      </c>
      <c r="CL26" s="51">
        <v>100</v>
      </c>
      <c r="CM26" s="51">
        <v>100</v>
      </c>
      <c r="CN26" s="51">
        <v>0</v>
      </c>
      <c r="CO26" s="51">
        <v>0</v>
      </c>
      <c r="CP26" s="51">
        <v>0</v>
      </c>
      <c r="CQ26" s="52">
        <f t="shared" si="9"/>
        <v>0</v>
      </c>
      <c r="CR26" s="50">
        <v>100</v>
      </c>
      <c r="CS26" s="51">
        <v>100</v>
      </c>
      <c r="CT26" s="51">
        <v>100</v>
      </c>
      <c r="CU26" s="51">
        <v>0</v>
      </c>
      <c r="CV26" s="51">
        <v>0</v>
      </c>
      <c r="CW26" s="53">
        <f t="shared" si="10"/>
        <v>0</v>
      </c>
      <c r="CX26" s="47">
        <v>100</v>
      </c>
      <c r="CY26" s="47">
        <v>100</v>
      </c>
      <c r="CZ26" s="49">
        <v>100</v>
      </c>
      <c r="DA26" s="49">
        <v>100</v>
      </c>
      <c r="DB26" s="49">
        <v>0</v>
      </c>
      <c r="DC26" s="49">
        <v>0</v>
      </c>
      <c r="DD26" s="49">
        <v>0</v>
      </c>
      <c r="DE26" s="54">
        <f t="shared" si="11"/>
        <v>0</v>
      </c>
      <c r="DF26" s="46">
        <v>100</v>
      </c>
      <c r="DG26" s="47">
        <v>100</v>
      </c>
      <c r="DH26" s="49">
        <v>100</v>
      </c>
      <c r="DI26" s="49">
        <v>100</v>
      </c>
      <c r="DJ26" s="49">
        <v>0</v>
      </c>
      <c r="DK26" s="49">
        <v>0</v>
      </c>
      <c r="DL26" s="49">
        <v>0</v>
      </c>
      <c r="DM26" s="55">
        <f t="shared" si="12"/>
        <v>0</v>
      </c>
      <c r="DN26" s="56">
        <v>100</v>
      </c>
      <c r="DO26" s="57">
        <v>100</v>
      </c>
      <c r="DP26" s="57">
        <v>100</v>
      </c>
      <c r="DQ26" s="57">
        <v>0</v>
      </c>
      <c r="DR26" s="57">
        <v>0</v>
      </c>
      <c r="DS26" s="58">
        <f t="shared" si="13"/>
        <v>0</v>
      </c>
      <c r="DT26" s="256">
        <f t="shared" si="14"/>
        <v>0</v>
      </c>
      <c r="DU26" s="20"/>
      <c r="DV26" s="450"/>
      <c r="DW26" s="450"/>
      <c r="DX26" s="450"/>
      <c r="DY26" s="21"/>
      <c r="DZ26" s="61">
        <f t="shared" si="15"/>
        <v>0</v>
      </c>
      <c r="EA26" s="59"/>
      <c r="EB26" s="60"/>
      <c r="EC26" s="62"/>
      <c r="ED26" s="60"/>
      <c r="EE26" s="63">
        <f t="shared" si="1"/>
        <v>0</v>
      </c>
      <c r="EF26" s="482">
        <f t="shared" si="16"/>
        <v>0</v>
      </c>
    </row>
    <row r="27" spans="1:136" s="9" customFormat="1" ht="15.75" x14ac:dyDescent="0.25">
      <c r="A27" s="361">
        <v>24</v>
      </c>
      <c r="B27" s="115" t="s">
        <v>79</v>
      </c>
      <c r="C27" s="72">
        <v>0</v>
      </c>
      <c r="D27" s="73">
        <v>0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100</v>
      </c>
      <c r="K27" s="73">
        <v>0</v>
      </c>
      <c r="L27" s="73">
        <v>0</v>
      </c>
      <c r="M27" s="96">
        <f t="shared" si="2"/>
        <v>3.5</v>
      </c>
      <c r="N27" s="68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100</v>
      </c>
      <c r="X27" s="69">
        <v>0</v>
      </c>
      <c r="Y27" s="69">
        <v>0</v>
      </c>
      <c r="Z27" s="69">
        <v>0</v>
      </c>
      <c r="AA27" s="444">
        <f t="shared" si="3"/>
        <v>5</v>
      </c>
      <c r="AB27" s="72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94">
        <v>100</v>
      </c>
      <c r="AN27" s="73">
        <v>0</v>
      </c>
      <c r="AO27" s="73">
        <v>0</v>
      </c>
      <c r="AP27" s="74">
        <f t="shared" si="4"/>
        <v>5.5</v>
      </c>
      <c r="AQ27" s="75">
        <v>0</v>
      </c>
      <c r="AR27" s="95">
        <v>0</v>
      </c>
      <c r="AS27" s="95">
        <v>0</v>
      </c>
      <c r="AT27" s="95">
        <v>0</v>
      </c>
      <c r="AU27" s="95">
        <v>0</v>
      </c>
      <c r="AV27" s="95">
        <v>0</v>
      </c>
      <c r="AW27" s="95">
        <v>0</v>
      </c>
      <c r="AX27" s="95">
        <v>0</v>
      </c>
      <c r="AY27" s="95">
        <v>0</v>
      </c>
      <c r="AZ27" s="69">
        <v>0</v>
      </c>
      <c r="BA27" s="69">
        <v>100</v>
      </c>
      <c r="BB27" s="69">
        <v>0</v>
      </c>
      <c r="BC27" s="69">
        <v>0</v>
      </c>
      <c r="BD27" s="71">
        <f t="shared" si="5"/>
        <v>5</v>
      </c>
      <c r="BE27" s="117">
        <v>100</v>
      </c>
      <c r="BF27" s="117">
        <v>100</v>
      </c>
      <c r="BG27" s="117">
        <v>100</v>
      </c>
      <c r="BH27" s="117">
        <v>100</v>
      </c>
      <c r="BI27" s="117">
        <v>100</v>
      </c>
      <c r="BJ27" s="117">
        <v>100</v>
      </c>
      <c r="BK27" s="117">
        <v>100</v>
      </c>
      <c r="BL27" s="117">
        <v>100</v>
      </c>
      <c r="BM27" s="117">
        <v>100</v>
      </c>
      <c r="BN27" s="117">
        <v>0</v>
      </c>
      <c r="BO27" s="118">
        <v>0</v>
      </c>
      <c r="BP27" s="441">
        <f t="shared" si="6"/>
        <v>0</v>
      </c>
      <c r="BQ27" s="117">
        <v>100</v>
      </c>
      <c r="BR27" s="117">
        <v>100</v>
      </c>
      <c r="BS27" s="117">
        <v>100</v>
      </c>
      <c r="BT27" s="117">
        <v>100</v>
      </c>
      <c r="BU27" s="117">
        <v>100</v>
      </c>
      <c r="BV27" s="117">
        <v>100</v>
      </c>
      <c r="BW27" s="117">
        <v>100</v>
      </c>
      <c r="BX27" s="118">
        <v>0</v>
      </c>
      <c r="BY27" s="119">
        <v>0</v>
      </c>
      <c r="BZ27" s="441">
        <f t="shared" si="7"/>
        <v>0</v>
      </c>
      <c r="CA27" s="245">
        <f t="shared" si="0"/>
        <v>19</v>
      </c>
      <c r="CB27" s="78">
        <v>100</v>
      </c>
      <c r="CC27" s="79">
        <v>100</v>
      </c>
      <c r="CD27" s="79">
        <v>100</v>
      </c>
      <c r="CE27" s="79">
        <v>100</v>
      </c>
      <c r="CF27" s="80">
        <v>0</v>
      </c>
      <c r="CG27" s="80">
        <v>0</v>
      </c>
      <c r="CH27" s="80">
        <v>0</v>
      </c>
      <c r="CI27" s="13">
        <f t="shared" si="8"/>
        <v>0</v>
      </c>
      <c r="CJ27" s="81">
        <v>100</v>
      </c>
      <c r="CK27" s="82">
        <v>100</v>
      </c>
      <c r="CL27" s="82">
        <v>100</v>
      </c>
      <c r="CM27" s="82">
        <v>100</v>
      </c>
      <c r="CN27" s="82">
        <v>0</v>
      </c>
      <c r="CO27" s="82">
        <v>0</v>
      </c>
      <c r="CP27" s="82">
        <v>0</v>
      </c>
      <c r="CQ27" s="15">
        <f t="shared" si="9"/>
        <v>0</v>
      </c>
      <c r="CR27" s="81">
        <v>100</v>
      </c>
      <c r="CS27" s="82">
        <v>100</v>
      </c>
      <c r="CT27" s="82">
        <v>100</v>
      </c>
      <c r="CU27" s="82">
        <v>0</v>
      </c>
      <c r="CV27" s="82">
        <v>0</v>
      </c>
      <c r="CW27" s="16">
        <f t="shared" si="10"/>
        <v>0</v>
      </c>
      <c r="CX27" s="79">
        <v>100</v>
      </c>
      <c r="CY27" s="79">
        <v>100</v>
      </c>
      <c r="CZ27" s="80">
        <v>100</v>
      </c>
      <c r="DA27" s="80">
        <v>100</v>
      </c>
      <c r="DB27" s="80">
        <v>0</v>
      </c>
      <c r="DC27" s="80">
        <v>0</v>
      </c>
      <c r="DD27" s="80">
        <v>0</v>
      </c>
      <c r="DE27" s="17">
        <f t="shared" si="11"/>
        <v>0</v>
      </c>
      <c r="DF27" s="78">
        <v>100</v>
      </c>
      <c r="DG27" s="79">
        <v>100</v>
      </c>
      <c r="DH27" s="80">
        <v>100</v>
      </c>
      <c r="DI27" s="80">
        <v>100</v>
      </c>
      <c r="DJ27" s="80">
        <v>0</v>
      </c>
      <c r="DK27" s="80">
        <v>0</v>
      </c>
      <c r="DL27" s="80">
        <v>0</v>
      </c>
      <c r="DM27" s="18">
        <f t="shared" si="12"/>
        <v>0</v>
      </c>
      <c r="DN27" s="83">
        <v>100</v>
      </c>
      <c r="DO27" s="84">
        <v>100</v>
      </c>
      <c r="DP27" s="84">
        <v>100</v>
      </c>
      <c r="DQ27" s="84">
        <v>0</v>
      </c>
      <c r="DR27" s="84">
        <v>0</v>
      </c>
      <c r="DS27" s="19">
        <f t="shared" si="13"/>
        <v>0</v>
      </c>
      <c r="DT27" s="308">
        <f t="shared" si="14"/>
        <v>0</v>
      </c>
      <c r="DU27" s="20">
        <f>6/10</f>
        <v>0.6</v>
      </c>
      <c r="DV27" s="20">
        <f>7/10</f>
        <v>0.7</v>
      </c>
      <c r="DW27" s="450">
        <f>8/11</f>
        <v>0.72727272727272729</v>
      </c>
      <c r="DX27" s="450">
        <f>5/10</f>
        <v>0.5</v>
      </c>
      <c r="DY27" s="21"/>
      <c r="DZ27" s="22">
        <f t="shared" si="15"/>
        <v>2.5272727272727273</v>
      </c>
      <c r="EA27" s="89"/>
      <c r="EB27" s="21">
        <v>2</v>
      </c>
      <c r="EC27" s="91"/>
      <c r="ED27" s="90"/>
      <c r="EE27" s="121">
        <f t="shared" si="1"/>
        <v>2</v>
      </c>
      <c r="EF27" s="483">
        <f t="shared" si="16"/>
        <v>23.527272727272727</v>
      </c>
    </row>
    <row r="28" spans="1:136" s="11" customFormat="1" ht="14.25" customHeight="1" x14ac:dyDescent="0.25">
      <c r="A28" s="45">
        <v>25</v>
      </c>
      <c r="B28" s="257" t="s">
        <v>80</v>
      </c>
      <c r="C28" s="163">
        <v>100</v>
      </c>
      <c r="D28" s="158">
        <v>100</v>
      </c>
      <c r="E28" s="158">
        <v>100</v>
      </c>
      <c r="F28" s="158">
        <v>100</v>
      </c>
      <c r="G28" s="158">
        <v>100</v>
      </c>
      <c r="H28" s="158">
        <v>100</v>
      </c>
      <c r="I28" s="158">
        <v>100</v>
      </c>
      <c r="J28" s="158">
        <v>100</v>
      </c>
      <c r="K28" s="158">
        <v>0</v>
      </c>
      <c r="L28" s="158">
        <v>0</v>
      </c>
      <c r="M28" s="159">
        <f t="shared" si="2"/>
        <v>0</v>
      </c>
      <c r="N28" s="160">
        <v>100</v>
      </c>
      <c r="O28" s="161">
        <v>100</v>
      </c>
      <c r="P28" s="161">
        <v>100</v>
      </c>
      <c r="Q28" s="161">
        <v>100</v>
      </c>
      <c r="R28" s="161">
        <v>100</v>
      </c>
      <c r="S28" s="161">
        <v>100</v>
      </c>
      <c r="T28" s="161">
        <v>100</v>
      </c>
      <c r="U28" s="161">
        <v>100</v>
      </c>
      <c r="V28" s="161">
        <v>100</v>
      </c>
      <c r="W28" s="161">
        <v>100</v>
      </c>
      <c r="X28" s="161">
        <v>100</v>
      </c>
      <c r="Y28" s="161">
        <v>0</v>
      </c>
      <c r="Z28" s="161">
        <v>0</v>
      </c>
      <c r="AA28" s="443">
        <f t="shared" si="3"/>
        <v>0</v>
      </c>
      <c r="AB28" s="163">
        <v>100</v>
      </c>
      <c r="AC28" s="158">
        <v>100</v>
      </c>
      <c r="AD28" s="158">
        <v>100</v>
      </c>
      <c r="AE28" s="158">
        <v>100</v>
      </c>
      <c r="AF28" s="158">
        <v>100</v>
      </c>
      <c r="AG28" s="158">
        <v>100</v>
      </c>
      <c r="AH28" s="158">
        <v>100</v>
      </c>
      <c r="AI28" s="158">
        <v>100</v>
      </c>
      <c r="AJ28" s="158">
        <v>100</v>
      </c>
      <c r="AK28" s="158">
        <v>100</v>
      </c>
      <c r="AL28" s="158">
        <v>100</v>
      </c>
      <c r="AM28" s="164">
        <v>100</v>
      </c>
      <c r="AN28" s="158">
        <v>0</v>
      </c>
      <c r="AO28" s="158">
        <v>0</v>
      </c>
      <c r="AP28" s="165">
        <f t="shared" si="4"/>
        <v>0</v>
      </c>
      <c r="AQ28" s="166">
        <v>100</v>
      </c>
      <c r="AR28" s="167">
        <v>100</v>
      </c>
      <c r="AS28" s="167">
        <v>100</v>
      </c>
      <c r="AT28" s="167">
        <v>100</v>
      </c>
      <c r="AU28" s="167">
        <v>100</v>
      </c>
      <c r="AV28" s="167">
        <v>100</v>
      </c>
      <c r="AW28" s="167">
        <v>100</v>
      </c>
      <c r="AX28" s="167">
        <v>100</v>
      </c>
      <c r="AY28" s="167">
        <v>100</v>
      </c>
      <c r="AZ28" s="161">
        <v>100</v>
      </c>
      <c r="BA28" s="161">
        <v>100</v>
      </c>
      <c r="BB28" s="161">
        <v>0</v>
      </c>
      <c r="BC28" s="161">
        <v>0</v>
      </c>
      <c r="BD28" s="168">
        <f t="shared" si="5"/>
        <v>0</v>
      </c>
      <c r="BE28" s="253">
        <v>100</v>
      </c>
      <c r="BF28" s="253">
        <v>100</v>
      </c>
      <c r="BG28" s="253">
        <v>100</v>
      </c>
      <c r="BH28" s="253">
        <v>100</v>
      </c>
      <c r="BI28" s="253">
        <v>100</v>
      </c>
      <c r="BJ28" s="253">
        <v>100</v>
      </c>
      <c r="BK28" s="253">
        <v>100</v>
      </c>
      <c r="BL28" s="253">
        <v>100</v>
      </c>
      <c r="BM28" s="253">
        <v>100</v>
      </c>
      <c r="BN28" s="253">
        <v>0</v>
      </c>
      <c r="BO28" s="254">
        <v>0</v>
      </c>
      <c r="BP28" s="391">
        <f t="shared" si="6"/>
        <v>0</v>
      </c>
      <c r="BQ28" s="253">
        <v>100</v>
      </c>
      <c r="BR28" s="253">
        <v>100</v>
      </c>
      <c r="BS28" s="253">
        <v>100</v>
      </c>
      <c r="BT28" s="253">
        <v>100</v>
      </c>
      <c r="BU28" s="253">
        <v>100</v>
      </c>
      <c r="BV28" s="253">
        <v>100</v>
      </c>
      <c r="BW28" s="253">
        <v>100</v>
      </c>
      <c r="BX28" s="254">
        <v>0</v>
      </c>
      <c r="BY28" s="255">
        <v>0</v>
      </c>
      <c r="BZ28" s="391">
        <f t="shared" si="7"/>
        <v>0</v>
      </c>
      <c r="CA28" s="248">
        <f t="shared" si="0"/>
        <v>0</v>
      </c>
      <c r="CB28" s="46">
        <v>100</v>
      </c>
      <c r="CC28" s="47">
        <v>100</v>
      </c>
      <c r="CD28" s="47">
        <v>100</v>
      </c>
      <c r="CE28" s="47">
        <v>100</v>
      </c>
      <c r="CF28" s="49">
        <v>0</v>
      </c>
      <c r="CG28" s="49">
        <v>0</v>
      </c>
      <c r="CH28" s="49">
        <v>0</v>
      </c>
      <c r="CI28" s="48">
        <f t="shared" si="8"/>
        <v>0</v>
      </c>
      <c r="CJ28" s="50">
        <v>100</v>
      </c>
      <c r="CK28" s="51">
        <v>100</v>
      </c>
      <c r="CL28" s="51">
        <v>100</v>
      </c>
      <c r="CM28" s="51">
        <v>100</v>
      </c>
      <c r="CN28" s="51">
        <v>0</v>
      </c>
      <c r="CO28" s="51">
        <v>0</v>
      </c>
      <c r="CP28" s="51">
        <v>0</v>
      </c>
      <c r="CQ28" s="52">
        <f t="shared" si="9"/>
        <v>0</v>
      </c>
      <c r="CR28" s="50">
        <v>100</v>
      </c>
      <c r="CS28" s="51">
        <v>100</v>
      </c>
      <c r="CT28" s="51">
        <v>100</v>
      </c>
      <c r="CU28" s="51">
        <v>0</v>
      </c>
      <c r="CV28" s="51">
        <v>0</v>
      </c>
      <c r="CW28" s="53">
        <f t="shared" si="10"/>
        <v>0</v>
      </c>
      <c r="CX28" s="47">
        <v>100</v>
      </c>
      <c r="CY28" s="47">
        <v>100</v>
      </c>
      <c r="CZ28" s="49">
        <v>100</v>
      </c>
      <c r="DA28" s="49">
        <v>100</v>
      </c>
      <c r="DB28" s="49">
        <v>0</v>
      </c>
      <c r="DC28" s="49">
        <v>0</v>
      </c>
      <c r="DD28" s="49">
        <v>0</v>
      </c>
      <c r="DE28" s="54">
        <f t="shared" si="11"/>
        <v>0</v>
      </c>
      <c r="DF28" s="46">
        <v>100</v>
      </c>
      <c r="DG28" s="47">
        <v>100</v>
      </c>
      <c r="DH28" s="49">
        <v>100</v>
      </c>
      <c r="DI28" s="49">
        <v>100</v>
      </c>
      <c r="DJ28" s="49">
        <v>0</v>
      </c>
      <c r="DK28" s="49">
        <v>0</v>
      </c>
      <c r="DL28" s="49">
        <v>0</v>
      </c>
      <c r="DM28" s="55">
        <f t="shared" si="12"/>
        <v>0</v>
      </c>
      <c r="DN28" s="56">
        <v>100</v>
      </c>
      <c r="DO28" s="57">
        <v>100</v>
      </c>
      <c r="DP28" s="57">
        <v>100</v>
      </c>
      <c r="DQ28" s="57">
        <v>0</v>
      </c>
      <c r="DR28" s="57">
        <v>0</v>
      </c>
      <c r="DS28" s="58">
        <f t="shared" si="13"/>
        <v>0</v>
      </c>
      <c r="DT28" s="256">
        <f t="shared" si="14"/>
        <v>0</v>
      </c>
      <c r="DU28" s="20"/>
      <c r="DV28" s="450"/>
      <c r="DW28" s="450"/>
      <c r="DX28" s="450"/>
      <c r="DY28" s="21"/>
      <c r="DZ28" s="61">
        <f t="shared" si="15"/>
        <v>0</v>
      </c>
      <c r="EA28" s="59"/>
      <c r="EB28" s="60"/>
      <c r="EC28" s="62"/>
      <c r="ED28" s="60"/>
      <c r="EE28" s="63">
        <f t="shared" si="1"/>
        <v>0</v>
      </c>
      <c r="EF28" s="482">
        <f t="shared" si="16"/>
        <v>0</v>
      </c>
    </row>
    <row r="29" spans="1:136" s="9" customFormat="1" ht="15.75" x14ac:dyDescent="0.25">
      <c r="A29" s="361">
        <v>26</v>
      </c>
      <c r="B29" s="114" t="s">
        <v>81</v>
      </c>
      <c r="C29" s="72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100</v>
      </c>
      <c r="K29" s="73">
        <v>0</v>
      </c>
      <c r="L29" s="73">
        <v>0</v>
      </c>
      <c r="M29" s="96">
        <f t="shared" si="2"/>
        <v>3.5</v>
      </c>
      <c r="N29" s="68">
        <v>100</v>
      </c>
      <c r="O29" s="69">
        <v>100</v>
      </c>
      <c r="P29" s="69">
        <v>100</v>
      </c>
      <c r="Q29" s="69">
        <v>100</v>
      </c>
      <c r="R29" s="69">
        <v>100</v>
      </c>
      <c r="S29" s="69">
        <v>100</v>
      </c>
      <c r="T29" s="69">
        <v>100</v>
      </c>
      <c r="U29" s="69">
        <v>100</v>
      </c>
      <c r="V29" s="69">
        <v>100</v>
      </c>
      <c r="W29" s="69">
        <v>100</v>
      </c>
      <c r="X29" s="69">
        <v>100</v>
      </c>
      <c r="Y29" s="69">
        <v>0</v>
      </c>
      <c r="Z29" s="69">
        <v>0</v>
      </c>
      <c r="AA29" s="447">
        <f t="shared" si="3"/>
        <v>0</v>
      </c>
      <c r="AB29" s="72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94">
        <v>100</v>
      </c>
      <c r="AN29" s="73">
        <v>0</v>
      </c>
      <c r="AO29" s="73">
        <v>20</v>
      </c>
      <c r="AP29" s="74">
        <f t="shared" si="4"/>
        <v>4.4000000000000004</v>
      </c>
      <c r="AQ29" s="75">
        <v>100</v>
      </c>
      <c r="AR29" s="95">
        <v>100</v>
      </c>
      <c r="AS29" s="95">
        <v>100</v>
      </c>
      <c r="AT29" s="95">
        <v>100</v>
      </c>
      <c r="AU29" s="95">
        <v>100</v>
      </c>
      <c r="AV29" s="95">
        <v>100</v>
      </c>
      <c r="AW29" s="95">
        <v>100</v>
      </c>
      <c r="AX29" s="95">
        <v>100</v>
      </c>
      <c r="AY29" s="95">
        <v>100</v>
      </c>
      <c r="AZ29" s="69">
        <v>100</v>
      </c>
      <c r="BA29" s="69">
        <v>100</v>
      </c>
      <c r="BB29" s="69">
        <v>0</v>
      </c>
      <c r="BC29" s="69">
        <v>0</v>
      </c>
      <c r="BD29" s="71">
        <f t="shared" si="5"/>
        <v>0</v>
      </c>
      <c r="BE29" s="117">
        <v>100</v>
      </c>
      <c r="BF29" s="117">
        <v>100</v>
      </c>
      <c r="BG29" s="117">
        <v>100</v>
      </c>
      <c r="BH29" s="117">
        <v>100</v>
      </c>
      <c r="BI29" s="117">
        <v>100</v>
      </c>
      <c r="BJ29" s="117">
        <v>100</v>
      </c>
      <c r="BK29" s="117">
        <v>100</v>
      </c>
      <c r="BL29" s="117">
        <v>100</v>
      </c>
      <c r="BM29" s="117">
        <v>100</v>
      </c>
      <c r="BN29" s="117">
        <v>0</v>
      </c>
      <c r="BO29" s="118">
        <v>0</v>
      </c>
      <c r="BP29" s="441">
        <f t="shared" si="6"/>
        <v>0</v>
      </c>
      <c r="BQ29" s="117">
        <v>100</v>
      </c>
      <c r="BR29" s="117">
        <v>100</v>
      </c>
      <c r="BS29" s="117">
        <v>100</v>
      </c>
      <c r="BT29" s="117">
        <v>100</v>
      </c>
      <c r="BU29" s="117">
        <v>100</v>
      </c>
      <c r="BV29" s="117">
        <v>100</v>
      </c>
      <c r="BW29" s="117">
        <v>100</v>
      </c>
      <c r="BX29" s="118">
        <v>0</v>
      </c>
      <c r="BY29" s="119">
        <v>0</v>
      </c>
      <c r="BZ29" s="441">
        <f t="shared" si="7"/>
        <v>0</v>
      </c>
      <c r="CA29" s="245">
        <f t="shared" si="0"/>
        <v>7.9</v>
      </c>
      <c r="CB29" s="78">
        <v>100</v>
      </c>
      <c r="CC29" s="79">
        <v>100</v>
      </c>
      <c r="CD29" s="79">
        <v>100</v>
      </c>
      <c r="CE29" s="79">
        <v>100</v>
      </c>
      <c r="CF29" s="80">
        <v>0</v>
      </c>
      <c r="CG29" s="80">
        <v>0</v>
      </c>
      <c r="CH29" s="80">
        <v>0</v>
      </c>
      <c r="CI29" s="13">
        <f t="shared" si="8"/>
        <v>0</v>
      </c>
      <c r="CJ29" s="81">
        <v>100</v>
      </c>
      <c r="CK29" s="82">
        <v>100</v>
      </c>
      <c r="CL29" s="82">
        <v>100</v>
      </c>
      <c r="CM29" s="82">
        <v>100</v>
      </c>
      <c r="CN29" s="82">
        <v>0</v>
      </c>
      <c r="CO29" s="82">
        <v>0</v>
      </c>
      <c r="CP29" s="82">
        <v>0</v>
      </c>
      <c r="CQ29" s="15">
        <f t="shared" si="9"/>
        <v>0</v>
      </c>
      <c r="CR29" s="81">
        <v>100</v>
      </c>
      <c r="CS29" s="82">
        <v>100</v>
      </c>
      <c r="CT29" s="82">
        <v>100</v>
      </c>
      <c r="CU29" s="82">
        <v>0</v>
      </c>
      <c r="CV29" s="82">
        <v>0</v>
      </c>
      <c r="CW29" s="16">
        <f t="shared" si="10"/>
        <v>0</v>
      </c>
      <c r="CX29" s="79">
        <v>100</v>
      </c>
      <c r="CY29" s="79">
        <v>100</v>
      </c>
      <c r="CZ29" s="80">
        <v>100</v>
      </c>
      <c r="DA29" s="80">
        <v>100</v>
      </c>
      <c r="DB29" s="80">
        <v>0</v>
      </c>
      <c r="DC29" s="80">
        <v>0</v>
      </c>
      <c r="DD29" s="80">
        <v>0</v>
      </c>
      <c r="DE29" s="17">
        <f t="shared" si="11"/>
        <v>0</v>
      </c>
      <c r="DF29" s="78">
        <v>100</v>
      </c>
      <c r="DG29" s="79">
        <v>100</v>
      </c>
      <c r="DH29" s="80">
        <v>100</v>
      </c>
      <c r="DI29" s="80">
        <v>100</v>
      </c>
      <c r="DJ29" s="80">
        <v>0</v>
      </c>
      <c r="DK29" s="80">
        <v>0</v>
      </c>
      <c r="DL29" s="80">
        <v>0</v>
      </c>
      <c r="DM29" s="18">
        <f t="shared" si="12"/>
        <v>0</v>
      </c>
      <c r="DN29" s="83">
        <v>100</v>
      </c>
      <c r="DO29" s="84">
        <v>100</v>
      </c>
      <c r="DP29" s="84">
        <v>100</v>
      </c>
      <c r="DQ29" s="84">
        <v>0</v>
      </c>
      <c r="DR29" s="84">
        <v>0</v>
      </c>
      <c r="DS29" s="19">
        <f t="shared" si="13"/>
        <v>0</v>
      </c>
      <c r="DT29" s="308">
        <f t="shared" si="14"/>
        <v>0</v>
      </c>
      <c r="DU29" s="20">
        <f>7/10</f>
        <v>0.7</v>
      </c>
      <c r="DV29" s="450">
        <f>4/10</f>
        <v>0.4</v>
      </c>
      <c r="DW29" s="450">
        <f>3/11</f>
        <v>0.27272727272727271</v>
      </c>
      <c r="DX29" s="450">
        <f>1/10</f>
        <v>0.1</v>
      </c>
      <c r="DY29" s="21"/>
      <c r="DZ29" s="22">
        <f t="shared" si="15"/>
        <v>1.4727272727272729</v>
      </c>
      <c r="EA29" s="92"/>
      <c r="EB29" s="116"/>
      <c r="EC29" s="91"/>
      <c r="ED29" s="91"/>
      <c r="EE29" s="120">
        <f t="shared" si="1"/>
        <v>0</v>
      </c>
      <c r="EF29" s="483">
        <f t="shared" si="16"/>
        <v>9.372727272727273</v>
      </c>
    </row>
    <row r="30" spans="1:136" s="11" customFormat="1" ht="15.75" x14ac:dyDescent="0.25">
      <c r="A30" s="45">
        <v>27</v>
      </c>
      <c r="B30" s="257" t="s">
        <v>82</v>
      </c>
      <c r="C30" s="163">
        <v>100</v>
      </c>
      <c r="D30" s="158">
        <v>100</v>
      </c>
      <c r="E30" s="158">
        <v>100</v>
      </c>
      <c r="F30" s="158">
        <v>100</v>
      </c>
      <c r="G30" s="158">
        <v>100</v>
      </c>
      <c r="H30" s="158">
        <v>100</v>
      </c>
      <c r="I30" s="158">
        <v>100</v>
      </c>
      <c r="J30" s="158">
        <v>100</v>
      </c>
      <c r="K30" s="158">
        <v>0</v>
      </c>
      <c r="L30" s="158">
        <v>0</v>
      </c>
      <c r="M30" s="159">
        <f t="shared" si="2"/>
        <v>0</v>
      </c>
      <c r="N30" s="160">
        <v>100</v>
      </c>
      <c r="O30" s="161">
        <v>100</v>
      </c>
      <c r="P30" s="161">
        <v>100</v>
      </c>
      <c r="Q30" s="161">
        <v>100</v>
      </c>
      <c r="R30" s="161">
        <v>100</v>
      </c>
      <c r="S30" s="161">
        <v>100</v>
      </c>
      <c r="T30" s="161">
        <v>100</v>
      </c>
      <c r="U30" s="161">
        <v>100</v>
      </c>
      <c r="V30" s="161">
        <v>100</v>
      </c>
      <c r="W30" s="161">
        <v>100</v>
      </c>
      <c r="X30" s="161">
        <v>100</v>
      </c>
      <c r="Y30" s="161">
        <v>0</v>
      </c>
      <c r="Z30" s="161">
        <v>0</v>
      </c>
      <c r="AA30" s="443">
        <f t="shared" si="3"/>
        <v>0</v>
      </c>
      <c r="AB30" s="163">
        <v>100</v>
      </c>
      <c r="AC30" s="158">
        <v>100</v>
      </c>
      <c r="AD30" s="158">
        <v>100</v>
      </c>
      <c r="AE30" s="158">
        <v>100</v>
      </c>
      <c r="AF30" s="158">
        <v>100</v>
      </c>
      <c r="AG30" s="158">
        <v>100</v>
      </c>
      <c r="AH30" s="158">
        <v>100</v>
      </c>
      <c r="AI30" s="158">
        <v>100</v>
      </c>
      <c r="AJ30" s="158">
        <v>100</v>
      </c>
      <c r="AK30" s="158">
        <v>100</v>
      </c>
      <c r="AL30" s="158">
        <v>100</v>
      </c>
      <c r="AM30" s="164">
        <v>100</v>
      </c>
      <c r="AN30" s="158">
        <v>0</v>
      </c>
      <c r="AO30" s="158">
        <v>0</v>
      </c>
      <c r="AP30" s="165">
        <f t="shared" si="4"/>
        <v>0</v>
      </c>
      <c r="AQ30" s="166">
        <v>100</v>
      </c>
      <c r="AR30" s="167">
        <v>100</v>
      </c>
      <c r="AS30" s="167">
        <v>100</v>
      </c>
      <c r="AT30" s="167">
        <v>100</v>
      </c>
      <c r="AU30" s="167">
        <v>100</v>
      </c>
      <c r="AV30" s="167">
        <v>100</v>
      </c>
      <c r="AW30" s="167">
        <v>100</v>
      </c>
      <c r="AX30" s="167">
        <v>100</v>
      </c>
      <c r="AY30" s="167">
        <v>100</v>
      </c>
      <c r="AZ30" s="161">
        <v>100</v>
      </c>
      <c r="BA30" s="161">
        <v>100</v>
      </c>
      <c r="BB30" s="161">
        <v>0</v>
      </c>
      <c r="BC30" s="161">
        <v>0</v>
      </c>
      <c r="BD30" s="168">
        <f t="shared" si="5"/>
        <v>0</v>
      </c>
      <c r="BE30" s="253">
        <v>100</v>
      </c>
      <c r="BF30" s="253">
        <v>100</v>
      </c>
      <c r="BG30" s="253">
        <v>100</v>
      </c>
      <c r="BH30" s="253">
        <v>100</v>
      </c>
      <c r="BI30" s="253">
        <v>100</v>
      </c>
      <c r="BJ30" s="253">
        <v>100</v>
      </c>
      <c r="BK30" s="253">
        <v>100</v>
      </c>
      <c r="BL30" s="253">
        <v>100</v>
      </c>
      <c r="BM30" s="253">
        <v>100</v>
      </c>
      <c r="BN30" s="253">
        <v>0</v>
      </c>
      <c r="BO30" s="254">
        <v>0</v>
      </c>
      <c r="BP30" s="391">
        <f t="shared" si="6"/>
        <v>0</v>
      </c>
      <c r="BQ30" s="253">
        <v>100</v>
      </c>
      <c r="BR30" s="253">
        <v>100</v>
      </c>
      <c r="BS30" s="253">
        <v>100</v>
      </c>
      <c r="BT30" s="253">
        <v>100</v>
      </c>
      <c r="BU30" s="253">
        <v>100</v>
      </c>
      <c r="BV30" s="253">
        <v>100</v>
      </c>
      <c r="BW30" s="253">
        <v>100</v>
      </c>
      <c r="BX30" s="254">
        <v>0</v>
      </c>
      <c r="BY30" s="255">
        <v>0</v>
      </c>
      <c r="BZ30" s="391">
        <f t="shared" si="7"/>
        <v>0</v>
      </c>
      <c r="CA30" s="248">
        <f t="shared" si="0"/>
        <v>0</v>
      </c>
      <c r="CB30" s="46">
        <v>100</v>
      </c>
      <c r="CC30" s="47">
        <v>100</v>
      </c>
      <c r="CD30" s="47">
        <v>100</v>
      </c>
      <c r="CE30" s="47">
        <v>100</v>
      </c>
      <c r="CF30" s="49">
        <v>0</v>
      </c>
      <c r="CG30" s="49">
        <v>0</v>
      </c>
      <c r="CH30" s="49">
        <v>0</v>
      </c>
      <c r="CI30" s="48">
        <f t="shared" si="8"/>
        <v>0</v>
      </c>
      <c r="CJ30" s="50">
        <v>100</v>
      </c>
      <c r="CK30" s="51">
        <v>100</v>
      </c>
      <c r="CL30" s="51">
        <v>100</v>
      </c>
      <c r="CM30" s="51">
        <v>100</v>
      </c>
      <c r="CN30" s="51">
        <v>0</v>
      </c>
      <c r="CO30" s="51">
        <v>0</v>
      </c>
      <c r="CP30" s="51">
        <v>0</v>
      </c>
      <c r="CQ30" s="52">
        <f t="shared" si="9"/>
        <v>0</v>
      </c>
      <c r="CR30" s="50">
        <v>100</v>
      </c>
      <c r="CS30" s="51">
        <v>100</v>
      </c>
      <c r="CT30" s="51">
        <v>100</v>
      </c>
      <c r="CU30" s="51">
        <v>0</v>
      </c>
      <c r="CV30" s="51">
        <v>0</v>
      </c>
      <c r="CW30" s="53">
        <f t="shared" si="10"/>
        <v>0</v>
      </c>
      <c r="CX30" s="47">
        <v>100</v>
      </c>
      <c r="CY30" s="47">
        <v>100</v>
      </c>
      <c r="CZ30" s="49">
        <v>100</v>
      </c>
      <c r="DA30" s="49">
        <v>100</v>
      </c>
      <c r="DB30" s="49">
        <v>0</v>
      </c>
      <c r="DC30" s="49">
        <v>0</v>
      </c>
      <c r="DD30" s="49">
        <v>0</v>
      </c>
      <c r="DE30" s="54">
        <f t="shared" si="11"/>
        <v>0</v>
      </c>
      <c r="DF30" s="46">
        <v>100</v>
      </c>
      <c r="DG30" s="47">
        <v>100</v>
      </c>
      <c r="DH30" s="49">
        <v>100</v>
      </c>
      <c r="DI30" s="49">
        <v>100</v>
      </c>
      <c r="DJ30" s="49">
        <v>0</v>
      </c>
      <c r="DK30" s="49">
        <v>0</v>
      </c>
      <c r="DL30" s="49">
        <v>0</v>
      </c>
      <c r="DM30" s="55">
        <f t="shared" si="12"/>
        <v>0</v>
      </c>
      <c r="DN30" s="56">
        <v>100</v>
      </c>
      <c r="DO30" s="57">
        <v>100</v>
      </c>
      <c r="DP30" s="57">
        <v>100</v>
      </c>
      <c r="DQ30" s="57">
        <v>0</v>
      </c>
      <c r="DR30" s="57">
        <v>0</v>
      </c>
      <c r="DS30" s="58">
        <f t="shared" si="13"/>
        <v>0</v>
      </c>
      <c r="DT30" s="256">
        <f t="shared" si="14"/>
        <v>0</v>
      </c>
      <c r="DU30" s="20"/>
      <c r="DV30" s="450"/>
      <c r="DW30" s="450"/>
      <c r="DX30" s="450"/>
      <c r="DY30" s="21"/>
      <c r="DZ30" s="61">
        <f t="shared" si="15"/>
        <v>0</v>
      </c>
      <c r="EA30" s="65"/>
      <c r="EB30" s="62"/>
      <c r="EC30" s="62"/>
      <c r="ED30" s="62"/>
      <c r="EE30" s="63">
        <f t="shared" si="1"/>
        <v>0</v>
      </c>
      <c r="EF30" s="482">
        <f t="shared" si="16"/>
        <v>0</v>
      </c>
    </row>
    <row r="31" spans="1:136" s="10" customFormat="1" ht="14.25" customHeight="1" x14ac:dyDescent="0.25">
      <c r="A31" s="88">
        <v>28</v>
      </c>
      <c r="B31" s="114" t="s">
        <v>83</v>
      </c>
      <c r="C31" s="72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100</v>
      </c>
      <c r="K31" s="73">
        <v>30</v>
      </c>
      <c r="L31" s="73">
        <v>0</v>
      </c>
      <c r="M31" s="96">
        <f t="shared" si="2"/>
        <v>3.65</v>
      </c>
      <c r="N31" s="68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100</v>
      </c>
      <c r="Y31" s="69">
        <v>0</v>
      </c>
      <c r="Z31" s="69">
        <v>30</v>
      </c>
      <c r="AA31" s="447">
        <f t="shared" si="3"/>
        <v>3.2</v>
      </c>
      <c r="AB31" s="72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94">
        <v>100</v>
      </c>
      <c r="AN31" s="73">
        <v>0</v>
      </c>
      <c r="AO31" s="73">
        <v>15</v>
      </c>
      <c r="AP31" s="74">
        <f t="shared" si="4"/>
        <v>4.6749999999999998</v>
      </c>
      <c r="AQ31" s="75">
        <v>0</v>
      </c>
      <c r="AR31" s="95">
        <v>0</v>
      </c>
      <c r="AS31" s="95">
        <v>0</v>
      </c>
      <c r="AT31" s="95">
        <v>0</v>
      </c>
      <c r="AU31" s="95">
        <v>100</v>
      </c>
      <c r="AV31" s="95">
        <v>100</v>
      </c>
      <c r="AW31" s="95">
        <v>100</v>
      </c>
      <c r="AX31" s="95">
        <v>100</v>
      </c>
      <c r="AY31" s="95">
        <v>100</v>
      </c>
      <c r="AZ31" s="69">
        <v>0</v>
      </c>
      <c r="BA31" s="69">
        <v>100</v>
      </c>
      <c r="BB31" s="69">
        <v>0</v>
      </c>
      <c r="BC31" s="69">
        <v>10</v>
      </c>
      <c r="BD31" s="71">
        <f t="shared" si="5"/>
        <v>2.25</v>
      </c>
      <c r="BE31" s="117">
        <v>100</v>
      </c>
      <c r="BF31" s="117">
        <v>100</v>
      </c>
      <c r="BG31" s="117">
        <v>100</v>
      </c>
      <c r="BH31" s="117">
        <v>100</v>
      </c>
      <c r="BI31" s="117">
        <v>100</v>
      </c>
      <c r="BJ31" s="117">
        <v>100</v>
      </c>
      <c r="BK31" s="117">
        <v>100</v>
      </c>
      <c r="BL31" s="117">
        <v>100</v>
      </c>
      <c r="BM31" s="117">
        <v>100</v>
      </c>
      <c r="BN31" s="117">
        <v>0</v>
      </c>
      <c r="BO31" s="118">
        <v>0</v>
      </c>
      <c r="BP31" s="441">
        <f t="shared" si="6"/>
        <v>0</v>
      </c>
      <c r="BQ31" s="117">
        <v>100</v>
      </c>
      <c r="BR31" s="117">
        <v>100</v>
      </c>
      <c r="BS31" s="117">
        <v>100</v>
      </c>
      <c r="BT31" s="117">
        <v>100</v>
      </c>
      <c r="BU31" s="117">
        <v>100</v>
      </c>
      <c r="BV31" s="117">
        <v>100</v>
      </c>
      <c r="BW31" s="117">
        <v>100</v>
      </c>
      <c r="BX31" s="118">
        <v>0</v>
      </c>
      <c r="BY31" s="119">
        <v>0</v>
      </c>
      <c r="BZ31" s="441">
        <f t="shared" si="7"/>
        <v>0</v>
      </c>
      <c r="CA31" s="245">
        <f t="shared" si="0"/>
        <v>13.774999999999999</v>
      </c>
      <c r="CB31" s="78">
        <v>100</v>
      </c>
      <c r="CC31" s="79">
        <v>100</v>
      </c>
      <c r="CD31" s="79">
        <v>100</v>
      </c>
      <c r="CE31" s="79">
        <v>100</v>
      </c>
      <c r="CF31" s="80">
        <v>0</v>
      </c>
      <c r="CG31" s="80">
        <v>0</v>
      </c>
      <c r="CH31" s="80">
        <v>0</v>
      </c>
      <c r="CI31" s="26">
        <f t="shared" si="8"/>
        <v>0</v>
      </c>
      <c r="CJ31" s="28">
        <v>100</v>
      </c>
      <c r="CK31" s="29">
        <v>100</v>
      </c>
      <c r="CL31" s="29">
        <v>100</v>
      </c>
      <c r="CM31" s="29">
        <v>100</v>
      </c>
      <c r="CN31" s="29">
        <v>0</v>
      </c>
      <c r="CO31" s="29">
        <v>0</v>
      </c>
      <c r="CP31" s="29">
        <v>0</v>
      </c>
      <c r="CQ31" s="30">
        <f t="shared" si="9"/>
        <v>0</v>
      </c>
      <c r="CR31" s="28">
        <v>100</v>
      </c>
      <c r="CS31" s="29">
        <v>100</v>
      </c>
      <c r="CT31" s="29">
        <v>100</v>
      </c>
      <c r="CU31" s="29">
        <v>0</v>
      </c>
      <c r="CV31" s="29">
        <v>0</v>
      </c>
      <c r="CW31" s="31">
        <f t="shared" si="10"/>
        <v>0</v>
      </c>
      <c r="CX31" s="25">
        <v>100</v>
      </c>
      <c r="CY31" s="25">
        <v>100</v>
      </c>
      <c r="CZ31" s="27">
        <v>100</v>
      </c>
      <c r="DA31" s="27">
        <v>100</v>
      </c>
      <c r="DB31" s="27">
        <v>0</v>
      </c>
      <c r="DC31" s="27">
        <v>0</v>
      </c>
      <c r="DD31" s="27">
        <v>0</v>
      </c>
      <c r="DE31" s="32">
        <f t="shared" si="11"/>
        <v>0</v>
      </c>
      <c r="DF31" s="24">
        <v>100</v>
      </c>
      <c r="DG31" s="25">
        <v>100</v>
      </c>
      <c r="DH31" s="27">
        <v>100</v>
      </c>
      <c r="DI31" s="27">
        <v>100</v>
      </c>
      <c r="DJ31" s="27">
        <v>0</v>
      </c>
      <c r="DK31" s="27">
        <v>0</v>
      </c>
      <c r="DL31" s="27">
        <v>0</v>
      </c>
      <c r="DM31" s="33">
        <f t="shared" si="12"/>
        <v>0</v>
      </c>
      <c r="DN31" s="34">
        <v>100</v>
      </c>
      <c r="DO31" s="35">
        <v>100</v>
      </c>
      <c r="DP31" s="35">
        <v>100</v>
      </c>
      <c r="DQ31" s="35">
        <v>0</v>
      </c>
      <c r="DR31" s="35">
        <v>0</v>
      </c>
      <c r="DS31" s="36">
        <f t="shared" si="13"/>
        <v>0</v>
      </c>
      <c r="DT31" s="308">
        <f t="shared" si="14"/>
        <v>0</v>
      </c>
      <c r="DU31" s="20">
        <f>6/10</f>
        <v>0.6</v>
      </c>
      <c r="DV31" s="20">
        <f>5/10</f>
        <v>0.5</v>
      </c>
      <c r="DW31" s="20">
        <f>8/11</f>
        <v>0.72727272727272729</v>
      </c>
      <c r="DX31" s="450">
        <f>5/10</f>
        <v>0.5</v>
      </c>
      <c r="DY31" s="20"/>
      <c r="DZ31" s="22">
        <f t="shared" si="15"/>
        <v>2.3272727272727272</v>
      </c>
      <c r="EA31" s="67"/>
      <c r="EB31" s="21">
        <v>2</v>
      </c>
      <c r="EC31" s="44"/>
      <c r="ED31" s="44"/>
      <c r="EE31" s="120">
        <f t="shared" si="1"/>
        <v>2</v>
      </c>
      <c r="EF31" s="483">
        <f t="shared" si="16"/>
        <v>18.102272727272727</v>
      </c>
    </row>
    <row r="32" spans="1:136" s="11" customFormat="1" ht="15.75" x14ac:dyDescent="0.25">
      <c r="A32" s="45">
        <v>29</v>
      </c>
      <c r="B32" s="257" t="s">
        <v>84</v>
      </c>
      <c r="C32" s="163">
        <v>100</v>
      </c>
      <c r="D32" s="158">
        <v>100</v>
      </c>
      <c r="E32" s="158">
        <v>100</v>
      </c>
      <c r="F32" s="158">
        <v>100</v>
      </c>
      <c r="G32" s="158">
        <v>100</v>
      </c>
      <c r="H32" s="158">
        <v>100</v>
      </c>
      <c r="I32" s="158">
        <v>100</v>
      </c>
      <c r="J32" s="158">
        <v>100</v>
      </c>
      <c r="K32" s="158">
        <v>0</v>
      </c>
      <c r="L32" s="158">
        <v>0</v>
      </c>
      <c r="M32" s="159">
        <f t="shared" si="2"/>
        <v>0</v>
      </c>
      <c r="N32" s="160">
        <v>100</v>
      </c>
      <c r="O32" s="161">
        <v>100</v>
      </c>
      <c r="P32" s="161">
        <v>100</v>
      </c>
      <c r="Q32" s="161">
        <v>100</v>
      </c>
      <c r="R32" s="161">
        <v>100</v>
      </c>
      <c r="S32" s="161">
        <v>100</v>
      </c>
      <c r="T32" s="161">
        <v>100</v>
      </c>
      <c r="U32" s="161">
        <v>100</v>
      </c>
      <c r="V32" s="161">
        <v>100</v>
      </c>
      <c r="W32" s="161">
        <v>100</v>
      </c>
      <c r="X32" s="161">
        <v>100</v>
      </c>
      <c r="Y32" s="161">
        <v>0</v>
      </c>
      <c r="Z32" s="161">
        <v>0</v>
      </c>
      <c r="AA32" s="443">
        <f t="shared" si="3"/>
        <v>0</v>
      </c>
      <c r="AB32" s="163">
        <v>100</v>
      </c>
      <c r="AC32" s="158">
        <v>100</v>
      </c>
      <c r="AD32" s="158">
        <v>100</v>
      </c>
      <c r="AE32" s="158">
        <v>100</v>
      </c>
      <c r="AF32" s="158">
        <v>100</v>
      </c>
      <c r="AG32" s="158">
        <v>100</v>
      </c>
      <c r="AH32" s="158">
        <v>100</v>
      </c>
      <c r="AI32" s="158">
        <v>100</v>
      </c>
      <c r="AJ32" s="158">
        <v>100</v>
      </c>
      <c r="AK32" s="158">
        <v>100</v>
      </c>
      <c r="AL32" s="158">
        <v>100</v>
      </c>
      <c r="AM32" s="164">
        <v>100</v>
      </c>
      <c r="AN32" s="158">
        <v>0</v>
      </c>
      <c r="AO32" s="158">
        <v>0</v>
      </c>
      <c r="AP32" s="165">
        <f t="shared" si="4"/>
        <v>0</v>
      </c>
      <c r="AQ32" s="166">
        <v>100</v>
      </c>
      <c r="AR32" s="167">
        <v>100</v>
      </c>
      <c r="AS32" s="167">
        <v>100</v>
      </c>
      <c r="AT32" s="167">
        <v>100</v>
      </c>
      <c r="AU32" s="167">
        <v>100</v>
      </c>
      <c r="AV32" s="167">
        <v>100</v>
      </c>
      <c r="AW32" s="167">
        <v>100</v>
      </c>
      <c r="AX32" s="167">
        <v>100</v>
      </c>
      <c r="AY32" s="167">
        <v>100</v>
      </c>
      <c r="AZ32" s="161">
        <v>100</v>
      </c>
      <c r="BA32" s="161">
        <v>100</v>
      </c>
      <c r="BB32" s="161">
        <v>0</v>
      </c>
      <c r="BC32" s="161">
        <v>0</v>
      </c>
      <c r="BD32" s="168">
        <f t="shared" si="5"/>
        <v>0</v>
      </c>
      <c r="BE32" s="253">
        <v>100</v>
      </c>
      <c r="BF32" s="253">
        <v>100</v>
      </c>
      <c r="BG32" s="253">
        <v>100</v>
      </c>
      <c r="BH32" s="253">
        <v>100</v>
      </c>
      <c r="BI32" s="253">
        <v>100</v>
      </c>
      <c r="BJ32" s="253">
        <v>100</v>
      </c>
      <c r="BK32" s="253">
        <v>100</v>
      </c>
      <c r="BL32" s="253">
        <v>100</v>
      </c>
      <c r="BM32" s="253">
        <v>100</v>
      </c>
      <c r="BN32" s="253">
        <v>0</v>
      </c>
      <c r="BO32" s="254">
        <v>0</v>
      </c>
      <c r="BP32" s="391">
        <f t="shared" si="6"/>
        <v>0</v>
      </c>
      <c r="BQ32" s="253">
        <v>100</v>
      </c>
      <c r="BR32" s="253">
        <v>100</v>
      </c>
      <c r="BS32" s="253">
        <v>100</v>
      </c>
      <c r="BT32" s="253">
        <v>100</v>
      </c>
      <c r="BU32" s="253">
        <v>100</v>
      </c>
      <c r="BV32" s="253">
        <v>100</v>
      </c>
      <c r="BW32" s="253">
        <v>100</v>
      </c>
      <c r="BX32" s="254">
        <v>0</v>
      </c>
      <c r="BY32" s="255">
        <v>0</v>
      </c>
      <c r="BZ32" s="391">
        <f t="shared" si="7"/>
        <v>0</v>
      </c>
      <c r="CA32" s="248">
        <f t="shared" si="0"/>
        <v>0</v>
      </c>
      <c r="CB32" s="46">
        <v>100</v>
      </c>
      <c r="CC32" s="47">
        <v>100</v>
      </c>
      <c r="CD32" s="47">
        <v>100</v>
      </c>
      <c r="CE32" s="47">
        <v>100</v>
      </c>
      <c r="CF32" s="49">
        <v>0</v>
      </c>
      <c r="CG32" s="49">
        <v>0</v>
      </c>
      <c r="CH32" s="49">
        <v>0</v>
      </c>
      <c r="CI32" s="48">
        <f t="shared" si="8"/>
        <v>0</v>
      </c>
      <c r="CJ32" s="50">
        <v>100</v>
      </c>
      <c r="CK32" s="51">
        <v>100</v>
      </c>
      <c r="CL32" s="51">
        <v>100</v>
      </c>
      <c r="CM32" s="51">
        <v>100</v>
      </c>
      <c r="CN32" s="51">
        <v>0</v>
      </c>
      <c r="CO32" s="51">
        <v>0</v>
      </c>
      <c r="CP32" s="51">
        <v>0</v>
      </c>
      <c r="CQ32" s="52">
        <f t="shared" si="9"/>
        <v>0</v>
      </c>
      <c r="CR32" s="50">
        <v>100</v>
      </c>
      <c r="CS32" s="51">
        <v>100</v>
      </c>
      <c r="CT32" s="51">
        <v>100</v>
      </c>
      <c r="CU32" s="51">
        <v>0</v>
      </c>
      <c r="CV32" s="51">
        <v>0</v>
      </c>
      <c r="CW32" s="53">
        <f t="shared" si="10"/>
        <v>0</v>
      </c>
      <c r="CX32" s="47">
        <v>100</v>
      </c>
      <c r="CY32" s="47">
        <v>100</v>
      </c>
      <c r="CZ32" s="49">
        <v>100</v>
      </c>
      <c r="DA32" s="49">
        <v>100</v>
      </c>
      <c r="DB32" s="49">
        <v>0</v>
      </c>
      <c r="DC32" s="49">
        <v>0</v>
      </c>
      <c r="DD32" s="49">
        <v>0</v>
      </c>
      <c r="DE32" s="54">
        <f t="shared" si="11"/>
        <v>0</v>
      </c>
      <c r="DF32" s="46">
        <v>100</v>
      </c>
      <c r="DG32" s="47">
        <v>100</v>
      </c>
      <c r="DH32" s="49">
        <v>100</v>
      </c>
      <c r="DI32" s="49">
        <v>100</v>
      </c>
      <c r="DJ32" s="49">
        <v>0</v>
      </c>
      <c r="DK32" s="49">
        <v>0</v>
      </c>
      <c r="DL32" s="49">
        <v>0</v>
      </c>
      <c r="DM32" s="55">
        <f t="shared" si="12"/>
        <v>0</v>
      </c>
      <c r="DN32" s="56">
        <v>100</v>
      </c>
      <c r="DO32" s="57">
        <v>100</v>
      </c>
      <c r="DP32" s="57">
        <v>100</v>
      </c>
      <c r="DQ32" s="57">
        <v>0</v>
      </c>
      <c r="DR32" s="57">
        <v>0</v>
      </c>
      <c r="DS32" s="58">
        <f t="shared" si="13"/>
        <v>0</v>
      </c>
      <c r="DT32" s="256">
        <f t="shared" si="14"/>
        <v>0</v>
      </c>
      <c r="DU32" s="20"/>
      <c r="DV32" s="450"/>
      <c r="DW32" s="450"/>
      <c r="DX32" s="450"/>
      <c r="DY32" s="21"/>
      <c r="DZ32" s="61">
        <f t="shared" si="15"/>
        <v>0</v>
      </c>
      <c r="EA32" s="59"/>
      <c r="EB32" s="60"/>
      <c r="EC32" s="60"/>
      <c r="ED32" s="60"/>
      <c r="EE32" s="63">
        <f t="shared" si="1"/>
        <v>0</v>
      </c>
      <c r="EF32" s="482">
        <f t="shared" si="16"/>
        <v>0</v>
      </c>
    </row>
    <row r="33" spans="1:136" s="12" customFormat="1" ht="16.5" thickBot="1" x14ac:dyDescent="0.3">
      <c r="A33" s="88">
        <v>30</v>
      </c>
      <c r="B33" s="114" t="s">
        <v>85</v>
      </c>
      <c r="C33" s="72">
        <v>100</v>
      </c>
      <c r="D33" s="73">
        <v>100</v>
      </c>
      <c r="E33" s="73">
        <v>100</v>
      </c>
      <c r="F33" s="73">
        <v>100</v>
      </c>
      <c r="G33" s="73">
        <v>100</v>
      </c>
      <c r="H33" s="73">
        <v>100</v>
      </c>
      <c r="I33" s="73">
        <v>100</v>
      </c>
      <c r="J33" s="73">
        <v>100</v>
      </c>
      <c r="K33" s="73">
        <v>0</v>
      </c>
      <c r="L33" s="73">
        <v>0</v>
      </c>
      <c r="M33" s="250">
        <f t="shared" si="2"/>
        <v>0</v>
      </c>
      <c r="N33" s="68">
        <v>0</v>
      </c>
      <c r="O33" s="69">
        <v>0</v>
      </c>
      <c r="P33" s="69">
        <v>0</v>
      </c>
      <c r="Q33" s="69">
        <v>0</v>
      </c>
      <c r="R33" s="69">
        <v>50</v>
      </c>
      <c r="S33" s="69">
        <v>100</v>
      </c>
      <c r="T33" s="69">
        <v>0</v>
      </c>
      <c r="U33" s="69">
        <v>0</v>
      </c>
      <c r="V33" s="69">
        <v>0</v>
      </c>
      <c r="W33" s="69">
        <v>0</v>
      </c>
      <c r="X33" s="69">
        <v>100</v>
      </c>
      <c r="Y33" s="69">
        <v>0</v>
      </c>
      <c r="Z33" s="69">
        <v>10</v>
      </c>
      <c r="AA33" s="444">
        <f t="shared" si="3"/>
        <v>3.5750000000000002</v>
      </c>
      <c r="AB33" s="72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94">
        <v>100</v>
      </c>
      <c r="AN33" s="73">
        <v>0</v>
      </c>
      <c r="AO33" s="73">
        <v>10</v>
      </c>
      <c r="AP33" s="74">
        <f t="shared" si="4"/>
        <v>4.95</v>
      </c>
      <c r="AQ33" s="75">
        <v>100</v>
      </c>
      <c r="AR33" s="95">
        <v>100</v>
      </c>
      <c r="AS33" s="95">
        <v>100</v>
      </c>
      <c r="AT33" s="95">
        <v>100</v>
      </c>
      <c r="AU33" s="95">
        <v>100</v>
      </c>
      <c r="AV33" s="95">
        <v>100</v>
      </c>
      <c r="AW33" s="95">
        <v>100</v>
      </c>
      <c r="AX33" s="95">
        <v>100</v>
      </c>
      <c r="AY33" s="95">
        <v>100</v>
      </c>
      <c r="AZ33" s="69">
        <v>100</v>
      </c>
      <c r="BA33" s="69">
        <v>100</v>
      </c>
      <c r="BB33" s="69">
        <v>0</v>
      </c>
      <c r="BC33" s="69">
        <v>0</v>
      </c>
      <c r="BD33" s="71">
        <f t="shared" si="5"/>
        <v>0</v>
      </c>
      <c r="BE33" s="117">
        <v>100</v>
      </c>
      <c r="BF33" s="117">
        <v>100</v>
      </c>
      <c r="BG33" s="117">
        <v>100</v>
      </c>
      <c r="BH33" s="117">
        <v>100</v>
      </c>
      <c r="BI33" s="117">
        <v>100</v>
      </c>
      <c r="BJ33" s="117">
        <v>100</v>
      </c>
      <c r="BK33" s="117">
        <v>100</v>
      </c>
      <c r="BL33" s="117">
        <v>100</v>
      </c>
      <c r="BM33" s="117">
        <v>100</v>
      </c>
      <c r="BN33" s="117">
        <v>0</v>
      </c>
      <c r="BO33" s="118">
        <v>0</v>
      </c>
      <c r="BP33" s="441">
        <f t="shared" si="6"/>
        <v>0</v>
      </c>
      <c r="BQ33" s="117">
        <v>100</v>
      </c>
      <c r="BR33" s="117">
        <v>100</v>
      </c>
      <c r="BS33" s="117">
        <v>100</v>
      </c>
      <c r="BT33" s="117">
        <v>100</v>
      </c>
      <c r="BU33" s="117">
        <v>100</v>
      </c>
      <c r="BV33" s="117">
        <v>100</v>
      </c>
      <c r="BW33" s="117">
        <v>100</v>
      </c>
      <c r="BX33" s="118">
        <v>0</v>
      </c>
      <c r="BY33" s="119">
        <v>0</v>
      </c>
      <c r="BZ33" s="441">
        <f t="shared" si="7"/>
        <v>0</v>
      </c>
      <c r="CA33" s="245">
        <f t="shared" si="0"/>
        <v>8.5250000000000004</v>
      </c>
      <c r="CB33" s="78">
        <v>100</v>
      </c>
      <c r="CC33" s="79">
        <v>100</v>
      </c>
      <c r="CD33" s="79">
        <v>100</v>
      </c>
      <c r="CE33" s="79">
        <v>100</v>
      </c>
      <c r="CF33" s="80">
        <v>0</v>
      </c>
      <c r="CG33" s="80">
        <v>0</v>
      </c>
      <c r="CH33" s="80">
        <v>0</v>
      </c>
      <c r="CI33" s="14">
        <f t="shared" si="8"/>
        <v>0</v>
      </c>
      <c r="CJ33" s="261">
        <v>100</v>
      </c>
      <c r="CK33" s="262">
        <v>100</v>
      </c>
      <c r="CL33" s="262">
        <v>100</v>
      </c>
      <c r="CM33" s="262">
        <v>100</v>
      </c>
      <c r="CN33" s="262">
        <v>0</v>
      </c>
      <c r="CO33" s="262">
        <v>0</v>
      </c>
      <c r="CP33" s="262">
        <v>0</v>
      </c>
      <c r="CQ33" s="263">
        <f t="shared" si="9"/>
        <v>0</v>
      </c>
      <c r="CR33" s="261">
        <v>100</v>
      </c>
      <c r="CS33" s="262">
        <v>100</v>
      </c>
      <c r="CT33" s="262">
        <v>100</v>
      </c>
      <c r="CU33" s="262">
        <v>0</v>
      </c>
      <c r="CV33" s="262">
        <v>0</v>
      </c>
      <c r="CW33" s="264">
        <f t="shared" si="10"/>
        <v>0</v>
      </c>
      <c r="CX33" s="265">
        <v>100</v>
      </c>
      <c r="CY33" s="265">
        <v>100</v>
      </c>
      <c r="CZ33" s="266">
        <v>100</v>
      </c>
      <c r="DA33" s="266">
        <v>100</v>
      </c>
      <c r="DB33" s="266">
        <v>0</v>
      </c>
      <c r="DC33" s="266">
        <v>0</v>
      </c>
      <c r="DD33" s="266">
        <v>0</v>
      </c>
      <c r="DE33" s="267">
        <f t="shared" si="11"/>
        <v>0</v>
      </c>
      <c r="DF33" s="268">
        <v>100</v>
      </c>
      <c r="DG33" s="265">
        <v>100</v>
      </c>
      <c r="DH33" s="266">
        <v>100</v>
      </c>
      <c r="DI33" s="266">
        <v>100</v>
      </c>
      <c r="DJ33" s="266">
        <v>0</v>
      </c>
      <c r="DK33" s="266">
        <v>0</v>
      </c>
      <c r="DL33" s="266">
        <v>0</v>
      </c>
      <c r="DM33" s="269">
        <f t="shared" si="12"/>
        <v>0</v>
      </c>
      <c r="DN33" s="270">
        <v>100</v>
      </c>
      <c r="DO33" s="271">
        <v>100</v>
      </c>
      <c r="DP33" s="271">
        <v>100</v>
      </c>
      <c r="DQ33" s="271">
        <v>0</v>
      </c>
      <c r="DR33" s="271">
        <v>0</v>
      </c>
      <c r="DS33" s="272">
        <f t="shared" si="13"/>
        <v>0</v>
      </c>
      <c r="DT33" s="308">
        <f t="shared" si="14"/>
        <v>0</v>
      </c>
      <c r="DU33" s="20">
        <f>6/10</f>
        <v>0.6</v>
      </c>
      <c r="DV33" s="475"/>
      <c r="DW33" s="475"/>
      <c r="DX33" s="450">
        <f>4/10</f>
        <v>0.4</v>
      </c>
      <c r="DY33" s="21"/>
      <c r="DZ33" s="22">
        <f t="shared" si="15"/>
        <v>1</v>
      </c>
      <c r="EA33" s="37"/>
      <c r="EB33" s="21"/>
      <c r="EC33" s="38"/>
      <c r="ED33" s="38"/>
      <c r="EE33" s="120">
        <f t="shared" si="1"/>
        <v>0</v>
      </c>
      <c r="EF33" s="484">
        <f t="shared" si="16"/>
        <v>9.5250000000000004</v>
      </c>
    </row>
  </sheetData>
  <mergeCells count="98">
    <mergeCell ref="DJ2:DJ3"/>
    <mergeCell ref="DK2:DK3"/>
    <mergeCell ref="DL2:DL3"/>
    <mergeCell ref="DM2:DM3"/>
    <mergeCell ref="DS2:DS3"/>
    <mergeCell ref="DN2:DN3"/>
    <mergeCell ref="DO2:DO3"/>
    <mergeCell ref="DP2:DP3"/>
    <mergeCell ref="DQ2:DQ3"/>
    <mergeCell ref="DR2:DR3"/>
    <mergeCell ref="DE2:DE3"/>
    <mergeCell ref="DF2:DF3"/>
    <mergeCell ref="DG2:DG3"/>
    <mergeCell ref="DH2:DH3"/>
    <mergeCell ref="DI2:DI3"/>
    <mergeCell ref="CZ2:CZ3"/>
    <mergeCell ref="DA2:DA3"/>
    <mergeCell ref="DB2:DB3"/>
    <mergeCell ref="DC2:DC3"/>
    <mergeCell ref="DD2:DD3"/>
    <mergeCell ref="EF1:EF3"/>
    <mergeCell ref="DU2:DU3"/>
    <mergeCell ref="DV2:DV3"/>
    <mergeCell ref="DZ2:DZ3"/>
    <mergeCell ref="EA2:EA3"/>
    <mergeCell ref="EB2:EB3"/>
    <mergeCell ref="EC2:EC3"/>
    <mergeCell ref="ED2:ED3"/>
    <mergeCell ref="EE2:EE3"/>
    <mergeCell ref="DU1:DZ1"/>
    <mergeCell ref="EA1:EE1"/>
    <mergeCell ref="BX2:BX3"/>
    <mergeCell ref="BY2:BY3"/>
    <mergeCell ref="BZ2:BZ3"/>
    <mergeCell ref="CJ2:CK2"/>
    <mergeCell ref="CX1:DE1"/>
    <mergeCell ref="DF1:DM1"/>
    <mergeCell ref="DT1:DT3"/>
    <mergeCell ref="DW2:DW3"/>
    <mergeCell ref="DX2:DX3"/>
    <mergeCell ref="DY2:DY3"/>
    <mergeCell ref="CA1:CA3"/>
    <mergeCell ref="CB1:CI1"/>
    <mergeCell ref="CJ1:CQ1"/>
    <mergeCell ref="CR1:CW1"/>
    <mergeCell ref="AP2:AP3"/>
    <mergeCell ref="AZ2:AZ3"/>
    <mergeCell ref="BA2:BA3"/>
    <mergeCell ref="BP2:BP3"/>
    <mergeCell ref="DN1:DS1"/>
    <mergeCell ref="BW2:BW3"/>
    <mergeCell ref="CI2:CI3"/>
    <mergeCell ref="CQ2:CQ3"/>
    <mergeCell ref="CR2:CR3"/>
    <mergeCell ref="CS2:CS3"/>
    <mergeCell ref="CT2:CT3"/>
    <mergeCell ref="CU2:CU3"/>
    <mergeCell ref="CV2:CV3"/>
    <mergeCell ref="CW2:CW3"/>
    <mergeCell ref="CX2:CX3"/>
    <mergeCell ref="CY2:CY3"/>
    <mergeCell ref="Z2:Z3"/>
    <mergeCell ref="AA2:AA3"/>
    <mergeCell ref="AL2:AL3"/>
    <mergeCell ref="AM2:AM3"/>
    <mergeCell ref="BV2:BV3"/>
    <mergeCell ref="BB2:BB3"/>
    <mergeCell ref="BC2:BC3"/>
    <mergeCell ref="BD2:BD3"/>
    <mergeCell ref="BL2:BL3"/>
    <mergeCell ref="BE2:BK2"/>
    <mergeCell ref="BQ2:BU2"/>
    <mergeCell ref="BM2:BM3"/>
    <mergeCell ref="BN2:BN3"/>
    <mergeCell ref="BO2:BO3"/>
    <mergeCell ref="AN2:AN3"/>
    <mergeCell ref="AO2:AO3"/>
    <mergeCell ref="L2:L3"/>
    <mergeCell ref="M2:M3"/>
    <mergeCell ref="W2:W3"/>
    <mergeCell ref="X2:X3"/>
    <mergeCell ref="Y2:Y3"/>
    <mergeCell ref="A1:A3"/>
    <mergeCell ref="B1:B3"/>
    <mergeCell ref="I2:I3"/>
    <mergeCell ref="AQ2:AY2"/>
    <mergeCell ref="CB2:CC2"/>
    <mergeCell ref="BE1:BP1"/>
    <mergeCell ref="BQ1:BZ1"/>
    <mergeCell ref="C1:M1"/>
    <mergeCell ref="N1:AA1"/>
    <mergeCell ref="AB1:AP1"/>
    <mergeCell ref="AQ1:BD1"/>
    <mergeCell ref="C2:H2"/>
    <mergeCell ref="N2:V2"/>
    <mergeCell ref="AB2:AK2"/>
    <mergeCell ref="J2:J3"/>
    <mergeCell ref="K2:K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S31"/>
  <sheetViews>
    <sheetView zoomScale="115" zoomScaleNormal="115" workbookViewId="0">
      <pane xSplit="2" ySplit="2" topLeftCell="AE6" activePane="bottomRight" state="frozen"/>
      <selection pane="topRight" activeCell="C1" sqref="C1"/>
      <selection pane="bottomLeft" activeCell="A3" sqref="A3"/>
      <selection pane="bottomRight" activeCell="BC15" sqref="BC15"/>
    </sheetView>
  </sheetViews>
  <sheetFormatPr defaultRowHeight="15" outlineLevelRow="2" outlineLevelCol="3" x14ac:dyDescent="0.25"/>
  <cols>
    <col min="1" max="1" width="6.140625" style="93" customWidth="1"/>
    <col min="2" max="2" width="30.7109375" style="93" customWidth="1"/>
    <col min="3" max="10" width="4.140625" style="93" customWidth="1" outlineLevel="2"/>
    <col min="11" max="11" width="5.85546875" style="93" customWidth="1" outlineLevel="2"/>
    <col min="12" max="12" width="4.140625" style="93" customWidth="1" outlineLevel="2"/>
    <col min="13" max="13" width="5.5703125" style="93" customWidth="1" outlineLevel="1"/>
    <col min="14" max="24" width="4.140625" style="93" customWidth="1" outlineLevel="2"/>
    <col min="25" max="25" width="4.7109375" style="93" customWidth="1" outlineLevel="2"/>
    <col min="26" max="26" width="4.85546875" style="93" customWidth="1" outlineLevel="2"/>
    <col min="27" max="27" width="5.140625" style="93" customWidth="1" outlineLevel="1"/>
    <col min="28" max="39" width="4.140625" style="93" customWidth="1" outlineLevel="2"/>
    <col min="40" max="40" width="4.28515625" style="93" customWidth="1" outlineLevel="2"/>
    <col min="41" max="41" width="4.140625" style="93" customWidth="1" outlineLevel="2"/>
    <col min="42" max="42" width="4.140625" style="93" customWidth="1" outlineLevel="1"/>
    <col min="43" max="53" width="4.140625" style="93" customWidth="1" outlineLevel="2"/>
    <col min="54" max="54" width="4.7109375" style="93" customWidth="1" outlineLevel="2"/>
    <col min="55" max="55" width="4.140625" style="93" customWidth="1" outlineLevel="2"/>
    <col min="56" max="56" width="4.140625" style="93" customWidth="1" outlineLevel="1"/>
    <col min="57" max="63" width="4.140625" style="93" customWidth="1" outlineLevel="2"/>
    <col min="64" max="64" width="5.140625" style="93" customWidth="1" outlineLevel="2"/>
    <col min="65" max="67" width="4.140625" style="93" customWidth="1" outlineLevel="2"/>
    <col min="68" max="68" width="4.140625" style="93" customWidth="1" outlineLevel="1"/>
    <col min="69" max="72" width="4.140625" style="93" customWidth="1" outlineLevel="2"/>
    <col min="73" max="73" width="4" style="93" customWidth="1" outlineLevel="2"/>
    <col min="74" max="74" width="5.7109375" style="93" customWidth="1" outlineLevel="2"/>
    <col min="75" max="75" width="5.42578125" style="93" customWidth="1" outlineLevel="2"/>
    <col min="76" max="77" width="6" style="93" customWidth="1" outlineLevel="2"/>
    <col min="78" max="78" width="6" style="93" customWidth="1" outlineLevel="1"/>
    <col min="79" max="79" width="7.85546875" style="93" customWidth="1" outlineLevel="1"/>
    <col min="80" max="86" width="6" style="93" hidden="1" customWidth="1" outlineLevel="3"/>
    <col min="87" max="87" width="6" style="93" hidden="1" customWidth="1" outlineLevel="2" collapsed="1"/>
    <col min="88" max="94" width="6" style="93" hidden="1" customWidth="1" outlineLevel="3"/>
    <col min="95" max="95" width="6" style="93" hidden="1" customWidth="1" outlineLevel="2" collapsed="1"/>
    <col min="96" max="100" width="6" style="93" hidden="1" customWidth="1" outlineLevel="3"/>
    <col min="101" max="101" width="6" style="93" hidden="1" customWidth="1" outlineLevel="2" collapsed="1"/>
    <col min="102" max="108" width="6" style="93" hidden="1" customWidth="1" outlineLevel="3"/>
    <col min="109" max="109" width="6" style="93" hidden="1" customWidth="1" outlineLevel="2" collapsed="1"/>
    <col min="110" max="116" width="6" style="93" hidden="1" customWidth="1" outlineLevel="3"/>
    <col min="117" max="117" width="6" style="93" hidden="1" customWidth="1" outlineLevel="2" collapsed="1"/>
    <col min="118" max="122" width="6" style="93" hidden="1" customWidth="1" outlineLevel="3"/>
    <col min="123" max="123" width="6" style="93" hidden="1" customWidth="1" outlineLevel="2" collapsed="1"/>
    <col min="124" max="124" width="8.5703125" style="93" customWidth="1" outlineLevel="1" collapsed="1"/>
    <col min="125" max="133" width="6" style="93" customWidth="1" outlineLevel="1"/>
    <col min="134" max="134" width="9.42578125" style="93" customWidth="1" outlineLevel="1"/>
    <col min="135" max="135" width="6" style="93" customWidth="1" outlineLevel="1"/>
    <col min="136" max="136" width="9.140625" style="93"/>
    <col min="137" max="137" width="9.140625" style="241"/>
    <col min="138" max="643" width="9.140625" style="242"/>
  </cols>
  <sheetData>
    <row r="1" spans="1:643" s="1" customFormat="1" ht="45.75" customHeight="1" thickBot="1" x14ac:dyDescent="0.25">
      <c r="A1" s="625" t="s">
        <v>0</v>
      </c>
      <c r="B1" s="626" t="s">
        <v>1</v>
      </c>
      <c r="C1" s="545" t="s">
        <v>128</v>
      </c>
      <c r="D1" s="545"/>
      <c r="E1" s="545"/>
      <c r="F1" s="545"/>
      <c r="G1" s="545"/>
      <c r="H1" s="545"/>
      <c r="I1" s="546"/>
      <c r="J1" s="546"/>
      <c r="K1" s="546"/>
      <c r="L1" s="546"/>
      <c r="M1" s="547"/>
      <c r="N1" s="548" t="s">
        <v>134</v>
      </c>
      <c r="O1" s="549"/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/>
      <c r="AA1" s="550"/>
      <c r="AB1" s="551" t="s">
        <v>130</v>
      </c>
      <c r="AC1" s="552"/>
      <c r="AD1" s="552"/>
      <c r="AE1" s="552"/>
      <c r="AF1" s="552"/>
      <c r="AG1" s="552"/>
      <c r="AH1" s="552"/>
      <c r="AI1" s="552"/>
      <c r="AJ1" s="552"/>
      <c r="AK1" s="552"/>
      <c r="AL1" s="553"/>
      <c r="AM1" s="553"/>
      <c r="AN1" s="553"/>
      <c r="AO1" s="553"/>
      <c r="AP1" s="646"/>
      <c r="AQ1" s="551" t="s">
        <v>131</v>
      </c>
      <c r="AR1" s="552"/>
      <c r="AS1" s="552"/>
      <c r="AT1" s="552"/>
      <c r="AU1" s="552"/>
      <c r="AV1" s="552"/>
      <c r="AW1" s="552"/>
      <c r="AX1" s="552"/>
      <c r="AY1" s="552"/>
      <c r="AZ1" s="553"/>
      <c r="BA1" s="553"/>
      <c r="BB1" s="553"/>
      <c r="BC1" s="553"/>
      <c r="BD1" s="554"/>
      <c r="BE1" s="552" t="s">
        <v>2</v>
      </c>
      <c r="BF1" s="634"/>
      <c r="BG1" s="634"/>
      <c r="BH1" s="634"/>
      <c r="BI1" s="634"/>
      <c r="BJ1" s="634"/>
      <c r="BK1" s="553"/>
      <c r="BL1" s="553"/>
      <c r="BM1" s="553"/>
      <c r="BN1" s="553"/>
      <c r="BO1" s="553"/>
      <c r="BP1" s="554"/>
      <c r="BQ1" s="635" t="s">
        <v>3</v>
      </c>
      <c r="BR1" s="636"/>
      <c r="BS1" s="636"/>
      <c r="BT1" s="636"/>
      <c r="BU1" s="637"/>
      <c r="BV1" s="637"/>
      <c r="BW1" s="637"/>
      <c r="BX1" s="637"/>
      <c r="BY1" s="637"/>
      <c r="BZ1" s="638"/>
      <c r="CA1" s="659" t="s">
        <v>54</v>
      </c>
      <c r="CB1" s="639" t="s">
        <v>48</v>
      </c>
      <c r="CC1" s="640"/>
      <c r="CD1" s="641"/>
      <c r="CE1" s="641"/>
      <c r="CF1" s="641"/>
      <c r="CG1" s="641"/>
      <c r="CH1" s="641"/>
      <c r="CI1" s="642"/>
      <c r="CJ1" s="643" t="s">
        <v>49</v>
      </c>
      <c r="CK1" s="643"/>
      <c r="CL1" s="644"/>
      <c r="CM1" s="644"/>
      <c r="CN1" s="644"/>
      <c r="CO1" s="644"/>
      <c r="CP1" s="644"/>
      <c r="CQ1" s="645"/>
      <c r="CR1" s="630" t="s">
        <v>50</v>
      </c>
      <c r="CS1" s="632"/>
      <c r="CT1" s="632"/>
      <c r="CU1" s="632"/>
      <c r="CV1" s="632"/>
      <c r="CW1" s="642"/>
      <c r="CX1" s="648" t="s">
        <v>51</v>
      </c>
      <c r="CY1" s="631"/>
      <c r="CZ1" s="632"/>
      <c r="DA1" s="632"/>
      <c r="DB1" s="632"/>
      <c r="DC1" s="632"/>
      <c r="DD1" s="632"/>
      <c r="DE1" s="642"/>
      <c r="DF1" s="630" t="s">
        <v>52</v>
      </c>
      <c r="DG1" s="631"/>
      <c r="DH1" s="632"/>
      <c r="DI1" s="632"/>
      <c r="DJ1" s="632"/>
      <c r="DK1" s="632"/>
      <c r="DL1" s="632"/>
      <c r="DM1" s="633"/>
      <c r="DN1" s="630" t="s">
        <v>53</v>
      </c>
      <c r="DO1" s="631"/>
      <c r="DP1" s="632"/>
      <c r="DQ1" s="632"/>
      <c r="DR1" s="632"/>
      <c r="DS1" s="632"/>
      <c r="DT1" s="656" t="s">
        <v>55</v>
      </c>
      <c r="DU1" s="517" t="s">
        <v>114</v>
      </c>
      <c r="DV1" s="518"/>
      <c r="DW1" s="518"/>
      <c r="DX1" s="518"/>
      <c r="DY1" s="519"/>
      <c r="DZ1" s="520"/>
      <c r="EA1" s="587" t="s">
        <v>56</v>
      </c>
      <c r="EB1" s="588"/>
      <c r="EC1" s="588"/>
      <c r="ED1" s="588"/>
      <c r="EE1" s="589"/>
      <c r="EF1" s="650" t="s">
        <v>4</v>
      </c>
      <c r="EG1" s="615" t="s">
        <v>141</v>
      </c>
      <c r="EH1" s="234"/>
      <c r="EI1" s="234"/>
      <c r="EJ1" s="234"/>
      <c r="EK1" s="234"/>
      <c r="EL1" s="234"/>
      <c r="EM1" s="234"/>
      <c r="EN1" s="234"/>
      <c r="EO1" s="234"/>
      <c r="EP1" s="2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  <c r="FL1" s="234"/>
      <c r="FM1" s="234"/>
      <c r="FN1" s="234"/>
      <c r="FO1" s="234"/>
      <c r="FP1" s="234"/>
      <c r="FQ1" s="234"/>
      <c r="FR1" s="234"/>
      <c r="FS1" s="234"/>
      <c r="FT1" s="234"/>
      <c r="FU1" s="234"/>
      <c r="FV1" s="234"/>
      <c r="FW1" s="234"/>
      <c r="FX1" s="234"/>
      <c r="FY1" s="234"/>
      <c r="FZ1" s="234"/>
      <c r="GA1" s="234"/>
      <c r="GB1" s="234"/>
      <c r="GC1" s="234"/>
      <c r="GD1" s="234"/>
      <c r="GE1" s="234"/>
      <c r="GF1" s="234"/>
      <c r="GG1" s="234"/>
      <c r="GH1" s="234"/>
      <c r="GI1" s="234"/>
      <c r="GJ1" s="234"/>
      <c r="GK1" s="234"/>
      <c r="GL1" s="234"/>
      <c r="GM1" s="234"/>
      <c r="GN1" s="234"/>
      <c r="GO1" s="234"/>
      <c r="GP1" s="234"/>
      <c r="GQ1" s="234"/>
      <c r="GR1" s="234"/>
      <c r="GS1" s="234"/>
      <c r="GT1" s="234"/>
      <c r="GU1" s="234"/>
      <c r="GV1" s="234"/>
      <c r="GW1" s="234"/>
      <c r="GX1" s="234"/>
      <c r="GY1" s="234"/>
      <c r="GZ1" s="234"/>
      <c r="HA1" s="234"/>
      <c r="HB1" s="234"/>
      <c r="HC1" s="234"/>
      <c r="HD1" s="234"/>
      <c r="HE1" s="234"/>
      <c r="HF1" s="234"/>
      <c r="HG1" s="234"/>
      <c r="HH1" s="234"/>
      <c r="HI1" s="234"/>
      <c r="HJ1" s="234"/>
      <c r="HK1" s="234"/>
      <c r="HL1" s="234"/>
      <c r="HM1" s="234"/>
      <c r="HN1" s="234"/>
      <c r="HO1" s="234"/>
      <c r="HP1" s="234"/>
      <c r="HQ1" s="234"/>
      <c r="HR1" s="234"/>
      <c r="HS1" s="234"/>
      <c r="HT1" s="234"/>
      <c r="HU1" s="234"/>
      <c r="HV1" s="234"/>
      <c r="HW1" s="234"/>
      <c r="HX1" s="234"/>
      <c r="HY1" s="234"/>
      <c r="HZ1" s="234"/>
      <c r="IA1" s="234"/>
      <c r="IB1" s="234"/>
      <c r="IC1" s="234"/>
      <c r="ID1" s="234"/>
      <c r="IE1" s="234"/>
      <c r="IF1" s="234"/>
      <c r="IG1" s="234"/>
      <c r="IH1" s="234"/>
      <c r="II1" s="234"/>
      <c r="IJ1" s="234"/>
      <c r="IK1" s="234"/>
      <c r="IL1" s="234"/>
      <c r="IM1" s="234"/>
      <c r="IN1" s="234"/>
      <c r="IO1" s="234"/>
      <c r="IP1" s="234"/>
      <c r="IQ1" s="234"/>
      <c r="IR1" s="234"/>
      <c r="IS1" s="234"/>
      <c r="IT1" s="234"/>
      <c r="IU1" s="234"/>
      <c r="IV1" s="234"/>
      <c r="IW1" s="234"/>
      <c r="IX1" s="234"/>
      <c r="IY1" s="234"/>
      <c r="IZ1" s="234"/>
      <c r="JA1" s="234"/>
      <c r="JB1" s="234"/>
      <c r="JC1" s="234"/>
      <c r="JD1" s="234"/>
      <c r="JE1" s="234"/>
      <c r="JF1" s="234"/>
      <c r="JG1" s="234"/>
      <c r="JH1" s="234"/>
      <c r="JI1" s="234"/>
      <c r="JJ1" s="234"/>
      <c r="JK1" s="234"/>
      <c r="JL1" s="234"/>
      <c r="JM1" s="234"/>
      <c r="JN1" s="234"/>
      <c r="JO1" s="234"/>
      <c r="JP1" s="234"/>
      <c r="JQ1" s="234"/>
      <c r="JR1" s="234"/>
      <c r="JS1" s="234"/>
      <c r="JT1" s="234"/>
      <c r="JU1" s="234"/>
      <c r="JV1" s="234"/>
      <c r="JW1" s="234"/>
      <c r="JX1" s="234"/>
      <c r="JY1" s="234"/>
      <c r="JZ1" s="234"/>
      <c r="KA1" s="234"/>
      <c r="KB1" s="234"/>
      <c r="KC1" s="234"/>
      <c r="KD1" s="234"/>
      <c r="KE1" s="234"/>
      <c r="KF1" s="234"/>
      <c r="KG1" s="234"/>
      <c r="KH1" s="234"/>
      <c r="KI1" s="234"/>
      <c r="KJ1" s="234"/>
      <c r="KK1" s="234"/>
      <c r="KL1" s="234"/>
      <c r="KM1" s="234"/>
      <c r="KN1" s="234"/>
      <c r="KO1" s="234"/>
      <c r="KP1" s="234"/>
      <c r="KQ1" s="234"/>
      <c r="KR1" s="234"/>
      <c r="KS1" s="234"/>
      <c r="KT1" s="234"/>
      <c r="KU1" s="234"/>
      <c r="KV1" s="234"/>
      <c r="KW1" s="234"/>
      <c r="KX1" s="234"/>
      <c r="KY1" s="234"/>
      <c r="KZ1" s="234"/>
      <c r="LA1" s="234"/>
      <c r="LB1" s="234"/>
      <c r="LC1" s="234"/>
      <c r="LD1" s="234"/>
      <c r="LE1" s="234"/>
      <c r="LF1" s="234"/>
      <c r="LG1" s="234"/>
      <c r="LH1" s="234"/>
      <c r="LI1" s="234"/>
      <c r="LJ1" s="234"/>
      <c r="LK1" s="234"/>
      <c r="LL1" s="234"/>
      <c r="LM1" s="234"/>
      <c r="LN1" s="234"/>
      <c r="LO1" s="234"/>
      <c r="LP1" s="234"/>
      <c r="LQ1" s="234"/>
      <c r="LR1" s="234"/>
      <c r="LS1" s="234"/>
      <c r="LT1" s="234"/>
      <c r="LU1" s="234"/>
      <c r="LV1" s="234"/>
      <c r="LW1" s="234"/>
      <c r="LX1" s="234"/>
      <c r="LY1" s="234"/>
      <c r="LZ1" s="234"/>
      <c r="MA1" s="234"/>
      <c r="MB1" s="234"/>
      <c r="MC1" s="234"/>
      <c r="MD1" s="234"/>
      <c r="ME1" s="234"/>
      <c r="MF1" s="234"/>
      <c r="MG1" s="234"/>
      <c r="MH1" s="234"/>
      <c r="MI1" s="234"/>
      <c r="MJ1" s="234"/>
      <c r="MK1" s="234"/>
      <c r="ML1" s="234"/>
      <c r="MM1" s="234"/>
      <c r="MN1" s="234"/>
      <c r="MO1" s="234"/>
      <c r="MP1" s="234"/>
      <c r="MQ1" s="234"/>
      <c r="MR1" s="234"/>
      <c r="MS1" s="234"/>
      <c r="MT1" s="234"/>
      <c r="MU1" s="234"/>
      <c r="MV1" s="234"/>
      <c r="MW1" s="234"/>
      <c r="MX1" s="234"/>
      <c r="MY1" s="234"/>
      <c r="MZ1" s="234"/>
      <c r="NA1" s="234"/>
      <c r="NB1" s="234"/>
      <c r="NC1" s="234"/>
      <c r="ND1" s="234"/>
      <c r="NE1" s="234"/>
      <c r="NF1" s="234"/>
      <c r="NG1" s="234"/>
      <c r="NH1" s="234"/>
      <c r="NI1" s="234"/>
      <c r="NJ1" s="234"/>
      <c r="NK1" s="234"/>
      <c r="NL1" s="234"/>
      <c r="NM1" s="234"/>
      <c r="NN1" s="234"/>
      <c r="NO1" s="234"/>
      <c r="NP1" s="234"/>
      <c r="NQ1" s="234"/>
      <c r="NR1" s="234"/>
      <c r="NS1" s="234"/>
      <c r="NT1" s="234"/>
      <c r="NU1" s="234"/>
      <c r="NV1" s="234"/>
      <c r="NW1" s="234"/>
      <c r="NX1" s="234"/>
      <c r="NY1" s="234"/>
      <c r="NZ1" s="234"/>
      <c r="OA1" s="234"/>
      <c r="OB1" s="234"/>
      <c r="OC1" s="234"/>
      <c r="OD1" s="234"/>
      <c r="OE1" s="234"/>
      <c r="OF1" s="234"/>
      <c r="OG1" s="234"/>
      <c r="OH1" s="234"/>
      <c r="OI1" s="234"/>
      <c r="OJ1" s="234"/>
      <c r="OK1" s="234"/>
      <c r="OL1" s="234"/>
      <c r="OM1" s="234"/>
      <c r="ON1" s="234"/>
      <c r="OO1" s="234"/>
      <c r="OP1" s="234"/>
      <c r="OQ1" s="234"/>
      <c r="OR1" s="234"/>
      <c r="OS1" s="234"/>
      <c r="OT1" s="234"/>
      <c r="OU1" s="234"/>
      <c r="OV1" s="234"/>
      <c r="OW1" s="234"/>
      <c r="OX1" s="234"/>
      <c r="OY1" s="234"/>
      <c r="OZ1" s="234"/>
      <c r="PA1" s="234"/>
      <c r="PB1" s="234"/>
      <c r="PC1" s="234"/>
      <c r="PD1" s="234"/>
      <c r="PE1" s="234"/>
      <c r="PF1" s="234"/>
      <c r="PG1" s="234"/>
      <c r="PH1" s="234"/>
      <c r="PI1" s="234"/>
      <c r="PJ1" s="234"/>
      <c r="PK1" s="234"/>
      <c r="PL1" s="234"/>
      <c r="PM1" s="234"/>
      <c r="PN1" s="234"/>
      <c r="PO1" s="234"/>
      <c r="PP1" s="234"/>
      <c r="PQ1" s="234"/>
      <c r="PR1" s="234"/>
      <c r="PS1" s="234"/>
      <c r="PT1" s="234"/>
      <c r="PU1" s="234"/>
      <c r="PV1" s="234"/>
      <c r="PW1" s="234"/>
      <c r="PX1" s="234"/>
      <c r="PY1" s="234"/>
      <c r="PZ1" s="234"/>
      <c r="QA1" s="234"/>
      <c r="QB1" s="234"/>
      <c r="QC1" s="234"/>
      <c r="QD1" s="234"/>
      <c r="QE1" s="234"/>
      <c r="QF1" s="234"/>
      <c r="QG1" s="234"/>
      <c r="QH1" s="234"/>
      <c r="QI1" s="234"/>
      <c r="QJ1" s="234"/>
      <c r="QK1" s="234"/>
      <c r="QL1" s="234"/>
      <c r="QM1" s="234"/>
      <c r="QN1" s="234"/>
      <c r="QO1" s="234"/>
      <c r="QP1" s="234"/>
      <c r="QQ1" s="234"/>
      <c r="QR1" s="234"/>
      <c r="QS1" s="234"/>
      <c r="QT1" s="234"/>
      <c r="QU1" s="234"/>
      <c r="QV1" s="234"/>
      <c r="QW1" s="234"/>
      <c r="QX1" s="234"/>
      <c r="QY1" s="234"/>
      <c r="QZ1" s="234"/>
      <c r="RA1" s="234"/>
      <c r="RB1" s="234"/>
      <c r="RC1" s="234"/>
      <c r="RD1" s="234"/>
      <c r="RE1" s="234"/>
      <c r="RF1" s="234"/>
      <c r="RG1" s="234"/>
      <c r="RH1" s="234"/>
      <c r="RI1" s="234"/>
      <c r="RJ1" s="234"/>
      <c r="RK1" s="234"/>
      <c r="RL1" s="234"/>
      <c r="RM1" s="234"/>
      <c r="RN1" s="234"/>
      <c r="RO1" s="234"/>
      <c r="RP1" s="234"/>
      <c r="RQ1" s="234"/>
      <c r="RR1" s="234"/>
      <c r="RS1" s="234"/>
      <c r="RT1" s="234"/>
      <c r="RU1" s="234"/>
      <c r="RV1" s="234"/>
      <c r="RW1" s="234"/>
      <c r="RX1" s="234"/>
      <c r="RY1" s="234"/>
      <c r="RZ1" s="234"/>
      <c r="SA1" s="234"/>
      <c r="SB1" s="234"/>
      <c r="SC1" s="234"/>
      <c r="SD1" s="234"/>
      <c r="SE1" s="234"/>
      <c r="SF1" s="234"/>
      <c r="SG1" s="234"/>
      <c r="SH1" s="234"/>
      <c r="SI1" s="234"/>
      <c r="SJ1" s="234"/>
      <c r="SK1" s="234"/>
      <c r="SL1" s="234"/>
      <c r="SM1" s="234"/>
      <c r="SN1" s="234"/>
      <c r="SO1" s="234"/>
      <c r="SP1" s="234"/>
      <c r="SQ1" s="234"/>
      <c r="SR1" s="234"/>
      <c r="SS1" s="234"/>
      <c r="ST1" s="234"/>
      <c r="SU1" s="234"/>
      <c r="SV1" s="234"/>
      <c r="SW1" s="234"/>
      <c r="SX1" s="234"/>
      <c r="SY1" s="234"/>
      <c r="SZ1" s="234"/>
      <c r="TA1" s="234"/>
      <c r="TB1" s="234"/>
      <c r="TC1" s="234"/>
      <c r="TD1" s="234"/>
      <c r="TE1" s="234"/>
      <c r="TF1" s="234"/>
      <c r="TG1" s="234"/>
      <c r="TH1" s="234"/>
      <c r="TI1" s="234"/>
      <c r="TJ1" s="234"/>
      <c r="TK1" s="234"/>
      <c r="TL1" s="234"/>
      <c r="TM1" s="234"/>
      <c r="TN1" s="234"/>
      <c r="TO1" s="234"/>
      <c r="TP1" s="234"/>
      <c r="TQ1" s="234"/>
      <c r="TR1" s="234"/>
      <c r="TS1" s="234"/>
      <c r="TT1" s="234"/>
      <c r="TU1" s="234"/>
      <c r="TV1" s="234"/>
      <c r="TW1" s="234"/>
      <c r="TX1" s="234"/>
      <c r="TY1" s="234"/>
      <c r="TZ1" s="234"/>
      <c r="UA1" s="234"/>
      <c r="UB1" s="234"/>
      <c r="UC1" s="234"/>
      <c r="UD1" s="234"/>
      <c r="UE1" s="234"/>
      <c r="UF1" s="234"/>
      <c r="UG1" s="234"/>
      <c r="UH1" s="234"/>
      <c r="UI1" s="234"/>
      <c r="UJ1" s="234"/>
      <c r="UK1" s="234"/>
      <c r="UL1" s="234"/>
      <c r="UM1" s="234"/>
      <c r="UN1" s="234"/>
      <c r="UO1" s="234"/>
      <c r="UP1" s="234"/>
      <c r="UQ1" s="234"/>
      <c r="UR1" s="234"/>
      <c r="US1" s="234"/>
      <c r="UT1" s="234"/>
      <c r="UU1" s="234"/>
      <c r="UV1" s="234"/>
      <c r="UW1" s="234"/>
      <c r="UX1" s="234"/>
      <c r="UY1" s="234"/>
      <c r="UZ1" s="234"/>
      <c r="VA1" s="234"/>
      <c r="VB1" s="234"/>
      <c r="VC1" s="234"/>
      <c r="VD1" s="234"/>
      <c r="VE1" s="234"/>
      <c r="VF1" s="234"/>
      <c r="VG1" s="234"/>
      <c r="VH1" s="234"/>
      <c r="VI1" s="234"/>
      <c r="VJ1" s="234"/>
      <c r="VK1" s="234"/>
      <c r="VL1" s="234"/>
      <c r="VM1" s="234"/>
      <c r="VN1" s="234"/>
      <c r="VO1" s="234"/>
      <c r="VP1" s="234"/>
      <c r="VQ1" s="234"/>
      <c r="VR1" s="234"/>
      <c r="VS1" s="234"/>
      <c r="VT1" s="234"/>
      <c r="VU1" s="234"/>
      <c r="VV1" s="234"/>
      <c r="VW1" s="234"/>
      <c r="VX1" s="234"/>
      <c r="VY1" s="234"/>
      <c r="VZ1" s="234"/>
      <c r="WA1" s="234"/>
      <c r="WB1" s="234"/>
      <c r="WC1" s="234"/>
      <c r="WD1" s="234"/>
      <c r="WE1" s="234"/>
      <c r="WF1" s="234"/>
      <c r="WG1" s="234"/>
      <c r="WH1" s="234"/>
      <c r="WI1" s="234"/>
      <c r="WJ1" s="234"/>
      <c r="WK1" s="234"/>
      <c r="WL1" s="234"/>
      <c r="WM1" s="234"/>
      <c r="WN1" s="234"/>
      <c r="WO1" s="234"/>
      <c r="WP1" s="234"/>
      <c r="WQ1" s="234"/>
      <c r="WR1" s="234"/>
      <c r="WS1" s="234"/>
      <c r="WT1" s="234"/>
      <c r="WU1" s="234"/>
      <c r="WV1" s="234"/>
      <c r="WW1" s="234"/>
      <c r="WX1" s="234"/>
      <c r="WY1" s="234"/>
      <c r="WZ1" s="234"/>
      <c r="XA1" s="234"/>
      <c r="XB1" s="234"/>
      <c r="XC1" s="234"/>
      <c r="XD1" s="234"/>
      <c r="XE1" s="234"/>
      <c r="XF1" s="234"/>
      <c r="XG1" s="234"/>
      <c r="XH1" s="234"/>
      <c r="XI1" s="234"/>
      <c r="XJ1" s="234"/>
      <c r="XK1" s="234"/>
      <c r="XL1" s="234"/>
      <c r="XM1" s="234"/>
      <c r="XN1" s="234"/>
      <c r="XO1" s="234"/>
      <c r="XP1" s="234"/>
      <c r="XQ1" s="234"/>
      <c r="XR1" s="234"/>
      <c r="XS1" s="234"/>
    </row>
    <row r="2" spans="1:643" s="2" customFormat="1" ht="24" customHeight="1" thickBot="1" x14ac:dyDescent="0.3">
      <c r="A2" s="625"/>
      <c r="B2" s="627"/>
      <c r="C2" s="523" t="s">
        <v>5</v>
      </c>
      <c r="D2" s="524"/>
      <c r="E2" s="524"/>
      <c r="F2" s="524"/>
      <c r="G2" s="524"/>
      <c r="H2" s="524"/>
      <c r="I2" s="524" t="s">
        <v>6</v>
      </c>
      <c r="J2" s="524" t="s">
        <v>7</v>
      </c>
      <c r="K2" s="560" t="s">
        <v>8</v>
      </c>
      <c r="L2" s="524" t="s">
        <v>9</v>
      </c>
      <c r="M2" s="562" t="s">
        <v>10</v>
      </c>
      <c r="N2" s="511" t="s">
        <v>5</v>
      </c>
      <c r="O2" s="512"/>
      <c r="P2" s="512"/>
      <c r="Q2" s="512"/>
      <c r="R2" s="512"/>
      <c r="S2" s="512"/>
      <c r="T2" s="512"/>
      <c r="U2" s="512"/>
      <c r="V2" s="513"/>
      <c r="W2" s="564" t="s">
        <v>6</v>
      </c>
      <c r="X2" s="566" t="s">
        <v>7</v>
      </c>
      <c r="Y2" s="568" t="s">
        <v>8</v>
      </c>
      <c r="Z2" s="566" t="s">
        <v>9</v>
      </c>
      <c r="AA2" s="602" t="s">
        <v>10</v>
      </c>
      <c r="AB2" s="556" t="s">
        <v>5</v>
      </c>
      <c r="AC2" s="557"/>
      <c r="AD2" s="557"/>
      <c r="AE2" s="557"/>
      <c r="AF2" s="557"/>
      <c r="AG2" s="557"/>
      <c r="AH2" s="557"/>
      <c r="AI2" s="557"/>
      <c r="AJ2" s="557"/>
      <c r="AK2" s="558"/>
      <c r="AL2" s="564" t="s">
        <v>6</v>
      </c>
      <c r="AM2" s="566" t="s">
        <v>7</v>
      </c>
      <c r="AN2" s="568" t="s">
        <v>8</v>
      </c>
      <c r="AO2" s="566" t="s">
        <v>9</v>
      </c>
      <c r="AP2" s="647" t="s">
        <v>10</v>
      </c>
      <c r="AQ2" s="511" t="s">
        <v>5</v>
      </c>
      <c r="AR2" s="512"/>
      <c r="AS2" s="512"/>
      <c r="AT2" s="512"/>
      <c r="AU2" s="512"/>
      <c r="AV2" s="512"/>
      <c r="AW2" s="512"/>
      <c r="AX2" s="512"/>
      <c r="AY2" s="513"/>
      <c r="AZ2" s="564" t="s">
        <v>6</v>
      </c>
      <c r="BA2" s="566" t="s">
        <v>7</v>
      </c>
      <c r="BB2" s="568" t="s">
        <v>8</v>
      </c>
      <c r="BC2" s="566" t="s">
        <v>9</v>
      </c>
      <c r="BD2" s="602" t="s">
        <v>10</v>
      </c>
      <c r="BE2" s="512">
        <v>0</v>
      </c>
      <c r="BF2" s="512"/>
      <c r="BG2" s="512"/>
      <c r="BH2" s="512"/>
      <c r="BI2" s="512"/>
      <c r="BJ2" s="512"/>
      <c r="BK2" s="649"/>
      <c r="BL2" s="564" t="s">
        <v>6</v>
      </c>
      <c r="BM2" s="566" t="s">
        <v>7</v>
      </c>
      <c r="BN2" s="568" t="s">
        <v>8</v>
      </c>
      <c r="BO2" s="566" t="s">
        <v>9</v>
      </c>
      <c r="BP2" s="602" t="s">
        <v>10</v>
      </c>
      <c r="BQ2" s="653" t="s">
        <v>5</v>
      </c>
      <c r="BR2" s="654"/>
      <c r="BS2" s="654"/>
      <c r="BT2" s="654"/>
      <c r="BU2" s="655"/>
      <c r="BV2" s="564" t="s">
        <v>6</v>
      </c>
      <c r="BW2" s="566" t="s">
        <v>7</v>
      </c>
      <c r="BX2" s="568" t="s">
        <v>8</v>
      </c>
      <c r="BY2" s="566" t="s">
        <v>9</v>
      </c>
      <c r="BZ2" s="602" t="s">
        <v>10</v>
      </c>
      <c r="CA2" s="660"/>
      <c r="CB2" s="509" t="s">
        <v>5</v>
      </c>
      <c r="CC2" s="510"/>
      <c r="CD2" s="99" t="s">
        <v>6</v>
      </c>
      <c r="CE2" s="99" t="s">
        <v>7</v>
      </c>
      <c r="CF2" s="99" t="s">
        <v>12</v>
      </c>
      <c r="CG2" s="100" t="s">
        <v>13</v>
      </c>
      <c r="CH2" s="337" t="s">
        <v>9</v>
      </c>
      <c r="CI2" s="344" t="s">
        <v>10</v>
      </c>
      <c r="CJ2" s="628" t="s">
        <v>5</v>
      </c>
      <c r="CK2" s="629"/>
      <c r="CL2" s="345" t="s">
        <v>6</v>
      </c>
      <c r="CM2" s="345" t="s">
        <v>7</v>
      </c>
      <c r="CN2" s="345" t="s">
        <v>12</v>
      </c>
      <c r="CO2" s="346" t="s">
        <v>13</v>
      </c>
      <c r="CP2" s="345" t="s">
        <v>9</v>
      </c>
      <c r="CQ2" s="347" t="s">
        <v>10</v>
      </c>
      <c r="CR2" s="348" t="s">
        <v>11</v>
      </c>
      <c r="CS2" s="345" t="s">
        <v>6</v>
      </c>
      <c r="CT2" s="345" t="s">
        <v>7</v>
      </c>
      <c r="CU2" s="345" t="s">
        <v>12</v>
      </c>
      <c r="CV2" s="345" t="s">
        <v>9</v>
      </c>
      <c r="CW2" s="349" t="s">
        <v>10</v>
      </c>
      <c r="CX2" s="557" t="s">
        <v>5</v>
      </c>
      <c r="CY2" s="558"/>
      <c r="CZ2" s="350" t="s">
        <v>6</v>
      </c>
      <c r="DA2" s="350" t="s">
        <v>7</v>
      </c>
      <c r="DB2" s="350" t="s">
        <v>12</v>
      </c>
      <c r="DC2" s="351" t="s">
        <v>13</v>
      </c>
      <c r="DD2" s="350" t="s">
        <v>9</v>
      </c>
      <c r="DE2" s="352" t="s">
        <v>10</v>
      </c>
      <c r="DF2" s="556" t="s">
        <v>5</v>
      </c>
      <c r="DG2" s="558"/>
      <c r="DH2" s="350" t="s">
        <v>6</v>
      </c>
      <c r="DI2" s="350" t="s">
        <v>7</v>
      </c>
      <c r="DJ2" s="350" t="s">
        <v>12</v>
      </c>
      <c r="DK2" s="351" t="s">
        <v>13</v>
      </c>
      <c r="DL2" s="350" t="s">
        <v>9</v>
      </c>
      <c r="DM2" s="353" t="s">
        <v>10</v>
      </c>
      <c r="DN2" s="348" t="s">
        <v>11</v>
      </c>
      <c r="DO2" s="345" t="s">
        <v>6</v>
      </c>
      <c r="DP2" s="345" t="s">
        <v>7</v>
      </c>
      <c r="DQ2" s="345" t="s">
        <v>12</v>
      </c>
      <c r="DR2" s="345" t="s">
        <v>9</v>
      </c>
      <c r="DS2" s="349" t="s">
        <v>10</v>
      </c>
      <c r="DT2" s="657"/>
      <c r="DU2" s="573" t="s">
        <v>135</v>
      </c>
      <c r="DV2" s="575" t="s">
        <v>136</v>
      </c>
      <c r="DW2" s="575" t="s">
        <v>137</v>
      </c>
      <c r="DX2" s="575" t="s">
        <v>138</v>
      </c>
      <c r="DY2" s="575" t="s">
        <v>139</v>
      </c>
      <c r="DZ2" s="577" t="s">
        <v>115</v>
      </c>
      <c r="EA2" s="579" t="s">
        <v>14</v>
      </c>
      <c r="EB2" s="581" t="s">
        <v>15</v>
      </c>
      <c r="EC2" s="581" t="s">
        <v>16</v>
      </c>
      <c r="ED2" s="583" t="s">
        <v>113</v>
      </c>
      <c r="EE2" s="585" t="s">
        <v>17</v>
      </c>
      <c r="EF2" s="651"/>
      <c r="EG2" s="615"/>
      <c r="EH2" s="235"/>
      <c r="EI2" s="235"/>
      <c r="EJ2" s="235"/>
      <c r="EK2" s="235"/>
      <c r="EL2" s="235"/>
      <c r="EM2" s="235"/>
      <c r="EN2" s="235"/>
      <c r="EO2" s="235"/>
      <c r="EP2" s="235"/>
      <c r="EQ2" s="235"/>
      <c r="ER2" s="235"/>
      <c r="ES2" s="235"/>
      <c r="ET2" s="235"/>
      <c r="EU2" s="235"/>
      <c r="EV2" s="235"/>
      <c r="EW2" s="235"/>
      <c r="EX2" s="235"/>
      <c r="EY2" s="235"/>
      <c r="EZ2" s="235"/>
      <c r="FA2" s="235"/>
      <c r="FB2" s="235"/>
      <c r="FC2" s="235"/>
      <c r="FD2" s="235"/>
      <c r="FE2" s="235"/>
      <c r="FF2" s="235"/>
      <c r="FG2" s="235"/>
      <c r="FH2" s="235"/>
      <c r="FI2" s="235"/>
      <c r="FJ2" s="235"/>
      <c r="FK2" s="235"/>
      <c r="FL2" s="235"/>
      <c r="FM2" s="235"/>
      <c r="FN2" s="235"/>
      <c r="FO2" s="235"/>
      <c r="FP2" s="235"/>
      <c r="FQ2" s="235"/>
      <c r="FR2" s="235"/>
      <c r="FS2" s="235"/>
      <c r="FT2" s="235"/>
      <c r="FU2" s="235"/>
      <c r="FV2" s="235"/>
      <c r="FW2" s="235"/>
      <c r="FX2" s="235"/>
      <c r="FY2" s="235"/>
      <c r="FZ2" s="235"/>
      <c r="GA2" s="235"/>
      <c r="GB2" s="235"/>
      <c r="GC2" s="235"/>
      <c r="GD2" s="235"/>
      <c r="GE2" s="235"/>
      <c r="GF2" s="235"/>
      <c r="GG2" s="235"/>
      <c r="GH2" s="235"/>
      <c r="GI2" s="235"/>
      <c r="GJ2" s="235"/>
      <c r="GK2" s="235"/>
      <c r="GL2" s="235"/>
      <c r="GM2" s="235"/>
      <c r="GN2" s="235"/>
      <c r="GO2" s="235"/>
      <c r="GP2" s="235"/>
      <c r="GQ2" s="235"/>
      <c r="GR2" s="235"/>
      <c r="GS2" s="235"/>
      <c r="GT2" s="235"/>
      <c r="GU2" s="235"/>
      <c r="GV2" s="235"/>
      <c r="GW2" s="235"/>
      <c r="GX2" s="235"/>
      <c r="GY2" s="235"/>
      <c r="GZ2" s="235"/>
      <c r="HA2" s="235"/>
      <c r="HB2" s="235"/>
      <c r="HC2" s="235"/>
      <c r="HD2" s="235"/>
      <c r="HE2" s="235"/>
      <c r="HF2" s="235"/>
      <c r="HG2" s="235"/>
      <c r="HH2" s="235"/>
      <c r="HI2" s="235"/>
      <c r="HJ2" s="235"/>
      <c r="HK2" s="235"/>
      <c r="HL2" s="235"/>
      <c r="HM2" s="235"/>
      <c r="HN2" s="235"/>
      <c r="HO2" s="235"/>
      <c r="HP2" s="235"/>
      <c r="HQ2" s="235"/>
      <c r="HR2" s="235"/>
      <c r="HS2" s="235"/>
      <c r="HT2" s="235"/>
      <c r="HU2" s="235"/>
      <c r="HV2" s="235"/>
      <c r="HW2" s="235"/>
      <c r="HX2" s="235"/>
      <c r="HY2" s="235"/>
      <c r="HZ2" s="235"/>
      <c r="IA2" s="235"/>
      <c r="IB2" s="235"/>
      <c r="IC2" s="235"/>
      <c r="ID2" s="235"/>
      <c r="IE2" s="235"/>
      <c r="IF2" s="235"/>
      <c r="IG2" s="235"/>
      <c r="IH2" s="235"/>
      <c r="II2" s="235"/>
      <c r="IJ2" s="235"/>
      <c r="IK2" s="235"/>
      <c r="IL2" s="235"/>
      <c r="IM2" s="235"/>
      <c r="IN2" s="235"/>
      <c r="IO2" s="235"/>
      <c r="IP2" s="235"/>
      <c r="IQ2" s="235"/>
      <c r="IR2" s="235"/>
      <c r="IS2" s="235"/>
      <c r="IT2" s="235"/>
      <c r="IU2" s="235"/>
      <c r="IV2" s="235"/>
      <c r="IW2" s="235"/>
      <c r="IX2" s="235"/>
      <c r="IY2" s="235"/>
      <c r="IZ2" s="235"/>
      <c r="JA2" s="235"/>
      <c r="JB2" s="235"/>
      <c r="JC2" s="235"/>
      <c r="JD2" s="235"/>
      <c r="JE2" s="235"/>
      <c r="JF2" s="235"/>
      <c r="JG2" s="235"/>
      <c r="JH2" s="235"/>
      <c r="JI2" s="235"/>
      <c r="JJ2" s="235"/>
      <c r="JK2" s="235"/>
      <c r="JL2" s="235"/>
      <c r="JM2" s="235"/>
      <c r="JN2" s="235"/>
      <c r="JO2" s="235"/>
      <c r="JP2" s="235"/>
      <c r="JQ2" s="235"/>
      <c r="JR2" s="235"/>
      <c r="JS2" s="235"/>
      <c r="JT2" s="235"/>
      <c r="JU2" s="235"/>
      <c r="JV2" s="235"/>
      <c r="JW2" s="235"/>
      <c r="JX2" s="235"/>
      <c r="JY2" s="235"/>
      <c r="JZ2" s="235"/>
      <c r="KA2" s="235"/>
      <c r="KB2" s="235"/>
      <c r="KC2" s="235"/>
      <c r="KD2" s="235"/>
      <c r="KE2" s="235"/>
      <c r="KF2" s="235"/>
      <c r="KG2" s="235"/>
      <c r="KH2" s="235"/>
      <c r="KI2" s="235"/>
      <c r="KJ2" s="235"/>
      <c r="KK2" s="235"/>
      <c r="KL2" s="235"/>
      <c r="KM2" s="235"/>
      <c r="KN2" s="235"/>
      <c r="KO2" s="235"/>
      <c r="KP2" s="235"/>
      <c r="KQ2" s="235"/>
      <c r="KR2" s="235"/>
      <c r="KS2" s="235"/>
      <c r="KT2" s="235"/>
      <c r="KU2" s="235"/>
      <c r="KV2" s="235"/>
      <c r="KW2" s="235"/>
      <c r="KX2" s="235"/>
      <c r="KY2" s="235"/>
      <c r="KZ2" s="235"/>
      <c r="LA2" s="235"/>
      <c r="LB2" s="235"/>
      <c r="LC2" s="235"/>
      <c r="LD2" s="235"/>
      <c r="LE2" s="235"/>
      <c r="LF2" s="235"/>
      <c r="LG2" s="235"/>
      <c r="LH2" s="235"/>
      <c r="LI2" s="235"/>
      <c r="LJ2" s="235"/>
      <c r="LK2" s="235"/>
      <c r="LL2" s="235"/>
      <c r="LM2" s="235"/>
      <c r="LN2" s="235"/>
      <c r="LO2" s="235"/>
      <c r="LP2" s="235"/>
      <c r="LQ2" s="235"/>
      <c r="LR2" s="235"/>
      <c r="LS2" s="235"/>
      <c r="LT2" s="235"/>
      <c r="LU2" s="235"/>
      <c r="LV2" s="235"/>
      <c r="LW2" s="235"/>
      <c r="LX2" s="235"/>
      <c r="LY2" s="235"/>
      <c r="LZ2" s="235"/>
      <c r="MA2" s="235"/>
      <c r="MB2" s="235"/>
      <c r="MC2" s="235"/>
      <c r="MD2" s="235"/>
      <c r="ME2" s="235"/>
      <c r="MF2" s="235"/>
      <c r="MG2" s="235"/>
      <c r="MH2" s="235"/>
      <c r="MI2" s="235"/>
      <c r="MJ2" s="235"/>
      <c r="MK2" s="235"/>
      <c r="ML2" s="235"/>
      <c r="MM2" s="235"/>
      <c r="MN2" s="235"/>
      <c r="MO2" s="235"/>
      <c r="MP2" s="235"/>
      <c r="MQ2" s="235"/>
      <c r="MR2" s="235"/>
      <c r="MS2" s="235"/>
      <c r="MT2" s="235"/>
      <c r="MU2" s="235"/>
      <c r="MV2" s="235"/>
      <c r="MW2" s="235"/>
      <c r="MX2" s="235"/>
      <c r="MY2" s="235"/>
      <c r="MZ2" s="235"/>
      <c r="NA2" s="235"/>
      <c r="NB2" s="235"/>
      <c r="NC2" s="235"/>
      <c r="ND2" s="235"/>
      <c r="NE2" s="235"/>
      <c r="NF2" s="235"/>
      <c r="NG2" s="235"/>
      <c r="NH2" s="235"/>
      <c r="NI2" s="235"/>
      <c r="NJ2" s="235"/>
      <c r="NK2" s="235"/>
      <c r="NL2" s="235"/>
      <c r="NM2" s="235"/>
      <c r="NN2" s="235"/>
      <c r="NO2" s="235"/>
      <c r="NP2" s="235"/>
      <c r="NQ2" s="235"/>
      <c r="NR2" s="235"/>
      <c r="NS2" s="235"/>
      <c r="NT2" s="235"/>
      <c r="NU2" s="235"/>
      <c r="NV2" s="235"/>
      <c r="NW2" s="235"/>
      <c r="NX2" s="235"/>
      <c r="NY2" s="235"/>
      <c r="NZ2" s="235"/>
      <c r="OA2" s="235"/>
      <c r="OB2" s="235"/>
      <c r="OC2" s="235"/>
      <c r="OD2" s="235"/>
      <c r="OE2" s="235"/>
      <c r="OF2" s="235"/>
      <c r="OG2" s="235"/>
      <c r="OH2" s="235"/>
      <c r="OI2" s="235"/>
      <c r="OJ2" s="235"/>
      <c r="OK2" s="235"/>
      <c r="OL2" s="235"/>
      <c r="OM2" s="235"/>
      <c r="ON2" s="235"/>
      <c r="OO2" s="235"/>
      <c r="OP2" s="235"/>
      <c r="OQ2" s="235"/>
      <c r="OR2" s="235"/>
      <c r="OS2" s="235"/>
      <c r="OT2" s="235"/>
      <c r="OU2" s="235"/>
      <c r="OV2" s="235"/>
      <c r="OW2" s="235"/>
      <c r="OX2" s="235"/>
      <c r="OY2" s="235"/>
      <c r="OZ2" s="235"/>
      <c r="PA2" s="235"/>
      <c r="PB2" s="235"/>
      <c r="PC2" s="235"/>
      <c r="PD2" s="235"/>
      <c r="PE2" s="235"/>
      <c r="PF2" s="235"/>
      <c r="PG2" s="235"/>
      <c r="PH2" s="235"/>
      <c r="PI2" s="235"/>
      <c r="PJ2" s="235"/>
      <c r="PK2" s="235"/>
      <c r="PL2" s="235"/>
      <c r="PM2" s="235"/>
      <c r="PN2" s="235"/>
      <c r="PO2" s="235"/>
      <c r="PP2" s="235"/>
      <c r="PQ2" s="235"/>
      <c r="PR2" s="235"/>
      <c r="PS2" s="235"/>
      <c r="PT2" s="235"/>
      <c r="PU2" s="235"/>
      <c r="PV2" s="235"/>
      <c r="PW2" s="235"/>
      <c r="PX2" s="235"/>
      <c r="PY2" s="235"/>
      <c r="PZ2" s="235"/>
      <c r="QA2" s="235"/>
      <c r="QB2" s="235"/>
      <c r="QC2" s="235"/>
      <c r="QD2" s="235"/>
      <c r="QE2" s="235"/>
      <c r="QF2" s="235"/>
      <c r="QG2" s="235"/>
      <c r="QH2" s="235"/>
      <c r="QI2" s="235"/>
      <c r="QJ2" s="235"/>
      <c r="QK2" s="235"/>
      <c r="QL2" s="235"/>
      <c r="QM2" s="235"/>
      <c r="QN2" s="235"/>
      <c r="QO2" s="235"/>
      <c r="QP2" s="235"/>
      <c r="QQ2" s="235"/>
      <c r="QR2" s="235"/>
      <c r="QS2" s="235"/>
      <c r="QT2" s="235"/>
      <c r="QU2" s="235"/>
      <c r="QV2" s="235"/>
      <c r="QW2" s="235"/>
      <c r="QX2" s="235"/>
      <c r="QY2" s="235"/>
      <c r="QZ2" s="235"/>
      <c r="RA2" s="235"/>
      <c r="RB2" s="235"/>
      <c r="RC2" s="235"/>
      <c r="RD2" s="235"/>
      <c r="RE2" s="235"/>
      <c r="RF2" s="235"/>
      <c r="RG2" s="235"/>
      <c r="RH2" s="235"/>
      <c r="RI2" s="235"/>
      <c r="RJ2" s="235"/>
      <c r="RK2" s="235"/>
      <c r="RL2" s="235"/>
      <c r="RM2" s="235"/>
      <c r="RN2" s="235"/>
      <c r="RO2" s="235"/>
      <c r="RP2" s="235"/>
      <c r="RQ2" s="235"/>
      <c r="RR2" s="235"/>
      <c r="RS2" s="235"/>
      <c r="RT2" s="235"/>
      <c r="RU2" s="235"/>
      <c r="RV2" s="235"/>
      <c r="RW2" s="235"/>
      <c r="RX2" s="235"/>
      <c r="RY2" s="235"/>
      <c r="RZ2" s="235"/>
      <c r="SA2" s="235"/>
      <c r="SB2" s="235"/>
      <c r="SC2" s="235"/>
      <c r="SD2" s="235"/>
      <c r="SE2" s="235"/>
      <c r="SF2" s="235"/>
      <c r="SG2" s="235"/>
      <c r="SH2" s="235"/>
      <c r="SI2" s="235"/>
      <c r="SJ2" s="235"/>
      <c r="SK2" s="235"/>
      <c r="SL2" s="235"/>
      <c r="SM2" s="235"/>
      <c r="SN2" s="235"/>
      <c r="SO2" s="235"/>
      <c r="SP2" s="235"/>
      <c r="SQ2" s="235"/>
      <c r="SR2" s="235"/>
      <c r="SS2" s="235"/>
      <c r="ST2" s="235"/>
      <c r="SU2" s="235"/>
      <c r="SV2" s="235"/>
      <c r="SW2" s="235"/>
      <c r="SX2" s="235"/>
      <c r="SY2" s="235"/>
      <c r="SZ2" s="235"/>
      <c r="TA2" s="235"/>
      <c r="TB2" s="235"/>
      <c r="TC2" s="235"/>
      <c r="TD2" s="235"/>
      <c r="TE2" s="235"/>
      <c r="TF2" s="235"/>
      <c r="TG2" s="235"/>
      <c r="TH2" s="235"/>
      <c r="TI2" s="235"/>
      <c r="TJ2" s="235"/>
      <c r="TK2" s="235"/>
      <c r="TL2" s="235"/>
      <c r="TM2" s="235"/>
      <c r="TN2" s="235"/>
      <c r="TO2" s="235"/>
      <c r="TP2" s="235"/>
      <c r="TQ2" s="235"/>
      <c r="TR2" s="235"/>
      <c r="TS2" s="235"/>
      <c r="TT2" s="235"/>
      <c r="TU2" s="235"/>
      <c r="TV2" s="235"/>
      <c r="TW2" s="235"/>
      <c r="TX2" s="235"/>
      <c r="TY2" s="235"/>
      <c r="TZ2" s="235"/>
      <c r="UA2" s="235"/>
      <c r="UB2" s="235"/>
      <c r="UC2" s="235"/>
      <c r="UD2" s="235"/>
      <c r="UE2" s="235"/>
      <c r="UF2" s="235"/>
      <c r="UG2" s="235"/>
      <c r="UH2" s="235"/>
      <c r="UI2" s="235"/>
      <c r="UJ2" s="235"/>
      <c r="UK2" s="235"/>
      <c r="UL2" s="235"/>
      <c r="UM2" s="235"/>
      <c r="UN2" s="235"/>
      <c r="UO2" s="235"/>
      <c r="UP2" s="235"/>
      <c r="UQ2" s="235"/>
      <c r="UR2" s="235"/>
      <c r="US2" s="235"/>
      <c r="UT2" s="235"/>
      <c r="UU2" s="235"/>
      <c r="UV2" s="235"/>
      <c r="UW2" s="235"/>
      <c r="UX2" s="235"/>
      <c r="UY2" s="235"/>
      <c r="UZ2" s="235"/>
      <c r="VA2" s="235"/>
      <c r="VB2" s="235"/>
      <c r="VC2" s="235"/>
      <c r="VD2" s="235"/>
      <c r="VE2" s="235"/>
      <c r="VF2" s="235"/>
      <c r="VG2" s="235"/>
      <c r="VH2" s="235"/>
      <c r="VI2" s="235"/>
      <c r="VJ2" s="235"/>
      <c r="VK2" s="235"/>
      <c r="VL2" s="235"/>
      <c r="VM2" s="235"/>
      <c r="VN2" s="235"/>
      <c r="VO2" s="235"/>
      <c r="VP2" s="235"/>
      <c r="VQ2" s="235"/>
      <c r="VR2" s="235"/>
      <c r="VS2" s="235"/>
      <c r="VT2" s="235"/>
      <c r="VU2" s="235"/>
      <c r="VV2" s="235"/>
      <c r="VW2" s="235"/>
      <c r="VX2" s="235"/>
      <c r="VY2" s="235"/>
      <c r="VZ2" s="235"/>
      <c r="WA2" s="235"/>
      <c r="WB2" s="235"/>
      <c r="WC2" s="235"/>
      <c r="WD2" s="235"/>
      <c r="WE2" s="235"/>
      <c r="WF2" s="235"/>
      <c r="WG2" s="235"/>
      <c r="WH2" s="235"/>
      <c r="WI2" s="235"/>
      <c r="WJ2" s="235"/>
      <c r="WK2" s="235"/>
      <c r="WL2" s="235"/>
      <c r="WM2" s="235"/>
      <c r="WN2" s="235"/>
      <c r="WO2" s="235"/>
      <c r="WP2" s="235"/>
      <c r="WQ2" s="235"/>
      <c r="WR2" s="235"/>
      <c r="WS2" s="235"/>
      <c r="WT2" s="235"/>
      <c r="WU2" s="235"/>
      <c r="WV2" s="235"/>
      <c r="WW2" s="235"/>
      <c r="WX2" s="235"/>
      <c r="WY2" s="235"/>
      <c r="WZ2" s="235"/>
      <c r="XA2" s="235"/>
      <c r="XB2" s="235"/>
      <c r="XC2" s="235"/>
      <c r="XD2" s="235"/>
      <c r="XE2" s="235"/>
      <c r="XF2" s="235"/>
      <c r="XG2" s="235"/>
      <c r="XH2" s="235"/>
      <c r="XI2" s="235"/>
      <c r="XJ2" s="235"/>
      <c r="XK2" s="235"/>
      <c r="XL2" s="235"/>
      <c r="XM2" s="235"/>
      <c r="XN2" s="235"/>
      <c r="XO2" s="235"/>
      <c r="XP2" s="235"/>
      <c r="XQ2" s="235"/>
      <c r="XR2" s="235"/>
      <c r="XS2" s="235"/>
    </row>
    <row r="3" spans="1:643" s="2" customFormat="1" ht="24.75" customHeight="1" thickBot="1" x14ac:dyDescent="0.3">
      <c r="A3" s="625"/>
      <c r="B3" s="627"/>
      <c r="C3" s="409" t="s">
        <v>120</v>
      </c>
      <c r="D3" s="408" t="s">
        <v>117</v>
      </c>
      <c r="E3" s="408" t="s">
        <v>118</v>
      </c>
      <c r="F3" s="408" t="s">
        <v>119</v>
      </c>
      <c r="G3" s="408" t="s">
        <v>121</v>
      </c>
      <c r="H3" s="408" t="s">
        <v>122</v>
      </c>
      <c r="I3" s="559"/>
      <c r="J3" s="559"/>
      <c r="K3" s="561"/>
      <c r="L3" s="559"/>
      <c r="M3" s="563"/>
      <c r="N3" s="409" t="s">
        <v>120</v>
      </c>
      <c r="O3" s="408" t="s">
        <v>117</v>
      </c>
      <c r="P3" s="408" t="s">
        <v>118</v>
      </c>
      <c r="Q3" s="408" t="s">
        <v>119</v>
      </c>
      <c r="R3" s="408" t="s">
        <v>121</v>
      </c>
      <c r="S3" s="408" t="s">
        <v>122</v>
      </c>
      <c r="T3" s="410" t="s">
        <v>123</v>
      </c>
      <c r="U3" s="408" t="s">
        <v>124</v>
      </c>
      <c r="V3" s="408" t="s">
        <v>125</v>
      </c>
      <c r="W3" s="565"/>
      <c r="X3" s="567"/>
      <c r="Y3" s="569"/>
      <c r="Z3" s="567"/>
      <c r="AA3" s="604"/>
      <c r="AB3" s="409" t="s">
        <v>120</v>
      </c>
      <c r="AC3" s="408" t="s">
        <v>117</v>
      </c>
      <c r="AD3" s="408" t="s">
        <v>118</v>
      </c>
      <c r="AE3" s="408" t="s">
        <v>119</v>
      </c>
      <c r="AF3" s="408" t="s">
        <v>121</v>
      </c>
      <c r="AG3" s="408" t="s">
        <v>122</v>
      </c>
      <c r="AH3" s="410" t="s">
        <v>123</v>
      </c>
      <c r="AI3" s="408" t="s">
        <v>124</v>
      </c>
      <c r="AJ3" s="408" t="s">
        <v>125</v>
      </c>
      <c r="AK3" s="409" t="s">
        <v>126</v>
      </c>
      <c r="AL3" s="565"/>
      <c r="AM3" s="567"/>
      <c r="AN3" s="569"/>
      <c r="AO3" s="567"/>
      <c r="AP3" s="603"/>
      <c r="AQ3" s="409" t="s">
        <v>120</v>
      </c>
      <c r="AR3" s="437" t="s">
        <v>117</v>
      </c>
      <c r="AS3" s="437" t="s">
        <v>118</v>
      </c>
      <c r="AT3" s="437" t="s">
        <v>119</v>
      </c>
      <c r="AU3" s="437" t="s">
        <v>121</v>
      </c>
      <c r="AV3" s="437" t="s">
        <v>122</v>
      </c>
      <c r="AW3" s="410" t="s">
        <v>123</v>
      </c>
      <c r="AX3" s="437" t="s">
        <v>124</v>
      </c>
      <c r="AY3" s="437" t="s">
        <v>125</v>
      </c>
      <c r="AZ3" s="565"/>
      <c r="BA3" s="567"/>
      <c r="BB3" s="569"/>
      <c r="BC3" s="567"/>
      <c r="BD3" s="604"/>
      <c r="BE3" s="410" t="s">
        <v>120</v>
      </c>
      <c r="BF3" s="436" t="s">
        <v>117</v>
      </c>
      <c r="BG3" s="436" t="s">
        <v>118</v>
      </c>
      <c r="BH3" s="436" t="s">
        <v>119</v>
      </c>
      <c r="BI3" s="436" t="s">
        <v>121</v>
      </c>
      <c r="BJ3" s="436" t="s">
        <v>122</v>
      </c>
      <c r="BK3" s="436" t="s">
        <v>123</v>
      </c>
      <c r="BL3" s="565"/>
      <c r="BM3" s="567"/>
      <c r="BN3" s="569"/>
      <c r="BO3" s="567"/>
      <c r="BP3" s="603"/>
      <c r="BQ3" s="410" t="s">
        <v>120</v>
      </c>
      <c r="BR3" s="485" t="s">
        <v>117</v>
      </c>
      <c r="BS3" s="485" t="s">
        <v>118</v>
      </c>
      <c r="BT3" s="485" t="s">
        <v>119</v>
      </c>
      <c r="BU3" s="485" t="s">
        <v>121</v>
      </c>
      <c r="BV3" s="565"/>
      <c r="BW3" s="567"/>
      <c r="BX3" s="569"/>
      <c r="BY3" s="567"/>
      <c r="BZ3" s="604"/>
      <c r="CA3" s="661"/>
      <c r="CB3" s="305"/>
      <c r="CC3" s="304"/>
      <c r="CD3" s="302"/>
      <c r="CE3" s="302"/>
      <c r="CF3" s="99"/>
      <c r="CG3" s="100"/>
      <c r="CH3" s="337"/>
      <c r="CI3" s="363"/>
      <c r="CJ3" s="372"/>
      <c r="CK3" s="373"/>
      <c r="CL3" s="373"/>
      <c r="CM3" s="373"/>
      <c r="CN3" s="373"/>
      <c r="CO3" s="374"/>
      <c r="CP3" s="373"/>
      <c r="CQ3" s="375"/>
      <c r="CR3" s="376"/>
      <c r="CS3" s="373"/>
      <c r="CT3" s="373"/>
      <c r="CU3" s="373"/>
      <c r="CV3" s="373"/>
      <c r="CW3" s="377"/>
      <c r="CX3" s="362"/>
      <c r="CY3" s="371"/>
      <c r="CZ3" s="378"/>
      <c r="DA3" s="378"/>
      <c r="DB3" s="378"/>
      <c r="DC3" s="379"/>
      <c r="DD3" s="378"/>
      <c r="DE3" s="370"/>
      <c r="DF3" s="364"/>
      <c r="DG3" s="371"/>
      <c r="DH3" s="378"/>
      <c r="DI3" s="378"/>
      <c r="DJ3" s="378"/>
      <c r="DK3" s="379"/>
      <c r="DL3" s="378"/>
      <c r="DM3" s="380"/>
      <c r="DN3" s="369"/>
      <c r="DO3" s="362"/>
      <c r="DP3" s="362"/>
      <c r="DQ3" s="362"/>
      <c r="DR3" s="362"/>
      <c r="DS3" s="363"/>
      <c r="DT3" s="658"/>
      <c r="DU3" s="574"/>
      <c r="DV3" s="576"/>
      <c r="DW3" s="576"/>
      <c r="DX3" s="576"/>
      <c r="DY3" s="576"/>
      <c r="DZ3" s="578"/>
      <c r="EA3" s="580"/>
      <c r="EB3" s="582"/>
      <c r="EC3" s="582"/>
      <c r="ED3" s="584"/>
      <c r="EE3" s="586"/>
      <c r="EF3" s="652"/>
      <c r="EG3" s="61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35"/>
      <c r="ET3" s="235"/>
      <c r="EU3" s="235"/>
      <c r="EV3" s="235"/>
      <c r="EW3" s="235"/>
      <c r="EX3" s="235"/>
      <c r="EY3" s="235"/>
      <c r="EZ3" s="235"/>
      <c r="FA3" s="235"/>
      <c r="FB3" s="235"/>
      <c r="FC3" s="235"/>
      <c r="FD3" s="235"/>
      <c r="FE3" s="235"/>
      <c r="FF3" s="235"/>
      <c r="FG3" s="235"/>
      <c r="FH3" s="235"/>
      <c r="FI3" s="235"/>
      <c r="FJ3" s="235"/>
      <c r="FK3" s="235"/>
      <c r="FL3" s="235"/>
      <c r="FM3" s="235"/>
      <c r="FN3" s="235"/>
      <c r="FO3" s="235"/>
      <c r="FP3" s="235"/>
      <c r="FQ3" s="235"/>
      <c r="FR3" s="235"/>
      <c r="FS3" s="235"/>
      <c r="FT3" s="235"/>
      <c r="FU3" s="235"/>
      <c r="FV3" s="235"/>
      <c r="FW3" s="235"/>
      <c r="FX3" s="235"/>
      <c r="FY3" s="235"/>
      <c r="FZ3" s="235"/>
      <c r="GA3" s="235"/>
      <c r="GB3" s="235"/>
      <c r="GC3" s="235"/>
      <c r="GD3" s="235"/>
      <c r="GE3" s="235"/>
      <c r="GF3" s="235"/>
      <c r="GG3" s="235"/>
      <c r="GH3" s="235"/>
      <c r="GI3" s="235"/>
      <c r="GJ3" s="235"/>
      <c r="GK3" s="235"/>
      <c r="GL3" s="235"/>
      <c r="GM3" s="235"/>
      <c r="GN3" s="235"/>
      <c r="GO3" s="235"/>
      <c r="GP3" s="235"/>
      <c r="GQ3" s="235"/>
      <c r="GR3" s="235"/>
      <c r="GS3" s="235"/>
      <c r="GT3" s="235"/>
      <c r="GU3" s="235"/>
      <c r="GV3" s="235"/>
      <c r="GW3" s="235"/>
      <c r="GX3" s="235"/>
      <c r="GY3" s="235"/>
      <c r="GZ3" s="235"/>
      <c r="HA3" s="235"/>
      <c r="HB3" s="235"/>
      <c r="HC3" s="235"/>
      <c r="HD3" s="235"/>
      <c r="HE3" s="235"/>
      <c r="HF3" s="235"/>
      <c r="HG3" s="235"/>
      <c r="HH3" s="235"/>
      <c r="HI3" s="235"/>
      <c r="HJ3" s="235"/>
      <c r="HK3" s="235"/>
      <c r="HL3" s="235"/>
      <c r="HM3" s="235"/>
      <c r="HN3" s="235"/>
      <c r="HO3" s="235"/>
      <c r="HP3" s="235"/>
      <c r="HQ3" s="235"/>
      <c r="HR3" s="235"/>
      <c r="HS3" s="235"/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  <c r="IM3" s="235"/>
      <c r="IN3" s="235"/>
      <c r="IO3" s="235"/>
      <c r="IP3" s="235"/>
      <c r="IQ3" s="235"/>
      <c r="IR3" s="235"/>
      <c r="IS3" s="235"/>
      <c r="IT3" s="235"/>
      <c r="IU3" s="235"/>
      <c r="IV3" s="235"/>
      <c r="IW3" s="235"/>
      <c r="IX3" s="235"/>
      <c r="IY3" s="235"/>
      <c r="IZ3" s="235"/>
      <c r="JA3" s="235"/>
      <c r="JB3" s="235"/>
      <c r="JC3" s="235"/>
      <c r="JD3" s="235"/>
      <c r="JE3" s="235"/>
      <c r="JF3" s="235"/>
      <c r="JG3" s="235"/>
      <c r="JH3" s="235"/>
      <c r="JI3" s="235"/>
      <c r="JJ3" s="235"/>
      <c r="JK3" s="235"/>
      <c r="JL3" s="235"/>
      <c r="JM3" s="235"/>
      <c r="JN3" s="235"/>
      <c r="JO3" s="235"/>
      <c r="JP3" s="235"/>
      <c r="JQ3" s="235"/>
      <c r="JR3" s="235"/>
      <c r="JS3" s="235"/>
      <c r="JT3" s="235"/>
      <c r="JU3" s="235"/>
      <c r="JV3" s="235"/>
      <c r="JW3" s="235"/>
      <c r="JX3" s="235"/>
      <c r="JY3" s="235"/>
      <c r="JZ3" s="235"/>
      <c r="KA3" s="235"/>
      <c r="KB3" s="235"/>
      <c r="KC3" s="235"/>
      <c r="KD3" s="235"/>
      <c r="KE3" s="235"/>
      <c r="KF3" s="235"/>
      <c r="KG3" s="235"/>
      <c r="KH3" s="235"/>
      <c r="KI3" s="235"/>
      <c r="KJ3" s="235"/>
      <c r="KK3" s="235"/>
      <c r="KL3" s="235"/>
      <c r="KM3" s="235"/>
      <c r="KN3" s="235"/>
      <c r="KO3" s="235"/>
      <c r="KP3" s="235"/>
      <c r="KQ3" s="235"/>
      <c r="KR3" s="235"/>
      <c r="KS3" s="235"/>
      <c r="KT3" s="235"/>
      <c r="KU3" s="235"/>
      <c r="KV3" s="235"/>
      <c r="KW3" s="235"/>
      <c r="KX3" s="235"/>
      <c r="KY3" s="235"/>
      <c r="KZ3" s="235"/>
      <c r="LA3" s="235"/>
      <c r="LB3" s="235"/>
      <c r="LC3" s="235"/>
      <c r="LD3" s="235"/>
      <c r="LE3" s="235"/>
      <c r="LF3" s="235"/>
      <c r="LG3" s="235"/>
      <c r="LH3" s="235"/>
      <c r="LI3" s="235"/>
      <c r="LJ3" s="235"/>
      <c r="LK3" s="235"/>
      <c r="LL3" s="235"/>
      <c r="LM3" s="235"/>
      <c r="LN3" s="235"/>
      <c r="LO3" s="235"/>
      <c r="LP3" s="235"/>
      <c r="LQ3" s="235"/>
      <c r="LR3" s="235"/>
      <c r="LS3" s="235"/>
      <c r="LT3" s="235"/>
      <c r="LU3" s="235"/>
      <c r="LV3" s="235"/>
      <c r="LW3" s="235"/>
      <c r="LX3" s="235"/>
      <c r="LY3" s="235"/>
      <c r="LZ3" s="235"/>
      <c r="MA3" s="235"/>
      <c r="MB3" s="235"/>
      <c r="MC3" s="235"/>
      <c r="MD3" s="235"/>
      <c r="ME3" s="235"/>
      <c r="MF3" s="235"/>
      <c r="MG3" s="235"/>
      <c r="MH3" s="235"/>
      <c r="MI3" s="235"/>
      <c r="MJ3" s="235"/>
      <c r="MK3" s="235"/>
      <c r="ML3" s="235"/>
      <c r="MM3" s="235"/>
      <c r="MN3" s="235"/>
      <c r="MO3" s="235"/>
      <c r="MP3" s="235"/>
      <c r="MQ3" s="235"/>
      <c r="MR3" s="235"/>
      <c r="MS3" s="235"/>
      <c r="MT3" s="235"/>
      <c r="MU3" s="235"/>
      <c r="MV3" s="235"/>
      <c r="MW3" s="235"/>
      <c r="MX3" s="235"/>
      <c r="MY3" s="235"/>
      <c r="MZ3" s="235"/>
      <c r="NA3" s="235"/>
      <c r="NB3" s="235"/>
      <c r="NC3" s="235"/>
      <c r="ND3" s="235"/>
      <c r="NE3" s="235"/>
      <c r="NF3" s="235"/>
      <c r="NG3" s="235"/>
      <c r="NH3" s="235"/>
      <c r="NI3" s="235"/>
      <c r="NJ3" s="235"/>
      <c r="NK3" s="235"/>
      <c r="NL3" s="235"/>
      <c r="NM3" s="235"/>
      <c r="NN3" s="235"/>
      <c r="NO3" s="235"/>
      <c r="NP3" s="235"/>
      <c r="NQ3" s="235"/>
      <c r="NR3" s="235"/>
      <c r="NS3" s="235"/>
      <c r="NT3" s="235"/>
      <c r="NU3" s="235"/>
      <c r="NV3" s="235"/>
      <c r="NW3" s="235"/>
      <c r="NX3" s="235"/>
      <c r="NY3" s="235"/>
      <c r="NZ3" s="235"/>
      <c r="OA3" s="235"/>
      <c r="OB3" s="235"/>
      <c r="OC3" s="235"/>
      <c r="OD3" s="235"/>
      <c r="OE3" s="235"/>
      <c r="OF3" s="235"/>
      <c r="OG3" s="235"/>
      <c r="OH3" s="235"/>
      <c r="OI3" s="235"/>
      <c r="OJ3" s="235"/>
      <c r="OK3" s="235"/>
      <c r="OL3" s="235"/>
      <c r="OM3" s="235"/>
      <c r="ON3" s="235"/>
      <c r="OO3" s="235"/>
      <c r="OP3" s="235"/>
      <c r="OQ3" s="235"/>
      <c r="OR3" s="235"/>
      <c r="OS3" s="235"/>
      <c r="OT3" s="235"/>
      <c r="OU3" s="235"/>
      <c r="OV3" s="235"/>
      <c r="OW3" s="235"/>
      <c r="OX3" s="235"/>
      <c r="OY3" s="235"/>
      <c r="OZ3" s="235"/>
      <c r="PA3" s="235"/>
      <c r="PB3" s="235"/>
      <c r="PC3" s="235"/>
      <c r="PD3" s="235"/>
      <c r="PE3" s="235"/>
      <c r="PF3" s="235"/>
      <c r="PG3" s="235"/>
      <c r="PH3" s="235"/>
      <c r="PI3" s="235"/>
      <c r="PJ3" s="235"/>
      <c r="PK3" s="235"/>
      <c r="PL3" s="235"/>
      <c r="PM3" s="235"/>
      <c r="PN3" s="235"/>
      <c r="PO3" s="235"/>
      <c r="PP3" s="235"/>
      <c r="PQ3" s="235"/>
      <c r="PR3" s="235"/>
      <c r="PS3" s="235"/>
      <c r="PT3" s="235"/>
      <c r="PU3" s="235"/>
      <c r="PV3" s="235"/>
      <c r="PW3" s="235"/>
      <c r="PX3" s="235"/>
      <c r="PY3" s="235"/>
      <c r="PZ3" s="235"/>
      <c r="QA3" s="235"/>
      <c r="QB3" s="235"/>
      <c r="QC3" s="235"/>
      <c r="QD3" s="235"/>
      <c r="QE3" s="235"/>
      <c r="QF3" s="235"/>
      <c r="QG3" s="235"/>
      <c r="QH3" s="235"/>
      <c r="QI3" s="235"/>
      <c r="QJ3" s="235"/>
      <c r="QK3" s="235"/>
      <c r="QL3" s="235"/>
      <c r="QM3" s="235"/>
      <c r="QN3" s="235"/>
      <c r="QO3" s="235"/>
      <c r="QP3" s="235"/>
      <c r="QQ3" s="235"/>
      <c r="QR3" s="235"/>
      <c r="QS3" s="235"/>
      <c r="QT3" s="235"/>
      <c r="QU3" s="235"/>
      <c r="QV3" s="235"/>
      <c r="QW3" s="235"/>
      <c r="QX3" s="235"/>
      <c r="QY3" s="235"/>
      <c r="QZ3" s="235"/>
      <c r="RA3" s="235"/>
      <c r="RB3" s="235"/>
      <c r="RC3" s="235"/>
      <c r="RD3" s="235"/>
      <c r="RE3" s="235"/>
      <c r="RF3" s="235"/>
      <c r="RG3" s="235"/>
      <c r="RH3" s="235"/>
      <c r="RI3" s="235"/>
      <c r="RJ3" s="235"/>
      <c r="RK3" s="235"/>
      <c r="RL3" s="235"/>
      <c r="RM3" s="235"/>
      <c r="RN3" s="235"/>
      <c r="RO3" s="235"/>
      <c r="RP3" s="235"/>
      <c r="RQ3" s="235"/>
      <c r="RR3" s="235"/>
      <c r="RS3" s="235"/>
      <c r="RT3" s="235"/>
      <c r="RU3" s="235"/>
      <c r="RV3" s="235"/>
      <c r="RW3" s="235"/>
      <c r="RX3" s="235"/>
      <c r="RY3" s="235"/>
      <c r="RZ3" s="235"/>
      <c r="SA3" s="235"/>
      <c r="SB3" s="235"/>
      <c r="SC3" s="235"/>
      <c r="SD3" s="235"/>
      <c r="SE3" s="235"/>
      <c r="SF3" s="235"/>
      <c r="SG3" s="235"/>
      <c r="SH3" s="235"/>
      <c r="SI3" s="235"/>
      <c r="SJ3" s="235"/>
      <c r="SK3" s="235"/>
      <c r="SL3" s="235"/>
      <c r="SM3" s="235"/>
      <c r="SN3" s="235"/>
      <c r="SO3" s="235"/>
      <c r="SP3" s="235"/>
      <c r="SQ3" s="235"/>
      <c r="SR3" s="235"/>
      <c r="SS3" s="235"/>
      <c r="ST3" s="235"/>
      <c r="SU3" s="235"/>
      <c r="SV3" s="235"/>
      <c r="SW3" s="235"/>
      <c r="SX3" s="235"/>
      <c r="SY3" s="235"/>
      <c r="SZ3" s="235"/>
      <c r="TA3" s="235"/>
      <c r="TB3" s="235"/>
      <c r="TC3" s="235"/>
      <c r="TD3" s="235"/>
      <c r="TE3" s="235"/>
      <c r="TF3" s="235"/>
      <c r="TG3" s="235"/>
      <c r="TH3" s="235"/>
      <c r="TI3" s="235"/>
      <c r="TJ3" s="235"/>
      <c r="TK3" s="235"/>
      <c r="TL3" s="235"/>
      <c r="TM3" s="235"/>
      <c r="TN3" s="235"/>
      <c r="TO3" s="235"/>
      <c r="TP3" s="235"/>
      <c r="TQ3" s="235"/>
      <c r="TR3" s="235"/>
      <c r="TS3" s="235"/>
      <c r="TT3" s="235"/>
      <c r="TU3" s="235"/>
      <c r="TV3" s="235"/>
      <c r="TW3" s="235"/>
      <c r="TX3" s="235"/>
      <c r="TY3" s="235"/>
      <c r="TZ3" s="235"/>
      <c r="UA3" s="235"/>
      <c r="UB3" s="235"/>
      <c r="UC3" s="235"/>
      <c r="UD3" s="235"/>
      <c r="UE3" s="235"/>
      <c r="UF3" s="235"/>
      <c r="UG3" s="235"/>
      <c r="UH3" s="235"/>
      <c r="UI3" s="235"/>
      <c r="UJ3" s="235"/>
      <c r="UK3" s="235"/>
      <c r="UL3" s="235"/>
      <c r="UM3" s="235"/>
      <c r="UN3" s="235"/>
      <c r="UO3" s="235"/>
      <c r="UP3" s="235"/>
      <c r="UQ3" s="235"/>
      <c r="UR3" s="235"/>
      <c r="US3" s="235"/>
      <c r="UT3" s="235"/>
      <c r="UU3" s="235"/>
      <c r="UV3" s="235"/>
      <c r="UW3" s="235"/>
      <c r="UX3" s="235"/>
      <c r="UY3" s="235"/>
      <c r="UZ3" s="235"/>
      <c r="VA3" s="235"/>
      <c r="VB3" s="235"/>
      <c r="VC3" s="235"/>
      <c r="VD3" s="235"/>
      <c r="VE3" s="235"/>
      <c r="VF3" s="235"/>
      <c r="VG3" s="235"/>
      <c r="VH3" s="235"/>
      <c r="VI3" s="235"/>
      <c r="VJ3" s="235"/>
      <c r="VK3" s="235"/>
      <c r="VL3" s="235"/>
      <c r="VM3" s="235"/>
      <c r="VN3" s="235"/>
      <c r="VO3" s="235"/>
      <c r="VP3" s="235"/>
      <c r="VQ3" s="235"/>
      <c r="VR3" s="235"/>
      <c r="VS3" s="235"/>
      <c r="VT3" s="235"/>
      <c r="VU3" s="235"/>
      <c r="VV3" s="235"/>
      <c r="VW3" s="235"/>
      <c r="VX3" s="235"/>
      <c r="VY3" s="235"/>
      <c r="VZ3" s="235"/>
      <c r="WA3" s="235"/>
      <c r="WB3" s="235"/>
      <c r="WC3" s="235"/>
      <c r="WD3" s="235"/>
      <c r="WE3" s="235"/>
      <c r="WF3" s="235"/>
      <c r="WG3" s="235"/>
      <c r="WH3" s="235"/>
      <c r="WI3" s="235"/>
      <c r="WJ3" s="235"/>
      <c r="WK3" s="235"/>
      <c r="WL3" s="235"/>
      <c r="WM3" s="235"/>
      <c r="WN3" s="235"/>
      <c r="WO3" s="235"/>
      <c r="WP3" s="235"/>
      <c r="WQ3" s="235"/>
      <c r="WR3" s="235"/>
      <c r="WS3" s="235"/>
      <c r="WT3" s="235"/>
      <c r="WU3" s="235"/>
      <c r="WV3" s="235"/>
      <c r="WW3" s="235"/>
      <c r="WX3" s="235"/>
      <c r="WY3" s="235"/>
      <c r="WZ3" s="235"/>
      <c r="XA3" s="235"/>
      <c r="XB3" s="235"/>
      <c r="XC3" s="235"/>
      <c r="XD3" s="235"/>
      <c r="XE3" s="235"/>
      <c r="XF3" s="235"/>
      <c r="XG3" s="235"/>
      <c r="XH3" s="235"/>
      <c r="XI3" s="235"/>
      <c r="XJ3" s="235"/>
      <c r="XK3" s="235"/>
      <c r="XL3" s="235"/>
      <c r="XM3" s="235"/>
      <c r="XN3" s="235"/>
      <c r="XO3" s="235"/>
      <c r="XP3" s="235"/>
      <c r="XQ3" s="235"/>
      <c r="XR3" s="235"/>
      <c r="XS3" s="235"/>
    </row>
    <row r="4" spans="1:643" s="156" customFormat="1" ht="15.75" customHeight="1" outlineLevel="2" x14ac:dyDescent="0.25">
      <c r="A4" s="249">
        <v>1</v>
      </c>
      <c r="B4" s="181" t="s">
        <v>86</v>
      </c>
      <c r="C4" s="339">
        <v>100</v>
      </c>
      <c r="D4" s="339">
        <v>100</v>
      </c>
      <c r="E4" s="339">
        <v>100</v>
      </c>
      <c r="F4" s="339">
        <v>100</v>
      </c>
      <c r="G4" s="339">
        <v>100</v>
      </c>
      <c r="H4" s="339">
        <v>100</v>
      </c>
      <c r="I4" s="339">
        <v>100</v>
      </c>
      <c r="J4" s="339">
        <v>100</v>
      </c>
      <c r="K4" s="339">
        <v>0</v>
      </c>
      <c r="L4" s="339">
        <v>0</v>
      </c>
      <c r="M4" s="354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33">
        <v>100</v>
      </c>
      <c r="O4" s="134">
        <v>100</v>
      </c>
      <c r="P4" s="134">
        <v>100</v>
      </c>
      <c r="Q4" s="134">
        <v>100</v>
      </c>
      <c r="R4" s="134">
        <v>100</v>
      </c>
      <c r="S4" s="134">
        <v>100</v>
      </c>
      <c r="T4" s="134">
        <v>100</v>
      </c>
      <c r="U4" s="134">
        <v>100</v>
      </c>
      <c r="V4" s="134">
        <v>100</v>
      </c>
      <c r="W4" s="134">
        <v>100</v>
      </c>
      <c r="X4" s="134">
        <v>100</v>
      </c>
      <c r="Y4" s="134">
        <v>0</v>
      </c>
      <c r="Z4" s="134">
        <v>0</v>
      </c>
      <c r="AA4" s="225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38">
        <v>100</v>
      </c>
      <c r="AC4" s="339">
        <v>100</v>
      </c>
      <c r="AD4" s="339">
        <v>100</v>
      </c>
      <c r="AE4" s="339">
        <v>100</v>
      </c>
      <c r="AF4" s="339">
        <v>100</v>
      </c>
      <c r="AG4" s="339">
        <v>100</v>
      </c>
      <c r="AH4" s="339">
        <v>100</v>
      </c>
      <c r="AI4" s="339">
        <v>100</v>
      </c>
      <c r="AJ4" s="339">
        <v>100</v>
      </c>
      <c r="AK4" s="339">
        <v>100</v>
      </c>
      <c r="AL4" s="339">
        <v>100</v>
      </c>
      <c r="AM4" s="355">
        <v>100</v>
      </c>
      <c r="AN4" s="339">
        <v>0</v>
      </c>
      <c r="AO4" s="339">
        <v>0</v>
      </c>
      <c r="AP4" s="45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33">
        <v>100</v>
      </c>
      <c r="AR4" s="134">
        <v>100</v>
      </c>
      <c r="AS4" s="134">
        <v>100</v>
      </c>
      <c r="AT4" s="134">
        <v>100</v>
      </c>
      <c r="AU4" s="134">
        <v>100</v>
      </c>
      <c r="AV4" s="134">
        <v>100</v>
      </c>
      <c r="AW4" s="134">
        <v>100</v>
      </c>
      <c r="AX4" s="134">
        <v>100</v>
      </c>
      <c r="AY4" s="134">
        <v>100</v>
      </c>
      <c r="AZ4" s="134">
        <v>100</v>
      </c>
      <c r="BA4" s="134">
        <v>100</v>
      </c>
      <c r="BB4" s="134">
        <v>0</v>
      </c>
      <c r="BC4" s="134">
        <v>0</v>
      </c>
      <c r="BD4" s="467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460">
        <v>100</v>
      </c>
      <c r="BF4" s="356">
        <v>100</v>
      </c>
      <c r="BG4" s="356">
        <v>100</v>
      </c>
      <c r="BH4" s="356">
        <v>100</v>
      </c>
      <c r="BI4" s="356">
        <v>100</v>
      </c>
      <c r="BJ4" s="356">
        <v>100</v>
      </c>
      <c r="BK4" s="356">
        <v>100</v>
      </c>
      <c r="BL4" s="356">
        <v>100</v>
      </c>
      <c r="BM4" s="356">
        <v>100</v>
      </c>
      <c r="BN4" s="356">
        <v>0</v>
      </c>
      <c r="BO4" s="356">
        <v>0</v>
      </c>
      <c r="BP4" s="357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356">
        <v>100</v>
      </c>
      <c r="BR4" s="356">
        <v>100</v>
      </c>
      <c r="BS4" s="356">
        <v>100</v>
      </c>
      <c r="BT4" s="356">
        <v>100</v>
      </c>
      <c r="BU4" s="356">
        <v>100</v>
      </c>
      <c r="BV4" s="356">
        <v>100</v>
      </c>
      <c r="BW4" s="356">
        <v>100</v>
      </c>
      <c r="BX4" s="356">
        <v>0</v>
      </c>
      <c r="BY4" s="356">
        <v>0</v>
      </c>
      <c r="BZ4" s="244">
        <f t="shared" ref="BZ4:BZ5" si="0">3.5-(0.5*BQ4/100+0.5*BR4/100+0.5*BS4/100+0.5*BT4/100+0.5*BU4/100+0.5*BV4/100+0.5*BW4/100)+0.5*BX4/100-(3.5-(0.5*BQ4/100+0.5*BR4/100+0.5*BS4/100+0.5*BT4/100+0.5*BU4/100+0.5*BV4/100+0.5*BW4/100)+0.5*BX4/100)*BY4/100</f>
        <v>0</v>
      </c>
      <c r="CA4" s="358">
        <f t="shared" ref="CA4:CA30" si="1">SUM(M4,AA4,AP4,BD4,BP4,BZ4)</f>
        <v>0</v>
      </c>
      <c r="CB4" s="127">
        <v>100</v>
      </c>
      <c r="CC4" s="128">
        <v>100</v>
      </c>
      <c r="CD4" s="128">
        <v>100</v>
      </c>
      <c r="CE4" s="128">
        <v>100</v>
      </c>
      <c r="CF4" s="220">
        <v>0</v>
      </c>
      <c r="CG4" s="220">
        <v>0</v>
      </c>
      <c r="CH4" s="220">
        <v>0</v>
      </c>
      <c r="CI4" s="225">
        <f>3.5-(1*CB4/100+1.5*CC4/100+0.5*CD4/100+0.5*CE4/100)+0.5*CF4/100+CG4/100-(3.5-(1*CB4/100+1.5*CC4/100+0.5*CD4/100+0.5*CE4/100)+0.5*CF4/100+CG4/100)*CH4/100</f>
        <v>0</v>
      </c>
      <c r="CJ4" s="338">
        <v>100</v>
      </c>
      <c r="CK4" s="339">
        <v>100</v>
      </c>
      <c r="CL4" s="339">
        <v>100</v>
      </c>
      <c r="CM4" s="339">
        <v>100</v>
      </c>
      <c r="CN4" s="339">
        <v>0</v>
      </c>
      <c r="CO4" s="339">
        <v>0</v>
      </c>
      <c r="CP4" s="339">
        <v>0</v>
      </c>
      <c r="CQ4" s="340">
        <f>3-(1*CJ4/100+1*CK4/100+0.5*CL4/100+0.5*CM4/100)+0.5*CN4/100+CO4/100-(3-(1*CJ4/100+1*CK4/100+0.5*CL4/100+0.5*CM4/100)+0.5*CN4/100+CO4/100)*CP4/100</f>
        <v>0</v>
      </c>
      <c r="CR4" s="338">
        <v>100</v>
      </c>
      <c r="CS4" s="339">
        <v>100</v>
      </c>
      <c r="CT4" s="339">
        <v>100</v>
      </c>
      <c r="CU4" s="339">
        <v>0</v>
      </c>
      <c r="CV4" s="339">
        <v>0</v>
      </c>
      <c r="CW4" s="341">
        <f>2-(1*CR4/100+0.5*CS4/100+0.5*CT4/100)+0.5*CU4/100-(2-(1*CR4/100+0.5*CS4/100+0.5*CT4/100)+0.5*CU4/100)*CV4/100</f>
        <v>0</v>
      </c>
      <c r="CX4" s="134">
        <v>100</v>
      </c>
      <c r="CY4" s="134">
        <v>100</v>
      </c>
      <c r="CZ4" s="224">
        <v>100</v>
      </c>
      <c r="DA4" s="224">
        <v>100</v>
      </c>
      <c r="DB4" s="224">
        <v>0</v>
      </c>
      <c r="DC4" s="224">
        <v>0</v>
      </c>
      <c r="DD4" s="224">
        <v>0</v>
      </c>
      <c r="DE4" s="342">
        <f>3-(1*CX4/100+1*CY4/100+0.5*CZ4/100+0.5*DA4/100)+0.5*DB4/100+DC4/100-(3-(1*CX4/100+1*CY4/100+0.5*CZ4/100+0.5*DA4/100)+0.5*DB4/100+DD4/100)*DD4/100</f>
        <v>0</v>
      </c>
      <c r="DF4" s="133">
        <v>100</v>
      </c>
      <c r="DG4" s="134">
        <v>100</v>
      </c>
      <c r="DH4" s="224">
        <v>100</v>
      </c>
      <c r="DI4" s="224">
        <v>100</v>
      </c>
      <c r="DJ4" s="224">
        <v>0</v>
      </c>
      <c r="DK4" s="224">
        <v>0</v>
      </c>
      <c r="DL4" s="224">
        <v>0</v>
      </c>
      <c r="DM4" s="343">
        <f>3.5-(1*DF4/100+1.5*DG4/100+0.5*DH4/100+0.5*DI4/100)+0.5*DJ4/100+DK4/100-(3.5-(1*DF4/100+1.5*DG4/100+0.5*DH4/100+0.5*DI4/100)+0.5*DJ4/100+DL4/100)*DL4/100</f>
        <v>0</v>
      </c>
      <c r="DN4" s="133">
        <v>100</v>
      </c>
      <c r="DO4" s="224">
        <v>100</v>
      </c>
      <c r="DP4" s="224">
        <v>100</v>
      </c>
      <c r="DQ4" s="224">
        <v>0</v>
      </c>
      <c r="DR4" s="224">
        <v>0</v>
      </c>
      <c r="DS4" s="225">
        <f>2-(1*DN4/100+0.5*DO4/100+0.5*DP4/100)+0.5*DQ4/100-(2-(1*DN4/100+0.5*DO4/100+0.5*DP4/100)+0.5*DQ4/100)*DR4/100</f>
        <v>0</v>
      </c>
      <c r="DT4" s="329">
        <f>SUM(CI4,CQ4,CW4,DE4,DM4,DS4)</f>
        <v>0</v>
      </c>
      <c r="DU4" s="330"/>
      <c r="DV4" s="451"/>
      <c r="DW4" s="451"/>
      <c r="DX4" s="451"/>
      <c r="DY4" s="331"/>
      <c r="DZ4" s="332">
        <f t="shared" ref="DZ4:DZ14" si="2">SUM(DU4:DY4)</f>
        <v>0</v>
      </c>
      <c r="EA4" s="333"/>
      <c r="EB4" s="334"/>
      <c r="EC4" s="335"/>
      <c r="ED4" s="334"/>
      <c r="EE4" s="336">
        <f>SUM(EA4:ED4)</f>
        <v>0</v>
      </c>
      <c r="EF4" s="488">
        <f t="shared" ref="EF4:EF30" si="3">SUM(CA4,DT4,DZ4,EE4)</f>
        <v>0</v>
      </c>
      <c r="EG4" s="491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8"/>
      <c r="FR4" s="238"/>
      <c r="FS4" s="238"/>
      <c r="FT4" s="238"/>
      <c r="FU4" s="238"/>
      <c r="FV4" s="238"/>
      <c r="FW4" s="238"/>
      <c r="FX4" s="238"/>
      <c r="FY4" s="238"/>
      <c r="FZ4" s="238"/>
      <c r="GA4" s="238"/>
      <c r="GB4" s="238"/>
      <c r="GC4" s="238"/>
      <c r="GD4" s="238"/>
      <c r="GE4" s="238"/>
      <c r="GF4" s="238"/>
      <c r="GG4" s="238"/>
      <c r="GH4" s="238"/>
      <c r="GI4" s="238"/>
      <c r="GJ4" s="238"/>
      <c r="GK4" s="238"/>
      <c r="GL4" s="238"/>
      <c r="GM4" s="238"/>
      <c r="GN4" s="238"/>
      <c r="GO4" s="238"/>
      <c r="GP4" s="238"/>
      <c r="GQ4" s="238"/>
      <c r="GR4" s="238"/>
      <c r="GS4" s="238"/>
      <c r="GT4" s="238"/>
      <c r="GU4" s="238"/>
      <c r="GV4" s="238"/>
      <c r="GW4" s="238"/>
      <c r="GX4" s="238"/>
      <c r="GY4" s="238"/>
      <c r="GZ4" s="238"/>
      <c r="HA4" s="238"/>
      <c r="HB4" s="238"/>
      <c r="HC4" s="238"/>
      <c r="HD4" s="238"/>
      <c r="HE4" s="238"/>
      <c r="HF4" s="238"/>
      <c r="HG4" s="238"/>
      <c r="HH4" s="238"/>
      <c r="HI4" s="238"/>
      <c r="HJ4" s="238"/>
      <c r="HK4" s="238"/>
      <c r="HL4" s="238"/>
      <c r="HM4" s="238"/>
      <c r="HN4" s="238"/>
      <c r="HO4" s="238"/>
      <c r="HP4" s="238"/>
      <c r="HQ4" s="238"/>
      <c r="HR4" s="238"/>
      <c r="HS4" s="238"/>
      <c r="HT4" s="238"/>
      <c r="HU4" s="238"/>
      <c r="HV4" s="238"/>
      <c r="HW4" s="238"/>
      <c r="HX4" s="238"/>
      <c r="HY4" s="238"/>
      <c r="HZ4" s="238"/>
      <c r="IA4" s="238"/>
      <c r="IB4" s="238"/>
      <c r="IC4" s="238"/>
      <c r="ID4" s="238"/>
      <c r="IE4" s="238"/>
      <c r="IF4" s="238"/>
      <c r="IG4" s="238"/>
      <c r="IH4" s="238"/>
      <c r="II4" s="238"/>
      <c r="IJ4" s="238"/>
      <c r="IK4" s="238"/>
      <c r="IL4" s="238"/>
      <c r="IM4" s="238"/>
      <c r="IN4" s="238"/>
      <c r="IO4" s="238"/>
      <c r="IP4" s="238"/>
      <c r="IQ4" s="238"/>
      <c r="IR4" s="238"/>
      <c r="IS4" s="238"/>
      <c r="IT4" s="238"/>
      <c r="IU4" s="238"/>
      <c r="IV4" s="238"/>
      <c r="IW4" s="238"/>
      <c r="IX4" s="238"/>
      <c r="IY4" s="238"/>
      <c r="IZ4" s="238"/>
      <c r="JA4" s="238"/>
      <c r="JB4" s="238"/>
      <c r="JC4" s="238"/>
      <c r="JD4" s="238"/>
      <c r="JE4" s="238"/>
      <c r="JF4" s="238"/>
      <c r="JG4" s="238"/>
      <c r="JH4" s="238"/>
      <c r="JI4" s="238"/>
      <c r="JJ4" s="238"/>
      <c r="JK4" s="238"/>
      <c r="JL4" s="238"/>
      <c r="JM4" s="238"/>
      <c r="JN4" s="238"/>
      <c r="JO4" s="238"/>
      <c r="JP4" s="238"/>
      <c r="JQ4" s="238"/>
      <c r="JR4" s="238"/>
      <c r="JS4" s="238"/>
      <c r="JT4" s="238"/>
      <c r="JU4" s="238"/>
      <c r="JV4" s="238"/>
      <c r="JW4" s="238"/>
      <c r="JX4" s="238"/>
      <c r="JY4" s="238"/>
      <c r="JZ4" s="238"/>
      <c r="KA4" s="238"/>
      <c r="KB4" s="238"/>
      <c r="KC4" s="238"/>
      <c r="KD4" s="238"/>
      <c r="KE4" s="238"/>
      <c r="KF4" s="238"/>
      <c r="KG4" s="238"/>
      <c r="KH4" s="238"/>
      <c r="KI4" s="238"/>
      <c r="KJ4" s="238"/>
      <c r="KK4" s="238"/>
      <c r="KL4" s="238"/>
      <c r="KM4" s="238"/>
      <c r="KN4" s="238"/>
      <c r="KO4" s="238"/>
      <c r="KP4" s="238"/>
      <c r="KQ4" s="238"/>
      <c r="KR4" s="238"/>
      <c r="KS4" s="238"/>
      <c r="KT4" s="238"/>
      <c r="KU4" s="238"/>
      <c r="KV4" s="238"/>
      <c r="KW4" s="238"/>
      <c r="KX4" s="238"/>
      <c r="KY4" s="238"/>
      <c r="KZ4" s="238"/>
      <c r="LA4" s="238"/>
      <c r="LB4" s="238"/>
      <c r="LC4" s="238"/>
      <c r="LD4" s="238"/>
      <c r="LE4" s="238"/>
      <c r="LF4" s="238"/>
      <c r="LG4" s="238"/>
      <c r="LH4" s="238"/>
      <c r="LI4" s="238"/>
      <c r="LJ4" s="238"/>
      <c r="LK4" s="238"/>
      <c r="LL4" s="238"/>
      <c r="LM4" s="238"/>
      <c r="LN4" s="238"/>
      <c r="LO4" s="238"/>
      <c r="LP4" s="238"/>
      <c r="LQ4" s="238"/>
      <c r="LR4" s="238"/>
      <c r="LS4" s="238"/>
      <c r="LT4" s="238"/>
      <c r="LU4" s="238"/>
      <c r="LV4" s="238"/>
      <c r="LW4" s="238"/>
      <c r="LX4" s="238"/>
      <c r="LY4" s="238"/>
      <c r="LZ4" s="238"/>
      <c r="MA4" s="238"/>
      <c r="MB4" s="238"/>
      <c r="MC4" s="238"/>
      <c r="MD4" s="238"/>
      <c r="ME4" s="238"/>
      <c r="MF4" s="238"/>
      <c r="MG4" s="238"/>
      <c r="MH4" s="238"/>
      <c r="MI4" s="238"/>
      <c r="MJ4" s="238"/>
      <c r="MK4" s="238"/>
      <c r="ML4" s="238"/>
      <c r="MM4" s="238"/>
      <c r="MN4" s="238"/>
      <c r="MO4" s="238"/>
      <c r="MP4" s="238"/>
      <c r="MQ4" s="238"/>
      <c r="MR4" s="238"/>
      <c r="MS4" s="238"/>
      <c r="MT4" s="238"/>
      <c r="MU4" s="238"/>
      <c r="MV4" s="238"/>
      <c r="MW4" s="238"/>
      <c r="MX4" s="238"/>
      <c r="MY4" s="238"/>
      <c r="MZ4" s="238"/>
      <c r="NA4" s="238"/>
      <c r="NB4" s="238"/>
      <c r="NC4" s="238"/>
      <c r="ND4" s="238"/>
      <c r="NE4" s="238"/>
      <c r="NF4" s="238"/>
      <c r="NG4" s="238"/>
      <c r="NH4" s="238"/>
      <c r="NI4" s="238"/>
      <c r="NJ4" s="238"/>
      <c r="NK4" s="238"/>
      <c r="NL4" s="238"/>
      <c r="NM4" s="238"/>
      <c r="NN4" s="238"/>
      <c r="NO4" s="238"/>
      <c r="NP4" s="238"/>
      <c r="NQ4" s="238"/>
      <c r="NR4" s="238"/>
      <c r="NS4" s="238"/>
      <c r="NT4" s="238"/>
      <c r="NU4" s="238"/>
      <c r="NV4" s="238"/>
      <c r="NW4" s="238"/>
      <c r="NX4" s="238"/>
      <c r="NY4" s="238"/>
      <c r="NZ4" s="238"/>
      <c r="OA4" s="238"/>
      <c r="OB4" s="238"/>
      <c r="OC4" s="238"/>
      <c r="OD4" s="238"/>
      <c r="OE4" s="238"/>
      <c r="OF4" s="238"/>
      <c r="OG4" s="238"/>
      <c r="OH4" s="238"/>
      <c r="OI4" s="238"/>
      <c r="OJ4" s="238"/>
      <c r="OK4" s="238"/>
      <c r="OL4" s="238"/>
      <c r="OM4" s="238"/>
      <c r="ON4" s="238"/>
      <c r="OO4" s="238"/>
      <c r="OP4" s="238"/>
      <c r="OQ4" s="238"/>
      <c r="OR4" s="238"/>
      <c r="OS4" s="238"/>
      <c r="OT4" s="238"/>
      <c r="OU4" s="238"/>
      <c r="OV4" s="238"/>
      <c r="OW4" s="238"/>
      <c r="OX4" s="238"/>
      <c r="OY4" s="238"/>
      <c r="OZ4" s="238"/>
      <c r="PA4" s="238"/>
      <c r="PB4" s="238"/>
      <c r="PC4" s="238"/>
      <c r="PD4" s="238"/>
      <c r="PE4" s="238"/>
      <c r="PF4" s="238"/>
      <c r="PG4" s="238"/>
      <c r="PH4" s="238"/>
      <c r="PI4" s="238"/>
      <c r="PJ4" s="238"/>
      <c r="PK4" s="238"/>
      <c r="PL4" s="238"/>
      <c r="PM4" s="238"/>
      <c r="PN4" s="238"/>
      <c r="PO4" s="238"/>
      <c r="PP4" s="238"/>
      <c r="PQ4" s="238"/>
      <c r="PR4" s="238"/>
      <c r="PS4" s="238"/>
      <c r="PT4" s="238"/>
      <c r="PU4" s="238"/>
      <c r="PV4" s="238"/>
      <c r="PW4" s="238"/>
      <c r="PX4" s="238"/>
      <c r="PY4" s="238"/>
      <c r="PZ4" s="238"/>
      <c r="QA4" s="238"/>
      <c r="QB4" s="238"/>
      <c r="QC4" s="238"/>
      <c r="QD4" s="238"/>
      <c r="QE4" s="238"/>
      <c r="QF4" s="238"/>
      <c r="QG4" s="238"/>
      <c r="QH4" s="238"/>
      <c r="QI4" s="238"/>
      <c r="QJ4" s="238"/>
      <c r="QK4" s="238"/>
      <c r="QL4" s="238"/>
      <c r="QM4" s="238"/>
      <c r="QN4" s="238"/>
      <c r="QO4" s="238"/>
      <c r="QP4" s="238"/>
      <c r="QQ4" s="238"/>
      <c r="QR4" s="238"/>
      <c r="QS4" s="238"/>
      <c r="QT4" s="238"/>
      <c r="QU4" s="238"/>
      <c r="QV4" s="238"/>
      <c r="QW4" s="238"/>
      <c r="QX4" s="238"/>
      <c r="QY4" s="238"/>
      <c r="QZ4" s="238"/>
      <c r="RA4" s="238"/>
      <c r="RB4" s="238"/>
      <c r="RC4" s="238"/>
      <c r="RD4" s="238"/>
      <c r="RE4" s="238"/>
      <c r="RF4" s="238"/>
      <c r="RG4" s="238"/>
      <c r="RH4" s="238"/>
      <c r="RI4" s="238"/>
      <c r="RJ4" s="238"/>
      <c r="RK4" s="238"/>
      <c r="RL4" s="238"/>
      <c r="RM4" s="238"/>
      <c r="RN4" s="238"/>
      <c r="RO4" s="238"/>
      <c r="RP4" s="238"/>
      <c r="RQ4" s="238"/>
      <c r="RR4" s="238"/>
      <c r="RS4" s="238"/>
      <c r="RT4" s="238"/>
      <c r="RU4" s="238"/>
      <c r="RV4" s="238"/>
      <c r="RW4" s="238"/>
      <c r="RX4" s="238"/>
      <c r="RY4" s="238"/>
      <c r="RZ4" s="238"/>
      <c r="SA4" s="238"/>
      <c r="SB4" s="238"/>
      <c r="SC4" s="238"/>
      <c r="SD4" s="238"/>
      <c r="SE4" s="238"/>
      <c r="SF4" s="238"/>
      <c r="SG4" s="238"/>
      <c r="SH4" s="238"/>
      <c r="SI4" s="238"/>
      <c r="SJ4" s="238"/>
      <c r="SK4" s="238"/>
      <c r="SL4" s="238"/>
      <c r="SM4" s="238"/>
      <c r="SN4" s="238"/>
      <c r="SO4" s="238"/>
      <c r="SP4" s="238"/>
      <c r="SQ4" s="238"/>
      <c r="SR4" s="238"/>
      <c r="SS4" s="238"/>
      <c r="ST4" s="238"/>
      <c r="SU4" s="238"/>
      <c r="SV4" s="238"/>
      <c r="SW4" s="238"/>
      <c r="SX4" s="238"/>
      <c r="SY4" s="238"/>
      <c r="SZ4" s="238"/>
      <c r="TA4" s="238"/>
      <c r="TB4" s="238"/>
      <c r="TC4" s="238"/>
      <c r="TD4" s="238"/>
      <c r="TE4" s="238"/>
      <c r="TF4" s="238"/>
      <c r="TG4" s="238"/>
      <c r="TH4" s="238"/>
      <c r="TI4" s="238"/>
      <c r="TJ4" s="238"/>
      <c r="TK4" s="238"/>
      <c r="TL4" s="238"/>
      <c r="TM4" s="238"/>
      <c r="TN4" s="238"/>
      <c r="TO4" s="238"/>
      <c r="TP4" s="238"/>
      <c r="TQ4" s="238"/>
      <c r="TR4" s="238"/>
      <c r="TS4" s="238"/>
      <c r="TT4" s="238"/>
      <c r="TU4" s="238"/>
      <c r="TV4" s="238"/>
      <c r="TW4" s="238"/>
      <c r="TX4" s="238"/>
      <c r="TY4" s="238"/>
      <c r="TZ4" s="238"/>
      <c r="UA4" s="238"/>
      <c r="UB4" s="238"/>
      <c r="UC4" s="238"/>
      <c r="UD4" s="238"/>
      <c r="UE4" s="238"/>
      <c r="UF4" s="238"/>
      <c r="UG4" s="238"/>
      <c r="UH4" s="238"/>
      <c r="UI4" s="238"/>
      <c r="UJ4" s="238"/>
      <c r="UK4" s="238"/>
      <c r="UL4" s="238"/>
      <c r="UM4" s="238"/>
      <c r="UN4" s="238"/>
      <c r="UO4" s="238"/>
      <c r="UP4" s="238"/>
      <c r="UQ4" s="238"/>
      <c r="UR4" s="238"/>
      <c r="US4" s="238"/>
      <c r="UT4" s="238"/>
      <c r="UU4" s="238"/>
      <c r="UV4" s="238"/>
      <c r="UW4" s="238"/>
      <c r="UX4" s="238"/>
      <c r="UY4" s="238"/>
      <c r="UZ4" s="238"/>
      <c r="VA4" s="238"/>
      <c r="VB4" s="238"/>
      <c r="VC4" s="238"/>
      <c r="VD4" s="238"/>
      <c r="VE4" s="238"/>
      <c r="VF4" s="238"/>
      <c r="VG4" s="238"/>
      <c r="VH4" s="238"/>
      <c r="VI4" s="238"/>
      <c r="VJ4" s="238"/>
      <c r="VK4" s="238"/>
      <c r="VL4" s="238"/>
      <c r="VM4" s="238"/>
      <c r="VN4" s="238"/>
      <c r="VO4" s="238"/>
      <c r="VP4" s="238"/>
      <c r="VQ4" s="238"/>
      <c r="VR4" s="238"/>
      <c r="VS4" s="238"/>
      <c r="VT4" s="238"/>
      <c r="VU4" s="238"/>
      <c r="VV4" s="238"/>
      <c r="VW4" s="238"/>
      <c r="VX4" s="238"/>
      <c r="VY4" s="238"/>
      <c r="VZ4" s="238"/>
      <c r="WA4" s="238"/>
      <c r="WB4" s="238"/>
      <c r="WC4" s="238"/>
      <c r="WD4" s="238"/>
      <c r="WE4" s="238"/>
      <c r="WF4" s="238"/>
      <c r="WG4" s="238"/>
      <c r="WH4" s="238"/>
      <c r="WI4" s="238"/>
      <c r="WJ4" s="238"/>
      <c r="WK4" s="238"/>
      <c r="WL4" s="238"/>
      <c r="WM4" s="238"/>
      <c r="WN4" s="238"/>
      <c r="WO4" s="238"/>
      <c r="WP4" s="238"/>
      <c r="WQ4" s="238"/>
      <c r="WR4" s="238"/>
      <c r="WS4" s="238"/>
      <c r="WT4" s="238"/>
      <c r="WU4" s="238"/>
      <c r="WV4" s="238"/>
      <c r="WW4" s="238"/>
      <c r="WX4" s="238"/>
      <c r="WY4" s="238"/>
      <c r="WZ4" s="238"/>
      <c r="XA4" s="238"/>
      <c r="XB4" s="238"/>
      <c r="XC4" s="238"/>
      <c r="XD4" s="238"/>
      <c r="XE4" s="238"/>
      <c r="XF4" s="238"/>
      <c r="XG4" s="238"/>
      <c r="XH4" s="238"/>
      <c r="XI4" s="238"/>
      <c r="XJ4" s="238"/>
      <c r="XK4" s="238"/>
      <c r="XL4" s="238"/>
      <c r="XM4" s="238"/>
      <c r="XN4" s="238"/>
      <c r="XO4" s="238"/>
      <c r="XP4" s="238"/>
      <c r="XQ4" s="238"/>
      <c r="XR4" s="238"/>
      <c r="XS4" s="238"/>
    </row>
    <row r="5" spans="1:643" s="156" customFormat="1" ht="15" customHeight="1" outlineLevel="2" x14ac:dyDescent="0.25">
      <c r="A5" s="123">
        <v>2</v>
      </c>
      <c r="B5" s="124" t="s">
        <v>87</v>
      </c>
      <c r="C5" s="125">
        <v>100</v>
      </c>
      <c r="D5" s="125">
        <v>100</v>
      </c>
      <c r="E5" s="125">
        <v>100</v>
      </c>
      <c r="F5" s="125">
        <v>100</v>
      </c>
      <c r="G5" s="125">
        <v>100</v>
      </c>
      <c r="H5" s="125">
        <v>100</v>
      </c>
      <c r="I5" s="125">
        <v>100</v>
      </c>
      <c r="J5" s="125">
        <v>100</v>
      </c>
      <c r="K5" s="125">
        <v>0</v>
      </c>
      <c r="L5" s="125">
        <v>0</v>
      </c>
      <c r="M5" s="126">
        <f t="shared" ref="M5:M30" si="4">4-(0.5*C5/100+0.5*D5/100+0.5*E5/100+0.5*F5/100+0.5*G5/100+0.5*H5/100+0.5*I5/100+0.5*J5/100)+0.5*K5/100-(4-(0.5*C5/100+0.5*D5/100+0.5*E5/100+0.5*F5/100+0.5*G5/100+0.5*H5/100+0.5*I5/100+0.5*J5/100)+0.5*K5/100)*L5/100</f>
        <v>0</v>
      </c>
      <c r="N5" s="127">
        <v>100</v>
      </c>
      <c r="O5" s="128">
        <v>100</v>
      </c>
      <c r="P5" s="128">
        <v>100</v>
      </c>
      <c r="Q5" s="128">
        <v>100</v>
      </c>
      <c r="R5" s="128">
        <v>100</v>
      </c>
      <c r="S5" s="128">
        <v>100</v>
      </c>
      <c r="T5" s="128">
        <v>100</v>
      </c>
      <c r="U5" s="128">
        <v>100</v>
      </c>
      <c r="V5" s="128">
        <v>100</v>
      </c>
      <c r="W5" s="128">
        <v>100</v>
      </c>
      <c r="X5" s="128">
        <v>100</v>
      </c>
      <c r="Y5" s="128">
        <v>0</v>
      </c>
      <c r="Z5" s="128">
        <v>0</v>
      </c>
      <c r="AA5" s="129">
        <f t="shared" ref="AA5:AA30" si="5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30">
        <v>100</v>
      </c>
      <c r="AC5" s="125">
        <v>100</v>
      </c>
      <c r="AD5" s="125">
        <v>100</v>
      </c>
      <c r="AE5" s="125">
        <v>100</v>
      </c>
      <c r="AF5" s="125">
        <v>100</v>
      </c>
      <c r="AG5" s="125">
        <v>100</v>
      </c>
      <c r="AH5" s="125">
        <v>100</v>
      </c>
      <c r="AI5" s="125">
        <v>100</v>
      </c>
      <c r="AJ5" s="125">
        <v>100</v>
      </c>
      <c r="AK5" s="125">
        <v>100</v>
      </c>
      <c r="AL5" s="125">
        <v>100</v>
      </c>
      <c r="AM5" s="131">
        <v>100</v>
      </c>
      <c r="AN5" s="125">
        <v>0</v>
      </c>
      <c r="AO5" s="125">
        <v>0</v>
      </c>
      <c r="AP5" s="455">
        <f t="shared" ref="AP5:AP30" si="6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412">
        <v>100</v>
      </c>
      <c r="AR5" s="413">
        <v>100</v>
      </c>
      <c r="AS5" s="413">
        <v>100</v>
      </c>
      <c r="AT5" s="413">
        <v>100</v>
      </c>
      <c r="AU5" s="413">
        <v>100</v>
      </c>
      <c r="AV5" s="413">
        <v>100</v>
      </c>
      <c r="AW5" s="413">
        <v>100</v>
      </c>
      <c r="AX5" s="413">
        <v>100</v>
      </c>
      <c r="AY5" s="413">
        <v>100</v>
      </c>
      <c r="AZ5" s="414">
        <v>100</v>
      </c>
      <c r="BA5" s="128">
        <v>100</v>
      </c>
      <c r="BB5" s="128">
        <v>0</v>
      </c>
      <c r="BC5" s="128">
        <v>0</v>
      </c>
      <c r="BD5" s="135">
        <f t="shared" ref="BD5:BD30" si="7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460">
        <v>100</v>
      </c>
      <c r="BF5" s="356">
        <v>100</v>
      </c>
      <c r="BG5" s="356">
        <v>100</v>
      </c>
      <c r="BH5" s="356">
        <v>100</v>
      </c>
      <c r="BI5" s="356">
        <v>100</v>
      </c>
      <c r="BJ5" s="356">
        <v>100</v>
      </c>
      <c r="BK5" s="356">
        <v>100</v>
      </c>
      <c r="BL5" s="141">
        <v>100</v>
      </c>
      <c r="BM5" s="356">
        <v>100</v>
      </c>
      <c r="BN5" s="141">
        <v>0</v>
      </c>
      <c r="BO5" s="141">
        <v>0</v>
      </c>
      <c r="BP5" s="357">
        <f t="shared" ref="BP5:BP30" si="8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41">
        <v>100</v>
      </c>
      <c r="BR5" s="141">
        <v>100</v>
      </c>
      <c r="BS5" s="141">
        <v>100</v>
      </c>
      <c r="BT5" s="141">
        <v>100</v>
      </c>
      <c r="BU5" s="141">
        <v>100</v>
      </c>
      <c r="BV5" s="141">
        <v>100</v>
      </c>
      <c r="BW5" s="141">
        <v>100</v>
      </c>
      <c r="BX5" s="141">
        <v>0</v>
      </c>
      <c r="BY5" s="141">
        <v>0</v>
      </c>
      <c r="BZ5" s="244">
        <f t="shared" si="0"/>
        <v>0</v>
      </c>
      <c r="CA5" s="246">
        <f t="shared" si="1"/>
        <v>0</v>
      </c>
      <c r="CB5" s="127">
        <v>100</v>
      </c>
      <c r="CC5" s="128">
        <v>100</v>
      </c>
      <c r="CD5" s="128">
        <v>100</v>
      </c>
      <c r="CE5" s="128">
        <v>100</v>
      </c>
      <c r="CF5" s="220">
        <v>0</v>
      </c>
      <c r="CG5" s="220">
        <v>0</v>
      </c>
      <c r="CH5" s="220">
        <v>0</v>
      </c>
      <c r="CI5" s="129">
        <f t="shared" ref="CI5:CI30" si="9">3.5-(1*CB5/100+1.5*CC5/100+0.5*CD5/100+0.5*CE5/100)+0.5*CF5/100+CG5/100-(3.5-(1*CB5/100+1.5*CC5/100+0.5*CD5/100+0.5*CE5/100)+0.5*CF5/100+CG5/100)*CH5/100</f>
        <v>0</v>
      </c>
      <c r="CJ5" s="130">
        <v>100</v>
      </c>
      <c r="CK5" s="125">
        <v>100</v>
      </c>
      <c r="CL5" s="125">
        <v>100</v>
      </c>
      <c r="CM5" s="125">
        <v>100</v>
      </c>
      <c r="CN5" s="125">
        <v>0</v>
      </c>
      <c r="CO5" s="125">
        <v>0</v>
      </c>
      <c r="CP5" s="125">
        <v>0</v>
      </c>
      <c r="CQ5" s="221">
        <f t="shared" ref="CQ5:CQ30" si="10">3-(1*CJ5/100+1*CK5/100+0.5*CL5/100+0.5*CM5/100)+0.5*CN5/100+CO5/100-(3-(1*CJ5/100+1*CK5/100+0.5*CL5/100+0.5*CM5/100)+0.5*CN5/100+CO5/100)*CP5/100</f>
        <v>0</v>
      </c>
      <c r="CR5" s="130">
        <v>100</v>
      </c>
      <c r="CS5" s="125">
        <v>100</v>
      </c>
      <c r="CT5" s="125">
        <v>100</v>
      </c>
      <c r="CU5" s="125">
        <v>0</v>
      </c>
      <c r="CV5" s="125">
        <v>0</v>
      </c>
      <c r="CW5" s="132">
        <f t="shared" ref="CW5:CW30" si="11">2-(1*CR5/100+0.5*CS5/100+0.5*CT5/100)+0.5*CU5/100-(2-(1*CR5/100+0.5*CS5/100+0.5*CT5/100)+0.5*CU5/100)*CV5/100</f>
        <v>0</v>
      </c>
      <c r="CX5" s="128">
        <v>100</v>
      </c>
      <c r="CY5" s="128">
        <v>100</v>
      </c>
      <c r="CZ5" s="220">
        <v>100</v>
      </c>
      <c r="DA5" s="220">
        <v>100</v>
      </c>
      <c r="DB5" s="220">
        <v>0</v>
      </c>
      <c r="DC5" s="220">
        <v>0</v>
      </c>
      <c r="DD5" s="220">
        <v>0</v>
      </c>
      <c r="DE5" s="222">
        <f t="shared" ref="DE5:DE30" si="12">3-(1*CX5/100+1*CY5/100+0.5*CZ5/100+0.5*DA5/100)+0.5*DB5/100+DC5/100-(3-(1*CX5/100+1*CY5/100+0.5*CZ5/100+0.5*DA5/100)+0.5*DB5/100+DD5/100)*DD5/100</f>
        <v>0</v>
      </c>
      <c r="DF5" s="127">
        <v>100</v>
      </c>
      <c r="DG5" s="128">
        <v>100</v>
      </c>
      <c r="DH5" s="220">
        <v>100</v>
      </c>
      <c r="DI5" s="220">
        <v>100</v>
      </c>
      <c r="DJ5" s="220">
        <v>0</v>
      </c>
      <c r="DK5" s="220">
        <v>0</v>
      </c>
      <c r="DL5" s="220">
        <v>0</v>
      </c>
      <c r="DM5" s="223">
        <f t="shared" ref="DM5:DM30" si="13">3.5-(1*DF5/100+1.5*DG5/100+0.5*DH5/100+0.5*DI5/100)+0.5*DJ5/100+DK5/100-(3.5-(1*DF5/100+1.5*DG5/100+0.5*DH5/100+0.5*DI5/100)+0.5*DJ5/100+DL5/100)*DL5/100</f>
        <v>0</v>
      </c>
      <c r="DN5" s="133">
        <v>100</v>
      </c>
      <c r="DO5" s="224">
        <v>100</v>
      </c>
      <c r="DP5" s="224">
        <v>100</v>
      </c>
      <c r="DQ5" s="224">
        <v>0</v>
      </c>
      <c r="DR5" s="224">
        <v>0</v>
      </c>
      <c r="DS5" s="225">
        <f t="shared" ref="DS5:DS30" si="14">2-(1*DN5/100+0.5*DO5/100+0.5*DP5/100)+0.5*DQ5/100-(2-(1*DN5/100+0.5*DO5/100+0.5*DP5/100)+0.5*DQ5/100)*DR5/100</f>
        <v>0</v>
      </c>
      <c r="DT5" s="251">
        <f t="shared" ref="DT5:DT30" si="15">SUM(CI5,CQ5,CW5,DE5,DM5,DS5)</f>
        <v>0</v>
      </c>
      <c r="DU5" s="149"/>
      <c r="DV5" s="452"/>
      <c r="DW5" s="452"/>
      <c r="DX5" s="452"/>
      <c r="DY5" s="150"/>
      <c r="DZ5" s="151">
        <f t="shared" si="2"/>
        <v>0</v>
      </c>
      <c r="EA5" s="317"/>
      <c r="EB5" s="318"/>
      <c r="EC5" s="319"/>
      <c r="ED5" s="318"/>
      <c r="EE5" s="155">
        <f t="shared" ref="EE5:EE30" si="16">SUM(EA5:ED5)</f>
        <v>0</v>
      </c>
      <c r="EF5" s="489">
        <f t="shared" si="3"/>
        <v>0</v>
      </c>
      <c r="EG5" s="491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  <c r="IT5" s="238"/>
      <c r="IU5" s="238"/>
      <c r="IV5" s="238"/>
      <c r="IW5" s="238"/>
      <c r="IX5" s="238"/>
      <c r="IY5" s="238"/>
      <c r="IZ5" s="238"/>
      <c r="JA5" s="238"/>
      <c r="JB5" s="238"/>
      <c r="JC5" s="238"/>
      <c r="JD5" s="238"/>
      <c r="JE5" s="238"/>
      <c r="JF5" s="238"/>
      <c r="JG5" s="238"/>
      <c r="JH5" s="238"/>
      <c r="JI5" s="238"/>
      <c r="JJ5" s="238"/>
      <c r="JK5" s="238"/>
      <c r="JL5" s="238"/>
      <c r="JM5" s="238"/>
      <c r="JN5" s="238"/>
      <c r="JO5" s="238"/>
      <c r="JP5" s="238"/>
      <c r="JQ5" s="238"/>
      <c r="JR5" s="238"/>
      <c r="JS5" s="238"/>
      <c r="JT5" s="238"/>
      <c r="JU5" s="238"/>
      <c r="JV5" s="238"/>
      <c r="JW5" s="238"/>
      <c r="JX5" s="238"/>
      <c r="JY5" s="238"/>
      <c r="JZ5" s="238"/>
      <c r="KA5" s="238"/>
      <c r="KB5" s="238"/>
      <c r="KC5" s="238"/>
      <c r="KD5" s="238"/>
      <c r="KE5" s="238"/>
      <c r="KF5" s="238"/>
      <c r="KG5" s="238"/>
      <c r="KH5" s="238"/>
      <c r="KI5" s="238"/>
      <c r="KJ5" s="238"/>
      <c r="KK5" s="238"/>
      <c r="KL5" s="238"/>
      <c r="KM5" s="238"/>
      <c r="KN5" s="238"/>
      <c r="KO5" s="238"/>
      <c r="KP5" s="238"/>
      <c r="KQ5" s="238"/>
      <c r="KR5" s="238"/>
      <c r="KS5" s="238"/>
      <c r="KT5" s="238"/>
      <c r="KU5" s="238"/>
      <c r="KV5" s="238"/>
      <c r="KW5" s="238"/>
      <c r="KX5" s="238"/>
      <c r="KY5" s="238"/>
      <c r="KZ5" s="238"/>
      <c r="LA5" s="238"/>
      <c r="LB5" s="238"/>
      <c r="LC5" s="238"/>
      <c r="LD5" s="238"/>
      <c r="LE5" s="238"/>
      <c r="LF5" s="238"/>
      <c r="LG5" s="238"/>
      <c r="LH5" s="238"/>
      <c r="LI5" s="238"/>
      <c r="LJ5" s="238"/>
      <c r="LK5" s="238"/>
      <c r="LL5" s="238"/>
      <c r="LM5" s="238"/>
      <c r="LN5" s="238"/>
      <c r="LO5" s="238"/>
      <c r="LP5" s="238"/>
      <c r="LQ5" s="238"/>
      <c r="LR5" s="238"/>
      <c r="LS5" s="238"/>
      <c r="LT5" s="238"/>
      <c r="LU5" s="238"/>
      <c r="LV5" s="238"/>
      <c r="LW5" s="238"/>
      <c r="LX5" s="238"/>
      <c r="LY5" s="238"/>
      <c r="LZ5" s="238"/>
      <c r="MA5" s="238"/>
      <c r="MB5" s="238"/>
      <c r="MC5" s="238"/>
      <c r="MD5" s="238"/>
      <c r="ME5" s="238"/>
      <c r="MF5" s="238"/>
      <c r="MG5" s="238"/>
      <c r="MH5" s="238"/>
      <c r="MI5" s="238"/>
      <c r="MJ5" s="238"/>
      <c r="MK5" s="238"/>
      <c r="ML5" s="238"/>
      <c r="MM5" s="238"/>
      <c r="MN5" s="238"/>
      <c r="MO5" s="238"/>
      <c r="MP5" s="238"/>
      <c r="MQ5" s="238"/>
      <c r="MR5" s="238"/>
      <c r="MS5" s="238"/>
      <c r="MT5" s="238"/>
      <c r="MU5" s="238"/>
      <c r="MV5" s="238"/>
      <c r="MW5" s="238"/>
      <c r="MX5" s="238"/>
      <c r="MY5" s="238"/>
      <c r="MZ5" s="238"/>
      <c r="NA5" s="238"/>
      <c r="NB5" s="238"/>
      <c r="NC5" s="238"/>
      <c r="ND5" s="238"/>
      <c r="NE5" s="238"/>
      <c r="NF5" s="238"/>
      <c r="NG5" s="238"/>
      <c r="NH5" s="238"/>
      <c r="NI5" s="238"/>
      <c r="NJ5" s="238"/>
      <c r="NK5" s="238"/>
      <c r="NL5" s="238"/>
      <c r="NM5" s="238"/>
      <c r="NN5" s="238"/>
      <c r="NO5" s="238"/>
      <c r="NP5" s="238"/>
      <c r="NQ5" s="238"/>
      <c r="NR5" s="238"/>
      <c r="NS5" s="238"/>
      <c r="NT5" s="238"/>
      <c r="NU5" s="238"/>
      <c r="NV5" s="238"/>
      <c r="NW5" s="238"/>
      <c r="NX5" s="238"/>
      <c r="NY5" s="238"/>
      <c r="NZ5" s="238"/>
      <c r="OA5" s="238"/>
      <c r="OB5" s="238"/>
      <c r="OC5" s="238"/>
      <c r="OD5" s="238"/>
      <c r="OE5" s="238"/>
      <c r="OF5" s="238"/>
      <c r="OG5" s="238"/>
      <c r="OH5" s="238"/>
      <c r="OI5" s="238"/>
      <c r="OJ5" s="238"/>
      <c r="OK5" s="238"/>
      <c r="OL5" s="238"/>
      <c r="OM5" s="238"/>
      <c r="ON5" s="238"/>
      <c r="OO5" s="238"/>
      <c r="OP5" s="238"/>
      <c r="OQ5" s="238"/>
      <c r="OR5" s="238"/>
      <c r="OS5" s="238"/>
      <c r="OT5" s="238"/>
      <c r="OU5" s="238"/>
      <c r="OV5" s="238"/>
      <c r="OW5" s="238"/>
      <c r="OX5" s="238"/>
      <c r="OY5" s="238"/>
      <c r="OZ5" s="238"/>
      <c r="PA5" s="238"/>
      <c r="PB5" s="238"/>
      <c r="PC5" s="238"/>
      <c r="PD5" s="238"/>
      <c r="PE5" s="238"/>
      <c r="PF5" s="238"/>
      <c r="PG5" s="238"/>
      <c r="PH5" s="238"/>
      <c r="PI5" s="238"/>
      <c r="PJ5" s="238"/>
      <c r="PK5" s="238"/>
      <c r="PL5" s="238"/>
      <c r="PM5" s="238"/>
      <c r="PN5" s="238"/>
      <c r="PO5" s="238"/>
      <c r="PP5" s="238"/>
      <c r="PQ5" s="238"/>
      <c r="PR5" s="238"/>
      <c r="PS5" s="238"/>
      <c r="PT5" s="238"/>
      <c r="PU5" s="238"/>
      <c r="PV5" s="238"/>
      <c r="PW5" s="238"/>
      <c r="PX5" s="238"/>
      <c r="PY5" s="238"/>
      <c r="PZ5" s="238"/>
      <c r="QA5" s="238"/>
      <c r="QB5" s="238"/>
      <c r="QC5" s="238"/>
      <c r="QD5" s="238"/>
      <c r="QE5" s="238"/>
      <c r="QF5" s="238"/>
      <c r="QG5" s="238"/>
      <c r="QH5" s="238"/>
      <c r="QI5" s="238"/>
      <c r="QJ5" s="238"/>
      <c r="QK5" s="238"/>
      <c r="QL5" s="238"/>
      <c r="QM5" s="238"/>
      <c r="QN5" s="238"/>
      <c r="QO5" s="238"/>
      <c r="QP5" s="238"/>
      <c r="QQ5" s="238"/>
      <c r="QR5" s="238"/>
      <c r="QS5" s="238"/>
      <c r="QT5" s="238"/>
      <c r="QU5" s="238"/>
      <c r="QV5" s="238"/>
      <c r="QW5" s="238"/>
      <c r="QX5" s="238"/>
      <c r="QY5" s="238"/>
      <c r="QZ5" s="238"/>
      <c r="RA5" s="238"/>
      <c r="RB5" s="238"/>
      <c r="RC5" s="238"/>
      <c r="RD5" s="238"/>
      <c r="RE5" s="238"/>
      <c r="RF5" s="238"/>
      <c r="RG5" s="238"/>
      <c r="RH5" s="238"/>
      <c r="RI5" s="238"/>
      <c r="RJ5" s="238"/>
      <c r="RK5" s="238"/>
      <c r="RL5" s="238"/>
      <c r="RM5" s="238"/>
      <c r="RN5" s="238"/>
      <c r="RO5" s="238"/>
      <c r="RP5" s="238"/>
      <c r="RQ5" s="238"/>
      <c r="RR5" s="238"/>
      <c r="RS5" s="238"/>
      <c r="RT5" s="238"/>
      <c r="RU5" s="238"/>
      <c r="RV5" s="238"/>
      <c r="RW5" s="238"/>
      <c r="RX5" s="238"/>
      <c r="RY5" s="238"/>
      <c r="RZ5" s="238"/>
      <c r="SA5" s="238"/>
      <c r="SB5" s="238"/>
      <c r="SC5" s="238"/>
      <c r="SD5" s="238"/>
      <c r="SE5" s="238"/>
      <c r="SF5" s="238"/>
      <c r="SG5" s="238"/>
      <c r="SH5" s="238"/>
      <c r="SI5" s="238"/>
      <c r="SJ5" s="238"/>
      <c r="SK5" s="238"/>
      <c r="SL5" s="238"/>
      <c r="SM5" s="238"/>
      <c r="SN5" s="238"/>
      <c r="SO5" s="238"/>
      <c r="SP5" s="238"/>
      <c r="SQ5" s="238"/>
      <c r="SR5" s="238"/>
      <c r="SS5" s="238"/>
      <c r="ST5" s="238"/>
      <c r="SU5" s="238"/>
      <c r="SV5" s="238"/>
      <c r="SW5" s="238"/>
      <c r="SX5" s="238"/>
      <c r="SY5" s="238"/>
      <c r="SZ5" s="238"/>
      <c r="TA5" s="238"/>
      <c r="TB5" s="238"/>
      <c r="TC5" s="238"/>
      <c r="TD5" s="238"/>
      <c r="TE5" s="238"/>
      <c r="TF5" s="238"/>
      <c r="TG5" s="238"/>
      <c r="TH5" s="238"/>
      <c r="TI5" s="238"/>
      <c r="TJ5" s="238"/>
      <c r="TK5" s="238"/>
      <c r="TL5" s="238"/>
      <c r="TM5" s="238"/>
      <c r="TN5" s="238"/>
      <c r="TO5" s="238"/>
      <c r="TP5" s="238"/>
      <c r="TQ5" s="238"/>
      <c r="TR5" s="238"/>
      <c r="TS5" s="238"/>
      <c r="TT5" s="238"/>
      <c r="TU5" s="238"/>
      <c r="TV5" s="238"/>
      <c r="TW5" s="238"/>
      <c r="TX5" s="238"/>
      <c r="TY5" s="238"/>
      <c r="TZ5" s="238"/>
      <c r="UA5" s="238"/>
      <c r="UB5" s="238"/>
      <c r="UC5" s="238"/>
      <c r="UD5" s="238"/>
      <c r="UE5" s="238"/>
      <c r="UF5" s="238"/>
      <c r="UG5" s="238"/>
      <c r="UH5" s="238"/>
      <c r="UI5" s="238"/>
      <c r="UJ5" s="238"/>
      <c r="UK5" s="238"/>
      <c r="UL5" s="238"/>
      <c r="UM5" s="238"/>
      <c r="UN5" s="238"/>
      <c r="UO5" s="238"/>
      <c r="UP5" s="238"/>
      <c r="UQ5" s="238"/>
      <c r="UR5" s="238"/>
      <c r="US5" s="238"/>
      <c r="UT5" s="238"/>
      <c r="UU5" s="238"/>
      <c r="UV5" s="238"/>
      <c r="UW5" s="238"/>
      <c r="UX5" s="238"/>
      <c r="UY5" s="238"/>
      <c r="UZ5" s="238"/>
      <c r="VA5" s="238"/>
      <c r="VB5" s="238"/>
      <c r="VC5" s="238"/>
      <c r="VD5" s="238"/>
      <c r="VE5" s="238"/>
      <c r="VF5" s="238"/>
      <c r="VG5" s="238"/>
      <c r="VH5" s="238"/>
      <c r="VI5" s="238"/>
      <c r="VJ5" s="238"/>
      <c r="VK5" s="238"/>
      <c r="VL5" s="238"/>
      <c r="VM5" s="238"/>
      <c r="VN5" s="238"/>
      <c r="VO5" s="238"/>
      <c r="VP5" s="238"/>
      <c r="VQ5" s="238"/>
      <c r="VR5" s="238"/>
      <c r="VS5" s="238"/>
      <c r="VT5" s="238"/>
      <c r="VU5" s="238"/>
      <c r="VV5" s="238"/>
      <c r="VW5" s="238"/>
      <c r="VX5" s="238"/>
      <c r="VY5" s="238"/>
      <c r="VZ5" s="238"/>
      <c r="WA5" s="238"/>
      <c r="WB5" s="238"/>
      <c r="WC5" s="238"/>
      <c r="WD5" s="238"/>
      <c r="WE5" s="238"/>
      <c r="WF5" s="238"/>
      <c r="WG5" s="238"/>
      <c r="WH5" s="238"/>
      <c r="WI5" s="238"/>
      <c r="WJ5" s="238"/>
      <c r="WK5" s="238"/>
      <c r="WL5" s="238"/>
      <c r="WM5" s="238"/>
      <c r="WN5" s="238"/>
      <c r="WO5" s="238"/>
      <c r="WP5" s="238"/>
      <c r="WQ5" s="238"/>
      <c r="WR5" s="238"/>
      <c r="WS5" s="238"/>
      <c r="WT5" s="238"/>
      <c r="WU5" s="238"/>
      <c r="WV5" s="238"/>
      <c r="WW5" s="238"/>
      <c r="WX5" s="238"/>
      <c r="WY5" s="238"/>
      <c r="WZ5" s="238"/>
      <c r="XA5" s="238"/>
      <c r="XB5" s="238"/>
      <c r="XC5" s="238"/>
      <c r="XD5" s="238"/>
      <c r="XE5" s="238"/>
      <c r="XF5" s="238"/>
      <c r="XG5" s="238"/>
      <c r="XH5" s="238"/>
      <c r="XI5" s="238"/>
      <c r="XJ5" s="238"/>
      <c r="XK5" s="238"/>
      <c r="XL5" s="238"/>
      <c r="XM5" s="238"/>
      <c r="XN5" s="238"/>
      <c r="XO5" s="238"/>
      <c r="XP5" s="238"/>
      <c r="XQ5" s="238"/>
      <c r="XR5" s="238"/>
      <c r="XS5" s="238"/>
    </row>
    <row r="6" spans="1:643" s="4" customFormat="1" ht="15" customHeight="1" outlineLevel="1" x14ac:dyDescent="0.25">
      <c r="A6" s="359">
        <v>3</v>
      </c>
      <c r="B6" s="107" t="s">
        <v>88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100</v>
      </c>
      <c r="K6" s="73">
        <v>0</v>
      </c>
      <c r="L6" s="73">
        <v>0</v>
      </c>
      <c r="M6" s="96">
        <f t="shared" si="4"/>
        <v>3.5</v>
      </c>
      <c r="N6" s="68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100</v>
      </c>
      <c r="Y6" s="69">
        <v>50</v>
      </c>
      <c r="Z6" s="69">
        <v>0</v>
      </c>
      <c r="AA6" s="70">
        <f t="shared" si="5"/>
        <v>5.25</v>
      </c>
      <c r="AB6" s="72">
        <v>0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94">
        <v>100</v>
      </c>
      <c r="AN6" s="73">
        <v>100</v>
      </c>
      <c r="AO6" s="73">
        <v>0</v>
      </c>
      <c r="AP6" s="411">
        <f t="shared" si="6"/>
        <v>6</v>
      </c>
      <c r="AQ6" s="72">
        <v>0</v>
      </c>
      <c r="AR6" s="73">
        <v>0</v>
      </c>
      <c r="AS6" s="73">
        <v>0</v>
      </c>
      <c r="AT6" s="73">
        <v>0</v>
      </c>
      <c r="AU6" s="73">
        <v>0</v>
      </c>
      <c r="AV6" s="73">
        <v>0</v>
      </c>
      <c r="AW6" s="73">
        <v>0</v>
      </c>
      <c r="AX6" s="73">
        <v>0</v>
      </c>
      <c r="AY6" s="73">
        <v>0</v>
      </c>
      <c r="AZ6" s="73">
        <v>0</v>
      </c>
      <c r="BA6" s="69">
        <v>100</v>
      </c>
      <c r="BB6" s="69">
        <v>150</v>
      </c>
      <c r="BC6" s="69">
        <v>0</v>
      </c>
      <c r="BD6" s="71">
        <f t="shared" si="7"/>
        <v>5.75</v>
      </c>
      <c r="BE6" s="461">
        <v>0</v>
      </c>
      <c r="BF6" s="82">
        <v>0</v>
      </c>
      <c r="BG6" s="82">
        <v>0</v>
      </c>
      <c r="BH6" s="82">
        <v>0</v>
      </c>
      <c r="BI6" s="82">
        <v>0</v>
      </c>
      <c r="BJ6" s="82">
        <v>0</v>
      </c>
      <c r="BK6" s="82">
        <v>0</v>
      </c>
      <c r="BL6" s="82">
        <v>0</v>
      </c>
      <c r="BM6" s="82">
        <v>100</v>
      </c>
      <c r="BN6" s="82">
        <v>100</v>
      </c>
      <c r="BO6" s="82">
        <v>0</v>
      </c>
      <c r="BP6" s="473">
        <f t="shared" si="8"/>
        <v>4.5</v>
      </c>
      <c r="BQ6" s="82">
        <v>0</v>
      </c>
      <c r="BR6" s="82">
        <v>0</v>
      </c>
      <c r="BS6" s="82">
        <v>0</v>
      </c>
      <c r="BT6" s="82">
        <v>0</v>
      </c>
      <c r="BU6" s="82">
        <v>0</v>
      </c>
      <c r="BV6" s="82">
        <v>0</v>
      </c>
      <c r="BW6" s="82">
        <v>100</v>
      </c>
      <c r="BX6" s="82">
        <v>0</v>
      </c>
      <c r="BY6" s="82">
        <v>0</v>
      </c>
      <c r="BZ6" s="244">
        <f>3.5-(0.5*BQ6/100+0.5*BR6/100+0.5*BS6/100+0.5*BT6/100+0.5*BU6/100+0.5*BV6/100+0.5*BW6/100)+0.5*BX6/100-(3.5-(0.5*BQ6/100+0.5*BR6/100+0.5*BS6/100+0.5*BT6/100+0.5*BU6/100+0.5*BV6/100+0.5*BW6/100)+0.5*BX6/100)*BY6/100</f>
        <v>3</v>
      </c>
      <c r="CA6" s="245">
        <f t="shared" si="1"/>
        <v>28</v>
      </c>
      <c r="CB6" s="68">
        <v>100</v>
      </c>
      <c r="CC6" s="69">
        <v>100</v>
      </c>
      <c r="CD6" s="69">
        <v>100</v>
      </c>
      <c r="CE6" s="69">
        <v>100</v>
      </c>
      <c r="CF6" s="201">
        <v>0</v>
      </c>
      <c r="CG6" s="201">
        <v>0</v>
      </c>
      <c r="CH6" s="201">
        <v>0</v>
      </c>
      <c r="CI6" s="207">
        <f t="shared" si="9"/>
        <v>0</v>
      </c>
      <c r="CJ6" s="208">
        <v>100</v>
      </c>
      <c r="CK6" s="209">
        <v>100</v>
      </c>
      <c r="CL6" s="209">
        <v>100</v>
      </c>
      <c r="CM6" s="209">
        <v>100</v>
      </c>
      <c r="CN6" s="209">
        <v>0</v>
      </c>
      <c r="CO6" s="209">
        <v>0</v>
      </c>
      <c r="CP6" s="209">
        <v>0</v>
      </c>
      <c r="CQ6" s="210">
        <f t="shared" si="10"/>
        <v>0</v>
      </c>
      <c r="CR6" s="208">
        <v>100</v>
      </c>
      <c r="CS6" s="209">
        <v>100</v>
      </c>
      <c r="CT6" s="209">
        <v>100</v>
      </c>
      <c r="CU6" s="209">
        <v>0</v>
      </c>
      <c r="CV6" s="209">
        <v>0</v>
      </c>
      <c r="CW6" s="211">
        <f t="shared" si="11"/>
        <v>0</v>
      </c>
      <c r="CX6" s="212">
        <v>100</v>
      </c>
      <c r="CY6" s="212">
        <v>100</v>
      </c>
      <c r="CZ6" s="213">
        <v>100</v>
      </c>
      <c r="DA6" s="213">
        <v>100</v>
      </c>
      <c r="DB6" s="213">
        <v>0</v>
      </c>
      <c r="DC6" s="213">
        <v>0</v>
      </c>
      <c r="DD6" s="213">
        <v>0</v>
      </c>
      <c r="DE6" s="214">
        <f t="shared" si="12"/>
        <v>0</v>
      </c>
      <c r="DF6" s="215">
        <v>100</v>
      </c>
      <c r="DG6" s="212">
        <v>100</v>
      </c>
      <c r="DH6" s="213">
        <v>100</v>
      </c>
      <c r="DI6" s="213">
        <v>100</v>
      </c>
      <c r="DJ6" s="213">
        <v>0</v>
      </c>
      <c r="DK6" s="213">
        <v>0</v>
      </c>
      <c r="DL6" s="213">
        <v>0</v>
      </c>
      <c r="DM6" s="216">
        <f t="shared" si="13"/>
        <v>0</v>
      </c>
      <c r="DN6" s="217">
        <v>100</v>
      </c>
      <c r="DO6" s="218">
        <v>100</v>
      </c>
      <c r="DP6" s="218">
        <v>100</v>
      </c>
      <c r="DQ6" s="218">
        <v>0</v>
      </c>
      <c r="DR6" s="218">
        <v>0</v>
      </c>
      <c r="DS6" s="219">
        <f t="shared" si="14"/>
        <v>0</v>
      </c>
      <c r="DT6" s="199">
        <f t="shared" si="15"/>
        <v>0</v>
      </c>
      <c r="DU6" s="20">
        <f>4/10</f>
        <v>0.4</v>
      </c>
      <c r="DV6" s="450">
        <f>7/10</f>
        <v>0.7</v>
      </c>
      <c r="DW6" s="450">
        <f>3/11</f>
        <v>0.27272727272727271</v>
      </c>
      <c r="DX6" s="475"/>
      <c r="DY6" s="21">
        <f>3/10</f>
        <v>0.3</v>
      </c>
      <c r="DZ6" s="22">
        <f t="shared" si="2"/>
        <v>1.6727272727272728</v>
      </c>
      <c r="EA6" s="317"/>
      <c r="EB6" s="318"/>
      <c r="EC6" s="319">
        <v>0.3</v>
      </c>
      <c r="ED6" s="318"/>
      <c r="EE6" s="40">
        <f t="shared" si="16"/>
        <v>0.3</v>
      </c>
      <c r="EF6" s="490">
        <f t="shared" si="3"/>
        <v>29.972727272727273</v>
      </c>
      <c r="EG6" s="495">
        <v>25</v>
      </c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7"/>
      <c r="EW6" s="237"/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7"/>
      <c r="GA6" s="237"/>
      <c r="GB6" s="237"/>
      <c r="GC6" s="237"/>
      <c r="GD6" s="237"/>
      <c r="GE6" s="237"/>
      <c r="GF6" s="237"/>
      <c r="GG6" s="237"/>
      <c r="GH6" s="237"/>
      <c r="GI6" s="237"/>
      <c r="GJ6" s="237"/>
      <c r="GK6" s="237"/>
      <c r="GL6" s="237"/>
      <c r="GM6" s="237"/>
      <c r="GN6" s="237"/>
      <c r="GO6" s="237"/>
      <c r="GP6" s="237"/>
      <c r="GQ6" s="237"/>
      <c r="GR6" s="237"/>
      <c r="GS6" s="237"/>
      <c r="GT6" s="237"/>
      <c r="GU6" s="237"/>
      <c r="GV6" s="237"/>
      <c r="GW6" s="237"/>
      <c r="GX6" s="237"/>
      <c r="GY6" s="237"/>
      <c r="GZ6" s="237"/>
      <c r="HA6" s="237"/>
      <c r="HB6" s="237"/>
      <c r="HC6" s="237"/>
      <c r="HD6" s="237"/>
      <c r="HE6" s="237"/>
      <c r="HF6" s="237"/>
      <c r="HG6" s="237"/>
      <c r="HH6" s="237"/>
      <c r="HI6" s="237"/>
      <c r="HJ6" s="237"/>
      <c r="HK6" s="237"/>
      <c r="HL6" s="237"/>
      <c r="HM6" s="237"/>
      <c r="HN6" s="237"/>
      <c r="HO6" s="237"/>
      <c r="HP6" s="237"/>
      <c r="HQ6" s="237"/>
      <c r="HR6" s="237"/>
      <c r="HS6" s="237"/>
      <c r="HT6" s="237"/>
      <c r="HU6" s="237"/>
      <c r="HV6" s="237"/>
      <c r="HW6" s="237"/>
      <c r="HX6" s="237"/>
      <c r="HY6" s="237"/>
      <c r="HZ6" s="237"/>
      <c r="IA6" s="237"/>
      <c r="IB6" s="237"/>
      <c r="IC6" s="237"/>
      <c r="ID6" s="237"/>
      <c r="IE6" s="237"/>
      <c r="IF6" s="237"/>
      <c r="IG6" s="237"/>
      <c r="IH6" s="237"/>
      <c r="II6" s="237"/>
      <c r="IJ6" s="237"/>
      <c r="IK6" s="237"/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7"/>
      <c r="JO6" s="237"/>
      <c r="JP6" s="237"/>
      <c r="JQ6" s="237"/>
      <c r="JR6" s="237"/>
      <c r="JS6" s="237"/>
      <c r="JT6" s="237"/>
      <c r="JU6" s="237"/>
      <c r="JV6" s="237"/>
      <c r="JW6" s="237"/>
      <c r="JX6" s="237"/>
      <c r="JY6" s="237"/>
      <c r="JZ6" s="237"/>
      <c r="KA6" s="237"/>
      <c r="KB6" s="237"/>
      <c r="KC6" s="237"/>
      <c r="KD6" s="237"/>
      <c r="KE6" s="237"/>
      <c r="KF6" s="237"/>
      <c r="KG6" s="237"/>
      <c r="KH6" s="237"/>
      <c r="KI6" s="237"/>
      <c r="KJ6" s="237"/>
      <c r="KK6" s="237"/>
      <c r="KL6" s="237"/>
      <c r="KM6" s="237"/>
      <c r="KN6" s="237"/>
      <c r="KO6" s="237"/>
      <c r="KP6" s="237"/>
      <c r="KQ6" s="237"/>
      <c r="KR6" s="237"/>
      <c r="KS6" s="237"/>
      <c r="KT6" s="237"/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7"/>
      <c r="LX6" s="237"/>
      <c r="LY6" s="237"/>
      <c r="LZ6" s="237"/>
      <c r="MA6" s="237"/>
      <c r="MB6" s="237"/>
      <c r="MC6" s="237"/>
      <c r="MD6" s="237"/>
      <c r="ME6" s="237"/>
      <c r="MF6" s="237"/>
      <c r="MG6" s="237"/>
      <c r="MH6" s="237"/>
      <c r="MI6" s="237"/>
      <c r="MJ6" s="237"/>
      <c r="MK6" s="237"/>
      <c r="ML6" s="237"/>
      <c r="MM6" s="237"/>
      <c r="MN6" s="237"/>
      <c r="MO6" s="237"/>
      <c r="MP6" s="237"/>
      <c r="MQ6" s="237"/>
      <c r="MR6" s="237"/>
      <c r="MS6" s="237"/>
      <c r="MT6" s="237"/>
      <c r="MU6" s="237"/>
      <c r="MV6" s="237"/>
      <c r="MW6" s="237"/>
      <c r="MX6" s="237"/>
      <c r="MY6" s="237"/>
      <c r="MZ6" s="237"/>
      <c r="NA6" s="237"/>
      <c r="NB6" s="237"/>
      <c r="NC6" s="237"/>
      <c r="ND6" s="237"/>
      <c r="NE6" s="237"/>
      <c r="NF6" s="237"/>
      <c r="NG6" s="237"/>
      <c r="NH6" s="237"/>
      <c r="NI6" s="237"/>
      <c r="NJ6" s="237"/>
      <c r="NK6" s="237"/>
      <c r="NL6" s="237"/>
      <c r="NM6" s="237"/>
      <c r="NN6" s="237"/>
      <c r="NO6" s="237"/>
      <c r="NP6" s="237"/>
      <c r="NQ6" s="237"/>
      <c r="NR6" s="237"/>
      <c r="NS6" s="237"/>
      <c r="NT6" s="237"/>
      <c r="NU6" s="237"/>
      <c r="NV6" s="237"/>
      <c r="NW6" s="237"/>
      <c r="NX6" s="237"/>
      <c r="NY6" s="237"/>
      <c r="NZ6" s="237"/>
      <c r="OA6" s="237"/>
      <c r="OB6" s="237"/>
      <c r="OC6" s="237"/>
      <c r="OD6" s="237"/>
      <c r="OE6" s="237"/>
      <c r="OF6" s="237"/>
      <c r="OG6" s="237"/>
      <c r="OH6" s="237"/>
      <c r="OI6" s="237"/>
      <c r="OJ6" s="237"/>
      <c r="OK6" s="237"/>
      <c r="OL6" s="237"/>
      <c r="OM6" s="237"/>
      <c r="ON6" s="237"/>
      <c r="OO6" s="237"/>
      <c r="OP6" s="237"/>
      <c r="OQ6" s="237"/>
      <c r="OR6" s="237"/>
      <c r="OS6" s="237"/>
      <c r="OT6" s="237"/>
      <c r="OU6" s="237"/>
      <c r="OV6" s="237"/>
      <c r="OW6" s="237"/>
      <c r="OX6" s="237"/>
      <c r="OY6" s="237"/>
      <c r="OZ6" s="237"/>
      <c r="PA6" s="237"/>
      <c r="PB6" s="237"/>
      <c r="PC6" s="237"/>
      <c r="PD6" s="237"/>
      <c r="PE6" s="237"/>
      <c r="PF6" s="237"/>
      <c r="PG6" s="237"/>
      <c r="PH6" s="237"/>
      <c r="PI6" s="237"/>
      <c r="PJ6" s="237"/>
      <c r="PK6" s="237"/>
      <c r="PL6" s="237"/>
      <c r="PM6" s="237"/>
      <c r="PN6" s="237"/>
      <c r="PO6" s="237"/>
      <c r="PP6" s="237"/>
      <c r="PQ6" s="237"/>
      <c r="PR6" s="237"/>
      <c r="PS6" s="237"/>
      <c r="PT6" s="237"/>
      <c r="PU6" s="237"/>
      <c r="PV6" s="237"/>
      <c r="PW6" s="237"/>
      <c r="PX6" s="237"/>
      <c r="PY6" s="237"/>
      <c r="PZ6" s="237"/>
      <c r="QA6" s="237"/>
      <c r="QB6" s="237"/>
      <c r="QC6" s="237"/>
      <c r="QD6" s="237"/>
      <c r="QE6" s="237"/>
      <c r="QF6" s="237"/>
      <c r="QG6" s="237"/>
      <c r="QH6" s="237"/>
      <c r="QI6" s="237"/>
      <c r="QJ6" s="237"/>
      <c r="QK6" s="237"/>
      <c r="QL6" s="237"/>
      <c r="QM6" s="237"/>
      <c r="QN6" s="237"/>
      <c r="QO6" s="237"/>
      <c r="QP6" s="237"/>
      <c r="QQ6" s="237"/>
      <c r="QR6" s="237"/>
      <c r="QS6" s="237"/>
      <c r="QT6" s="237"/>
      <c r="QU6" s="237"/>
      <c r="QV6" s="237"/>
      <c r="QW6" s="237"/>
      <c r="QX6" s="237"/>
      <c r="QY6" s="237"/>
      <c r="QZ6" s="237"/>
      <c r="RA6" s="237"/>
      <c r="RB6" s="237"/>
      <c r="RC6" s="237"/>
      <c r="RD6" s="237"/>
      <c r="RE6" s="237"/>
      <c r="RF6" s="237"/>
      <c r="RG6" s="237"/>
      <c r="RH6" s="237"/>
      <c r="RI6" s="237"/>
      <c r="RJ6" s="237"/>
      <c r="RK6" s="237"/>
      <c r="RL6" s="237"/>
      <c r="RM6" s="237"/>
      <c r="RN6" s="237"/>
      <c r="RO6" s="237"/>
      <c r="RP6" s="237"/>
      <c r="RQ6" s="237"/>
      <c r="RR6" s="237"/>
      <c r="RS6" s="237"/>
      <c r="RT6" s="237"/>
      <c r="RU6" s="237"/>
      <c r="RV6" s="237"/>
      <c r="RW6" s="237"/>
      <c r="RX6" s="237"/>
      <c r="RY6" s="237"/>
      <c r="RZ6" s="237"/>
      <c r="SA6" s="237"/>
      <c r="SB6" s="237"/>
      <c r="SC6" s="237"/>
      <c r="SD6" s="237"/>
      <c r="SE6" s="237"/>
      <c r="SF6" s="237"/>
      <c r="SG6" s="237"/>
      <c r="SH6" s="237"/>
      <c r="SI6" s="237"/>
      <c r="SJ6" s="237"/>
      <c r="SK6" s="237"/>
      <c r="SL6" s="237"/>
      <c r="SM6" s="237"/>
      <c r="SN6" s="237"/>
      <c r="SO6" s="237"/>
      <c r="SP6" s="237"/>
      <c r="SQ6" s="237"/>
      <c r="SR6" s="237"/>
      <c r="SS6" s="237"/>
      <c r="ST6" s="237"/>
      <c r="SU6" s="237"/>
      <c r="SV6" s="237"/>
      <c r="SW6" s="237"/>
      <c r="SX6" s="237"/>
      <c r="SY6" s="237"/>
      <c r="SZ6" s="237"/>
      <c r="TA6" s="237"/>
      <c r="TB6" s="237"/>
      <c r="TC6" s="237"/>
      <c r="TD6" s="237"/>
      <c r="TE6" s="237"/>
      <c r="TF6" s="237"/>
      <c r="TG6" s="237"/>
      <c r="TH6" s="237"/>
      <c r="TI6" s="237"/>
      <c r="TJ6" s="237"/>
      <c r="TK6" s="237"/>
      <c r="TL6" s="237"/>
      <c r="TM6" s="237"/>
      <c r="TN6" s="237"/>
      <c r="TO6" s="237"/>
      <c r="TP6" s="237"/>
      <c r="TQ6" s="237"/>
      <c r="TR6" s="237"/>
      <c r="TS6" s="237"/>
      <c r="TT6" s="237"/>
      <c r="TU6" s="237"/>
      <c r="TV6" s="237"/>
      <c r="TW6" s="237"/>
      <c r="TX6" s="237"/>
      <c r="TY6" s="237"/>
      <c r="TZ6" s="237"/>
      <c r="UA6" s="237"/>
      <c r="UB6" s="237"/>
      <c r="UC6" s="237"/>
      <c r="UD6" s="237"/>
      <c r="UE6" s="237"/>
      <c r="UF6" s="237"/>
      <c r="UG6" s="237"/>
      <c r="UH6" s="237"/>
      <c r="UI6" s="237"/>
      <c r="UJ6" s="237"/>
      <c r="UK6" s="237"/>
      <c r="UL6" s="237"/>
      <c r="UM6" s="237"/>
      <c r="UN6" s="237"/>
      <c r="UO6" s="237"/>
      <c r="UP6" s="237"/>
      <c r="UQ6" s="237"/>
      <c r="UR6" s="237"/>
      <c r="US6" s="237"/>
      <c r="UT6" s="237"/>
      <c r="UU6" s="237"/>
      <c r="UV6" s="237"/>
      <c r="UW6" s="237"/>
      <c r="UX6" s="237"/>
      <c r="UY6" s="237"/>
      <c r="UZ6" s="237"/>
      <c r="VA6" s="237"/>
      <c r="VB6" s="237"/>
      <c r="VC6" s="237"/>
      <c r="VD6" s="237"/>
      <c r="VE6" s="237"/>
      <c r="VF6" s="237"/>
      <c r="VG6" s="237"/>
      <c r="VH6" s="237"/>
      <c r="VI6" s="237"/>
      <c r="VJ6" s="237"/>
      <c r="VK6" s="237"/>
      <c r="VL6" s="237"/>
      <c r="VM6" s="237"/>
      <c r="VN6" s="237"/>
      <c r="VO6" s="237"/>
      <c r="VP6" s="237"/>
      <c r="VQ6" s="237"/>
      <c r="VR6" s="237"/>
      <c r="VS6" s="237"/>
      <c r="VT6" s="237"/>
      <c r="VU6" s="237"/>
      <c r="VV6" s="237"/>
      <c r="VW6" s="237"/>
      <c r="VX6" s="237"/>
      <c r="VY6" s="237"/>
      <c r="VZ6" s="237"/>
      <c r="WA6" s="237"/>
      <c r="WB6" s="237"/>
      <c r="WC6" s="237"/>
      <c r="WD6" s="237"/>
      <c r="WE6" s="237"/>
      <c r="WF6" s="237"/>
      <c r="WG6" s="237"/>
      <c r="WH6" s="237"/>
      <c r="WI6" s="237"/>
      <c r="WJ6" s="237"/>
      <c r="WK6" s="237"/>
      <c r="WL6" s="237"/>
      <c r="WM6" s="237"/>
      <c r="WN6" s="237"/>
      <c r="WO6" s="237"/>
      <c r="WP6" s="237"/>
      <c r="WQ6" s="237"/>
      <c r="WR6" s="237"/>
      <c r="WS6" s="237"/>
      <c r="WT6" s="237"/>
      <c r="WU6" s="237"/>
      <c r="WV6" s="237"/>
      <c r="WW6" s="237"/>
      <c r="WX6" s="237"/>
      <c r="WY6" s="237"/>
      <c r="WZ6" s="237"/>
      <c r="XA6" s="237"/>
      <c r="XB6" s="237"/>
      <c r="XC6" s="237"/>
      <c r="XD6" s="237"/>
      <c r="XE6" s="237"/>
      <c r="XF6" s="237"/>
      <c r="XG6" s="237"/>
      <c r="XH6" s="237"/>
      <c r="XI6" s="237"/>
      <c r="XJ6" s="237"/>
      <c r="XK6" s="237"/>
      <c r="XL6" s="237"/>
      <c r="XM6" s="237"/>
      <c r="XN6" s="237"/>
      <c r="XO6" s="237"/>
      <c r="XP6" s="237"/>
      <c r="XQ6" s="237"/>
      <c r="XR6" s="237"/>
      <c r="XS6" s="237"/>
    </row>
    <row r="7" spans="1:643" s="3" customFormat="1" ht="15" customHeight="1" outlineLevel="1" x14ac:dyDescent="0.25">
      <c r="A7" s="359">
        <v>4</v>
      </c>
      <c r="B7" s="107" t="s">
        <v>89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100</v>
      </c>
      <c r="K7" s="73">
        <v>0</v>
      </c>
      <c r="L7" s="73">
        <v>0</v>
      </c>
      <c r="M7" s="96">
        <f t="shared" si="4"/>
        <v>3.5</v>
      </c>
      <c r="N7" s="68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100</v>
      </c>
      <c r="Y7" s="69">
        <v>0</v>
      </c>
      <c r="Z7" s="69">
        <v>0</v>
      </c>
      <c r="AA7" s="70">
        <f t="shared" si="5"/>
        <v>5</v>
      </c>
      <c r="AB7" s="72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94">
        <v>100</v>
      </c>
      <c r="AN7" s="73">
        <v>50</v>
      </c>
      <c r="AO7" s="73">
        <v>0</v>
      </c>
      <c r="AP7" s="411">
        <f t="shared" si="6"/>
        <v>5.75</v>
      </c>
      <c r="AQ7" s="72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100</v>
      </c>
      <c r="AY7" s="73">
        <v>100</v>
      </c>
      <c r="AZ7" s="73">
        <v>0</v>
      </c>
      <c r="BA7" s="69">
        <v>100</v>
      </c>
      <c r="BB7" s="69">
        <v>0</v>
      </c>
      <c r="BC7" s="69">
        <v>10</v>
      </c>
      <c r="BD7" s="71">
        <f t="shared" si="7"/>
        <v>3.6</v>
      </c>
      <c r="BE7" s="461">
        <v>0</v>
      </c>
      <c r="BF7" s="82">
        <v>0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2">
        <v>0</v>
      </c>
      <c r="BM7" s="82">
        <v>100</v>
      </c>
      <c r="BN7" s="82">
        <v>0</v>
      </c>
      <c r="BO7" s="82">
        <v>0</v>
      </c>
      <c r="BP7" s="473">
        <f t="shared" si="8"/>
        <v>4</v>
      </c>
      <c r="BQ7" s="82">
        <v>100</v>
      </c>
      <c r="BR7" s="82">
        <v>100</v>
      </c>
      <c r="BS7" s="82">
        <v>100</v>
      </c>
      <c r="BT7" s="82">
        <v>100</v>
      </c>
      <c r="BU7" s="82">
        <v>100</v>
      </c>
      <c r="BV7" s="82">
        <v>100</v>
      </c>
      <c r="BW7" s="82">
        <v>100</v>
      </c>
      <c r="BX7" s="82">
        <v>0</v>
      </c>
      <c r="BY7" s="82">
        <v>0</v>
      </c>
      <c r="BZ7" s="244">
        <f t="shared" ref="BZ7:BZ27" si="17">3.5-(0.5*BQ7/100+0.5*BR7/100+0.5*BS7/100+0.5*BT7/100+0.5*BU7/100+0.5*BV7/100+0.5*BW7/100)+0.5*BX7/100-(3.5-(0.5*BQ7/100+0.5*BR7/100+0.5*BS7/100+0.5*BT7/100+0.5*BU7/100+0.5*BV7/100+0.5*BW7/100)+0.5*BX7/100)*BY7/100</f>
        <v>0</v>
      </c>
      <c r="CA7" s="245">
        <f t="shared" si="1"/>
        <v>21.85</v>
      </c>
      <c r="CB7" s="68">
        <v>100</v>
      </c>
      <c r="CC7" s="69">
        <v>100</v>
      </c>
      <c r="CD7" s="69">
        <v>100</v>
      </c>
      <c r="CE7" s="69">
        <v>100</v>
      </c>
      <c r="CF7" s="201">
        <v>0</v>
      </c>
      <c r="CG7" s="201">
        <v>0</v>
      </c>
      <c r="CH7" s="201">
        <v>0</v>
      </c>
      <c r="CI7" s="70">
        <f t="shared" si="9"/>
        <v>0</v>
      </c>
      <c r="CJ7" s="72">
        <v>100</v>
      </c>
      <c r="CK7" s="73">
        <v>100</v>
      </c>
      <c r="CL7" s="73">
        <v>100</v>
      </c>
      <c r="CM7" s="73">
        <v>100</v>
      </c>
      <c r="CN7" s="73">
        <v>0</v>
      </c>
      <c r="CO7" s="73">
        <v>0</v>
      </c>
      <c r="CP7" s="73">
        <v>0</v>
      </c>
      <c r="CQ7" s="202">
        <f t="shared" si="10"/>
        <v>0</v>
      </c>
      <c r="CR7" s="72">
        <v>100</v>
      </c>
      <c r="CS7" s="73">
        <v>100</v>
      </c>
      <c r="CT7" s="73">
        <v>100</v>
      </c>
      <c r="CU7" s="73">
        <v>0</v>
      </c>
      <c r="CV7" s="73">
        <v>0</v>
      </c>
      <c r="CW7" s="74">
        <f t="shared" si="11"/>
        <v>0</v>
      </c>
      <c r="CX7" s="69">
        <v>100</v>
      </c>
      <c r="CY7" s="69">
        <v>100</v>
      </c>
      <c r="CZ7" s="201">
        <v>100</v>
      </c>
      <c r="DA7" s="201">
        <v>100</v>
      </c>
      <c r="DB7" s="201">
        <v>0</v>
      </c>
      <c r="DC7" s="201">
        <v>0</v>
      </c>
      <c r="DD7" s="201">
        <v>0</v>
      </c>
      <c r="DE7" s="203">
        <f t="shared" si="12"/>
        <v>0</v>
      </c>
      <c r="DF7" s="68">
        <v>100</v>
      </c>
      <c r="DG7" s="69">
        <v>100</v>
      </c>
      <c r="DH7" s="201">
        <v>100</v>
      </c>
      <c r="DI7" s="201">
        <v>100</v>
      </c>
      <c r="DJ7" s="201">
        <v>0</v>
      </c>
      <c r="DK7" s="201">
        <v>0</v>
      </c>
      <c r="DL7" s="201">
        <v>0</v>
      </c>
      <c r="DM7" s="204">
        <f t="shared" si="13"/>
        <v>0</v>
      </c>
      <c r="DN7" s="75">
        <v>100</v>
      </c>
      <c r="DO7" s="205">
        <v>100</v>
      </c>
      <c r="DP7" s="205">
        <v>100</v>
      </c>
      <c r="DQ7" s="205">
        <v>0</v>
      </c>
      <c r="DR7" s="205">
        <v>0</v>
      </c>
      <c r="DS7" s="206">
        <f t="shared" si="14"/>
        <v>0</v>
      </c>
      <c r="DT7" s="199">
        <f t="shared" si="15"/>
        <v>0</v>
      </c>
      <c r="DU7" s="20">
        <f>5/10</f>
        <v>0.5</v>
      </c>
      <c r="DV7" s="450">
        <f>8/10</f>
        <v>0.8</v>
      </c>
      <c r="DW7" s="475"/>
      <c r="DX7" s="450">
        <f>5/10</f>
        <v>0.5</v>
      </c>
      <c r="DY7" s="21">
        <f>8/10</f>
        <v>0.8</v>
      </c>
      <c r="DZ7" s="22">
        <f t="shared" si="2"/>
        <v>2.6</v>
      </c>
      <c r="EA7" s="317"/>
      <c r="EB7" s="318"/>
      <c r="EC7" s="319">
        <v>0.5</v>
      </c>
      <c r="ED7" s="318"/>
      <c r="EE7" s="23">
        <f t="shared" si="16"/>
        <v>0.5</v>
      </c>
      <c r="EF7" s="490">
        <f t="shared" si="3"/>
        <v>24.950000000000003</v>
      </c>
      <c r="EG7" s="492"/>
      <c r="EH7" s="236"/>
      <c r="EI7" s="236"/>
      <c r="EJ7" s="236"/>
      <c r="EK7" s="236"/>
      <c r="EL7" s="236"/>
      <c r="EM7" s="236"/>
      <c r="EN7" s="236"/>
      <c r="EO7" s="236"/>
      <c r="EP7" s="236"/>
      <c r="EQ7" s="236"/>
      <c r="ER7" s="236"/>
      <c r="ES7" s="236"/>
      <c r="ET7" s="236"/>
      <c r="EU7" s="236"/>
      <c r="EV7" s="236"/>
      <c r="EW7" s="236"/>
      <c r="EX7" s="236"/>
      <c r="EY7" s="236"/>
      <c r="EZ7" s="236"/>
      <c r="FA7" s="236"/>
      <c r="FB7" s="236"/>
      <c r="FC7" s="236"/>
      <c r="FD7" s="236"/>
      <c r="FE7" s="236"/>
      <c r="FF7" s="236"/>
      <c r="FG7" s="236"/>
      <c r="FH7" s="236"/>
      <c r="FI7" s="236"/>
      <c r="FJ7" s="236"/>
      <c r="FK7" s="236"/>
      <c r="FL7" s="236"/>
      <c r="FM7" s="236"/>
      <c r="FN7" s="236"/>
      <c r="FO7" s="236"/>
      <c r="FP7" s="236"/>
      <c r="FQ7" s="236"/>
      <c r="FR7" s="236"/>
      <c r="FS7" s="236"/>
      <c r="FT7" s="236"/>
      <c r="FU7" s="236"/>
      <c r="FV7" s="236"/>
      <c r="FW7" s="236"/>
      <c r="FX7" s="236"/>
      <c r="FY7" s="236"/>
      <c r="FZ7" s="236"/>
      <c r="GA7" s="236"/>
      <c r="GB7" s="236"/>
      <c r="GC7" s="236"/>
      <c r="GD7" s="236"/>
      <c r="GE7" s="236"/>
      <c r="GF7" s="236"/>
      <c r="GG7" s="236"/>
      <c r="GH7" s="236"/>
      <c r="GI7" s="236"/>
      <c r="GJ7" s="236"/>
      <c r="GK7" s="236"/>
      <c r="GL7" s="236"/>
      <c r="GM7" s="236"/>
      <c r="GN7" s="236"/>
      <c r="GO7" s="236"/>
      <c r="GP7" s="236"/>
      <c r="GQ7" s="236"/>
      <c r="GR7" s="236"/>
      <c r="GS7" s="236"/>
      <c r="GT7" s="236"/>
      <c r="GU7" s="236"/>
      <c r="GV7" s="236"/>
      <c r="GW7" s="236"/>
      <c r="GX7" s="236"/>
      <c r="GY7" s="236"/>
      <c r="GZ7" s="236"/>
      <c r="HA7" s="236"/>
      <c r="HB7" s="236"/>
      <c r="HC7" s="236"/>
      <c r="HD7" s="236"/>
      <c r="HE7" s="236"/>
      <c r="HF7" s="236"/>
      <c r="HG7" s="236"/>
      <c r="HH7" s="236"/>
      <c r="HI7" s="236"/>
      <c r="HJ7" s="236"/>
      <c r="HK7" s="236"/>
      <c r="HL7" s="236"/>
      <c r="HM7" s="236"/>
      <c r="HN7" s="236"/>
      <c r="HO7" s="236"/>
      <c r="HP7" s="236"/>
      <c r="HQ7" s="236"/>
      <c r="HR7" s="236"/>
      <c r="HS7" s="236"/>
      <c r="HT7" s="236"/>
      <c r="HU7" s="236"/>
      <c r="HV7" s="236"/>
      <c r="HW7" s="236"/>
      <c r="HX7" s="236"/>
      <c r="HY7" s="236"/>
      <c r="HZ7" s="236"/>
      <c r="IA7" s="236"/>
      <c r="IB7" s="236"/>
      <c r="IC7" s="236"/>
      <c r="ID7" s="236"/>
      <c r="IE7" s="236"/>
      <c r="IF7" s="236"/>
      <c r="IG7" s="236"/>
      <c r="IH7" s="236"/>
      <c r="II7" s="236"/>
      <c r="IJ7" s="236"/>
      <c r="IK7" s="236"/>
      <c r="IL7" s="236"/>
      <c r="IM7" s="236"/>
      <c r="IN7" s="236"/>
      <c r="IO7" s="236"/>
      <c r="IP7" s="236"/>
      <c r="IQ7" s="236"/>
      <c r="IR7" s="236"/>
      <c r="IS7" s="236"/>
      <c r="IT7" s="236"/>
      <c r="IU7" s="236"/>
      <c r="IV7" s="236"/>
      <c r="IW7" s="236"/>
      <c r="IX7" s="236"/>
      <c r="IY7" s="236"/>
      <c r="IZ7" s="236"/>
      <c r="JA7" s="236"/>
      <c r="JB7" s="236"/>
      <c r="JC7" s="236"/>
      <c r="JD7" s="236"/>
      <c r="JE7" s="236"/>
      <c r="JF7" s="236"/>
      <c r="JG7" s="236"/>
      <c r="JH7" s="236"/>
      <c r="JI7" s="236"/>
      <c r="JJ7" s="236"/>
      <c r="JK7" s="236"/>
      <c r="JL7" s="236"/>
      <c r="JM7" s="236"/>
      <c r="JN7" s="236"/>
      <c r="JO7" s="236"/>
      <c r="JP7" s="236"/>
      <c r="JQ7" s="236"/>
      <c r="JR7" s="236"/>
      <c r="JS7" s="236"/>
      <c r="JT7" s="236"/>
      <c r="JU7" s="236"/>
      <c r="JV7" s="236"/>
      <c r="JW7" s="236"/>
      <c r="JX7" s="236"/>
      <c r="JY7" s="236"/>
      <c r="JZ7" s="236"/>
      <c r="KA7" s="236"/>
      <c r="KB7" s="236"/>
      <c r="KC7" s="236"/>
      <c r="KD7" s="236"/>
      <c r="KE7" s="236"/>
      <c r="KF7" s="236"/>
      <c r="KG7" s="236"/>
      <c r="KH7" s="236"/>
      <c r="KI7" s="236"/>
      <c r="KJ7" s="236"/>
      <c r="KK7" s="236"/>
      <c r="KL7" s="236"/>
      <c r="KM7" s="236"/>
      <c r="KN7" s="236"/>
      <c r="KO7" s="236"/>
      <c r="KP7" s="236"/>
      <c r="KQ7" s="236"/>
      <c r="KR7" s="236"/>
      <c r="KS7" s="236"/>
      <c r="KT7" s="236"/>
      <c r="KU7" s="236"/>
      <c r="KV7" s="236"/>
      <c r="KW7" s="236"/>
      <c r="KX7" s="236"/>
      <c r="KY7" s="236"/>
      <c r="KZ7" s="236"/>
      <c r="LA7" s="236"/>
      <c r="LB7" s="236"/>
      <c r="LC7" s="236"/>
      <c r="LD7" s="236"/>
      <c r="LE7" s="236"/>
      <c r="LF7" s="236"/>
      <c r="LG7" s="236"/>
      <c r="LH7" s="236"/>
      <c r="LI7" s="236"/>
      <c r="LJ7" s="236"/>
      <c r="LK7" s="236"/>
      <c r="LL7" s="236"/>
      <c r="LM7" s="236"/>
      <c r="LN7" s="236"/>
      <c r="LO7" s="236"/>
      <c r="LP7" s="236"/>
      <c r="LQ7" s="236"/>
      <c r="LR7" s="236"/>
      <c r="LS7" s="236"/>
      <c r="LT7" s="236"/>
      <c r="LU7" s="236"/>
      <c r="LV7" s="236"/>
      <c r="LW7" s="236"/>
      <c r="LX7" s="236"/>
      <c r="LY7" s="236"/>
      <c r="LZ7" s="236"/>
      <c r="MA7" s="236"/>
      <c r="MB7" s="236"/>
      <c r="MC7" s="236"/>
      <c r="MD7" s="236"/>
      <c r="ME7" s="236"/>
      <c r="MF7" s="236"/>
      <c r="MG7" s="236"/>
      <c r="MH7" s="236"/>
      <c r="MI7" s="236"/>
      <c r="MJ7" s="236"/>
      <c r="MK7" s="236"/>
      <c r="ML7" s="236"/>
      <c r="MM7" s="236"/>
      <c r="MN7" s="236"/>
      <c r="MO7" s="236"/>
      <c r="MP7" s="236"/>
      <c r="MQ7" s="236"/>
      <c r="MR7" s="236"/>
      <c r="MS7" s="236"/>
      <c r="MT7" s="236"/>
      <c r="MU7" s="236"/>
      <c r="MV7" s="236"/>
      <c r="MW7" s="236"/>
      <c r="MX7" s="236"/>
      <c r="MY7" s="236"/>
      <c r="MZ7" s="236"/>
      <c r="NA7" s="236"/>
      <c r="NB7" s="236"/>
      <c r="NC7" s="236"/>
      <c r="ND7" s="236"/>
      <c r="NE7" s="236"/>
      <c r="NF7" s="236"/>
      <c r="NG7" s="236"/>
      <c r="NH7" s="236"/>
      <c r="NI7" s="236"/>
      <c r="NJ7" s="236"/>
      <c r="NK7" s="236"/>
      <c r="NL7" s="236"/>
      <c r="NM7" s="236"/>
      <c r="NN7" s="236"/>
      <c r="NO7" s="236"/>
      <c r="NP7" s="236"/>
      <c r="NQ7" s="236"/>
      <c r="NR7" s="236"/>
      <c r="NS7" s="236"/>
      <c r="NT7" s="236"/>
      <c r="NU7" s="236"/>
      <c r="NV7" s="236"/>
      <c r="NW7" s="236"/>
      <c r="NX7" s="236"/>
      <c r="NY7" s="236"/>
      <c r="NZ7" s="236"/>
      <c r="OA7" s="236"/>
      <c r="OB7" s="236"/>
      <c r="OC7" s="236"/>
      <c r="OD7" s="236"/>
      <c r="OE7" s="236"/>
      <c r="OF7" s="236"/>
      <c r="OG7" s="236"/>
      <c r="OH7" s="236"/>
      <c r="OI7" s="236"/>
      <c r="OJ7" s="236"/>
      <c r="OK7" s="236"/>
      <c r="OL7" s="236"/>
      <c r="OM7" s="236"/>
      <c r="ON7" s="236"/>
      <c r="OO7" s="236"/>
      <c r="OP7" s="236"/>
      <c r="OQ7" s="236"/>
      <c r="OR7" s="236"/>
      <c r="OS7" s="236"/>
      <c r="OT7" s="236"/>
      <c r="OU7" s="236"/>
      <c r="OV7" s="236"/>
      <c r="OW7" s="236"/>
      <c r="OX7" s="236"/>
      <c r="OY7" s="236"/>
      <c r="OZ7" s="236"/>
      <c r="PA7" s="236"/>
      <c r="PB7" s="236"/>
      <c r="PC7" s="236"/>
      <c r="PD7" s="236"/>
      <c r="PE7" s="236"/>
      <c r="PF7" s="236"/>
      <c r="PG7" s="236"/>
      <c r="PH7" s="236"/>
      <c r="PI7" s="236"/>
      <c r="PJ7" s="236"/>
      <c r="PK7" s="236"/>
      <c r="PL7" s="236"/>
      <c r="PM7" s="236"/>
      <c r="PN7" s="236"/>
      <c r="PO7" s="236"/>
      <c r="PP7" s="236"/>
      <c r="PQ7" s="236"/>
      <c r="PR7" s="236"/>
      <c r="PS7" s="236"/>
      <c r="PT7" s="236"/>
      <c r="PU7" s="236"/>
      <c r="PV7" s="236"/>
      <c r="PW7" s="236"/>
      <c r="PX7" s="236"/>
      <c r="PY7" s="236"/>
      <c r="PZ7" s="236"/>
      <c r="QA7" s="236"/>
      <c r="QB7" s="236"/>
      <c r="QC7" s="236"/>
      <c r="QD7" s="236"/>
      <c r="QE7" s="236"/>
      <c r="QF7" s="236"/>
      <c r="QG7" s="236"/>
      <c r="QH7" s="236"/>
      <c r="QI7" s="236"/>
      <c r="QJ7" s="236"/>
      <c r="QK7" s="236"/>
      <c r="QL7" s="236"/>
      <c r="QM7" s="236"/>
      <c r="QN7" s="236"/>
      <c r="QO7" s="236"/>
      <c r="QP7" s="236"/>
      <c r="QQ7" s="236"/>
      <c r="QR7" s="236"/>
      <c r="QS7" s="236"/>
      <c r="QT7" s="236"/>
      <c r="QU7" s="236"/>
      <c r="QV7" s="236"/>
      <c r="QW7" s="236"/>
      <c r="QX7" s="236"/>
      <c r="QY7" s="236"/>
      <c r="QZ7" s="236"/>
      <c r="RA7" s="236"/>
      <c r="RB7" s="236"/>
      <c r="RC7" s="236"/>
      <c r="RD7" s="236"/>
      <c r="RE7" s="236"/>
      <c r="RF7" s="236"/>
      <c r="RG7" s="236"/>
      <c r="RH7" s="236"/>
      <c r="RI7" s="236"/>
      <c r="RJ7" s="236"/>
      <c r="RK7" s="236"/>
      <c r="RL7" s="236"/>
      <c r="RM7" s="236"/>
      <c r="RN7" s="236"/>
      <c r="RO7" s="236"/>
      <c r="RP7" s="236"/>
      <c r="RQ7" s="236"/>
      <c r="RR7" s="236"/>
      <c r="RS7" s="236"/>
      <c r="RT7" s="236"/>
      <c r="RU7" s="236"/>
      <c r="RV7" s="236"/>
      <c r="RW7" s="236"/>
      <c r="RX7" s="236"/>
      <c r="RY7" s="236"/>
      <c r="RZ7" s="236"/>
      <c r="SA7" s="236"/>
      <c r="SB7" s="236"/>
      <c r="SC7" s="236"/>
      <c r="SD7" s="236"/>
      <c r="SE7" s="236"/>
      <c r="SF7" s="236"/>
      <c r="SG7" s="236"/>
      <c r="SH7" s="236"/>
      <c r="SI7" s="236"/>
      <c r="SJ7" s="236"/>
      <c r="SK7" s="236"/>
      <c r="SL7" s="236"/>
      <c r="SM7" s="236"/>
      <c r="SN7" s="236"/>
      <c r="SO7" s="236"/>
      <c r="SP7" s="236"/>
      <c r="SQ7" s="236"/>
      <c r="SR7" s="236"/>
      <c r="SS7" s="236"/>
      <c r="ST7" s="236"/>
      <c r="SU7" s="236"/>
      <c r="SV7" s="236"/>
      <c r="SW7" s="236"/>
      <c r="SX7" s="236"/>
      <c r="SY7" s="236"/>
      <c r="SZ7" s="236"/>
      <c r="TA7" s="236"/>
      <c r="TB7" s="236"/>
      <c r="TC7" s="236"/>
      <c r="TD7" s="236"/>
      <c r="TE7" s="236"/>
      <c r="TF7" s="236"/>
      <c r="TG7" s="236"/>
      <c r="TH7" s="236"/>
      <c r="TI7" s="236"/>
      <c r="TJ7" s="236"/>
      <c r="TK7" s="236"/>
      <c r="TL7" s="236"/>
      <c r="TM7" s="236"/>
      <c r="TN7" s="236"/>
      <c r="TO7" s="236"/>
      <c r="TP7" s="236"/>
      <c r="TQ7" s="236"/>
      <c r="TR7" s="236"/>
      <c r="TS7" s="236"/>
      <c r="TT7" s="236"/>
      <c r="TU7" s="236"/>
      <c r="TV7" s="236"/>
      <c r="TW7" s="236"/>
      <c r="TX7" s="236"/>
      <c r="TY7" s="236"/>
      <c r="TZ7" s="236"/>
      <c r="UA7" s="236"/>
      <c r="UB7" s="236"/>
      <c r="UC7" s="236"/>
      <c r="UD7" s="236"/>
      <c r="UE7" s="236"/>
      <c r="UF7" s="236"/>
      <c r="UG7" s="236"/>
      <c r="UH7" s="236"/>
      <c r="UI7" s="236"/>
      <c r="UJ7" s="236"/>
      <c r="UK7" s="236"/>
      <c r="UL7" s="236"/>
      <c r="UM7" s="236"/>
      <c r="UN7" s="236"/>
      <c r="UO7" s="236"/>
      <c r="UP7" s="236"/>
      <c r="UQ7" s="236"/>
      <c r="UR7" s="236"/>
      <c r="US7" s="236"/>
      <c r="UT7" s="236"/>
      <c r="UU7" s="236"/>
      <c r="UV7" s="236"/>
      <c r="UW7" s="236"/>
      <c r="UX7" s="236"/>
      <c r="UY7" s="236"/>
      <c r="UZ7" s="236"/>
      <c r="VA7" s="236"/>
      <c r="VB7" s="236"/>
      <c r="VC7" s="236"/>
      <c r="VD7" s="236"/>
      <c r="VE7" s="236"/>
      <c r="VF7" s="236"/>
      <c r="VG7" s="236"/>
      <c r="VH7" s="236"/>
      <c r="VI7" s="236"/>
      <c r="VJ7" s="236"/>
      <c r="VK7" s="236"/>
      <c r="VL7" s="236"/>
      <c r="VM7" s="236"/>
      <c r="VN7" s="236"/>
      <c r="VO7" s="236"/>
      <c r="VP7" s="236"/>
      <c r="VQ7" s="236"/>
      <c r="VR7" s="236"/>
      <c r="VS7" s="236"/>
      <c r="VT7" s="236"/>
      <c r="VU7" s="236"/>
      <c r="VV7" s="236"/>
      <c r="VW7" s="236"/>
      <c r="VX7" s="236"/>
      <c r="VY7" s="236"/>
      <c r="VZ7" s="236"/>
      <c r="WA7" s="236"/>
      <c r="WB7" s="236"/>
      <c r="WC7" s="236"/>
      <c r="WD7" s="236"/>
      <c r="WE7" s="236"/>
      <c r="WF7" s="236"/>
      <c r="WG7" s="236"/>
      <c r="WH7" s="236"/>
      <c r="WI7" s="236"/>
      <c r="WJ7" s="236"/>
      <c r="WK7" s="236"/>
      <c r="WL7" s="236"/>
      <c r="WM7" s="236"/>
      <c r="WN7" s="236"/>
      <c r="WO7" s="236"/>
      <c r="WP7" s="236"/>
      <c r="WQ7" s="236"/>
      <c r="WR7" s="236"/>
      <c r="WS7" s="236"/>
      <c r="WT7" s="236"/>
      <c r="WU7" s="236"/>
      <c r="WV7" s="236"/>
      <c r="WW7" s="236"/>
      <c r="WX7" s="236"/>
      <c r="WY7" s="236"/>
      <c r="WZ7" s="236"/>
      <c r="XA7" s="236"/>
      <c r="XB7" s="236"/>
      <c r="XC7" s="236"/>
      <c r="XD7" s="236"/>
      <c r="XE7" s="236"/>
      <c r="XF7" s="236"/>
      <c r="XG7" s="236"/>
      <c r="XH7" s="236"/>
      <c r="XI7" s="236"/>
      <c r="XJ7" s="236"/>
      <c r="XK7" s="236"/>
      <c r="XL7" s="236"/>
      <c r="XM7" s="236"/>
      <c r="XN7" s="236"/>
      <c r="XO7" s="236"/>
      <c r="XP7" s="236"/>
      <c r="XQ7" s="236"/>
      <c r="XR7" s="236"/>
      <c r="XS7" s="236"/>
    </row>
    <row r="8" spans="1:643" s="156" customFormat="1" ht="15" customHeight="1" outlineLevel="1" x14ac:dyDescent="0.25">
      <c r="A8" s="123">
        <v>5</v>
      </c>
      <c r="B8" s="124" t="s">
        <v>90</v>
      </c>
      <c r="C8" s="125">
        <v>100</v>
      </c>
      <c r="D8" s="125">
        <v>100</v>
      </c>
      <c r="E8" s="125">
        <v>100</v>
      </c>
      <c r="F8" s="125">
        <v>100</v>
      </c>
      <c r="G8" s="125">
        <v>100</v>
      </c>
      <c r="H8" s="125">
        <v>100</v>
      </c>
      <c r="I8" s="125">
        <v>100</v>
      </c>
      <c r="J8" s="125">
        <v>100</v>
      </c>
      <c r="K8" s="125">
        <v>0</v>
      </c>
      <c r="L8" s="125">
        <v>0</v>
      </c>
      <c r="M8" s="126">
        <f t="shared" si="4"/>
        <v>0</v>
      </c>
      <c r="N8" s="127">
        <v>100</v>
      </c>
      <c r="O8" s="128">
        <v>100</v>
      </c>
      <c r="P8" s="128">
        <v>100</v>
      </c>
      <c r="Q8" s="128">
        <v>100</v>
      </c>
      <c r="R8" s="128">
        <v>100</v>
      </c>
      <c r="S8" s="128">
        <v>100</v>
      </c>
      <c r="T8" s="128">
        <v>100</v>
      </c>
      <c r="U8" s="128">
        <v>100</v>
      </c>
      <c r="V8" s="128">
        <v>100</v>
      </c>
      <c r="W8" s="128">
        <v>100</v>
      </c>
      <c r="X8" s="128">
        <v>100</v>
      </c>
      <c r="Y8" s="128">
        <v>0</v>
      </c>
      <c r="Z8" s="128">
        <v>0</v>
      </c>
      <c r="AA8" s="129">
        <f t="shared" si="5"/>
        <v>0</v>
      </c>
      <c r="AB8" s="130">
        <v>100</v>
      </c>
      <c r="AC8" s="125">
        <v>100</v>
      </c>
      <c r="AD8" s="125">
        <v>100</v>
      </c>
      <c r="AE8" s="125">
        <v>100</v>
      </c>
      <c r="AF8" s="125">
        <v>100</v>
      </c>
      <c r="AG8" s="125">
        <v>100</v>
      </c>
      <c r="AH8" s="125">
        <v>100</v>
      </c>
      <c r="AI8" s="125">
        <v>100</v>
      </c>
      <c r="AJ8" s="125">
        <v>100</v>
      </c>
      <c r="AK8" s="125">
        <v>100</v>
      </c>
      <c r="AL8" s="125">
        <v>100</v>
      </c>
      <c r="AM8" s="131">
        <v>100</v>
      </c>
      <c r="AN8" s="125">
        <v>0</v>
      </c>
      <c r="AO8" s="125">
        <v>0</v>
      </c>
      <c r="AP8" s="455">
        <f t="shared" si="6"/>
        <v>0</v>
      </c>
      <c r="AQ8" s="133">
        <v>100</v>
      </c>
      <c r="AR8" s="134">
        <v>100</v>
      </c>
      <c r="AS8" s="134">
        <v>100</v>
      </c>
      <c r="AT8" s="134">
        <v>100</v>
      </c>
      <c r="AU8" s="134">
        <v>100</v>
      </c>
      <c r="AV8" s="134">
        <v>100</v>
      </c>
      <c r="AW8" s="134">
        <v>100</v>
      </c>
      <c r="AX8" s="134">
        <v>100</v>
      </c>
      <c r="AY8" s="134">
        <v>100</v>
      </c>
      <c r="AZ8" s="128">
        <v>100</v>
      </c>
      <c r="BA8" s="128">
        <v>100</v>
      </c>
      <c r="BB8" s="128">
        <v>0</v>
      </c>
      <c r="BC8" s="128">
        <v>0</v>
      </c>
      <c r="BD8" s="135">
        <f t="shared" si="7"/>
        <v>0</v>
      </c>
      <c r="BE8" s="462">
        <v>100</v>
      </c>
      <c r="BF8" s="141">
        <v>100</v>
      </c>
      <c r="BG8" s="141">
        <v>100</v>
      </c>
      <c r="BH8" s="141">
        <v>100</v>
      </c>
      <c r="BI8" s="141">
        <v>100</v>
      </c>
      <c r="BJ8" s="141">
        <v>100</v>
      </c>
      <c r="BK8" s="141">
        <v>100</v>
      </c>
      <c r="BL8" s="141">
        <v>100</v>
      </c>
      <c r="BM8" s="141">
        <v>100</v>
      </c>
      <c r="BN8" s="141">
        <v>0</v>
      </c>
      <c r="BO8" s="141">
        <v>0</v>
      </c>
      <c r="BP8" s="474">
        <f t="shared" si="8"/>
        <v>0</v>
      </c>
      <c r="BQ8" s="141">
        <v>100</v>
      </c>
      <c r="BR8" s="141">
        <v>100</v>
      </c>
      <c r="BS8" s="141">
        <v>100</v>
      </c>
      <c r="BT8" s="141">
        <v>100</v>
      </c>
      <c r="BU8" s="141">
        <v>100</v>
      </c>
      <c r="BV8" s="141">
        <v>100</v>
      </c>
      <c r="BW8" s="82">
        <v>100</v>
      </c>
      <c r="BX8" s="141">
        <v>0</v>
      </c>
      <c r="BY8" s="141">
        <v>0</v>
      </c>
      <c r="BZ8" s="244">
        <f t="shared" si="17"/>
        <v>0</v>
      </c>
      <c r="CA8" s="246">
        <f t="shared" si="1"/>
        <v>0</v>
      </c>
      <c r="CB8" s="127">
        <v>100</v>
      </c>
      <c r="CC8" s="128">
        <v>100</v>
      </c>
      <c r="CD8" s="128">
        <v>100</v>
      </c>
      <c r="CE8" s="128">
        <v>100</v>
      </c>
      <c r="CF8" s="220">
        <v>0</v>
      </c>
      <c r="CG8" s="220">
        <v>0</v>
      </c>
      <c r="CH8" s="220">
        <v>0</v>
      </c>
      <c r="CI8" s="129">
        <f t="shared" si="9"/>
        <v>0</v>
      </c>
      <c r="CJ8" s="130">
        <v>100</v>
      </c>
      <c r="CK8" s="125">
        <v>100</v>
      </c>
      <c r="CL8" s="125">
        <v>100</v>
      </c>
      <c r="CM8" s="125">
        <v>100</v>
      </c>
      <c r="CN8" s="125">
        <v>0</v>
      </c>
      <c r="CO8" s="125">
        <v>0</v>
      </c>
      <c r="CP8" s="125">
        <v>0</v>
      </c>
      <c r="CQ8" s="221">
        <f t="shared" si="10"/>
        <v>0</v>
      </c>
      <c r="CR8" s="130">
        <v>100</v>
      </c>
      <c r="CS8" s="125">
        <v>100</v>
      </c>
      <c r="CT8" s="125">
        <v>100</v>
      </c>
      <c r="CU8" s="125">
        <v>0</v>
      </c>
      <c r="CV8" s="125">
        <v>0</v>
      </c>
      <c r="CW8" s="132">
        <f t="shared" si="11"/>
        <v>0</v>
      </c>
      <c r="CX8" s="128">
        <v>100</v>
      </c>
      <c r="CY8" s="128">
        <v>100</v>
      </c>
      <c r="CZ8" s="220">
        <v>100</v>
      </c>
      <c r="DA8" s="220">
        <v>100</v>
      </c>
      <c r="DB8" s="220">
        <v>0</v>
      </c>
      <c r="DC8" s="220">
        <v>0</v>
      </c>
      <c r="DD8" s="220">
        <v>0</v>
      </c>
      <c r="DE8" s="222">
        <f t="shared" si="12"/>
        <v>0</v>
      </c>
      <c r="DF8" s="127">
        <v>100</v>
      </c>
      <c r="DG8" s="128">
        <v>100</v>
      </c>
      <c r="DH8" s="220">
        <v>100</v>
      </c>
      <c r="DI8" s="220">
        <v>100</v>
      </c>
      <c r="DJ8" s="220">
        <v>0</v>
      </c>
      <c r="DK8" s="220">
        <v>0</v>
      </c>
      <c r="DL8" s="220">
        <v>0</v>
      </c>
      <c r="DM8" s="223">
        <f t="shared" si="13"/>
        <v>0</v>
      </c>
      <c r="DN8" s="133">
        <v>100</v>
      </c>
      <c r="DO8" s="224">
        <v>100</v>
      </c>
      <c r="DP8" s="224">
        <v>100</v>
      </c>
      <c r="DQ8" s="224">
        <v>0</v>
      </c>
      <c r="DR8" s="224">
        <v>0</v>
      </c>
      <c r="DS8" s="225">
        <f t="shared" si="14"/>
        <v>0</v>
      </c>
      <c r="DT8" s="199">
        <f t="shared" si="15"/>
        <v>0</v>
      </c>
      <c r="DU8" s="20"/>
      <c r="DV8" s="450"/>
      <c r="DW8" s="450"/>
      <c r="DX8" s="450"/>
      <c r="DY8" s="21"/>
      <c r="DZ8" s="151">
        <f t="shared" si="2"/>
        <v>0</v>
      </c>
      <c r="EA8" s="317"/>
      <c r="EB8" s="318"/>
      <c r="EC8" s="319"/>
      <c r="ED8" s="318"/>
      <c r="EE8" s="155">
        <f t="shared" si="16"/>
        <v>0</v>
      </c>
      <c r="EF8" s="489">
        <f t="shared" si="3"/>
        <v>0</v>
      </c>
      <c r="EG8" s="492"/>
      <c r="EH8" s="238"/>
      <c r="EI8" s="238"/>
      <c r="EJ8" s="238"/>
      <c r="EK8" s="238"/>
      <c r="EL8" s="238"/>
      <c r="EM8" s="238"/>
      <c r="EN8" s="238"/>
      <c r="EO8" s="238"/>
      <c r="EP8" s="238"/>
      <c r="EQ8" s="238"/>
      <c r="ER8" s="238"/>
      <c r="ES8" s="238"/>
      <c r="ET8" s="238"/>
      <c r="EU8" s="238"/>
      <c r="EV8" s="238"/>
      <c r="EW8" s="238"/>
      <c r="EX8" s="238"/>
      <c r="EY8" s="238"/>
      <c r="EZ8" s="238"/>
      <c r="FA8" s="238"/>
      <c r="FB8" s="238"/>
      <c r="FC8" s="238"/>
      <c r="FD8" s="238"/>
      <c r="FE8" s="238"/>
      <c r="FF8" s="238"/>
      <c r="FG8" s="238"/>
      <c r="FH8" s="238"/>
      <c r="FI8" s="238"/>
      <c r="FJ8" s="238"/>
      <c r="FK8" s="238"/>
      <c r="FL8" s="238"/>
      <c r="FM8" s="238"/>
      <c r="FN8" s="238"/>
      <c r="FO8" s="238"/>
      <c r="FP8" s="238"/>
      <c r="FQ8" s="238"/>
      <c r="FR8" s="238"/>
      <c r="FS8" s="238"/>
      <c r="FT8" s="238"/>
      <c r="FU8" s="238"/>
      <c r="FV8" s="238"/>
      <c r="FW8" s="238"/>
      <c r="FX8" s="238"/>
      <c r="FY8" s="238"/>
      <c r="FZ8" s="238"/>
      <c r="GA8" s="238"/>
      <c r="GB8" s="238"/>
      <c r="GC8" s="238"/>
      <c r="GD8" s="238"/>
      <c r="GE8" s="238"/>
      <c r="GF8" s="238"/>
      <c r="GG8" s="238"/>
      <c r="GH8" s="238"/>
      <c r="GI8" s="238"/>
      <c r="GJ8" s="238"/>
      <c r="GK8" s="238"/>
      <c r="GL8" s="238"/>
      <c r="GM8" s="238"/>
      <c r="GN8" s="238"/>
      <c r="GO8" s="238"/>
      <c r="GP8" s="238"/>
      <c r="GQ8" s="238"/>
      <c r="GR8" s="238"/>
      <c r="GS8" s="238"/>
      <c r="GT8" s="238"/>
      <c r="GU8" s="238"/>
      <c r="GV8" s="238"/>
      <c r="GW8" s="238"/>
      <c r="GX8" s="238"/>
      <c r="GY8" s="238"/>
      <c r="GZ8" s="238"/>
      <c r="HA8" s="238"/>
      <c r="HB8" s="238"/>
      <c r="HC8" s="238"/>
      <c r="HD8" s="238"/>
      <c r="HE8" s="238"/>
      <c r="HF8" s="238"/>
      <c r="HG8" s="238"/>
      <c r="HH8" s="238"/>
      <c r="HI8" s="238"/>
      <c r="HJ8" s="238"/>
      <c r="HK8" s="238"/>
      <c r="HL8" s="238"/>
      <c r="HM8" s="238"/>
      <c r="HN8" s="238"/>
      <c r="HO8" s="238"/>
      <c r="HP8" s="238"/>
      <c r="HQ8" s="238"/>
      <c r="HR8" s="238"/>
      <c r="HS8" s="238"/>
      <c r="HT8" s="238"/>
      <c r="HU8" s="238"/>
      <c r="HV8" s="238"/>
      <c r="HW8" s="238"/>
      <c r="HX8" s="238"/>
      <c r="HY8" s="238"/>
      <c r="HZ8" s="238"/>
      <c r="IA8" s="238"/>
      <c r="IB8" s="238"/>
      <c r="IC8" s="238"/>
      <c r="ID8" s="238"/>
      <c r="IE8" s="238"/>
      <c r="IF8" s="238"/>
      <c r="IG8" s="238"/>
      <c r="IH8" s="238"/>
      <c r="II8" s="238"/>
      <c r="IJ8" s="238"/>
      <c r="IK8" s="238"/>
      <c r="IL8" s="238"/>
      <c r="IM8" s="238"/>
      <c r="IN8" s="238"/>
      <c r="IO8" s="238"/>
      <c r="IP8" s="238"/>
      <c r="IQ8" s="238"/>
      <c r="IR8" s="238"/>
      <c r="IS8" s="238"/>
      <c r="IT8" s="238"/>
      <c r="IU8" s="238"/>
      <c r="IV8" s="238"/>
      <c r="IW8" s="238"/>
      <c r="IX8" s="238"/>
      <c r="IY8" s="238"/>
      <c r="IZ8" s="238"/>
      <c r="JA8" s="238"/>
      <c r="JB8" s="238"/>
      <c r="JC8" s="238"/>
      <c r="JD8" s="238"/>
      <c r="JE8" s="238"/>
      <c r="JF8" s="238"/>
      <c r="JG8" s="238"/>
      <c r="JH8" s="238"/>
      <c r="JI8" s="238"/>
      <c r="JJ8" s="238"/>
      <c r="JK8" s="238"/>
      <c r="JL8" s="238"/>
      <c r="JM8" s="238"/>
      <c r="JN8" s="238"/>
      <c r="JO8" s="238"/>
      <c r="JP8" s="238"/>
      <c r="JQ8" s="238"/>
      <c r="JR8" s="238"/>
      <c r="JS8" s="238"/>
      <c r="JT8" s="238"/>
      <c r="JU8" s="238"/>
      <c r="JV8" s="238"/>
      <c r="JW8" s="238"/>
      <c r="JX8" s="238"/>
      <c r="JY8" s="238"/>
      <c r="JZ8" s="238"/>
      <c r="KA8" s="238"/>
      <c r="KB8" s="238"/>
      <c r="KC8" s="238"/>
      <c r="KD8" s="238"/>
      <c r="KE8" s="238"/>
      <c r="KF8" s="238"/>
      <c r="KG8" s="238"/>
      <c r="KH8" s="238"/>
      <c r="KI8" s="238"/>
      <c r="KJ8" s="238"/>
      <c r="KK8" s="238"/>
      <c r="KL8" s="238"/>
      <c r="KM8" s="238"/>
      <c r="KN8" s="238"/>
      <c r="KO8" s="238"/>
      <c r="KP8" s="238"/>
      <c r="KQ8" s="238"/>
      <c r="KR8" s="238"/>
      <c r="KS8" s="238"/>
      <c r="KT8" s="238"/>
      <c r="KU8" s="238"/>
      <c r="KV8" s="238"/>
      <c r="KW8" s="238"/>
      <c r="KX8" s="238"/>
      <c r="KY8" s="238"/>
      <c r="KZ8" s="238"/>
      <c r="LA8" s="238"/>
      <c r="LB8" s="238"/>
      <c r="LC8" s="238"/>
      <c r="LD8" s="238"/>
      <c r="LE8" s="238"/>
      <c r="LF8" s="238"/>
      <c r="LG8" s="238"/>
      <c r="LH8" s="238"/>
      <c r="LI8" s="238"/>
      <c r="LJ8" s="238"/>
      <c r="LK8" s="238"/>
      <c r="LL8" s="238"/>
      <c r="LM8" s="238"/>
      <c r="LN8" s="238"/>
      <c r="LO8" s="238"/>
      <c r="LP8" s="238"/>
      <c r="LQ8" s="238"/>
      <c r="LR8" s="238"/>
      <c r="LS8" s="238"/>
      <c r="LT8" s="238"/>
      <c r="LU8" s="238"/>
      <c r="LV8" s="238"/>
      <c r="LW8" s="238"/>
      <c r="LX8" s="238"/>
      <c r="LY8" s="238"/>
      <c r="LZ8" s="238"/>
      <c r="MA8" s="238"/>
      <c r="MB8" s="238"/>
      <c r="MC8" s="238"/>
      <c r="MD8" s="238"/>
      <c r="ME8" s="238"/>
      <c r="MF8" s="238"/>
      <c r="MG8" s="238"/>
      <c r="MH8" s="238"/>
      <c r="MI8" s="238"/>
      <c r="MJ8" s="238"/>
      <c r="MK8" s="238"/>
      <c r="ML8" s="238"/>
      <c r="MM8" s="238"/>
      <c r="MN8" s="238"/>
      <c r="MO8" s="238"/>
      <c r="MP8" s="238"/>
      <c r="MQ8" s="238"/>
      <c r="MR8" s="238"/>
      <c r="MS8" s="238"/>
      <c r="MT8" s="238"/>
      <c r="MU8" s="238"/>
      <c r="MV8" s="238"/>
      <c r="MW8" s="238"/>
      <c r="MX8" s="238"/>
      <c r="MY8" s="238"/>
      <c r="MZ8" s="238"/>
      <c r="NA8" s="238"/>
      <c r="NB8" s="238"/>
      <c r="NC8" s="238"/>
      <c r="ND8" s="238"/>
      <c r="NE8" s="238"/>
      <c r="NF8" s="238"/>
      <c r="NG8" s="238"/>
      <c r="NH8" s="238"/>
      <c r="NI8" s="238"/>
      <c r="NJ8" s="238"/>
      <c r="NK8" s="238"/>
      <c r="NL8" s="238"/>
      <c r="NM8" s="238"/>
      <c r="NN8" s="238"/>
      <c r="NO8" s="238"/>
      <c r="NP8" s="238"/>
      <c r="NQ8" s="238"/>
      <c r="NR8" s="238"/>
      <c r="NS8" s="238"/>
      <c r="NT8" s="238"/>
      <c r="NU8" s="238"/>
      <c r="NV8" s="238"/>
      <c r="NW8" s="238"/>
      <c r="NX8" s="238"/>
      <c r="NY8" s="238"/>
      <c r="NZ8" s="238"/>
      <c r="OA8" s="238"/>
      <c r="OB8" s="238"/>
      <c r="OC8" s="238"/>
      <c r="OD8" s="238"/>
      <c r="OE8" s="238"/>
      <c r="OF8" s="238"/>
      <c r="OG8" s="238"/>
      <c r="OH8" s="238"/>
      <c r="OI8" s="238"/>
      <c r="OJ8" s="238"/>
      <c r="OK8" s="238"/>
      <c r="OL8" s="238"/>
      <c r="OM8" s="238"/>
      <c r="ON8" s="238"/>
      <c r="OO8" s="238"/>
      <c r="OP8" s="238"/>
      <c r="OQ8" s="238"/>
      <c r="OR8" s="238"/>
      <c r="OS8" s="238"/>
      <c r="OT8" s="238"/>
      <c r="OU8" s="238"/>
      <c r="OV8" s="238"/>
      <c r="OW8" s="238"/>
      <c r="OX8" s="238"/>
      <c r="OY8" s="238"/>
      <c r="OZ8" s="238"/>
      <c r="PA8" s="238"/>
      <c r="PB8" s="238"/>
      <c r="PC8" s="238"/>
      <c r="PD8" s="238"/>
      <c r="PE8" s="238"/>
      <c r="PF8" s="238"/>
      <c r="PG8" s="238"/>
      <c r="PH8" s="238"/>
      <c r="PI8" s="238"/>
      <c r="PJ8" s="238"/>
      <c r="PK8" s="238"/>
      <c r="PL8" s="238"/>
      <c r="PM8" s="238"/>
      <c r="PN8" s="238"/>
      <c r="PO8" s="238"/>
      <c r="PP8" s="238"/>
      <c r="PQ8" s="238"/>
      <c r="PR8" s="238"/>
      <c r="PS8" s="238"/>
      <c r="PT8" s="238"/>
      <c r="PU8" s="238"/>
      <c r="PV8" s="238"/>
      <c r="PW8" s="238"/>
      <c r="PX8" s="238"/>
      <c r="PY8" s="238"/>
      <c r="PZ8" s="238"/>
      <c r="QA8" s="238"/>
      <c r="QB8" s="238"/>
      <c r="QC8" s="238"/>
      <c r="QD8" s="238"/>
      <c r="QE8" s="238"/>
      <c r="QF8" s="238"/>
      <c r="QG8" s="238"/>
      <c r="QH8" s="238"/>
      <c r="QI8" s="238"/>
      <c r="QJ8" s="238"/>
      <c r="QK8" s="238"/>
      <c r="QL8" s="238"/>
      <c r="QM8" s="238"/>
      <c r="QN8" s="238"/>
      <c r="QO8" s="238"/>
      <c r="QP8" s="238"/>
      <c r="QQ8" s="238"/>
      <c r="QR8" s="238"/>
      <c r="QS8" s="238"/>
      <c r="QT8" s="238"/>
      <c r="QU8" s="238"/>
      <c r="QV8" s="238"/>
      <c r="QW8" s="238"/>
      <c r="QX8" s="238"/>
      <c r="QY8" s="238"/>
      <c r="QZ8" s="238"/>
      <c r="RA8" s="238"/>
      <c r="RB8" s="238"/>
      <c r="RC8" s="238"/>
      <c r="RD8" s="238"/>
      <c r="RE8" s="238"/>
      <c r="RF8" s="238"/>
      <c r="RG8" s="238"/>
      <c r="RH8" s="238"/>
      <c r="RI8" s="238"/>
      <c r="RJ8" s="238"/>
      <c r="RK8" s="238"/>
      <c r="RL8" s="238"/>
      <c r="RM8" s="238"/>
      <c r="RN8" s="238"/>
      <c r="RO8" s="238"/>
      <c r="RP8" s="238"/>
      <c r="RQ8" s="238"/>
      <c r="RR8" s="238"/>
      <c r="RS8" s="238"/>
      <c r="RT8" s="238"/>
      <c r="RU8" s="238"/>
      <c r="RV8" s="238"/>
      <c r="RW8" s="238"/>
      <c r="RX8" s="238"/>
      <c r="RY8" s="238"/>
      <c r="RZ8" s="238"/>
      <c r="SA8" s="238"/>
      <c r="SB8" s="238"/>
      <c r="SC8" s="238"/>
      <c r="SD8" s="238"/>
      <c r="SE8" s="238"/>
      <c r="SF8" s="238"/>
      <c r="SG8" s="238"/>
      <c r="SH8" s="238"/>
      <c r="SI8" s="238"/>
      <c r="SJ8" s="238"/>
      <c r="SK8" s="238"/>
      <c r="SL8" s="238"/>
      <c r="SM8" s="238"/>
      <c r="SN8" s="238"/>
      <c r="SO8" s="238"/>
      <c r="SP8" s="238"/>
      <c r="SQ8" s="238"/>
      <c r="SR8" s="238"/>
      <c r="SS8" s="238"/>
      <c r="ST8" s="238"/>
      <c r="SU8" s="238"/>
      <c r="SV8" s="238"/>
      <c r="SW8" s="238"/>
      <c r="SX8" s="238"/>
      <c r="SY8" s="238"/>
      <c r="SZ8" s="238"/>
      <c r="TA8" s="238"/>
      <c r="TB8" s="238"/>
      <c r="TC8" s="238"/>
      <c r="TD8" s="238"/>
      <c r="TE8" s="238"/>
      <c r="TF8" s="238"/>
      <c r="TG8" s="238"/>
      <c r="TH8" s="238"/>
      <c r="TI8" s="238"/>
      <c r="TJ8" s="238"/>
      <c r="TK8" s="238"/>
      <c r="TL8" s="238"/>
      <c r="TM8" s="238"/>
      <c r="TN8" s="238"/>
      <c r="TO8" s="238"/>
      <c r="TP8" s="238"/>
      <c r="TQ8" s="238"/>
      <c r="TR8" s="238"/>
      <c r="TS8" s="238"/>
      <c r="TT8" s="238"/>
      <c r="TU8" s="238"/>
      <c r="TV8" s="238"/>
      <c r="TW8" s="238"/>
      <c r="TX8" s="238"/>
      <c r="TY8" s="238"/>
      <c r="TZ8" s="238"/>
      <c r="UA8" s="238"/>
      <c r="UB8" s="238"/>
      <c r="UC8" s="238"/>
      <c r="UD8" s="238"/>
      <c r="UE8" s="238"/>
      <c r="UF8" s="238"/>
      <c r="UG8" s="238"/>
      <c r="UH8" s="238"/>
      <c r="UI8" s="238"/>
      <c r="UJ8" s="238"/>
      <c r="UK8" s="238"/>
      <c r="UL8" s="238"/>
      <c r="UM8" s="238"/>
      <c r="UN8" s="238"/>
      <c r="UO8" s="238"/>
      <c r="UP8" s="238"/>
      <c r="UQ8" s="238"/>
      <c r="UR8" s="238"/>
      <c r="US8" s="238"/>
      <c r="UT8" s="238"/>
      <c r="UU8" s="238"/>
      <c r="UV8" s="238"/>
      <c r="UW8" s="238"/>
      <c r="UX8" s="238"/>
      <c r="UY8" s="238"/>
      <c r="UZ8" s="238"/>
      <c r="VA8" s="238"/>
      <c r="VB8" s="238"/>
      <c r="VC8" s="238"/>
      <c r="VD8" s="238"/>
      <c r="VE8" s="238"/>
      <c r="VF8" s="238"/>
      <c r="VG8" s="238"/>
      <c r="VH8" s="238"/>
      <c r="VI8" s="238"/>
      <c r="VJ8" s="238"/>
      <c r="VK8" s="238"/>
      <c r="VL8" s="238"/>
      <c r="VM8" s="238"/>
      <c r="VN8" s="238"/>
      <c r="VO8" s="238"/>
      <c r="VP8" s="238"/>
      <c r="VQ8" s="238"/>
      <c r="VR8" s="238"/>
      <c r="VS8" s="238"/>
      <c r="VT8" s="238"/>
      <c r="VU8" s="238"/>
      <c r="VV8" s="238"/>
      <c r="VW8" s="238"/>
      <c r="VX8" s="238"/>
      <c r="VY8" s="238"/>
      <c r="VZ8" s="238"/>
      <c r="WA8" s="238"/>
      <c r="WB8" s="238"/>
      <c r="WC8" s="238"/>
      <c r="WD8" s="238"/>
      <c r="WE8" s="238"/>
      <c r="WF8" s="238"/>
      <c r="WG8" s="238"/>
      <c r="WH8" s="238"/>
      <c r="WI8" s="238"/>
      <c r="WJ8" s="238"/>
      <c r="WK8" s="238"/>
      <c r="WL8" s="238"/>
      <c r="WM8" s="238"/>
      <c r="WN8" s="238"/>
      <c r="WO8" s="238"/>
      <c r="WP8" s="238"/>
      <c r="WQ8" s="238"/>
      <c r="WR8" s="238"/>
      <c r="WS8" s="238"/>
      <c r="WT8" s="238"/>
      <c r="WU8" s="238"/>
      <c r="WV8" s="238"/>
      <c r="WW8" s="238"/>
      <c r="WX8" s="238"/>
      <c r="WY8" s="238"/>
      <c r="WZ8" s="238"/>
      <c r="XA8" s="238"/>
      <c r="XB8" s="238"/>
      <c r="XC8" s="238"/>
      <c r="XD8" s="238"/>
      <c r="XE8" s="238"/>
      <c r="XF8" s="238"/>
      <c r="XG8" s="238"/>
      <c r="XH8" s="238"/>
      <c r="XI8" s="238"/>
      <c r="XJ8" s="238"/>
      <c r="XK8" s="238"/>
      <c r="XL8" s="238"/>
      <c r="XM8" s="238"/>
      <c r="XN8" s="238"/>
      <c r="XO8" s="238"/>
      <c r="XP8" s="238"/>
      <c r="XQ8" s="238"/>
      <c r="XR8" s="238"/>
      <c r="XS8" s="238"/>
    </row>
    <row r="9" spans="1:643" s="4" customFormat="1" ht="15" customHeight="1" outlineLevel="1" x14ac:dyDescent="0.25">
      <c r="A9" s="359">
        <v>6</v>
      </c>
      <c r="B9" s="107" t="s">
        <v>91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100</v>
      </c>
      <c r="K9" s="73">
        <v>0</v>
      </c>
      <c r="L9" s="73">
        <v>0</v>
      </c>
      <c r="M9" s="96">
        <f t="shared" si="4"/>
        <v>3.5</v>
      </c>
      <c r="N9" s="68">
        <v>100</v>
      </c>
      <c r="O9" s="69">
        <v>100</v>
      </c>
      <c r="P9" s="69">
        <v>100</v>
      </c>
      <c r="Q9" s="69">
        <v>100</v>
      </c>
      <c r="R9" s="69">
        <v>100</v>
      </c>
      <c r="S9" s="69">
        <v>100</v>
      </c>
      <c r="T9" s="69">
        <v>100</v>
      </c>
      <c r="U9" s="69">
        <v>100</v>
      </c>
      <c r="V9" s="69">
        <v>100</v>
      </c>
      <c r="W9" s="69">
        <v>100</v>
      </c>
      <c r="X9" s="69">
        <v>100</v>
      </c>
      <c r="Y9" s="69">
        <v>0</v>
      </c>
      <c r="Z9" s="69">
        <v>0</v>
      </c>
      <c r="AA9" s="70">
        <f t="shared" si="5"/>
        <v>0</v>
      </c>
      <c r="AB9" s="72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94">
        <v>100</v>
      </c>
      <c r="AN9" s="73">
        <v>90</v>
      </c>
      <c r="AO9" s="73">
        <v>0</v>
      </c>
      <c r="AP9" s="411">
        <f t="shared" si="6"/>
        <v>5.95</v>
      </c>
      <c r="AQ9" s="75">
        <v>0</v>
      </c>
      <c r="AR9" s="95">
        <v>0</v>
      </c>
      <c r="AS9" s="95">
        <v>0</v>
      </c>
      <c r="AT9" s="95">
        <v>0</v>
      </c>
      <c r="AU9" s="95">
        <v>0</v>
      </c>
      <c r="AV9" s="95">
        <v>0</v>
      </c>
      <c r="AW9" s="95">
        <v>0</v>
      </c>
      <c r="AX9" s="95">
        <v>0</v>
      </c>
      <c r="AY9" s="95">
        <v>0</v>
      </c>
      <c r="AZ9" s="69">
        <v>0</v>
      </c>
      <c r="BA9" s="69">
        <v>100</v>
      </c>
      <c r="BB9" s="69">
        <v>0</v>
      </c>
      <c r="BC9" s="69">
        <v>0</v>
      </c>
      <c r="BD9" s="71">
        <f t="shared" si="7"/>
        <v>5</v>
      </c>
      <c r="BE9" s="461">
        <v>0</v>
      </c>
      <c r="BF9" s="82">
        <v>0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2">
        <v>0</v>
      </c>
      <c r="BM9" s="82">
        <v>100</v>
      </c>
      <c r="BN9" s="82">
        <v>0</v>
      </c>
      <c r="BO9" s="82">
        <v>0</v>
      </c>
      <c r="BP9" s="473">
        <f t="shared" si="8"/>
        <v>4</v>
      </c>
      <c r="BQ9" s="82">
        <v>100</v>
      </c>
      <c r="BR9" s="82">
        <v>100</v>
      </c>
      <c r="BS9" s="82">
        <v>100</v>
      </c>
      <c r="BT9" s="82">
        <v>100</v>
      </c>
      <c r="BU9" s="82">
        <v>100</v>
      </c>
      <c r="BV9" s="82">
        <v>100</v>
      </c>
      <c r="BW9" s="82">
        <v>100</v>
      </c>
      <c r="BX9" s="82">
        <v>0</v>
      </c>
      <c r="BY9" s="82">
        <v>0</v>
      </c>
      <c r="BZ9" s="244">
        <f t="shared" si="17"/>
        <v>0</v>
      </c>
      <c r="CA9" s="245">
        <f t="shared" si="1"/>
        <v>18.45</v>
      </c>
      <c r="CB9" s="68">
        <v>100</v>
      </c>
      <c r="CC9" s="69">
        <v>100</v>
      </c>
      <c r="CD9" s="69">
        <v>100</v>
      </c>
      <c r="CE9" s="69">
        <v>100</v>
      </c>
      <c r="CF9" s="201">
        <v>0</v>
      </c>
      <c r="CG9" s="201">
        <v>0</v>
      </c>
      <c r="CH9" s="201">
        <v>0</v>
      </c>
      <c r="CI9" s="207">
        <f t="shared" si="9"/>
        <v>0</v>
      </c>
      <c r="CJ9" s="208">
        <v>100</v>
      </c>
      <c r="CK9" s="209">
        <v>100</v>
      </c>
      <c r="CL9" s="209">
        <v>100</v>
      </c>
      <c r="CM9" s="209">
        <v>100</v>
      </c>
      <c r="CN9" s="209">
        <v>0</v>
      </c>
      <c r="CO9" s="209">
        <v>0</v>
      </c>
      <c r="CP9" s="209">
        <v>0</v>
      </c>
      <c r="CQ9" s="210">
        <f t="shared" si="10"/>
        <v>0</v>
      </c>
      <c r="CR9" s="208">
        <v>100</v>
      </c>
      <c r="CS9" s="209">
        <v>100</v>
      </c>
      <c r="CT9" s="209">
        <v>100</v>
      </c>
      <c r="CU9" s="209">
        <v>0</v>
      </c>
      <c r="CV9" s="209">
        <v>0</v>
      </c>
      <c r="CW9" s="211">
        <f t="shared" si="11"/>
        <v>0</v>
      </c>
      <c r="CX9" s="212">
        <v>100</v>
      </c>
      <c r="CY9" s="212">
        <v>100</v>
      </c>
      <c r="CZ9" s="213">
        <v>100</v>
      </c>
      <c r="DA9" s="213">
        <v>100</v>
      </c>
      <c r="DB9" s="213">
        <v>0</v>
      </c>
      <c r="DC9" s="213">
        <v>0</v>
      </c>
      <c r="DD9" s="213">
        <v>0</v>
      </c>
      <c r="DE9" s="214">
        <f t="shared" si="12"/>
        <v>0</v>
      </c>
      <c r="DF9" s="215">
        <v>100</v>
      </c>
      <c r="DG9" s="212">
        <v>100</v>
      </c>
      <c r="DH9" s="213">
        <v>100</v>
      </c>
      <c r="DI9" s="213">
        <v>100</v>
      </c>
      <c r="DJ9" s="213">
        <v>0</v>
      </c>
      <c r="DK9" s="213">
        <v>0</v>
      </c>
      <c r="DL9" s="213">
        <v>0</v>
      </c>
      <c r="DM9" s="216">
        <f t="shared" si="13"/>
        <v>0</v>
      </c>
      <c r="DN9" s="217">
        <v>100</v>
      </c>
      <c r="DO9" s="218">
        <v>100</v>
      </c>
      <c r="DP9" s="218">
        <v>100</v>
      </c>
      <c r="DQ9" s="218">
        <v>0</v>
      </c>
      <c r="DR9" s="218">
        <v>0</v>
      </c>
      <c r="DS9" s="219">
        <f t="shared" si="14"/>
        <v>0</v>
      </c>
      <c r="DT9" s="199">
        <f t="shared" si="15"/>
        <v>0</v>
      </c>
      <c r="DU9" s="20">
        <f>7/10</f>
        <v>0.7</v>
      </c>
      <c r="DV9" s="450">
        <f>6/10</f>
        <v>0.6</v>
      </c>
      <c r="DW9" s="475"/>
      <c r="DX9" s="475"/>
      <c r="DY9" s="21"/>
      <c r="DZ9" s="22">
        <f t="shared" si="2"/>
        <v>1.2999999999999998</v>
      </c>
      <c r="EA9" s="317"/>
      <c r="EB9" s="318"/>
      <c r="EC9" s="319"/>
      <c r="ED9" s="318"/>
      <c r="EE9" s="40">
        <f t="shared" si="16"/>
        <v>0</v>
      </c>
      <c r="EF9" s="490">
        <f t="shared" si="3"/>
        <v>19.75</v>
      </c>
      <c r="EG9" s="495">
        <v>25</v>
      </c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237"/>
      <c r="EU9" s="237"/>
      <c r="EV9" s="237"/>
      <c r="EW9" s="237"/>
      <c r="EX9" s="237"/>
      <c r="EY9" s="237"/>
      <c r="EZ9" s="237"/>
      <c r="FA9" s="237"/>
      <c r="FB9" s="237"/>
      <c r="FC9" s="237"/>
      <c r="FD9" s="237"/>
      <c r="FE9" s="237"/>
      <c r="FF9" s="237"/>
      <c r="FG9" s="237"/>
      <c r="FH9" s="237"/>
      <c r="FI9" s="237"/>
      <c r="FJ9" s="237"/>
      <c r="FK9" s="237"/>
      <c r="FL9" s="237"/>
      <c r="FM9" s="237"/>
      <c r="FN9" s="237"/>
      <c r="FO9" s="237"/>
      <c r="FP9" s="237"/>
      <c r="FQ9" s="237"/>
      <c r="FR9" s="237"/>
      <c r="FS9" s="237"/>
      <c r="FT9" s="237"/>
      <c r="FU9" s="237"/>
      <c r="FV9" s="237"/>
      <c r="FW9" s="237"/>
      <c r="FX9" s="237"/>
      <c r="FY9" s="237"/>
      <c r="FZ9" s="237"/>
      <c r="GA9" s="237"/>
      <c r="GB9" s="237"/>
      <c r="GC9" s="237"/>
      <c r="GD9" s="237"/>
      <c r="GE9" s="237"/>
      <c r="GF9" s="237"/>
      <c r="GG9" s="237"/>
      <c r="GH9" s="237"/>
      <c r="GI9" s="237"/>
      <c r="GJ9" s="237"/>
      <c r="GK9" s="237"/>
      <c r="GL9" s="237"/>
      <c r="GM9" s="237"/>
      <c r="GN9" s="237"/>
      <c r="GO9" s="237"/>
      <c r="GP9" s="237"/>
      <c r="GQ9" s="237"/>
      <c r="GR9" s="237"/>
      <c r="GS9" s="237"/>
      <c r="GT9" s="237"/>
      <c r="GU9" s="237"/>
      <c r="GV9" s="237"/>
      <c r="GW9" s="237"/>
      <c r="GX9" s="237"/>
      <c r="GY9" s="237"/>
      <c r="GZ9" s="237"/>
      <c r="HA9" s="237"/>
      <c r="HB9" s="237"/>
      <c r="HC9" s="237"/>
      <c r="HD9" s="237"/>
      <c r="HE9" s="237"/>
      <c r="HF9" s="237"/>
      <c r="HG9" s="237"/>
      <c r="HH9" s="237"/>
      <c r="HI9" s="237"/>
      <c r="HJ9" s="237"/>
      <c r="HK9" s="237"/>
      <c r="HL9" s="237"/>
      <c r="HM9" s="237"/>
      <c r="HN9" s="237"/>
      <c r="HO9" s="237"/>
      <c r="HP9" s="237"/>
      <c r="HQ9" s="237"/>
      <c r="HR9" s="237"/>
      <c r="HS9" s="237"/>
      <c r="HT9" s="237"/>
      <c r="HU9" s="237"/>
      <c r="HV9" s="237"/>
      <c r="HW9" s="237"/>
      <c r="HX9" s="237"/>
      <c r="HY9" s="237"/>
      <c r="HZ9" s="237"/>
      <c r="IA9" s="237"/>
      <c r="IB9" s="237"/>
      <c r="IC9" s="237"/>
      <c r="ID9" s="237"/>
      <c r="IE9" s="237"/>
      <c r="IF9" s="237"/>
      <c r="IG9" s="237"/>
      <c r="IH9" s="237"/>
      <c r="II9" s="237"/>
      <c r="IJ9" s="237"/>
      <c r="IK9" s="237"/>
      <c r="IL9" s="237"/>
      <c r="IM9" s="237"/>
      <c r="IN9" s="237"/>
      <c r="IO9" s="237"/>
      <c r="IP9" s="237"/>
      <c r="IQ9" s="237"/>
      <c r="IR9" s="237"/>
      <c r="IS9" s="237"/>
      <c r="IT9" s="237"/>
      <c r="IU9" s="237"/>
      <c r="IV9" s="237"/>
      <c r="IW9" s="237"/>
      <c r="IX9" s="237"/>
      <c r="IY9" s="237"/>
      <c r="IZ9" s="237"/>
      <c r="JA9" s="237"/>
      <c r="JB9" s="237"/>
      <c r="JC9" s="237"/>
      <c r="JD9" s="237"/>
      <c r="JE9" s="237"/>
      <c r="JF9" s="237"/>
      <c r="JG9" s="237"/>
      <c r="JH9" s="237"/>
      <c r="JI9" s="237"/>
      <c r="JJ9" s="237"/>
      <c r="JK9" s="237"/>
      <c r="JL9" s="237"/>
      <c r="JM9" s="237"/>
      <c r="JN9" s="237"/>
      <c r="JO9" s="237"/>
      <c r="JP9" s="237"/>
      <c r="JQ9" s="237"/>
      <c r="JR9" s="237"/>
      <c r="JS9" s="237"/>
      <c r="JT9" s="237"/>
      <c r="JU9" s="237"/>
      <c r="JV9" s="237"/>
      <c r="JW9" s="237"/>
      <c r="JX9" s="237"/>
      <c r="JY9" s="237"/>
      <c r="JZ9" s="237"/>
      <c r="KA9" s="237"/>
      <c r="KB9" s="237"/>
      <c r="KC9" s="237"/>
      <c r="KD9" s="237"/>
      <c r="KE9" s="237"/>
      <c r="KF9" s="237"/>
      <c r="KG9" s="237"/>
      <c r="KH9" s="237"/>
      <c r="KI9" s="237"/>
      <c r="KJ9" s="237"/>
      <c r="KK9" s="237"/>
      <c r="KL9" s="237"/>
      <c r="KM9" s="237"/>
      <c r="KN9" s="237"/>
      <c r="KO9" s="237"/>
      <c r="KP9" s="237"/>
      <c r="KQ9" s="237"/>
      <c r="KR9" s="237"/>
      <c r="KS9" s="237"/>
      <c r="KT9" s="237"/>
      <c r="KU9" s="237"/>
      <c r="KV9" s="237"/>
      <c r="KW9" s="237"/>
      <c r="KX9" s="237"/>
      <c r="KY9" s="237"/>
      <c r="KZ9" s="237"/>
      <c r="LA9" s="237"/>
      <c r="LB9" s="237"/>
      <c r="LC9" s="237"/>
      <c r="LD9" s="237"/>
      <c r="LE9" s="237"/>
      <c r="LF9" s="237"/>
      <c r="LG9" s="237"/>
      <c r="LH9" s="237"/>
      <c r="LI9" s="237"/>
      <c r="LJ9" s="237"/>
      <c r="LK9" s="237"/>
      <c r="LL9" s="237"/>
      <c r="LM9" s="237"/>
      <c r="LN9" s="237"/>
      <c r="LO9" s="237"/>
      <c r="LP9" s="237"/>
      <c r="LQ9" s="237"/>
      <c r="LR9" s="237"/>
      <c r="LS9" s="237"/>
      <c r="LT9" s="237"/>
      <c r="LU9" s="237"/>
      <c r="LV9" s="237"/>
      <c r="LW9" s="237"/>
      <c r="LX9" s="237"/>
      <c r="LY9" s="237"/>
      <c r="LZ9" s="237"/>
      <c r="MA9" s="237"/>
      <c r="MB9" s="237"/>
      <c r="MC9" s="237"/>
      <c r="MD9" s="237"/>
      <c r="ME9" s="237"/>
      <c r="MF9" s="237"/>
      <c r="MG9" s="237"/>
      <c r="MH9" s="237"/>
      <c r="MI9" s="237"/>
      <c r="MJ9" s="237"/>
      <c r="MK9" s="237"/>
      <c r="ML9" s="237"/>
      <c r="MM9" s="237"/>
      <c r="MN9" s="237"/>
      <c r="MO9" s="237"/>
      <c r="MP9" s="237"/>
      <c r="MQ9" s="237"/>
      <c r="MR9" s="237"/>
      <c r="MS9" s="237"/>
      <c r="MT9" s="237"/>
      <c r="MU9" s="237"/>
      <c r="MV9" s="237"/>
      <c r="MW9" s="237"/>
      <c r="MX9" s="237"/>
      <c r="MY9" s="237"/>
      <c r="MZ9" s="237"/>
      <c r="NA9" s="237"/>
      <c r="NB9" s="237"/>
      <c r="NC9" s="237"/>
      <c r="ND9" s="237"/>
      <c r="NE9" s="237"/>
      <c r="NF9" s="237"/>
      <c r="NG9" s="237"/>
      <c r="NH9" s="237"/>
      <c r="NI9" s="237"/>
      <c r="NJ9" s="237"/>
      <c r="NK9" s="237"/>
      <c r="NL9" s="237"/>
      <c r="NM9" s="237"/>
      <c r="NN9" s="237"/>
      <c r="NO9" s="237"/>
      <c r="NP9" s="237"/>
      <c r="NQ9" s="237"/>
      <c r="NR9" s="237"/>
      <c r="NS9" s="237"/>
      <c r="NT9" s="237"/>
      <c r="NU9" s="237"/>
      <c r="NV9" s="237"/>
      <c r="NW9" s="237"/>
      <c r="NX9" s="237"/>
      <c r="NY9" s="237"/>
      <c r="NZ9" s="237"/>
      <c r="OA9" s="237"/>
      <c r="OB9" s="237"/>
      <c r="OC9" s="237"/>
      <c r="OD9" s="237"/>
      <c r="OE9" s="237"/>
      <c r="OF9" s="237"/>
      <c r="OG9" s="237"/>
      <c r="OH9" s="237"/>
      <c r="OI9" s="237"/>
      <c r="OJ9" s="237"/>
      <c r="OK9" s="237"/>
      <c r="OL9" s="237"/>
      <c r="OM9" s="237"/>
      <c r="ON9" s="237"/>
      <c r="OO9" s="237"/>
      <c r="OP9" s="237"/>
      <c r="OQ9" s="237"/>
      <c r="OR9" s="237"/>
      <c r="OS9" s="237"/>
      <c r="OT9" s="237"/>
      <c r="OU9" s="237"/>
      <c r="OV9" s="237"/>
      <c r="OW9" s="237"/>
      <c r="OX9" s="237"/>
      <c r="OY9" s="237"/>
      <c r="OZ9" s="237"/>
      <c r="PA9" s="237"/>
      <c r="PB9" s="237"/>
      <c r="PC9" s="237"/>
      <c r="PD9" s="237"/>
      <c r="PE9" s="237"/>
      <c r="PF9" s="237"/>
      <c r="PG9" s="237"/>
      <c r="PH9" s="237"/>
      <c r="PI9" s="237"/>
      <c r="PJ9" s="237"/>
      <c r="PK9" s="237"/>
      <c r="PL9" s="237"/>
      <c r="PM9" s="237"/>
      <c r="PN9" s="237"/>
      <c r="PO9" s="237"/>
      <c r="PP9" s="237"/>
      <c r="PQ9" s="237"/>
      <c r="PR9" s="237"/>
      <c r="PS9" s="237"/>
      <c r="PT9" s="237"/>
      <c r="PU9" s="237"/>
      <c r="PV9" s="237"/>
      <c r="PW9" s="237"/>
      <c r="PX9" s="237"/>
      <c r="PY9" s="237"/>
      <c r="PZ9" s="237"/>
      <c r="QA9" s="237"/>
      <c r="QB9" s="237"/>
      <c r="QC9" s="237"/>
      <c r="QD9" s="237"/>
      <c r="QE9" s="237"/>
      <c r="QF9" s="237"/>
      <c r="QG9" s="237"/>
      <c r="QH9" s="237"/>
      <c r="QI9" s="237"/>
      <c r="QJ9" s="237"/>
      <c r="QK9" s="237"/>
      <c r="QL9" s="237"/>
      <c r="QM9" s="237"/>
      <c r="QN9" s="237"/>
      <c r="QO9" s="237"/>
      <c r="QP9" s="237"/>
      <c r="QQ9" s="237"/>
      <c r="QR9" s="237"/>
      <c r="QS9" s="237"/>
      <c r="QT9" s="237"/>
      <c r="QU9" s="237"/>
      <c r="QV9" s="237"/>
      <c r="QW9" s="237"/>
      <c r="QX9" s="237"/>
      <c r="QY9" s="237"/>
      <c r="QZ9" s="237"/>
      <c r="RA9" s="237"/>
      <c r="RB9" s="237"/>
      <c r="RC9" s="237"/>
      <c r="RD9" s="237"/>
      <c r="RE9" s="237"/>
      <c r="RF9" s="237"/>
      <c r="RG9" s="237"/>
      <c r="RH9" s="237"/>
      <c r="RI9" s="237"/>
      <c r="RJ9" s="237"/>
      <c r="RK9" s="237"/>
      <c r="RL9" s="237"/>
      <c r="RM9" s="237"/>
      <c r="RN9" s="237"/>
      <c r="RO9" s="237"/>
      <c r="RP9" s="237"/>
      <c r="RQ9" s="237"/>
      <c r="RR9" s="237"/>
      <c r="RS9" s="237"/>
      <c r="RT9" s="237"/>
      <c r="RU9" s="237"/>
      <c r="RV9" s="237"/>
      <c r="RW9" s="237"/>
      <c r="RX9" s="237"/>
      <c r="RY9" s="237"/>
      <c r="RZ9" s="237"/>
      <c r="SA9" s="237"/>
      <c r="SB9" s="237"/>
      <c r="SC9" s="237"/>
      <c r="SD9" s="237"/>
      <c r="SE9" s="237"/>
      <c r="SF9" s="237"/>
      <c r="SG9" s="237"/>
      <c r="SH9" s="237"/>
      <c r="SI9" s="237"/>
      <c r="SJ9" s="237"/>
      <c r="SK9" s="237"/>
      <c r="SL9" s="237"/>
      <c r="SM9" s="237"/>
      <c r="SN9" s="237"/>
      <c r="SO9" s="237"/>
      <c r="SP9" s="237"/>
      <c r="SQ9" s="237"/>
      <c r="SR9" s="237"/>
      <c r="SS9" s="237"/>
      <c r="ST9" s="237"/>
      <c r="SU9" s="237"/>
      <c r="SV9" s="237"/>
      <c r="SW9" s="237"/>
      <c r="SX9" s="237"/>
      <c r="SY9" s="237"/>
      <c r="SZ9" s="237"/>
      <c r="TA9" s="237"/>
      <c r="TB9" s="237"/>
      <c r="TC9" s="237"/>
      <c r="TD9" s="237"/>
      <c r="TE9" s="237"/>
      <c r="TF9" s="237"/>
      <c r="TG9" s="237"/>
      <c r="TH9" s="237"/>
      <c r="TI9" s="237"/>
      <c r="TJ9" s="237"/>
      <c r="TK9" s="237"/>
      <c r="TL9" s="237"/>
      <c r="TM9" s="237"/>
      <c r="TN9" s="237"/>
      <c r="TO9" s="237"/>
      <c r="TP9" s="237"/>
      <c r="TQ9" s="237"/>
      <c r="TR9" s="237"/>
      <c r="TS9" s="237"/>
      <c r="TT9" s="237"/>
      <c r="TU9" s="237"/>
      <c r="TV9" s="237"/>
      <c r="TW9" s="237"/>
      <c r="TX9" s="237"/>
      <c r="TY9" s="237"/>
      <c r="TZ9" s="237"/>
      <c r="UA9" s="237"/>
      <c r="UB9" s="237"/>
      <c r="UC9" s="237"/>
      <c r="UD9" s="237"/>
      <c r="UE9" s="237"/>
      <c r="UF9" s="237"/>
      <c r="UG9" s="237"/>
      <c r="UH9" s="237"/>
      <c r="UI9" s="237"/>
      <c r="UJ9" s="237"/>
      <c r="UK9" s="237"/>
      <c r="UL9" s="237"/>
      <c r="UM9" s="237"/>
      <c r="UN9" s="237"/>
      <c r="UO9" s="237"/>
      <c r="UP9" s="237"/>
      <c r="UQ9" s="237"/>
      <c r="UR9" s="237"/>
      <c r="US9" s="237"/>
      <c r="UT9" s="237"/>
      <c r="UU9" s="237"/>
      <c r="UV9" s="237"/>
      <c r="UW9" s="237"/>
      <c r="UX9" s="237"/>
      <c r="UY9" s="237"/>
      <c r="UZ9" s="237"/>
      <c r="VA9" s="237"/>
      <c r="VB9" s="237"/>
      <c r="VC9" s="237"/>
      <c r="VD9" s="237"/>
      <c r="VE9" s="237"/>
      <c r="VF9" s="237"/>
      <c r="VG9" s="237"/>
      <c r="VH9" s="237"/>
      <c r="VI9" s="237"/>
      <c r="VJ9" s="237"/>
      <c r="VK9" s="237"/>
      <c r="VL9" s="237"/>
      <c r="VM9" s="237"/>
      <c r="VN9" s="237"/>
      <c r="VO9" s="237"/>
      <c r="VP9" s="237"/>
      <c r="VQ9" s="237"/>
      <c r="VR9" s="237"/>
      <c r="VS9" s="237"/>
      <c r="VT9" s="237"/>
      <c r="VU9" s="237"/>
      <c r="VV9" s="237"/>
      <c r="VW9" s="237"/>
      <c r="VX9" s="237"/>
      <c r="VY9" s="237"/>
      <c r="VZ9" s="237"/>
      <c r="WA9" s="237"/>
      <c r="WB9" s="237"/>
      <c r="WC9" s="237"/>
      <c r="WD9" s="237"/>
      <c r="WE9" s="237"/>
      <c r="WF9" s="237"/>
      <c r="WG9" s="237"/>
      <c r="WH9" s="237"/>
      <c r="WI9" s="237"/>
      <c r="WJ9" s="237"/>
      <c r="WK9" s="237"/>
      <c r="WL9" s="237"/>
      <c r="WM9" s="237"/>
      <c r="WN9" s="237"/>
      <c r="WO9" s="237"/>
      <c r="WP9" s="237"/>
      <c r="WQ9" s="237"/>
      <c r="WR9" s="237"/>
      <c r="WS9" s="237"/>
      <c r="WT9" s="237"/>
      <c r="WU9" s="237"/>
      <c r="WV9" s="237"/>
      <c r="WW9" s="237"/>
      <c r="WX9" s="237"/>
      <c r="WY9" s="237"/>
      <c r="WZ9" s="237"/>
      <c r="XA9" s="237"/>
      <c r="XB9" s="237"/>
      <c r="XC9" s="237"/>
      <c r="XD9" s="237"/>
      <c r="XE9" s="237"/>
      <c r="XF9" s="237"/>
      <c r="XG9" s="237"/>
      <c r="XH9" s="237"/>
      <c r="XI9" s="237"/>
      <c r="XJ9" s="237"/>
      <c r="XK9" s="237"/>
      <c r="XL9" s="237"/>
      <c r="XM9" s="237"/>
      <c r="XN9" s="237"/>
      <c r="XO9" s="237"/>
      <c r="XP9" s="237"/>
      <c r="XQ9" s="237"/>
      <c r="XR9" s="237"/>
      <c r="XS9" s="237"/>
    </row>
    <row r="10" spans="1:643" s="194" customFormat="1" ht="16.5" customHeight="1" outlineLevel="1" x14ac:dyDescent="0.25">
      <c r="A10" s="180">
        <v>7</v>
      </c>
      <c r="B10" s="181" t="s">
        <v>92</v>
      </c>
      <c r="C10" s="182">
        <v>100</v>
      </c>
      <c r="D10" s="182">
        <v>100</v>
      </c>
      <c r="E10" s="182">
        <v>100</v>
      </c>
      <c r="F10" s="182">
        <v>100</v>
      </c>
      <c r="G10" s="182">
        <v>100</v>
      </c>
      <c r="H10" s="182">
        <v>100</v>
      </c>
      <c r="I10" s="182">
        <v>100</v>
      </c>
      <c r="J10" s="182">
        <v>100</v>
      </c>
      <c r="K10" s="182">
        <v>0</v>
      </c>
      <c r="L10" s="182">
        <v>0</v>
      </c>
      <c r="M10" s="183">
        <f t="shared" si="4"/>
        <v>0</v>
      </c>
      <c r="N10" s="184">
        <v>100</v>
      </c>
      <c r="O10" s="185">
        <v>100</v>
      </c>
      <c r="P10" s="185">
        <v>100</v>
      </c>
      <c r="Q10" s="185">
        <v>100</v>
      </c>
      <c r="R10" s="185">
        <v>100</v>
      </c>
      <c r="S10" s="185">
        <v>100</v>
      </c>
      <c r="T10" s="185">
        <v>100</v>
      </c>
      <c r="U10" s="185">
        <v>100</v>
      </c>
      <c r="V10" s="185">
        <v>100</v>
      </c>
      <c r="W10" s="185">
        <v>100</v>
      </c>
      <c r="X10" s="185">
        <v>100</v>
      </c>
      <c r="Y10" s="185">
        <v>0</v>
      </c>
      <c r="Z10" s="185">
        <v>0</v>
      </c>
      <c r="AA10" s="186">
        <f t="shared" si="5"/>
        <v>0</v>
      </c>
      <c r="AB10" s="187">
        <v>100</v>
      </c>
      <c r="AC10" s="182">
        <v>100</v>
      </c>
      <c r="AD10" s="182">
        <v>100</v>
      </c>
      <c r="AE10" s="182">
        <v>100</v>
      </c>
      <c r="AF10" s="182">
        <v>100</v>
      </c>
      <c r="AG10" s="182">
        <v>100</v>
      </c>
      <c r="AH10" s="182">
        <v>100</v>
      </c>
      <c r="AI10" s="182">
        <v>100</v>
      </c>
      <c r="AJ10" s="182">
        <v>100</v>
      </c>
      <c r="AK10" s="182">
        <v>100</v>
      </c>
      <c r="AL10" s="182">
        <v>100</v>
      </c>
      <c r="AM10" s="188">
        <v>100</v>
      </c>
      <c r="AN10" s="182">
        <v>0</v>
      </c>
      <c r="AO10" s="182">
        <v>0</v>
      </c>
      <c r="AP10" s="456">
        <f t="shared" si="6"/>
        <v>0</v>
      </c>
      <c r="AQ10" s="189">
        <v>100</v>
      </c>
      <c r="AR10" s="190">
        <v>100</v>
      </c>
      <c r="AS10" s="190">
        <v>100</v>
      </c>
      <c r="AT10" s="190">
        <v>100</v>
      </c>
      <c r="AU10" s="190">
        <v>100</v>
      </c>
      <c r="AV10" s="190">
        <v>100</v>
      </c>
      <c r="AW10" s="190">
        <v>100</v>
      </c>
      <c r="AX10" s="190">
        <v>100</v>
      </c>
      <c r="AY10" s="190">
        <v>100</v>
      </c>
      <c r="AZ10" s="185">
        <v>100</v>
      </c>
      <c r="BA10" s="185">
        <v>100</v>
      </c>
      <c r="BB10" s="185">
        <v>0</v>
      </c>
      <c r="BC10" s="185">
        <v>0</v>
      </c>
      <c r="BD10" s="186">
        <f t="shared" si="7"/>
        <v>0</v>
      </c>
      <c r="BE10" s="463">
        <v>0</v>
      </c>
      <c r="BF10" s="191">
        <v>0</v>
      </c>
      <c r="BG10" s="191">
        <v>0</v>
      </c>
      <c r="BH10" s="191">
        <v>0</v>
      </c>
      <c r="BI10" s="191">
        <v>0</v>
      </c>
      <c r="BJ10" s="191">
        <v>0</v>
      </c>
      <c r="BK10" s="191">
        <v>100</v>
      </c>
      <c r="BL10" s="191">
        <v>0</v>
      </c>
      <c r="BM10" s="191">
        <v>100</v>
      </c>
      <c r="BN10" s="191">
        <v>0</v>
      </c>
      <c r="BO10" s="191">
        <v>0</v>
      </c>
      <c r="BP10" s="474">
        <f t="shared" si="8"/>
        <v>3.5</v>
      </c>
      <c r="BQ10" s="191">
        <v>100</v>
      </c>
      <c r="BR10" s="191">
        <v>100</v>
      </c>
      <c r="BS10" s="191">
        <v>100</v>
      </c>
      <c r="BT10" s="191">
        <v>100</v>
      </c>
      <c r="BU10" s="191">
        <v>100</v>
      </c>
      <c r="BV10" s="191">
        <v>100</v>
      </c>
      <c r="BW10" s="82">
        <v>100</v>
      </c>
      <c r="BX10" s="191">
        <v>0</v>
      </c>
      <c r="BY10" s="191">
        <v>0</v>
      </c>
      <c r="BZ10" s="244">
        <f t="shared" si="17"/>
        <v>0</v>
      </c>
      <c r="CA10" s="246">
        <f t="shared" si="1"/>
        <v>3.5</v>
      </c>
      <c r="CB10" s="184">
        <v>100</v>
      </c>
      <c r="CC10" s="185">
        <v>100</v>
      </c>
      <c r="CD10" s="185">
        <v>100</v>
      </c>
      <c r="CE10" s="185">
        <v>100</v>
      </c>
      <c r="CF10" s="226">
        <v>0</v>
      </c>
      <c r="CG10" s="226">
        <v>0</v>
      </c>
      <c r="CH10" s="226">
        <v>0</v>
      </c>
      <c r="CI10" s="207">
        <f t="shared" si="9"/>
        <v>0</v>
      </c>
      <c r="CJ10" s="207">
        <v>100</v>
      </c>
      <c r="CK10" s="207">
        <v>100</v>
      </c>
      <c r="CL10" s="207">
        <v>100</v>
      </c>
      <c r="CM10" s="207">
        <v>100</v>
      </c>
      <c r="CN10" s="207">
        <v>0</v>
      </c>
      <c r="CO10" s="207">
        <v>0</v>
      </c>
      <c r="CP10" s="207">
        <v>0</v>
      </c>
      <c r="CQ10" s="207">
        <f t="shared" si="10"/>
        <v>0</v>
      </c>
      <c r="CR10" s="207">
        <v>100</v>
      </c>
      <c r="CS10" s="207">
        <v>100</v>
      </c>
      <c r="CT10" s="207">
        <v>100</v>
      </c>
      <c r="CU10" s="207">
        <v>0</v>
      </c>
      <c r="CV10" s="207">
        <v>0</v>
      </c>
      <c r="CW10" s="207">
        <f t="shared" si="11"/>
        <v>0</v>
      </c>
      <c r="CX10" s="207">
        <v>100</v>
      </c>
      <c r="CY10" s="207">
        <v>100</v>
      </c>
      <c r="CZ10" s="207">
        <v>100</v>
      </c>
      <c r="DA10" s="207">
        <v>100</v>
      </c>
      <c r="DB10" s="207">
        <v>0</v>
      </c>
      <c r="DC10" s="207">
        <v>0</v>
      </c>
      <c r="DD10" s="207">
        <v>0</v>
      </c>
      <c r="DE10" s="207">
        <f t="shared" si="12"/>
        <v>0</v>
      </c>
      <c r="DF10" s="207">
        <v>100</v>
      </c>
      <c r="DG10" s="207">
        <v>100</v>
      </c>
      <c r="DH10" s="207">
        <v>100</v>
      </c>
      <c r="DI10" s="207">
        <v>100</v>
      </c>
      <c r="DJ10" s="207">
        <v>0</v>
      </c>
      <c r="DK10" s="207">
        <v>0</v>
      </c>
      <c r="DL10" s="207">
        <v>0</v>
      </c>
      <c r="DM10" s="207">
        <f t="shared" si="13"/>
        <v>0</v>
      </c>
      <c r="DN10" s="207">
        <v>100</v>
      </c>
      <c r="DO10" s="207">
        <v>100</v>
      </c>
      <c r="DP10" s="207">
        <v>100</v>
      </c>
      <c r="DQ10" s="207">
        <v>0</v>
      </c>
      <c r="DR10" s="207">
        <v>0</v>
      </c>
      <c r="DS10" s="207">
        <f t="shared" si="14"/>
        <v>0</v>
      </c>
      <c r="DT10" s="199">
        <f t="shared" si="15"/>
        <v>0</v>
      </c>
      <c r="DU10" s="20"/>
      <c r="DV10" s="450"/>
      <c r="DW10" s="450"/>
      <c r="DX10" s="450"/>
      <c r="DY10" s="21">
        <f>4/10</f>
        <v>0.4</v>
      </c>
      <c r="DZ10" s="151">
        <f t="shared" si="2"/>
        <v>0.4</v>
      </c>
      <c r="EA10" s="20"/>
      <c r="EB10" s="21"/>
      <c r="EC10" s="116"/>
      <c r="ED10" s="21"/>
      <c r="EE10" s="193">
        <f t="shared" si="16"/>
        <v>0</v>
      </c>
      <c r="EF10" s="489">
        <f t="shared" si="3"/>
        <v>3.9</v>
      </c>
      <c r="EG10" s="493"/>
      <c r="EH10" s="239"/>
      <c r="EI10" s="239"/>
      <c r="EJ10" s="239"/>
      <c r="EK10" s="239"/>
      <c r="EL10" s="239"/>
      <c r="EM10" s="239"/>
      <c r="EN10" s="239"/>
      <c r="EO10" s="239"/>
      <c r="EP10" s="239"/>
      <c r="EQ10" s="239"/>
      <c r="ER10" s="239"/>
      <c r="ES10" s="239"/>
      <c r="ET10" s="239"/>
      <c r="EU10" s="239"/>
      <c r="EV10" s="239"/>
      <c r="EW10" s="239"/>
      <c r="EX10" s="239"/>
      <c r="EY10" s="239"/>
      <c r="EZ10" s="239"/>
      <c r="FA10" s="239"/>
      <c r="FB10" s="239"/>
      <c r="FC10" s="239"/>
      <c r="FD10" s="239"/>
      <c r="FE10" s="239"/>
      <c r="FF10" s="239"/>
      <c r="FG10" s="239"/>
      <c r="FH10" s="239"/>
      <c r="FI10" s="239"/>
      <c r="FJ10" s="239"/>
      <c r="FK10" s="239"/>
      <c r="FL10" s="239"/>
      <c r="FM10" s="239"/>
      <c r="FN10" s="239"/>
      <c r="FO10" s="239"/>
      <c r="FP10" s="239"/>
      <c r="FQ10" s="239"/>
      <c r="FR10" s="239"/>
      <c r="FS10" s="239"/>
      <c r="FT10" s="239"/>
      <c r="FU10" s="239"/>
      <c r="FV10" s="239"/>
      <c r="FW10" s="239"/>
      <c r="FX10" s="239"/>
      <c r="FY10" s="239"/>
      <c r="FZ10" s="239"/>
      <c r="GA10" s="239"/>
      <c r="GB10" s="239"/>
      <c r="GC10" s="239"/>
      <c r="GD10" s="239"/>
      <c r="GE10" s="239"/>
      <c r="GF10" s="239"/>
      <c r="GG10" s="239"/>
      <c r="GH10" s="239"/>
      <c r="GI10" s="239"/>
      <c r="GJ10" s="239"/>
      <c r="GK10" s="239"/>
      <c r="GL10" s="239"/>
      <c r="GM10" s="239"/>
      <c r="GN10" s="239"/>
      <c r="GO10" s="239"/>
      <c r="GP10" s="239"/>
      <c r="GQ10" s="239"/>
      <c r="GR10" s="239"/>
      <c r="GS10" s="239"/>
      <c r="GT10" s="239"/>
      <c r="GU10" s="239"/>
      <c r="GV10" s="239"/>
      <c r="GW10" s="239"/>
      <c r="GX10" s="239"/>
      <c r="GY10" s="239"/>
      <c r="GZ10" s="239"/>
      <c r="HA10" s="239"/>
      <c r="HB10" s="239"/>
      <c r="HC10" s="239"/>
      <c r="HD10" s="239"/>
      <c r="HE10" s="239"/>
      <c r="HF10" s="239"/>
      <c r="HG10" s="239"/>
      <c r="HH10" s="239"/>
      <c r="HI10" s="239"/>
      <c r="HJ10" s="239"/>
      <c r="HK10" s="239"/>
      <c r="HL10" s="239"/>
      <c r="HM10" s="239"/>
      <c r="HN10" s="239"/>
      <c r="HO10" s="239"/>
      <c r="HP10" s="239"/>
      <c r="HQ10" s="239"/>
      <c r="HR10" s="239"/>
      <c r="HS10" s="239"/>
      <c r="HT10" s="239"/>
      <c r="HU10" s="239"/>
      <c r="HV10" s="239"/>
      <c r="HW10" s="239"/>
      <c r="HX10" s="239"/>
      <c r="HY10" s="239"/>
      <c r="HZ10" s="239"/>
      <c r="IA10" s="239"/>
      <c r="IB10" s="239"/>
      <c r="IC10" s="239"/>
      <c r="ID10" s="239"/>
      <c r="IE10" s="239"/>
      <c r="IF10" s="239"/>
      <c r="IG10" s="239"/>
      <c r="IH10" s="239"/>
      <c r="II10" s="239"/>
      <c r="IJ10" s="239"/>
      <c r="IK10" s="239"/>
      <c r="IL10" s="239"/>
      <c r="IM10" s="239"/>
      <c r="IN10" s="239"/>
      <c r="IO10" s="239"/>
      <c r="IP10" s="239"/>
      <c r="IQ10" s="239"/>
      <c r="IR10" s="239"/>
      <c r="IS10" s="239"/>
      <c r="IT10" s="239"/>
      <c r="IU10" s="239"/>
      <c r="IV10" s="239"/>
      <c r="IW10" s="239"/>
      <c r="IX10" s="239"/>
      <c r="IY10" s="239"/>
      <c r="IZ10" s="239"/>
      <c r="JA10" s="239"/>
      <c r="JB10" s="239"/>
      <c r="JC10" s="239"/>
      <c r="JD10" s="239"/>
      <c r="JE10" s="239"/>
      <c r="JF10" s="239"/>
      <c r="JG10" s="239"/>
      <c r="JH10" s="239"/>
      <c r="JI10" s="239"/>
      <c r="JJ10" s="239"/>
      <c r="JK10" s="239"/>
      <c r="JL10" s="239"/>
      <c r="JM10" s="239"/>
      <c r="JN10" s="239"/>
      <c r="JO10" s="239"/>
      <c r="JP10" s="239"/>
      <c r="JQ10" s="239"/>
      <c r="JR10" s="239"/>
      <c r="JS10" s="239"/>
      <c r="JT10" s="239"/>
      <c r="JU10" s="239"/>
      <c r="JV10" s="239"/>
      <c r="JW10" s="239"/>
      <c r="JX10" s="239"/>
      <c r="JY10" s="239"/>
      <c r="JZ10" s="239"/>
      <c r="KA10" s="239"/>
      <c r="KB10" s="239"/>
      <c r="KC10" s="239"/>
      <c r="KD10" s="239"/>
      <c r="KE10" s="239"/>
      <c r="KF10" s="239"/>
      <c r="KG10" s="239"/>
      <c r="KH10" s="239"/>
      <c r="KI10" s="239"/>
      <c r="KJ10" s="239"/>
      <c r="KK10" s="239"/>
      <c r="KL10" s="239"/>
      <c r="KM10" s="239"/>
      <c r="KN10" s="239"/>
      <c r="KO10" s="239"/>
      <c r="KP10" s="239"/>
      <c r="KQ10" s="239"/>
      <c r="KR10" s="239"/>
      <c r="KS10" s="239"/>
      <c r="KT10" s="239"/>
      <c r="KU10" s="239"/>
      <c r="KV10" s="239"/>
      <c r="KW10" s="239"/>
      <c r="KX10" s="239"/>
      <c r="KY10" s="239"/>
      <c r="KZ10" s="239"/>
      <c r="LA10" s="239"/>
      <c r="LB10" s="239"/>
      <c r="LC10" s="239"/>
      <c r="LD10" s="239"/>
      <c r="LE10" s="239"/>
      <c r="LF10" s="239"/>
      <c r="LG10" s="239"/>
      <c r="LH10" s="239"/>
      <c r="LI10" s="239"/>
      <c r="LJ10" s="239"/>
      <c r="LK10" s="239"/>
      <c r="LL10" s="239"/>
      <c r="LM10" s="239"/>
      <c r="LN10" s="239"/>
      <c r="LO10" s="239"/>
      <c r="LP10" s="239"/>
      <c r="LQ10" s="239"/>
      <c r="LR10" s="239"/>
      <c r="LS10" s="239"/>
      <c r="LT10" s="239"/>
      <c r="LU10" s="239"/>
      <c r="LV10" s="239"/>
      <c r="LW10" s="239"/>
      <c r="LX10" s="239"/>
      <c r="LY10" s="239"/>
      <c r="LZ10" s="239"/>
      <c r="MA10" s="239"/>
      <c r="MB10" s="239"/>
      <c r="MC10" s="239"/>
      <c r="MD10" s="239"/>
      <c r="ME10" s="239"/>
      <c r="MF10" s="239"/>
      <c r="MG10" s="239"/>
      <c r="MH10" s="239"/>
      <c r="MI10" s="239"/>
      <c r="MJ10" s="239"/>
      <c r="MK10" s="239"/>
      <c r="ML10" s="239"/>
      <c r="MM10" s="239"/>
      <c r="MN10" s="239"/>
      <c r="MO10" s="239"/>
      <c r="MP10" s="239"/>
      <c r="MQ10" s="239"/>
      <c r="MR10" s="239"/>
      <c r="MS10" s="239"/>
      <c r="MT10" s="239"/>
      <c r="MU10" s="239"/>
      <c r="MV10" s="239"/>
      <c r="MW10" s="239"/>
      <c r="MX10" s="239"/>
      <c r="MY10" s="239"/>
      <c r="MZ10" s="239"/>
      <c r="NA10" s="239"/>
      <c r="NB10" s="239"/>
      <c r="NC10" s="239"/>
      <c r="ND10" s="239"/>
      <c r="NE10" s="239"/>
      <c r="NF10" s="239"/>
      <c r="NG10" s="239"/>
      <c r="NH10" s="239"/>
      <c r="NI10" s="239"/>
      <c r="NJ10" s="239"/>
      <c r="NK10" s="239"/>
      <c r="NL10" s="239"/>
      <c r="NM10" s="239"/>
      <c r="NN10" s="239"/>
      <c r="NO10" s="239"/>
      <c r="NP10" s="239"/>
      <c r="NQ10" s="239"/>
      <c r="NR10" s="239"/>
      <c r="NS10" s="239"/>
      <c r="NT10" s="239"/>
      <c r="NU10" s="239"/>
      <c r="NV10" s="239"/>
      <c r="NW10" s="239"/>
      <c r="NX10" s="239"/>
      <c r="NY10" s="239"/>
      <c r="NZ10" s="239"/>
      <c r="OA10" s="239"/>
      <c r="OB10" s="239"/>
      <c r="OC10" s="239"/>
      <c r="OD10" s="239"/>
      <c r="OE10" s="239"/>
      <c r="OF10" s="239"/>
      <c r="OG10" s="239"/>
      <c r="OH10" s="239"/>
      <c r="OI10" s="239"/>
      <c r="OJ10" s="239"/>
      <c r="OK10" s="239"/>
      <c r="OL10" s="239"/>
      <c r="OM10" s="239"/>
      <c r="ON10" s="239"/>
      <c r="OO10" s="239"/>
      <c r="OP10" s="239"/>
      <c r="OQ10" s="239"/>
      <c r="OR10" s="239"/>
      <c r="OS10" s="239"/>
      <c r="OT10" s="239"/>
      <c r="OU10" s="239"/>
      <c r="OV10" s="239"/>
      <c r="OW10" s="239"/>
      <c r="OX10" s="239"/>
      <c r="OY10" s="239"/>
      <c r="OZ10" s="239"/>
      <c r="PA10" s="239"/>
      <c r="PB10" s="239"/>
      <c r="PC10" s="239"/>
      <c r="PD10" s="239"/>
      <c r="PE10" s="239"/>
      <c r="PF10" s="239"/>
      <c r="PG10" s="239"/>
      <c r="PH10" s="239"/>
      <c r="PI10" s="239"/>
      <c r="PJ10" s="239"/>
      <c r="PK10" s="239"/>
      <c r="PL10" s="239"/>
      <c r="PM10" s="239"/>
      <c r="PN10" s="239"/>
      <c r="PO10" s="239"/>
      <c r="PP10" s="239"/>
      <c r="PQ10" s="239"/>
      <c r="PR10" s="239"/>
      <c r="PS10" s="239"/>
      <c r="PT10" s="239"/>
      <c r="PU10" s="239"/>
      <c r="PV10" s="239"/>
      <c r="PW10" s="239"/>
      <c r="PX10" s="239"/>
      <c r="PY10" s="239"/>
      <c r="PZ10" s="239"/>
      <c r="QA10" s="239"/>
      <c r="QB10" s="239"/>
      <c r="QC10" s="239"/>
      <c r="QD10" s="239"/>
      <c r="QE10" s="239"/>
      <c r="QF10" s="239"/>
      <c r="QG10" s="239"/>
      <c r="QH10" s="239"/>
      <c r="QI10" s="239"/>
      <c r="QJ10" s="239"/>
      <c r="QK10" s="239"/>
      <c r="QL10" s="239"/>
      <c r="QM10" s="239"/>
      <c r="QN10" s="239"/>
      <c r="QO10" s="239"/>
      <c r="QP10" s="239"/>
      <c r="QQ10" s="239"/>
      <c r="QR10" s="239"/>
      <c r="QS10" s="239"/>
      <c r="QT10" s="239"/>
      <c r="QU10" s="239"/>
      <c r="QV10" s="239"/>
      <c r="QW10" s="239"/>
      <c r="QX10" s="239"/>
      <c r="QY10" s="239"/>
      <c r="QZ10" s="239"/>
      <c r="RA10" s="239"/>
      <c r="RB10" s="239"/>
      <c r="RC10" s="239"/>
      <c r="RD10" s="239"/>
      <c r="RE10" s="239"/>
      <c r="RF10" s="239"/>
      <c r="RG10" s="239"/>
      <c r="RH10" s="239"/>
      <c r="RI10" s="239"/>
      <c r="RJ10" s="239"/>
      <c r="RK10" s="239"/>
      <c r="RL10" s="239"/>
      <c r="RM10" s="239"/>
      <c r="RN10" s="239"/>
      <c r="RO10" s="239"/>
      <c r="RP10" s="239"/>
      <c r="RQ10" s="239"/>
      <c r="RR10" s="239"/>
      <c r="RS10" s="239"/>
      <c r="RT10" s="239"/>
      <c r="RU10" s="239"/>
      <c r="RV10" s="239"/>
      <c r="RW10" s="239"/>
      <c r="RX10" s="239"/>
      <c r="RY10" s="239"/>
      <c r="RZ10" s="239"/>
      <c r="SA10" s="239"/>
      <c r="SB10" s="239"/>
      <c r="SC10" s="239"/>
      <c r="SD10" s="239"/>
      <c r="SE10" s="239"/>
      <c r="SF10" s="239"/>
      <c r="SG10" s="239"/>
      <c r="SH10" s="239"/>
      <c r="SI10" s="239"/>
      <c r="SJ10" s="239"/>
      <c r="SK10" s="239"/>
      <c r="SL10" s="239"/>
      <c r="SM10" s="239"/>
      <c r="SN10" s="239"/>
      <c r="SO10" s="239"/>
      <c r="SP10" s="239"/>
      <c r="SQ10" s="239"/>
      <c r="SR10" s="239"/>
      <c r="SS10" s="239"/>
      <c r="ST10" s="239"/>
      <c r="SU10" s="239"/>
      <c r="SV10" s="239"/>
      <c r="SW10" s="239"/>
      <c r="SX10" s="239"/>
      <c r="SY10" s="239"/>
      <c r="SZ10" s="239"/>
      <c r="TA10" s="239"/>
      <c r="TB10" s="239"/>
      <c r="TC10" s="239"/>
      <c r="TD10" s="239"/>
      <c r="TE10" s="239"/>
      <c r="TF10" s="239"/>
      <c r="TG10" s="239"/>
      <c r="TH10" s="239"/>
      <c r="TI10" s="239"/>
      <c r="TJ10" s="239"/>
      <c r="TK10" s="239"/>
      <c r="TL10" s="239"/>
      <c r="TM10" s="239"/>
      <c r="TN10" s="239"/>
      <c r="TO10" s="239"/>
      <c r="TP10" s="239"/>
      <c r="TQ10" s="239"/>
      <c r="TR10" s="239"/>
      <c r="TS10" s="239"/>
      <c r="TT10" s="239"/>
      <c r="TU10" s="239"/>
      <c r="TV10" s="239"/>
      <c r="TW10" s="239"/>
      <c r="TX10" s="239"/>
      <c r="TY10" s="239"/>
      <c r="TZ10" s="239"/>
      <c r="UA10" s="239"/>
      <c r="UB10" s="239"/>
      <c r="UC10" s="239"/>
      <c r="UD10" s="239"/>
      <c r="UE10" s="239"/>
      <c r="UF10" s="239"/>
      <c r="UG10" s="239"/>
      <c r="UH10" s="239"/>
      <c r="UI10" s="239"/>
      <c r="UJ10" s="239"/>
      <c r="UK10" s="239"/>
      <c r="UL10" s="239"/>
      <c r="UM10" s="239"/>
      <c r="UN10" s="239"/>
      <c r="UO10" s="239"/>
      <c r="UP10" s="239"/>
      <c r="UQ10" s="239"/>
      <c r="UR10" s="239"/>
      <c r="US10" s="239"/>
      <c r="UT10" s="239"/>
      <c r="UU10" s="239"/>
      <c r="UV10" s="239"/>
      <c r="UW10" s="239"/>
      <c r="UX10" s="239"/>
      <c r="UY10" s="239"/>
      <c r="UZ10" s="239"/>
      <c r="VA10" s="239"/>
      <c r="VB10" s="239"/>
      <c r="VC10" s="239"/>
      <c r="VD10" s="239"/>
      <c r="VE10" s="239"/>
      <c r="VF10" s="239"/>
      <c r="VG10" s="239"/>
      <c r="VH10" s="239"/>
      <c r="VI10" s="239"/>
      <c r="VJ10" s="239"/>
      <c r="VK10" s="239"/>
      <c r="VL10" s="239"/>
      <c r="VM10" s="239"/>
      <c r="VN10" s="239"/>
      <c r="VO10" s="239"/>
      <c r="VP10" s="239"/>
      <c r="VQ10" s="239"/>
      <c r="VR10" s="239"/>
      <c r="VS10" s="239"/>
      <c r="VT10" s="239"/>
      <c r="VU10" s="239"/>
      <c r="VV10" s="239"/>
      <c r="VW10" s="239"/>
      <c r="VX10" s="239"/>
      <c r="VY10" s="239"/>
      <c r="VZ10" s="239"/>
      <c r="WA10" s="239"/>
      <c r="WB10" s="239"/>
      <c r="WC10" s="239"/>
      <c r="WD10" s="239"/>
      <c r="WE10" s="239"/>
      <c r="WF10" s="239"/>
      <c r="WG10" s="239"/>
      <c r="WH10" s="239"/>
      <c r="WI10" s="239"/>
      <c r="WJ10" s="239"/>
      <c r="WK10" s="239"/>
      <c r="WL10" s="239"/>
      <c r="WM10" s="239"/>
      <c r="WN10" s="239"/>
      <c r="WO10" s="239"/>
      <c r="WP10" s="239"/>
      <c r="WQ10" s="239"/>
      <c r="WR10" s="239"/>
      <c r="WS10" s="239"/>
      <c r="WT10" s="239"/>
      <c r="WU10" s="239"/>
      <c r="WV10" s="239"/>
      <c r="WW10" s="239"/>
      <c r="WX10" s="239"/>
      <c r="WY10" s="239"/>
      <c r="WZ10" s="239"/>
      <c r="XA10" s="239"/>
      <c r="XB10" s="239"/>
      <c r="XC10" s="239"/>
      <c r="XD10" s="239"/>
      <c r="XE10" s="239"/>
      <c r="XF10" s="239"/>
      <c r="XG10" s="239"/>
      <c r="XH10" s="239"/>
      <c r="XI10" s="239"/>
      <c r="XJ10" s="239"/>
      <c r="XK10" s="239"/>
      <c r="XL10" s="239"/>
      <c r="XM10" s="239"/>
      <c r="XN10" s="239"/>
      <c r="XO10" s="239"/>
      <c r="XP10" s="239"/>
      <c r="XQ10" s="239"/>
      <c r="XR10" s="239"/>
      <c r="XS10" s="239"/>
    </row>
    <row r="11" spans="1:643" s="5" customFormat="1" ht="15.75" customHeight="1" outlineLevel="1" x14ac:dyDescent="0.25">
      <c r="A11" s="360">
        <v>8</v>
      </c>
      <c r="B11" s="107" t="s">
        <v>93</v>
      </c>
      <c r="C11" s="172">
        <v>0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100</v>
      </c>
      <c r="K11" s="172">
        <v>0</v>
      </c>
      <c r="L11" s="172">
        <v>0</v>
      </c>
      <c r="M11" s="96">
        <f t="shared" si="4"/>
        <v>3.5</v>
      </c>
      <c r="N11" s="173">
        <v>0</v>
      </c>
      <c r="O11" s="174">
        <v>0</v>
      </c>
      <c r="P11" s="174">
        <v>0</v>
      </c>
      <c r="Q11" s="174">
        <v>0</v>
      </c>
      <c r="R11" s="174">
        <v>0</v>
      </c>
      <c r="S11" s="174">
        <v>0</v>
      </c>
      <c r="T11" s="174">
        <v>0</v>
      </c>
      <c r="U11" s="174">
        <v>0</v>
      </c>
      <c r="V11" s="174">
        <v>0</v>
      </c>
      <c r="W11" s="174">
        <v>0</v>
      </c>
      <c r="X11" s="174">
        <v>100</v>
      </c>
      <c r="Y11" s="174">
        <v>0</v>
      </c>
      <c r="Z11" s="174">
        <v>0</v>
      </c>
      <c r="AA11" s="195">
        <f t="shared" si="5"/>
        <v>5</v>
      </c>
      <c r="AB11" s="175">
        <v>0</v>
      </c>
      <c r="AC11" s="172">
        <v>0</v>
      </c>
      <c r="AD11" s="172">
        <v>0</v>
      </c>
      <c r="AE11" s="172">
        <v>0</v>
      </c>
      <c r="AF11" s="172">
        <v>0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6">
        <v>100</v>
      </c>
      <c r="AN11" s="172">
        <v>0</v>
      </c>
      <c r="AO11" s="172">
        <v>20</v>
      </c>
      <c r="AP11" s="457">
        <f t="shared" si="6"/>
        <v>4.4000000000000004</v>
      </c>
      <c r="AQ11" s="177">
        <v>0</v>
      </c>
      <c r="AR11" s="178">
        <v>0</v>
      </c>
      <c r="AS11" s="178">
        <v>0</v>
      </c>
      <c r="AT11" s="178">
        <v>0</v>
      </c>
      <c r="AU11" s="178">
        <v>0</v>
      </c>
      <c r="AV11" s="178">
        <v>0</v>
      </c>
      <c r="AW11" s="178">
        <v>0</v>
      </c>
      <c r="AX11" s="178">
        <v>100</v>
      </c>
      <c r="AY11" s="178">
        <v>100</v>
      </c>
      <c r="AZ11" s="174">
        <v>0</v>
      </c>
      <c r="BA11" s="174">
        <v>100</v>
      </c>
      <c r="BB11" s="174">
        <v>0</v>
      </c>
      <c r="BC11" s="174">
        <v>10</v>
      </c>
      <c r="BD11" s="70">
        <f t="shared" si="7"/>
        <v>3.6</v>
      </c>
      <c r="BE11" s="464">
        <v>100</v>
      </c>
      <c r="BF11" s="179">
        <v>100</v>
      </c>
      <c r="BG11" s="179">
        <v>100</v>
      </c>
      <c r="BH11" s="179">
        <v>100</v>
      </c>
      <c r="BI11" s="179">
        <v>100</v>
      </c>
      <c r="BJ11" s="179">
        <v>100</v>
      </c>
      <c r="BK11" s="179">
        <v>100</v>
      </c>
      <c r="BL11" s="179">
        <v>100</v>
      </c>
      <c r="BM11" s="179">
        <v>100</v>
      </c>
      <c r="BN11" s="179">
        <v>0</v>
      </c>
      <c r="BO11" s="179">
        <v>0</v>
      </c>
      <c r="BP11" s="473">
        <f t="shared" si="8"/>
        <v>0</v>
      </c>
      <c r="BQ11" s="179">
        <v>100</v>
      </c>
      <c r="BR11" s="179">
        <v>100</v>
      </c>
      <c r="BS11" s="179">
        <v>100</v>
      </c>
      <c r="BT11" s="179">
        <v>100</v>
      </c>
      <c r="BU11" s="179">
        <v>100</v>
      </c>
      <c r="BV11" s="179">
        <v>100</v>
      </c>
      <c r="BW11" s="82">
        <v>100</v>
      </c>
      <c r="BX11" s="179">
        <v>0</v>
      </c>
      <c r="BY11" s="179">
        <v>0</v>
      </c>
      <c r="BZ11" s="244">
        <f t="shared" si="17"/>
        <v>0</v>
      </c>
      <c r="CA11" s="247">
        <f t="shared" si="1"/>
        <v>16.5</v>
      </c>
      <c r="CB11" s="173">
        <v>100</v>
      </c>
      <c r="CC11" s="174">
        <v>100</v>
      </c>
      <c r="CD11" s="174">
        <v>100</v>
      </c>
      <c r="CE11" s="174">
        <v>100</v>
      </c>
      <c r="CF11" s="227">
        <v>0</v>
      </c>
      <c r="CG11" s="227">
        <v>0</v>
      </c>
      <c r="CH11" s="227">
        <v>0</v>
      </c>
      <c r="CI11" s="70">
        <f t="shared" ref="CI11" si="18">3.5-(1*CB11/100+1.5*CC11/100+0.5*CD11/100+0.5*CE11/100)+0.5*CF11/100+CG11/100-(3.5-(1*CB11/100+1.5*CC11/100+0.5*CD11/100+0.5*CE11/100)+0.5*CF11/100+CG11/100)*CH11/100</f>
        <v>0</v>
      </c>
      <c r="CJ11" s="72">
        <v>100</v>
      </c>
      <c r="CK11" s="73">
        <v>100</v>
      </c>
      <c r="CL11" s="73">
        <v>100</v>
      </c>
      <c r="CM11" s="73">
        <v>100</v>
      </c>
      <c r="CN11" s="73">
        <v>0</v>
      </c>
      <c r="CO11" s="73">
        <v>0</v>
      </c>
      <c r="CP11" s="73">
        <v>0</v>
      </c>
      <c r="CQ11" s="202">
        <f t="shared" ref="CQ11" si="19">3-(1*CJ11/100+1*CK11/100+0.5*CL11/100+0.5*CM11/100)+0.5*CN11/100+CO11/100-(3-(1*CJ11/100+1*CK11/100+0.5*CL11/100+0.5*CM11/100)+0.5*CN11/100+CO11/100)*CP11/100</f>
        <v>0</v>
      </c>
      <c r="CR11" s="72">
        <v>100</v>
      </c>
      <c r="CS11" s="73">
        <v>100</v>
      </c>
      <c r="CT11" s="73">
        <v>100</v>
      </c>
      <c r="CU11" s="73">
        <v>0</v>
      </c>
      <c r="CV11" s="73">
        <v>0</v>
      </c>
      <c r="CW11" s="74">
        <f t="shared" ref="CW11" si="20">2-(1*CR11/100+0.5*CS11/100+0.5*CT11/100)+0.5*CU11/100-(2-(1*CR11/100+0.5*CS11/100+0.5*CT11/100)+0.5*CU11/100)*CV11/100</f>
        <v>0</v>
      </c>
      <c r="CX11" s="69">
        <v>100</v>
      </c>
      <c r="CY11" s="69">
        <v>100</v>
      </c>
      <c r="CZ11" s="201">
        <v>100</v>
      </c>
      <c r="DA11" s="201">
        <v>100</v>
      </c>
      <c r="DB11" s="201">
        <v>0</v>
      </c>
      <c r="DC11" s="201">
        <v>0</v>
      </c>
      <c r="DD11" s="201">
        <v>0</v>
      </c>
      <c r="DE11" s="203">
        <f t="shared" ref="DE11" si="21">3-(1*CX11/100+1*CY11/100+0.5*CZ11/100+0.5*DA11/100)+0.5*DB11/100+DC11/100-(3-(1*CX11/100+1*CY11/100+0.5*CZ11/100+0.5*DA11/100)+0.5*DB11/100+DD11/100)*DD11/100</f>
        <v>0</v>
      </c>
      <c r="DF11" s="68">
        <v>100</v>
      </c>
      <c r="DG11" s="69">
        <v>100</v>
      </c>
      <c r="DH11" s="201">
        <v>100</v>
      </c>
      <c r="DI11" s="201">
        <v>100</v>
      </c>
      <c r="DJ11" s="201">
        <v>0</v>
      </c>
      <c r="DK11" s="201">
        <v>0</v>
      </c>
      <c r="DL11" s="201">
        <v>0</v>
      </c>
      <c r="DM11" s="204">
        <f t="shared" ref="DM11" si="22">3.5-(1*DF11/100+1.5*DG11/100+0.5*DH11/100+0.5*DI11/100)+0.5*DJ11/100+DK11/100-(3.5-(1*DF11/100+1.5*DG11/100+0.5*DH11/100+0.5*DI11/100)+0.5*DJ11/100+DL11/100)*DL11/100</f>
        <v>0</v>
      </c>
      <c r="DN11" s="75">
        <v>100</v>
      </c>
      <c r="DO11" s="205">
        <v>100</v>
      </c>
      <c r="DP11" s="205">
        <v>100</v>
      </c>
      <c r="DQ11" s="205">
        <v>0</v>
      </c>
      <c r="DR11" s="205">
        <v>0</v>
      </c>
      <c r="DS11" s="206">
        <f t="shared" ref="DS11" si="23">2-(1*DN11/100+0.5*DO11/100+0.5*DP11/100)+0.5*DQ11/100-(2-(1*DN11/100+0.5*DO11/100+0.5*DP11/100)+0.5*DQ11/100)*DR11/100</f>
        <v>0</v>
      </c>
      <c r="DT11" s="199">
        <f t="shared" si="15"/>
        <v>0</v>
      </c>
      <c r="DU11" s="20">
        <f>4/10</f>
        <v>0.4</v>
      </c>
      <c r="DV11" s="450">
        <f>5/10</f>
        <v>0.5</v>
      </c>
      <c r="DW11" s="20">
        <f>4/11</f>
        <v>0.36363636363636365</v>
      </c>
      <c r="DX11" s="450">
        <f>6/10</f>
        <v>0.6</v>
      </c>
      <c r="DY11" s="21">
        <f>3/10</f>
        <v>0.3</v>
      </c>
      <c r="DZ11" s="122">
        <f t="shared" si="2"/>
        <v>2.1636363636363636</v>
      </c>
      <c r="EA11" s="20"/>
      <c r="EB11" s="21"/>
      <c r="EC11" s="116"/>
      <c r="ED11" s="21"/>
      <c r="EE11" s="196">
        <f t="shared" si="16"/>
        <v>0</v>
      </c>
      <c r="EF11" s="490">
        <f t="shared" si="3"/>
        <v>18.663636363636364</v>
      </c>
      <c r="EG11" s="496">
        <v>4</v>
      </c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</row>
    <row r="12" spans="1:643" s="6" customFormat="1" ht="16.5" customHeight="1" outlineLevel="1" x14ac:dyDescent="0.25">
      <c r="A12" s="359">
        <v>9</v>
      </c>
      <c r="B12" s="107" t="s">
        <v>94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100</v>
      </c>
      <c r="K12" s="73">
        <v>0</v>
      </c>
      <c r="L12" s="73">
        <v>0</v>
      </c>
      <c r="M12" s="96">
        <f t="shared" si="4"/>
        <v>3.5</v>
      </c>
      <c r="N12" s="68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100</v>
      </c>
      <c r="Y12" s="69">
        <v>0</v>
      </c>
      <c r="Z12" s="69">
        <v>10</v>
      </c>
      <c r="AA12" s="70">
        <f t="shared" si="5"/>
        <v>4.4000000000000004</v>
      </c>
      <c r="AB12" s="72">
        <v>100</v>
      </c>
      <c r="AC12" s="73">
        <v>100</v>
      </c>
      <c r="AD12" s="73">
        <v>100</v>
      </c>
      <c r="AE12" s="73">
        <v>100</v>
      </c>
      <c r="AF12" s="73">
        <v>100</v>
      </c>
      <c r="AG12" s="73">
        <v>100</v>
      </c>
      <c r="AH12" s="73">
        <v>100</v>
      </c>
      <c r="AI12" s="73">
        <v>100</v>
      </c>
      <c r="AJ12" s="73">
        <v>100</v>
      </c>
      <c r="AK12" s="73">
        <v>100</v>
      </c>
      <c r="AL12" s="73">
        <v>100</v>
      </c>
      <c r="AM12" s="94">
        <v>100</v>
      </c>
      <c r="AN12" s="73">
        <v>0</v>
      </c>
      <c r="AO12" s="73">
        <v>0</v>
      </c>
      <c r="AP12" s="411">
        <f t="shared" si="6"/>
        <v>0</v>
      </c>
      <c r="AQ12" s="75">
        <v>100</v>
      </c>
      <c r="AR12" s="95">
        <v>100</v>
      </c>
      <c r="AS12" s="95">
        <v>100</v>
      </c>
      <c r="AT12" s="95">
        <v>100</v>
      </c>
      <c r="AU12" s="95">
        <v>100</v>
      </c>
      <c r="AV12" s="95">
        <v>100</v>
      </c>
      <c r="AW12" s="95">
        <v>100</v>
      </c>
      <c r="AX12" s="95">
        <v>100</v>
      </c>
      <c r="AY12" s="95">
        <v>100</v>
      </c>
      <c r="AZ12" s="69">
        <v>100</v>
      </c>
      <c r="BA12" s="69">
        <v>100</v>
      </c>
      <c r="BB12" s="69">
        <v>0</v>
      </c>
      <c r="BC12" s="69">
        <v>0</v>
      </c>
      <c r="BD12" s="71">
        <f t="shared" si="7"/>
        <v>0</v>
      </c>
      <c r="BE12" s="461">
        <v>100</v>
      </c>
      <c r="BF12" s="82">
        <v>100</v>
      </c>
      <c r="BG12" s="82">
        <v>100</v>
      </c>
      <c r="BH12" s="82">
        <v>100</v>
      </c>
      <c r="BI12" s="82">
        <v>100</v>
      </c>
      <c r="BJ12" s="82">
        <v>100</v>
      </c>
      <c r="BK12" s="82">
        <v>100</v>
      </c>
      <c r="BL12" s="82">
        <v>100</v>
      </c>
      <c r="BM12" s="82">
        <v>100</v>
      </c>
      <c r="BN12" s="82">
        <v>0</v>
      </c>
      <c r="BO12" s="82">
        <v>0</v>
      </c>
      <c r="BP12" s="473">
        <f t="shared" si="8"/>
        <v>0</v>
      </c>
      <c r="BQ12" s="82">
        <v>100</v>
      </c>
      <c r="BR12" s="82">
        <v>100</v>
      </c>
      <c r="BS12" s="82">
        <v>100</v>
      </c>
      <c r="BT12" s="82">
        <v>100</v>
      </c>
      <c r="BU12" s="82">
        <v>100</v>
      </c>
      <c r="BV12" s="82">
        <v>100</v>
      </c>
      <c r="BW12" s="82">
        <v>100</v>
      </c>
      <c r="BX12" s="82">
        <v>0</v>
      </c>
      <c r="BY12" s="82">
        <v>0</v>
      </c>
      <c r="BZ12" s="244">
        <f t="shared" si="17"/>
        <v>0</v>
      </c>
      <c r="CA12" s="245">
        <f t="shared" si="1"/>
        <v>7.9</v>
      </c>
      <c r="CB12" s="68">
        <v>100</v>
      </c>
      <c r="CC12" s="69">
        <v>100</v>
      </c>
      <c r="CD12" s="69">
        <v>100</v>
      </c>
      <c r="CE12" s="69">
        <v>100</v>
      </c>
      <c r="CF12" s="201">
        <v>0</v>
      </c>
      <c r="CG12" s="201">
        <v>0</v>
      </c>
      <c r="CH12" s="201">
        <v>0</v>
      </c>
      <c r="CI12" s="70">
        <f t="shared" si="9"/>
        <v>0</v>
      </c>
      <c r="CJ12" s="72">
        <v>100</v>
      </c>
      <c r="CK12" s="73">
        <v>100</v>
      </c>
      <c r="CL12" s="73">
        <v>100</v>
      </c>
      <c r="CM12" s="73">
        <v>100</v>
      </c>
      <c r="CN12" s="73">
        <v>0</v>
      </c>
      <c r="CO12" s="73">
        <v>0</v>
      </c>
      <c r="CP12" s="73">
        <v>0</v>
      </c>
      <c r="CQ12" s="202">
        <f t="shared" si="10"/>
        <v>0</v>
      </c>
      <c r="CR12" s="72">
        <v>100</v>
      </c>
      <c r="CS12" s="73">
        <v>100</v>
      </c>
      <c r="CT12" s="73">
        <v>100</v>
      </c>
      <c r="CU12" s="73">
        <v>0</v>
      </c>
      <c r="CV12" s="73">
        <v>0</v>
      </c>
      <c r="CW12" s="74">
        <f t="shared" si="11"/>
        <v>0</v>
      </c>
      <c r="CX12" s="69">
        <v>100</v>
      </c>
      <c r="CY12" s="69">
        <v>100</v>
      </c>
      <c r="CZ12" s="201">
        <v>100</v>
      </c>
      <c r="DA12" s="201">
        <v>100</v>
      </c>
      <c r="DB12" s="201">
        <v>0</v>
      </c>
      <c r="DC12" s="201">
        <v>0</v>
      </c>
      <c r="DD12" s="201">
        <v>0</v>
      </c>
      <c r="DE12" s="203">
        <f t="shared" si="12"/>
        <v>0</v>
      </c>
      <c r="DF12" s="68">
        <v>100</v>
      </c>
      <c r="DG12" s="69">
        <v>100</v>
      </c>
      <c r="DH12" s="201">
        <v>100</v>
      </c>
      <c r="DI12" s="201">
        <v>100</v>
      </c>
      <c r="DJ12" s="201">
        <v>0</v>
      </c>
      <c r="DK12" s="201">
        <v>0</v>
      </c>
      <c r="DL12" s="201">
        <v>0</v>
      </c>
      <c r="DM12" s="204">
        <f t="shared" si="13"/>
        <v>0</v>
      </c>
      <c r="DN12" s="75">
        <v>100</v>
      </c>
      <c r="DO12" s="205">
        <v>100</v>
      </c>
      <c r="DP12" s="205">
        <v>100</v>
      </c>
      <c r="DQ12" s="205">
        <v>0</v>
      </c>
      <c r="DR12" s="205">
        <v>0</v>
      </c>
      <c r="DS12" s="206">
        <f t="shared" si="14"/>
        <v>0</v>
      </c>
      <c r="DT12" s="199">
        <f t="shared" si="15"/>
        <v>0</v>
      </c>
      <c r="DU12" s="20">
        <f>5/10</f>
        <v>0.5</v>
      </c>
      <c r="DV12" s="450">
        <f>5/10</f>
        <v>0.5</v>
      </c>
      <c r="DW12" s="20">
        <f>4/11</f>
        <v>0.36363636363636365</v>
      </c>
      <c r="DX12" s="450">
        <f>6/10</f>
        <v>0.6</v>
      </c>
      <c r="DY12" s="21">
        <f>4/10</f>
        <v>0.4</v>
      </c>
      <c r="DZ12" s="22">
        <f t="shared" si="2"/>
        <v>2.3636363636363638</v>
      </c>
      <c r="EA12" s="20"/>
      <c r="EB12" s="21"/>
      <c r="EC12" s="116"/>
      <c r="ED12" s="21"/>
      <c r="EE12" s="23">
        <f t="shared" si="16"/>
        <v>0</v>
      </c>
      <c r="EF12" s="490">
        <f t="shared" si="3"/>
        <v>10.263636363636364</v>
      </c>
      <c r="EG12" s="493"/>
      <c r="EH12" s="240"/>
      <c r="EI12" s="240"/>
      <c r="EJ12" s="240"/>
      <c r="EK12" s="240"/>
      <c r="EL12" s="240"/>
      <c r="EM12" s="240"/>
      <c r="EN12" s="240"/>
      <c r="EO12" s="240"/>
      <c r="EP12" s="240"/>
      <c r="EQ12" s="240"/>
      <c r="ER12" s="240"/>
      <c r="ES12" s="240"/>
      <c r="ET12" s="240"/>
      <c r="EU12" s="240"/>
      <c r="EV12" s="240"/>
      <c r="EW12" s="240"/>
      <c r="EX12" s="240"/>
      <c r="EY12" s="240"/>
      <c r="EZ12" s="240"/>
      <c r="FA12" s="240"/>
      <c r="FB12" s="240"/>
      <c r="FC12" s="240"/>
      <c r="FD12" s="240"/>
      <c r="FE12" s="240"/>
      <c r="FF12" s="240"/>
      <c r="FG12" s="240"/>
      <c r="FH12" s="240"/>
      <c r="FI12" s="240"/>
      <c r="FJ12" s="240"/>
      <c r="FK12" s="240"/>
      <c r="FL12" s="240"/>
      <c r="FM12" s="240"/>
      <c r="FN12" s="240"/>
      <c r="FO12" s="240"/>
      <c r="FP12" s="240"/>
      <c r="FQ12" s="240"/>
      <c r="FR12" s="240"/>
      <c r="FS12" s="240"/>
      <c r="FT12" s="240"/>
      <c r="FU12" s="240"/>
      <c r="FV12" s="240"/>
      <c r="FW12" s="240"/>
      <c r="FX12" s="240"/>
      <c r="FY12" s="240"/>
      <c r="FZ12" s="240"/>
      <c r="GA12" s="240"/>
      <c r="GB12" s="240"/>
      <c r="GC12" s="240"/>
      <c r="GD12" s="240"/>
      <c r="GE12" s="240"/>
      <c r="GF12" s="240"/>
      <c r="GG12" s="240"/>
      <c r="GH12" s="240"/>
      <c r="GI12" s="240"/>
      <c r="GJ12" s="240"/>
      <c r="GK12" s="240"/>
      <c r="GL12" s="240"/>
      <c r="GM12" s="240"/>
      <c r="GN12" s="240"/>
      <c r="GO12" s="240"/>
      <c r="GP12" s="240"/>
      <c r="GQ12" s="240"/>
      <c r="GR12" s="240"/>
      <c r="GS12" s="240"/>
      <c r="GT12" s="240"/>
      <c r="GU12" s="240"/>
      <c r="GV12" s="240"/>
      <c r="GW12" s="240"/>
      <c r="GX12" s="240"/>
      <c r="GY12" s="240"/>
      <c r="GZ12" s="240"/>
      <c r="HA12" s="240"/>
      <c r="HB12" s="240"/>
      <c r="HC12" s="240"/>
      <c r="HD12" s="240"/>
      <c r="HE12" s="240"/>
      <c r="HF12" s="240"/>
      <c r="HG12" s="240"/>
      <c r="HH12" s="240"/>
      <c r="HI12" s="240"/>
      <c r="HJ12" s="240"/>
      <c r="HK12" s="240"/>
      <c r="HL12" s="240"/>
      <c r="HM12" s="240"/>
      <c r="HN12" s="240"/>
      <c r="HO12" s="240"/>
      <c r="HP12" s="240"/>
      <c r="HQ12" s="240"/>
      <c r="HR12" s="240"/>
      <c r="HS12" s="240"/>
      <c r="HT12" s="240"/>
      <c r="HU12" s="240"/>
      <c r="HV12" s="240"/>
      <c r="HW12" s="240"/>
      <c r="HX12" s="240"/>
      <c r="HY12" s="240"/>
      <c r="HZ12" s="240"/>
      <c r="IA12" s="240"/>
      <c r="IB12" s="240"/>
      <c r="IC12" s="240"/>
      <c r="ID12" s="240"/>
      <c r="IE12" s="240"/>
      <c r="IF12" s="240"/>
      <c r="IG12" s="240"/>
      <c r="IH12" s="240"/>
      <c r="II12" s="240"/>
      <c r="IJ12" s="240"/>
      <c r="IK12" s="240"/>
      <c r="IL12" s="240"/>
      <c r="IM12" s="240"/>
      <c r="IN12" s="240"/>
      <c r="IO12" s="240"/>
      <c r="IP12" s="240"/>
      <c r="IQ12" s="240"/>
      <c r="IR12" s="240"/>
      <c r="IS12" s="240"/>
      <c r="IT12" s="240"/>
      <c r="IU12" s="240"/>
      <c r="IV12" s="240"/>
      <c r="IW12" s="240"/>
      <c r="IX12" s="240"/>
      <c r="IY12" s="240"/>
      <c r="IZ12" s="240"/>
      <c r="JA12" s="240"/>
      <c r="JB12" s="240"/>
      <c r="JC12" s="240"/>
      <c r="JD12" s="240"/>
      <c r="JE12" s="240"/>
      <c r="JF12" s="240"/>
      <c r="JG12" s="240"/>
      <c r="JH12" s="240"/>
      <c r="JI12" s="240"/>
      <c r="JJ12" s="240"/>
      <c r="JK12" s="240"/>
      <c r="JL12" s="240"/>
      <c r="JM12" s="240"/>
      <c r="JN12" s="240"/>
      <c r="JO12" s="240"/>
      <c r="JP12" s="240"/>
      <c r="JQ12" s="240"/>
      <c r="JR12" s="240"/>
      <c r="JS12" s="240"/>
      <c r="JT12" s="240"/>
      <c r="JU12" s="240"/>
      <c r="JV12" s="240"/>
      <c r="JW12" s="240"/>
      <c r="JX12" s="240"/>
      <c r="JY12" s="240"/>
      <c r="JZ12" s="240"/>
      <c r="KA12" s="240"/>
      <c r="KB12" s="240"/>
      <c r="KC12" s="240"/>
      <c r="KD12" s="240"/>
      <c r="KE12" s="240"/>
      <c r="KF12" s="240"/>
      <c r="KG12" s="240"/>
      <c r="KH12" s="240"/>
      <c r="KI12" s="240"/>
      <c r="KJ12" s="240"/>
      <c r="KK12" s="240"/>
      <c r="KL12" s="240"/>
      <c r="KM12" s="240"/>
      <c r="KN12" s="240"/>
      <c r="KO12" s="240"/>
      <c r="KP12" s="240"/>
      <c r="KQ12" s="240"/>
      <c r="KR12" s="240"/>
      <c r="KS12" s="240"/>
      <c r="KT12" s="240"/>
      <c r="KU12" s="240"/>
      <c r="KV12" s="240"/>
      <c r="KW12" s="240"/>
      <c r="KX12" s="240"/>
      <c r="KY12" s="240"/>
      <c r="KZ12" s="240"/>
      <c r="LA12" s="240"/>
      <c r="LB12" s="240"/>
      <c r="LC12" s="240"/>
      <c r="LD12" s="240"/>
      <c r="LE12" s="240"/>
      <c r="LF12" s="240"/>
      <c r="LG12" s="240"/>
      <c r="LH12" s="240"/>
      <c r="LI12" s="240"/>
      <c r="LJ12" s="240"/>
      <c r="LK12" s="240"/>
      <c r="LL12" s="240"/>
      <c r="LM12" s="240"/>
      <c r="LN12" s="240"/>
      <c r="LO12" s="240"/>
      <c r="LP12" s="240"/>
      <c r="LQ12" s="240"/>
      <c r="LR12" s="240"/>
      <c r="LS12" s="240"/>
      <c r="LT12" s="240"/>
      <c r="LU12" s="240"/>
      <c r="LV12" s="240"/>
      <c r="LW12" s="240"/>
      <c r="LX12" s="240"/>
      <c r="LY12" s="240"/>
      <c r="LZ12" s="240"/>
      <c r="MA12" s="240"/>
      <c r="MB12" s="240"/>
      <c r="MC12" s="240"/>
      <c r="MD12" s="240"/>
      <c r="ME12" s="240"/>
      <c r="MF12" s="240"/>
      <c r="MG12" s="240"/>
      <c r="MH12" s="240"/>
      <c r="MI12" s="240"/>
      <c r="MJ12" s="240"/>
      <c r="MK12" s="240"/>
      <c r="ML12" s="240"/>
      <c r="MM12" s="240"/>
      <c r="MN12" s="240"/>
      <c r="MO12" s="240"/>
      <c r="MP12" s="240"/>
      <c r="MQ12" s="240"/>
      <c r="MR12" s="240"/>
      <c r="MS12" s="240"/>
      <c r="MT12" s="240"/>
      <c r="MU12" s="240"/>
      <c r="MV12" s="240"/>
      <c r="MW12" s="240"/>
      <c r="MX12" s="240"/>
      <c r="MY12" s="240"/>
      <c r="MZ12" s="240"/>
      <c r="NA12" s="240"/>
      <c r="NB12" s="240"/>
      <c r="NC12" s="240"/>
      <c r="ND12" s="240"/>
      <c r="NE12" s="240"/>
      <c r="NF12" s="240"/>
      <c r="NG12" s="240"/>
      <c r="NH12" s="240"/>
      <c r="NI12" s="240"/>
      <c r="NJ12" s="240"/>
      <c r="NK12" s="240"/>
      <c r="NL12" s="240"/>
      <c r="NM12" s="240"/>
      <c r="NN12" s="240"/>
      <c r="NO12" s="240"/>
      <c r="NP12" s="240"/>
      <c r="NQ12" s="240"/>
      <c r="NR12" s="240"/>
      <c r="NS12" s="240"/>
      <c r="NT12" s="240"/>
      <c r="NU12" s="240"/>
      <c r="NV12" s="240"/>
      <c r="NW12" s="240"/>
      <c r="NX12" s="240"/>
      <c r="NY12" s="240"/>
      <c r="NZ12" s="240"/>
      <c r="OA12" s="240"/>
      <c r="OB12" s="240"/>
      <c r="OC12" s="240"/>
      <c r="OD12" s="240"/>
      <c r="OE12" s="240"/>
      <c r="OF12" s="240"/>
      <c r="OG12" s="240"/>
      <c r="OH12" s="240"/>
      <c r="OI12" s="240"/>
      <c r="OJ12" s="240"/>
      <c r="OK12" s="240"/>
      <c r="OL12" s="240"/>
      <c r="OM12" s="240"/>
      <c r="ON12" s="240"/>
      <c r="OO12" s="240"/>
      <c r="OP12" s="240"/>
      <c r="OQ12" s="240"/>
      <c r="OR12" s="240"/>
      <c r="OS12" s="240"/>
      <c r="OT12" s="240"/>
      <c r="OU12" s="240"/>
      <c r="OV12" s="240"/>
      <c r="OW12" s="240"/>
      <c r="OX12" s="240"/>
      <c r="OY12" s="240"/>
      <c r="OZ12" s="240"/>
      <c r="PA12" s="240"/>
      <c r="PB12" s="240"/>
      <c r="PC12" s="240"/>
      <c r="PD12" s="240"/>
      <c r="PE12" s="240"/>
      <c r="PF12" s="240"/>
      <c r="PG12" s="240"/>
      <c r="PH12" s="240"/>
      <c r="PI12" s="240"/>
      <c r="PJ12" s="240"/>
      <c r="PK12" s="240"/>
      <c r="PL12" s="240"/>
      <c r="PM12" s="240"/>
      <c r="PN12" s="240"/>
      <c r="PO12" s="240"/>
      <c r="PP12" s="240"/>
      <c r="PQ12" s="240"/>
      <c r="PR12" s="240"/>
      <c r="PS12" s="240"/>
      <c r="PT12" s="240"/>
      <c r="PU12" s="240"/>
      <c r="PV12" s="240"/>
      <c r="PW12" s="240"/>
      <c r="PX12" s="240"/>
      <c r="PY12" s="240"/>
      <c r="PZ12" s="240"/>
      <c r="QA12" s="240"/>
      <c r="QB12" s="240"/>
      <c r="QC12" s="240"/>
      <c r="QD12" s="240"/>
      <c r="QE12" s="240"/>
      <c r="QF12" s="240"/>
      <c r="QG12" s="240"/>
      <c r="QH12" s="240"/>
      <c r="QI12" s="240"/>
      <c r="QJ12" s="240"/>
      <c r="QK12" s="240"/>
      <c r="QL12" s="240"/>
      <c r="QM12" s="240"/>
      <c r="QN12" s="240"/>
      <c r="QO12" s="240"/>
      <c r="QP12" s="240"/>
      <c r="QQ12" s="240"/>
      <c r="QR12" s="240"/>
      <c r="QS12" s="240"/>
      <c r="QT12" s="240"/>
      <c r="QU12" s="240"/>
      <c r="QV12" s="240"/>
      <c r="QW12" s="240"/>
      <c r="QX12" s="240"/>
      <c r="QY12" s="240"/>
      <c r="QZ12" s="240"/>
      <c r="RA12" s="240"/>
      <c r="RB12" s="240"/>
      <c r="RC12" s="240"/>
      <c r="RD12" s="240"/>
      <c r="RE12" s="240"/>
      <c r="RF12" s="240"/>
      <c r="RG12" s="240"/>
      <c r="RH12" s="240"/>
      <c r="RI12" s="240"/>
      <c r="RJ12" s="240"/>
      <c r="RK12" s="240"/>
      <c r="RL12" s="240"/>
      <c r="RM12" s="240"/>
      <c r="RN12" s="240"/>
      <c r="RO12" s="240"/>
      <c r="RP12" s="240"/>
      <c r="RQ12" s="240"/>
      <c r="RR12" s="240"/>
      <c r="RS12" s="240"/>
      <c r="RT12" s="240"/>
      <c r="RU12" s="240"/>
      <c r="RV12" s="240"/>
      <c r="RW12" s="240"/>
      <c r="RX12" s="240"/>
      <c r="RY12" s="240"/>
      <c r="RZ12" s="240"/>
      <c r="SA12" s="240"/>
      <c r="SB12" s="240"/>
      <c r="SC12" s="240"/>
      <c r="SD12" s="240"/>
      <c r="SE12" s="240"/>
      <c r="SF12" s="240"/>
      <c r="SG12" s="240"/>
      <c r="SH12" s="240"/>
      <c r="SI12" s="240"/>
      <c r="SJ12" s="240"/>
      <c r="SK12" s="240"/>
      <c r="SL12" s="240"/>
      <c r="SM12" s="240"/>
      <c r="SN12" s="240"/>
      <c r="SO12" s="240"/>
      <c r="SP12" s="240"/>
      <c r="SQ12" s="240"/>
      <c r="SR12" s="240"/>
      <c r="SS12" s="240"/>
      <c r="ST12" s="240"/>
      <c r="SU12" s="240"/>
      <c r="SV12" s="240"/>
      <c r="SW12" s="240"/>
      <c r="SX12" s="240"/>
      <c r="SY12" s="240"/>
      <c r="SZ12" s="240"/>
      <c r="TA12" s="240"/>
      <c r="TB12" s="240"/>
      <c r="TC12" s="240"/>
      <c r="TD12" s="240"/>
      <c r="TE12" s="240"/>
      <c r="TF12" s="240"/>
      <c r="TG12" s="240"/>
      <c r="TH12" s="240"/>
      <c r="TI12" s="240"/>
      <c r="TJ12" s="240"/>
      <c r="TK12" s="240"/>
      <c r="TL12" s="240"/>
      <c r="TM12" s="240"/>
      <c r="TN12" s="240"/>
      <c r="TO12" s="240"/>
      <c r="TP12" s="240"/>
      <c r="TQ12" s="240"/>
      <c r="TR12" s="240"/>
      <c r="TS12" s="240"/>
      <c r="TT12" s="240"/>
      <c r="TU12" s="240"/>
      <c r="TV12" s="240"/>
      <c r="TW12" s="240"/>
      <c r="TX12" s="240"/>
      <c r="TY12" s="240"/>
      <c r="TZ12" s="240"/>
      <c r="UA12" s="240"/>
      <c r="UB12" s="240"/>
      <c r="UC12" s="240"/>
      <c r="UD12" s="240"/>
      <c r="UE12" s="240"/>
      <c r="UF12" s="240"/>
      <c r="UG12" s="240"/>
      <c r="UH12" s="240"/>
      <c r="UI12" s="240"/>
      <c r="UJ12" s="240"/>
      <c r="UK12" s="240"/>
      <c r="UL12" s="240"/>
      <c r="UM12" s="240"/>
      <c r="UN12" s="240"/>
      <c r="UO12" s="240"/>
      <c r="UP12" s="240"/>
      <c r="UQ12" s="240"/>
      <c r="UR12" s="240"/>
      <c r="US12" s="240"/>
      <c r="UT12" s="240"/>
      <c r="UU12" s="240"/>
      <c r="UV12" s="240"/>
      <c r="UW12" s="240"/>
      <c r="UX12" s="240"/>
      <c r="UY12" s="240"/>
      <c r="UZ12" s="240"/>
      <c r="VA12" s="240"/>
      <c r="VB12" s="240"/>
      <c r="VC12" s="240"/>
      <c r="VD12" s="240"/>
      <c r="VE12" s="240"/>
      <c r="VF12" s="240"/>
      <c r="VG12" s="240"/>
      <c r="VH12" s="240"/>
      <c r="VI12" s="240"/>
      <c r="VJ12" s="240"/>
      <c r="VK12" s="240"/>
      <c r="VL12" s="240"/>
      <c r="VM12" s="240"/>
      <c r="VN12" s="240"/>
      <c r="VO12" s="240"/>
      <c r="VP12" s="240"/>
      <c r="VQ12" s="240"/>
      <c r="VR12" s="240"/>
      <c r="VS12" s="240"/>
      <c r="VT12" s="240"/>
      <c r="VU12" s="240"/>
      <c r="VV12" s="240"/>
      <c r="VW12" s="240"/>
      <c r="VX12" s="240"/>
      <c r="VY12" s="240"/>
      <c r="VZ12" s="240"/>
      <c r="WA12" s="240"/>
      <c r="WB12" s="240"/>
      <c r="WC12" s="240"/>
      <c r="WD12" s="240"/>
      <c r="WE12" s="240"/>
      <c r="WF12" s="240"/>
      <c r="WG12" s="240"/>
      <c r="WH12" s="240"/>
      <c r="WI12" s="240"/>
      <c r="WJ12" s="240"/>
      <c r="WK12" s="240"/>
      <c r="WL12" s="240"/>
      <c r="WM12" s="240"/>
      <c r="WN12" s="240"/>
      <c r="WO12" s="240"/>
      <c r="WP12" s="240"/>
      <c r="WQ12" s="240"/>
      <c r="WR12" s="240"/>
      <c r="WS12" s="240"/>
      <c r="WT12" s="240"/>
      <c r="WU12" s="240"/>
      <c r="WV12" s="240"/>
      <c r="WW12" s="240"/>
      <c r="WX12" s="240"/>
      <c r="WY12" s="240"/>
      <c r="WZ12" s="240"/>
      <c r="XA12" s="240"/>
      <c r="XB12" s="240"/>
      <c r="XC12" s="240"/>
      <c r="XD12" s="240"/>
      <c r="XE12" s="240"/>
      <c r="XF12" s="240"/>
      <c r="XG12" s="240"/>
      <c r="XH12" s="240"/>
      <c r="XI12" s="240"/>
      <c r="XJ12" s="240"/>
      <c r="XK12" s="240"/>
      <c r="XL12" s="240"/>
      <c r="XM12" s="240"/>
      <c r="XN12" s="240"/>
      <c r="XO12" s="240"/>
      <c r="XP12" s="240"/>
      <c r="XQ12" s="240"/>
      <c r="XR12" s="240"/>
      <c r="XS12" s="240"/>
    </row>
    <row r="13" spans="1:643" s="7" customFormat="1" ht="15.75" customHeight="1" outlineLevel="1" x14ac:dyDescent="0.25">
      <c r="A13" s="359">
        <v>10</v>
      </c>
      <c r="B13" s="107" t="s">
        <v>95</v>
      </c>
      <c r="C13" s="73">
        <v>100</v>
      </c>
      <c r="D13" s="73">
        <v>100</v>
      </c>
      <c r="E13" s="73">
        <v>100</v>
      </c>
      <c r="F13" s="73">
        <v>100</v>
      </c>
      <c r="G13" s="73">
        <v>100</v>
      </c>
      <c r="H13" s="73">
        <v>100</v>
      </c>
      <c r="I13" s="73">
        <v>100</v>
      </c>
      <c r="J13" s="73">
        <v>100</v>
      </c>
      <c r="K13" s="73">
        <v>0</v>
      </c>
      <c r="L13" s="73">
        <v>0</v>
      </c>
      <c r="M13" s="250">
        <f t="shared" si="4"/>
        <v>0</v>
      </c>
      <c r="N13" s="68">
        <v>100</v>
      </c>
      <c r="O13" s="69">
        <v>100</v>
      </c>
      <c r="P13" s="69">
        <v>100</v>
      </c>
      <c r="Q13" s="69">
        <v>100</v>
      </c>
      <c r="R13" s="69">
        <v>100</v>
      </c>
      <c r="S13" s="69">
        <v>100</v>
      </c>
      <c r="T13" s="69">
        <v>100</v>
      </c>
      <c r="U13" s="69">
        <v>100</v>
      </c>
      <c r="V13" s="69">
        <v>100</v>
      </c>
      <c r="W13" s="69">
        <v>100</v>
      </c>
      <c r="X13" s="69">
        <v>100</v>
      </c>
      <c r="Y13" s="69">
        <v>0</v>
      </c>
      <c r="Z13" s="69">
        <v>0</v>
      </c>
      <c r="AA13" s="70">
        <f t="shared" si="5"/>
        <v>0</v>
      </c>
      <c r="AB13" s="72">
        <v>100</v>
      </c>
      <c r="AC13" s="73">
        <v>100</v>
      </c>
      <c r="AD13" s="73">
        <v>100</v>
      </c>
      <c r="AE13" s="73">
        <v>100</v>
      </c>
      <c r="AF13" s="73">
        <v>100</v>
      </c>
      <c r="AG13" s="73">
        <v>100</v>
      </c>
      <c r="AH13" s="73">
        <v>100</v>
      </c>
      <c r="AI13" s="73">
        <v>100</v>
      </c>
      <c r="AJ13" s="73">
        <v>100</v>
      </c>
      <c r="AK13" s="73">
        <v>100</v>
      </c>
      <c r="AL13" s="73">
        <v>100</v>
      </c>
      <c r="AM13" s="94">
        <v>100</v>
      </c>
      <c r="AN13" s="73">
        <v>0</v>
      </c>
      <c r="AO13" s="73">
        <v>0</v>
      </c>
      <c r="AP13" s="411">
        <f t="shared" si="6"/>
        <v>0</v>
      </c>
      <c r="AQ13" s="75">
        <v>100</v>
      </c>
      <c r="AR13" s="95">
        <v>100</v>
      </c>
      <c r="AS13" s="95">
        <v>100</v>
      </c>
      <c r="AT13" s="95">
        <v>100</v>
      </c>
      <c r="AU13" s="95">
        <v>100</v>
      </c>
      <c r="AV13" s="95">
        <v>100</v>
      </c>
      <c r="AW13" s="95">
        <v>100</v>
      </c>
      <c r="AX13" s="95">
        <v>100</v>
      </c>
      <c r="AY13" s="95">
        <v>100</v>
      </c>
      <c r="AZ13" s="69">
        <v>100</v>
      </c>
      <c r="BA13" s="69">
        <v>100</v>
      </c>
      <c r="BB13" s="69">
        <v>0</v>
      </c>
      <c r="BC13" s="69">
        <v>0</v>
      </c>
      <c r="BD13" s="71">
        <f t="shared" si="7"/>
        <v>0</v>
      </c>
      <c r="BE13" s="461">
        <v>100</v>
      </c>
      <c r="BF13" s="82">
        <v>100</v>
      </c>
      <c r="BG13" s="82">
        <v>100</v>
      </c>
      <c r="BH13" s="82">
        <v>100</v>
      </c>
      <c r="BI13" s="82">
        <v>100</v>
      </c>
      <c r="BJ13" s="82">
        <v>100</v>
      </c>
      <c r="BK13" s="82">
        <v>100</v>
      </c>
      <c r="BL13" s="82">
        <v>100</v>
      </c>
      <c r="BM13" s="82">
        <v>100</v>
      </c>
      <c r="BN13" s="82">
        <v>0</v>
      </c>
      <c r="BO13" s="82">
        <v>0</v>
      </c>
      <c r="BP13" s="473">
        <f t="shared" si="8"/>
        <v>0</v>
      </c>
      <c r="BQ13" s="82">
        <v>100</v>
      </c>
      <c r="BR13" s="82">
        <v>100</v>
      </c>
      <c r="BS13" s="82">
        <v>100</v>
      </c>
      <c r="BT13" s="82">
        <v>100</v>
      </c>
      <c r="BU13" s="82">
        <v>100</v>
      </c>
      <c r="BV13" s="82">
        <v>100</v>
      </c>
      <c r="BW13" s="82">
        <v>100</v>
      </c>
      <c r="BX13" s="82">
        <v>0</v>
      </c>
      <c r="BY13" s="82">
        <v>0</v>
      </c>
      <c r="BZ13" s="244">
        <f t="shared" si="17"/>
        <v>0</v>
      </c>
      <c r="CA13" s="245">
        <f t="shared" si="1"/>
        <v>0</v>
      </c>
      <c r="CB13" s="68">
        <v>100</v>
      </c>
      <c r="CC13" s="69">
        <v>100</v>
      </c>
      <c r="CD13" s="69">
        <v>100</v>
      </c>
      <c r="CE13" s="69">
        <v>100</v>
      </c>
      <c r="CF13" s="201">
        <v>0</v>
      </c>
      <c r="CG13" s="201">
        <v>0</v>
      </c>
      <c r="CH13" s="201">
        <v>0</v>
      </c>
      <c r="CI13" s="207">
        <f t="shared" si="9"/>
        <v>0</v>
      </c>
      <c r="CJ13" s="208">
        <v>100</v>
      </c>
      <c r="CK13" s="209">
        <v>100</v>
      </c>
      <c r="CL13" s="209">
        <v>100</v>
      </c>
      <c r="CM13" s="209">
        <v>100</v>
      </c>
      <c r="CN13" s="209">
        <v>0</v>
      </c>
      <c r="CO13" s="209">
        <v>0</v>
      </c>
      <c r="CP13" s="209">
        <v>0</v>
      </c>
      <c r="CQ13" s="210">
        <f t="shared" si="10"/>
        <v>0</v>
      </c>
      <c r="CR13" s="208">
        <v>100</v>
      </c>
      <c r="CS13" s="209">
        <v>100</v>
      </c>
      <c r="CT13" s="209">
        <v>100</v>
      </c>
      <c r="CU13" s="209">
        <v>0</v>
      </c>
      <c r="CV13" s="209">
        <v>0</v>
      </c>
      <c r="CW13" s="211">
        <f t="shared" si="11"/>
        <v>0</v>
      </c>
      <c r="CX13" s="212">
        <v>100</v>
      </c>
      <c r="CY13" s="212">
        <v>100</v>
      </c>
      <c r="CZ13" s="213">
        <v>100</v>
      </c>
      <c r="DA13" s="213">
        <v>100</v>
      </c>
      <c r="DB13" s="213">
        <v>0</v>
      </c>
      <c r="DC13" s="213">
        <v>0</v>
      </c>
      <c r="DD13" s="213">
        <v>0</v>
      </c>
      <c r="DE13" s="214">
        <f t="shared" si="12"/>
        <v>0</v>
      </c>
      <c r="DF13" s="215">
        <v>100</v>
      </c>
      <c r="DG13" s="212">
        <v>100</v>
      </c>
      <c r="DH13" s="213">
        <v>100</v>
      </c>
      <c r="DI13" s="213">
        <v>100</v>
      </c>
      <c r="DJ13" s="213">
        <v>0</v>
      </c>
      <c r="DK13" s="213">
        <v>0</v>
      </c>
      <c r="DL13" s="213">
        <v>0</v>
      </c>
      <c r="DM13" s="216">
        <f t="shared" si="13"/>
        <v>0</v>
      </c>
      <c r="DN13" s="217">
        <v>100</v>
      </c>
      <c r="DO13" s="218">
        <v>100</v>
      </c>
      <c r="DP13" s="218">
        <v>100</v>
      </c>
      <c r="DQ13" s="218">
        <v>0</v>
      </c>
      <c r="DR13" s="218">
        <v>0</v>
      </c>
      <c r="DS13" s="219">
        <f t="shared" si="14"/>
        <v>0</v>
      </c>
      <c r="DT13" s="199">
        <f t="shared" si="15"/>
        <v>0</v>
      </c>
      <c r="DU13" s="20"/>
      <c r="DV13" s="450"/>
      <c r="DW13" s="450"/>
      <c r="DX13" s="450"/>
      <c r="DY13" s="21"/>
      <c r="DZ13" s="39">
        <f t="shared" si="2"/>
        <v>0</v>
      </c>
      <c r="EA13" s="20"/>
      <c r="EB13" s="21"/>
      <c r="EC13" s="116"/>
      <c r="ED13" s="21"/>
      <c r="EE13" s="40">
        <f t="shared" si="16"/>
        <v>0</v>
      </c>
      <c r="EF13" s="489">
        <f t="shared" si="3"/>
        <v>0</v>
      </c>
      <c r="EG13" s="493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</row>
    <row r="14" spans="1:643" s="5" customFormat="1" ht="15.75" outlineLevel="1" x14ac:dyDescent="0.25">
      <c r="A14" s="359">
        <v>11</v>
      </c>
      <c r="B14" s="107" t="s">
        <v>96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100</v>
      </c>
      <c r="K14" s="73">
        <v>0</v>
      </c>
      <c r="L14" s="73">
        <v>10</v>
      </c>
      <c r="M14" s="96">
        <f t="shared" si="4"/>
        <v>3.15</v>
      </c>
      <c r="N14" s="68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100</v>
      </c>
      <c r="V14" s="69">
        <v>0</v>
      </c>
      <c r="W14" s="69">
        <v>0</v>
      </c>
      <c r="X14" s="69">
        <v>100</v>
      </c>
      <c r="Y14" s="69">
        <v>0</v>
      </c>
      <c r="Z14" s="69">
        <v>10</v>
      </c>
      <c r="AA14" s="70">
        <f t="shared" si="5"/>
        <v>3.85</v>
      </c>
      <c r="AB14" s="72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100</v>
      </c>
      <c r="AK14" s="73">
        <v>100</v>
      </c>
      <c r="AL14" s="73">
        <v>0</v>
      </c>
      <c r="AM14" s="94">
        <v>100</v>
      </c>
      <c r="AN14" s="73">
        <v>0</v>
      </c>
      <c r="AO14" s="73">
        <v>20</v>
      </c>
      <c r="AP14" s="411">
        <f t="shared" si="6"/>
        <v>3.6</v>
      </c>
      <c r="AQ14" s="75">
        <v>0</v>
      </c>
      <c r="AR14" s="95">
        <v>0</v>
      </c>
      <c r="AS14" s="95">
        <v>0</v>
      </c>
      <c r="AT14" s="95">
        <v>0</v>
      </c>
      <c r="AU14" s="95">
        <v>0</v>
      </c>
      <c r="AV14" s="95">
        <v>0</v>
      </c>
      <c r="AW14" s="95">
        <v>0</v>
      </c>
      <c r="AX14" s="95">
        <v>0</v>
      </c>
      <c r="AY14" s="95">
        <v>100</v>
      </c>
      <c r="AZ14" s="69">
        <v>0</v>
      </c>
      <c r="BA14" s="69">
        <v>100</v>
      </c>
      <c r="BB14" s="69">
        <v>0</v>
      </c>
      <c r="BC14" s="69">
        <v>10</v>
      </c>
      <c r="BD14" s="71">
        <f t="shared" si="7"/>
        <v>4.05</v>
      </c>
      <c r="BE14" s="461">
        <v>100</v>
      </c>
      <c r="BF14" s="82">
        <v>100</v>
      </c>
      <c r="BG14" s="82">
        <v>100</v>
      </c>
      <c r="BH14" s="82">
        <v>100</v>
      </c>
      <c r="BI14" s="82">
        <v>100</v>
      </c>
      <c r="BJ14" s="82">
        <v>100</v>
      </c>
      <c r="BK14" s="82">
        <v>100</v>
      </c>
      <c r="BL14" s="82">
        <v>100</v>
      </c>
      <c r="BM14" s="82">
        <v>100</v>
      </c>
      <c r="BN14" s="82">
        <v>0</v>
      </c>
      <c r="BO14" s="82">
        <v>0</v>
      </c>
      <c r="BP14" s="473">
        <f t="shared" si="8"/>
        <v>0</v>
      </c>
      <c r="BQ14" s="82">
        <v>100</v>
      </c>
      <c r="BR14" s="82">
        <v>100</v>
      </c>
      <c r="BS14" s="82">
        <v>100</v>
      </c>
      <c r="BT14" s="82">
        <v>100</v>
      </c>
      <c r="BU14" s="82">
        <v>100</v>
      </c>
      <c r="BV14" s="82">
        <v>100</v>
      </c>
      <c r="BW14" s="82">
        <v>100</v>
      </c>
      <c r="BX14" s="82">
        <v>0</v>
      </c>
      <c r="BY14" s="82">
        <v>0</v>
      </c>
      <c r="BZ14" s="244">
        <f t="shared" si="17"/>
        <v>0</v>
      </c>
      <c r="CA14" s="245">
        <f t="shared" si="1"/>
        <v>14.649999999999999</v>
      </c>
      <c r="CB14" s="68">
        <v>100</v>
      </c>
      <c r="CC14" s="69">
        <v>100</v>
      </c>
      <c r="CD14" s="69">
        <v>100</v>
      </c>
      <c r="CE14" s="69">
        <v>100</v>
      </c>
      <c r="CF14" s="201">
        <v>0</v>
      </c>
      <c r="CG14" s="201">
        <v>0</v>
      </c>
      <c r="CH14" s="201">
        <v>0</v>
      </c>
      <c r="CI14" s="70">
        <f t="shared" si="9"/>
        <v>0</v>
      </c>
      <c r="CJ14" s="72">
        <v>100</v>
      </c>
      <c r="CK14" s="73">
        <v>100</v>
      </c>
      <c r="CL14" s="73">
        <v>100</v>
      </c>
      <c r="CM14" s="73">
        <v>100</v>
      </c>
      <c r="CN14" s="73">
        <v>0</v>
      </c>
      <c r="CO14" s="73">
        <v>0</v>
      </c>
      <c r="CP14" s="73">
        <v>0</v>
      </c>
      <c r="CQ14" s="202">
        <f t="shared" si="10"/>
        <v>0</v>
      </c>
      <c r="CR14" s="72">
        <v>100</v>
      </c>
      <c r="CS14" s="73">
        <v>100</v>
      </c>
      <c r="CT14" s="73">
        <v>100</v>
      </c>
      <c r="CU14" s="73">
        <v>0</v>
      </c>
      <c r="CV14" s="73">
        <v>0</v>
      </c>
      <c r="CW14" s="74">
        <f t="shared" si="11"/>
        <v>0</v>
      </c>
      <c r="CX14" s="69">
        <v>100</v>
      </c>
      <c r="CY14" s="69">
        <v>100</v>
      </c>
      <c r="CZ14" s="201">
        <v>100</v>
      </c>
      <c r="DA14" s="201">
        <v>100</v>
      </c>
      <c r="DB14" s="201">
        <v>0</v>
      </c>
      <c r="DC14" s="201">
        <v>0</v>
      </c>
      <c r="DD14" s="201">
        <v>0</v>
      </c>
      <c r="DE14" s="203">
        <f t="shared" si="12"/>
        <v>0</v>
      </c>
      <c r="DF14" s="68">
        <v>100</v>
      </c>
      <c r="DG14" s="69">
        <v>100</v>
      </c>
      <c r="DH14" s="201">
        <v>100</v>
      </c>
      <c r="DI14" s="201">
        <v>100</v>
      </c>
      <c r="DJ14" s="201">
        <v>0</v>
      </c>
      <c r="DK14" s="201">
        <v>0</v>
      </c>
      <c r="DL14" s="201">
        <v>0</v>
      </c>
      <c r="DM14" s="204">
        <f t="shared" si="13"/>
        <v>0</v>
      </c>
      <c r="DN14" s="75">
        <v>100</v>
      </c>
      <c r="DO14" s="205">
        <v>100</v>
      </c>
      <c r="DP14" s="205">
        <v>100</v>
      </c>
      <c r="DQ14" s="205">
        <v>0</v>
      </c>
      <c r="DR14" s="205">
        <v>0</v>
      </c>
      <c r="DS14" s="206">
        <f t="shared" si="14"/>
        <v>0</v>
      </c>
      <c r="DT14" s="199">
        <f>SUM(CI14,CQ14,CW14,DE14,DM14,DS14)</f>
        <v>0</v>
      </c>
      <c r="DU14" s="20">
        <f>5/10</f>
        <v>0.5</v>
      </c>
      <c r="DV14" s="450">
        <f>4/10</f>
        <v>0.4</v>
      </c>
      <c r="DW14" s="20">
        <f>4/11</f>
        <v>0.36363636363636365</v>
      </c>
      <c r="DX14" s="450">
        <f>7/10</f>
        <v>0.7</v>
      </c>
      <c r="DY14" s="21">
        <f>4/10</f>
        <v>0.4</v>
      </c>
      <c r="DZ14" s="22">
        <f t="shared" si="2"/>
        <v>2.3636363636363638</v>
      </c>
      <c r="EA14" s="20"/>
      <c r="EB14" s="21"/>
      <c r="EC14" s="116"/>
      <c r="ED14" s="21"/>
      <c r="EE14" s="23">
        <f t="shared" si="16"/>
        <v>0</v>
      </c>
      <c r="EF14" s="490">
        <f t="shared" si="3"/>
        <v>17.013636363636362</v>
      </c>
      <c r="EG14" s="493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</row>
    <row r="15" spans="1:643" s="8" customFormat="1" ht="15.75" outlineLevel="1" x14ac:dyDescent="0.25">
      <c r="A15" s="359">
        <v>12</v>
      </c>
      <c r="B15" s="107" t="s">
        <v>97</v>
      </c>
      <c r="C15" s="158">
        <v>100</v>
      </c>
      <c r="D15" s="158">
        <v>100</v>
      </c>
      <c r="E15" s="158">
        <v>100</v>
      </c>
      <c r="F15" s="158">
        <v>100</v>
      </c>
      <c r="G15" s="158">
        <v>100</v>
      </c>
      <c r="H15" s="158">
        <v>100</v>
      </c>
      <c r="I15" s="158">
        <v>100</v>
      </c>
      <c r="J15" s="158">
        <v>100</v>
      </c>
      <c r="K15" s="158">
        <v>0</v>
      </c>
      <c r="L15" s="158">
        <v>0</v>
      </c>
      <c r="M15" s="159">
        <f t="shared" si="4"/>
        <v>0</v>
      </c>
      <c r="N15" s="68">
        <v>0</v>
      </c>
      <c r="O15" s="69">
        <v>0</v>
      </c>
      <c r="P15" s="69">
        <v>0</v>
      </c>
      <c r="Q15" s="69">
        <v>0</v>
      </c>
      <c r="R15" s="69">
        <v>100</v>
      </c>
      <c r="S15" s="69">
        <v>0</v>
      </c>
      <c r="T15" s="69">
        <v>100</v>
      </c>
      <c r="U15" s="69">
        <v>0</v>
      </c>
      <c r="V15" s="69">
        <v>100</v>
      </c>
      <c r="W15" s="69">
        <v>0</v>
      </c>
      <c r="X15" s="69">
        <v>100</v>
      </c>
      <c r="Y15" s="69">
        <v>0</v>
      </c>
      <c r="Z15" s="69">
        <v>10</v>
      </c>
      <c r="AA15" s="70">
        <f t="shared" si="5"/>
        <v>2.75</v>
      </c>
      <c r="AB15" s="72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100</v>
      </c>
      <c r="AI15" s="73">
        <v>100</v>
      </c>
      <c r="AJ15" s="73">
        <v>100</v>
      </c>
      <c r="AK15" s="73">
        <v>100</v>
      </c>
      <c r="AL15" s="73">
        <v>0</v>
      </c>
      <c r="AM15" s="94">
        <v>100</v>
      </c>
      <c r="AN15" s="73">
        <v>0</v>
      </c>
      <c r="AO15" s="73">
        <v>20</v>
      </c>
      <c r="AP15" s="411">
        <f t="shared" ref="AP15" si="24">6-(0.5*AB15/100+0.5*AC15/100+0.5*AD15/100+0.5*AE15/100+0.5*AF15/100+0.5*AG15/100+0.5*AH15/100+0.5*AI15/100+0.5*AJ15/100+0.5*AK15/100+0.5*AL15/100+0.5*AM15/100)+0.5*AN15/100-(6-(0.5*AB15/100+0.5*AC15/100+0.5*AD15/100+0.5*AE15/100+0.5*AF15/100+0.5*AG15/100+0.5*AH15/100+0.5*AI15/100+0.5*AJ15/100+0.5*AK15/100+0.5*AL15/100+0.5*AM15/100)+0.5*AN15/100)*AO15/100</f>
        <v>2.8</v>
      </c>
      <c r="AQ15" s="75">
        <v>0</v>
      </c>
      <c r="AR15" s="95">
        <v>0</v>
      </c>
      <c r="AS15" s="95">
        <v>0</v>
      </c>
      <c r="AT15" s="95">
        <v>0</v>
      </c>
      <c r="AU15" s="95">
        <v>0</v>
      </c>
      <c r="AV15" s="95">
        <v>0</v>
      </c>
      <c r="AW15" s="95">
        <v>0</v>
      </c>
      <c r="AX15" s="95">
        <v>0</v>
      </c>
      <c r="AY15" s="95">
        <v>30</v>
      </c>
      <c r="AZ15" s="69">
        <v>0</v>
      </c>
      <c r="BA15" s="69">
        <v>100</v>
      </c>
      <c r="BB15" s="69">
        <v>0</v>
      </c>
      <c r="BC15" s="69">
        <v>30</v>
      </c>
      <c r="BD15" s="71">
        <f t="shared" ref="BD15" si="25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3.3949999999999996</v>
      </c>
      <c r="BE15" s="461">
        <v>100</v>
      </c>
      <c r="BF15" s="82">
        <v>100</v>
      </c>
      <c r="BG15" s="82">
        <v>100</v>
      </c>
      <c r="BH15" s="82">
        <v>100</v>
      </c>
      <c r="BI15" s="82">
        <v>100</v>
      </c>
      <c r="BJ15" s="82">
        <v>100</v>
      </c>
      <c r="BK15" s="82">
        <v>100</v>
      </c>
      <c r="BL15" s="82">
        <v>100</v>
      </c>
      <c r="BM15" s="82">
        <v>100</v>
      </c>
      <c r="BN15" s="82">
        <v>0</v>
      </c>
      <c r="BO15" s="82">
        <v>0</v>
      </c>
      <c r="BP15" s="473">
        <f t="shared" si="8"/>
        <v>0</v>
      </c>
      <c r="BQ15" s="51">
        <v>100</v>
      </c>
      <c r="BR15" s="51">
        <v>100</v>
      </c>
      <c r="BS15" s="51">
        <v>100</v>
      </c>
      <c r="BT15" s="51">
        <v>100</v>
      </c>
      <c r="BU15" s="51">
        <v>100</v>
      </c>
      <c r="BV15" s="51">
        <v>100</v>
      </c>
      <c r="BW15" s="82">
        <v>100</v>
      </c>
      <c r="BX15" s="51">
        <v>0</v>
      </c>
      <c r="BY15" s="51">
        <v>0</v>
      </c>
      <c r="BZ15" s="244">
        <f t="shared" si="17"/>
        <v>0</v>
      </c>
      <c r="CA15" s="248">
        <f t="shared" si="1"/>
        <v>8.9450000000000003</v>
      </c>
      <c r="CB15" s="160">
        <v>100</v>
      </c>
      <c r="CC15" s="161">
        <v>100</v>
      </c>
      <c r="CD15" s="161">
        <v>100</v>
      </c>
      <c r="CE15" s="161">
        <v>100</v>
      </c>
      <c r="CF15" s="228">
        <v>0</v>
      </c>
      <c r="CG15" s="228">
        <v>0</v>
      </c>
      <c r="CH15" s="228">
        <v>0</v>
      </c>
      <c r="CI15" s="162">
        <f t="shared" si="9"/>
        <v>0</v>
      </c>
      <c r="CJ15" s="163">
        <v>100</v>
      </c>
      <c r="CK15" s="158">
        <v>100</v>
      </c>
      <c r="CL15" s="158">
        <v>100</v>
      </c>
      <c r="CM15" s="158">
        <v>100</v>
      </c>
      <c r="CN15" s="158">
        <v>0</v>
      </c>
      <c r="CO15" s="158">
        <v>0</v>
      </c>
      <c r="CP15" s="158">
        <v>0</v>
      </c>
      <c r="CQ15" s="229">
        <f t="shared" si="10"/>
        <v>0</v>
      </c>
      <c r="CR15" s="163">
        <v>100</v>
      </c>
      <c r="CS15" s="158">
        <v>100</v>
      </c>
      <c r="CT15" s="158">
        <v>100</v>
      </c>
      <c r="CU15" s="158">
        <v>0</v>
      </c>
      <c r="CV15" s="158">
        <v>0</v>
      </c>
      <c r="CW15" s="165">
        <f t="shared" si="11"/>
        <v>0</v>
      </c>
      <c r="CX15" s="161">
        <v>100</v>
      </c>
      <c r="CY15" s="161">
        <v>100</v>
      </c>
      <c r="CZ15" s="228">
        <v>100</v>
      </c>
      <c r="DA15" s="228">
        <v>100</v>
      </c>
      <c r="DB15" s="228">
        <v>0</v>
      </c>
      <c r="DC15" s="228">
        <v>0</v>
      </c>
      <c r="DD15" s="228">
        <v>0</v>
      </c>
      <c r="DE15" s="230">
        <f t="shared" si="12"/>
        <v>0</v>
      </c>
      <c r="DF15" s="160">
        <v>100</v>
      </c>
      <c r="DG15" s="161">
        <v>100</v>
      </c>
      <c r="DH15" s="228">
        <v>100</v>
      </c>
      <c r="DI15" s="228">
        <v>100</v>
      </c>
      <c r="DJ15" s="228">
        <v>0</v>
      </c>
      <c r="DK15" s="228">
        <v>0</v>
      </c>
      <c r="DL15" s="228">
        <v>0</v>
      </c>
      <c r="DM15" s="231">
        <f t="shared" si="13"/>
        <v>0</v>
      </c>
      <c r="DN15" s="166">
        <v>100</v>
      </c>
      <c r="DO15" s="232">
        <v>100</v>
      </c>
      <c r="DP15" s="232">
        <v>100</v>
      </c>
      <c r="DQ15" s="232">
        <v>0</v>
      </c>
      <c r="DR15" s="232">
        <v>0</v>
      </c>
      <c r="DS15" s="233">
        <f t="shared" si="14"/>
        <v>0</v>
      </c>
      <c r="DT15" s="199">
        <f t="shared" si="15"/>
        <v>0</v>
      </c>
      <c r="DU15" s="20">
        <f>5/10</f>
        <v>0.5</v>
      </c>
      <c r="DV15" s="475"/>
      <c r="DW15" s="475"/>
      <c r="DX15" s="450">
        <f>6/10</f>
        <v>0.6</v>
      </c>
      <c r="DY15" s="21"/>
      <c r="DZ15" s="22">
        <f t="shared" ref="DZ15:DZ16" si="26">SUM(DU15:DY15)</f>
        <v>1.1000000000000001</v>
      </c>
      <c r="EA15" s="20"/>
      <c r="EB15" s="21"/>
      <c r="EC15" s="116"/>
      <c r="ED15" s="21"/>
      <c r="EE15" s="63">
        <f t="shared" si="16"/>
        <v>0</v>
      </c>
      <c r="EF15" s="489">
        <f t="shared" si="3"/>
        <v>10.045</v>
      </c>
      <c r="EG15" s="496">
        <v>4</v>
      </c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</row>
    <row r="16" spans="1:643" s="8" customFormat="1" ht="15.75" outlineLevel="1" x14ac:dyDescent="0.25">
      <c r="A16" s="359">
        <v>13</v>
      </c>
      <c r="B16" s="108" t="s">
        <v>98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100</v>
      </c>
      <c r="K16" s="73">
        <v>0</v>
      </c>
      <c r="L16" s="73">
        <v>0</v>
      </c>
      <c r="M16" s="96">
        <f t="shared" si="4"/>
        <v>3.5</v>
      </c>
      <c r="N16" s="68">
        <v>0</v>
      </c>
      <c r="O16" s="69">
        <v>0</v>
      </c>
      <c r="P16" s="69">
        <v>100</v>
      </c>
      <c r="Q16" s="69">
        <v>100</v>
      </c>
      <c r="R16" s="69">
        <v>100</v>
      </c>
      <c r="S16" s="69">
        <v>100</v>
      </c>
      <c r="T16" s="69">
        <v>100</v>
      </c>
      <c r="U16" s="69">
        <v>30</v>
      </c>
      <c r="V16" s="69">
        <v>50</v>
      </c>
      <c r="W16" s="69">
        <v>0</v>
      </c>
      <c r="X16" s="69">
        <v>100</v>
      </c>
      <c r="Y16" s="69">
        <v>0</v>
      </c>
      <c r="Z16" s="69">
        <v>0</v>
      </c>
      <c r="AA16" s="70">
        <f t="shared" si="5"/>
        <v>2.1</v>
      </c>
      <c r="AB16" s="72">
        <v>100</v>
      </c>
      <c r="AC16" s="73">
        <v>100</v>
      </c>
      <c r="AD16" s="73">
        <v>100</v>
      </c>
      <c r="AE16" s="73">
        <v>100</v>
      </c>
      <c r="AF16" s="73">
        <v>100</v>
      </c>
      <c r="AG16" s="73">
        <v>100</v>
      </c>
      <c r="AH16" s="73">
        <v>100</v>
      </c>
      <c r="AI16" s="73">
        <v>100</v>
      </c>
      <c r="AJ16" s="73">
        <v>100</v>
      </c>
      <c r="AK16" s="73">
        <v>100</v>
      </c>
      <c r="AL16" s="73">
        <v>100</v>
      </c>
      <c r="AM16" s="94">
        <v>100</v>
      </c>
      <c r="AN16" s="73">
        <v>0</v>
      </c>
      <c r="AO16" s="73">
        <v>0</v>
      </c>
      <c r="AP16" s="411">
        <f t="shared" si="6"/>
        <v>0</v>
      </c>
      <c r="AQ16" s="75">
        <v>0</v>
      </c>
      <c r="AR16" s="95">
        <v>0</v>
      </c>
      <c r="AS16" s="95">
        <v>0</v>
      </c>
      <c r="AT16" s="95">
        <v>9</v>
      </c>
      <c r="AU16" s="95">
        <v>0</v>
      </c>
      <c r="AV16" s="95">
        <v>100</v>
      </c>
      <c r="AW16" s="95">
        <v>100</v>
      </c>
      <c r="AX16" s="95">
        <v>100</v>
      </c>
      <c r="AY16" s="95">
        <v>100</v>
      </c>
      <c r="AZ16" s="69">
        <v>0</v>
      </c>
      <c r="BA16" s="69">
        <v>100</v>
      </c>
      <c r="BB16" s="69">
        <v>0</v>
      </c>
      <c r="BC16" s="69">
        <v>0</v>
      </c>
      <c r="BD16" s="71">
        <f t="shared" si="7"/>
        <v>2.9550000000000001</v>
      </c>
      <c r="BE16" s="461">
        <v>100</v>
      </c>
      <c r="BF16" s="82">
        <v>100</v>
      </c>
      <c r="BG16" s="82">
        <v>100</v>
      </c>
      <c r="BH16" s="82">
        <v>100</v>
      </c>
      <c r="BI16" s="82">
        <v>100</v>
      </c>
      <c r="BJ16" s="82">
        <v>100</v>
      </c>
      <c r="BK16" s="82">
        <v>100</v>
      </c>
      <c r="BL16" s="82">
        <v>100</v>
      </c>
      <c r="BM16" s="82">
        <v>100</v>
      </c>
      <c r="BN16" s="82">
        <v>0</v>
      </c>
      <c r="BO16" s="82">
        <v>0</v>
      </c>
      <c r="BP16" s="473">
        <f t="shared" si="8"/>
        <v>0</v>
      </c>
      <c r="BQ16" s="82">
        <v>100</v>
      </c>
      <c r="BR16" s="82">
        <v>100</v>
      </c>
      <c r="BS16" s="82">
        <v>100</v>
      </c>
      <c r="BT16" s="82">
        <v>100</v>
      </c>
      <c r="BU16" s="82">
        <v>100</v>
      </c>
      <c r="BV16" s="82">
        <v>100</v>
      </c>
      <c r="BW16" s="82">
        <v>100</v>
      </c>
      <c r="BX16" s="82">
        <v>0</v>
      </c>
      <c r="BY16" s="82">
        <v>0</v>
      </c>
      <c r="BZ16" s="244">
        <f t="shared" si="17"/>
        <v>0</v>
      </c>
      <c r="CA16" s="245">
        <f t="shared" si="1"/>
        <v>8.5549999999999997</v>
      </c>
      <c r="CB16" s="68">
        <v>100</v>
      </c>
      <c r="CC16" s="69">
        <v>100</v>
      </c>
      <c r="CD16" s="69">
        <v>100</v>
      </c>
      <c r="CE16" s="69">
        <v>100</v>
      </c>
      <c r="CF16" s="201">
        <v>0</v>
      </c>
      <c r="CG16" s="201">
        <v>0</v>
      </c>
      <c r="CH16" s="201">
        <v>0</v>
      </c>
      <c r="CI16" s="162">
        <f t="shared" si="9"/>
        <v>0</v>
      </c>
      <c r="CJ16" s="163">
        <v>100</v>
      </c>
      <c r="CK16" s="158">
        <v>100</v>
      </c>
      <c r="CL16" s="158">
        <v>100</v>
      </c>
      <c r="CM16" s="158">
        <v>100</v>
      </c>
      <c r="CN16" s="158">
        <v>0</v>
      </c>
      <c r="CO16" s="158">
        <v>0</v>
      </c>
      <c r="CP16" s="158">
        <v>0</v>
      </c>
      <c r="CQ16" s="229">
        <f t="shared" si="10"/>
        <v>0</v>
      </c>
      <c r="CR16" s="163">
        <v>100</v>
      </c>
      <c r="CS16" s="158">
        <v>100</v>
      </c>
      <c r="CT16" s="158">
        <v>100</v>
      </c>
      <c r="CU16" s="158">
        <v>0</v>
      </c>
      <c r="CV16" s="158">
        <v>0</v>
      </c>
      <c r="CW16" s="165">
        <f t="shared" si="11"/>
        <v>0</v>
      </c>
      <c r="CX16" s="161">
        <v>100</v>
      </c>
      <c r="CY16" s="161">
        <v>100</v>
      </c>
      <c r="CZ16" s="228">
        <v>100</v>
      </c>
      <c r="DA16" s="228">
        <v>100</v>
      </c>
      <c r="DB16" s="228">
        <v>0</v>
      </c>
      <c r="DC16" s="228">
        <v>0</v>
      </c>
      <c r="DD16" s="228">
        <v>0</v>
      </c>
      <c r="DE16" s="230">
        <f t="shared" si="12"/>
        <v>0</v>
      </c>
      <c r="DF16" s="160">
        <v>100</v>
      </c>
      <c r="DG16" s="161">
        <v>100</v>
      </c>
      <c r="DH16" s="228">
        <v>100</v>
      </c>
      <c r="DI16" s="228">
        <v>100</v>
      </c>
      <c r="DJ16" s="228">
        <v>0</v>
      </c>
      <c r="DK16" s="228">
        <v>0</v>
      </c>
      <c r="DL16" s="228">
        <v>0</v>
      </c>
      <c r="DM16" s="231">
        <f t="shared" si="13"/>
        <v>0</v>
      </c>
      <c r="DN16" s="166">
        <v>100</v>
      </c>
      <c r="DO16" s="232">
        <v>100</v>
      </c>
      <c r="DP16" s="232">
        <v>100</v>
      </c>
      <c r="DQ16" s="232">
        <v>0</v>
      </c>
      <c r="DR16" s="232">
        <v>0</v>
      </c>
      <c r="DS16" s="233">
        <f t="shared" si="14"/>
        <v>0</v>
      </c>
      <c r="DT16" s="199">
        <f t="shared" si="15"/>
        <v>0</v>
      </c>
      <c r="DU16" s="20">
        <f>4/10</f>
        <v>0.4</v>
      </c>
      <c r="DV16" s="450">
        <f>6/10</f>
        <v>0.6</v>
      </c>
      <c r="DW16" s="450">
        <f>7/11</f>
        <v>0.63636363636363635</v>
      </c>
      <c r="DX16" s="450">
        <f>7/10</f>
        <v>0.7</v>
      </c>
      <c r="DY16" s="21">
        <f>4/10</f>
        <v>0.4</v>
      </c>
      <c r="DZ16" s="22">
        <f t="shared" si="26"/>
        <v>2.7363636363636359</v>
      </c>
      <c r="EA16" s="20"/>
      <c r="EB16" s="21"/>
      <c r="EC16" s="319">
        <v>0.5</v>
      </c>
      <c r="ED16" s="21"/>
      <c r="EE16" s="63">
        <f t="shared" si="16"/>
        <v>0.5</v>
      </c>
      <c r="EF16" s="490">
        <f t="shared" si="3"/>
        <v>11.791363636363636</v>
      </c>
      <c r="EG16" s="493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</row>
    <row r="17" spans="1:643" s="8" customFormat="1" ht="15.75" outlineLevel="1" x14ac:dyDescent="0.25">
      <c r="A17" s="45">
        <v>14</v>
      </c>
      <c r="B17" s="157" t="s">
        <v>99</v>
      </c>
      <c r="C17" s="158">
        <v>100</v>
      </c>
      <c r="D17" s="158">
        <v>100</v>
      </c>
      <c r="E17" s="158">
        <v>100</v>
      </c>
      <c r="F17" s="158">
        <v>100</v>
      </c>
      <c r="G17" s="158">
        <v>100</v>
      </c>
      <c r="H17" s="158">
        <v>100</v>
      </c>
      <c r="I17" s="158">
        <v>100</v>
      </c>
      <c r="J17" s="158">
        <v>100</v>
      </c>
      <c r="K17" s="158">
        <v>0</v>
      </c>
      <c r="L17" s="158">
        <v>0</v>
      </c>
      <c r="M17" s="159">
        <f t="shared" si="4"/>
        <v>0</v>
      </c>
      <c r="N17" s="160">
        <v>100</v>
      </c>
      <c r="O17" s="161">
        <v>100</v>
      </c>
      <c r="P17" s="161">
        <v>100</v>
      </c>
      <c r="Q17" s="161">
        <v>100</v>
      </c>
      <c r="R17" s="161">
        <v>100</v>
      </c>
      <c r="S17" s="161">
        <v>100</v>
      </c>
      <c r="T17" s="161">
        <v>100</v>
      </c>
      <c r="U17" s="161">
        <v>100</v>
      </c>
      <c r="V17" s="161">
        <v>100</v>
      </c>
      <c r="W17" s="161">
        <v>100</v>
      </c>
      <c r="X17" s="161">
        <v>100</v>
      </c>
      <c r="Y17" s="161">
        <v>0</v>
      </c>
      <c r="Z17" s="161">
        <v>0</v>
      </c>
      <c r="AA17" s="162">
        <f t="shared" si="5"/>
        <v>0</v>
      </c>
      <c r="AB17" s="163">
        <v>100</v>
      </c>
      <c r="AC17" s="158">
        <v>100</v>
      </c>
      <c r="AD17" s="158">
        <v>100</v>
      </c>
      <c r="AE17" s="158">
        <v>100</v>
      </c>
      <c r="AF17" s="158">
        <v>100</v>
      </c>
      <c r="AG17" s="158">
        <v>100</v>
      </c>
      <c r="AH17" s="158">
        <v>100</v>
      </c>
      <c r="AI17" s="158">
        <v>100</v>
      </c>
      <c r="AJ17" s="158">
        <v>100</v>
      </c>
      <c r="AK17" s="158">
        <v>100</v>
      </c>
      <c r="AL17" s="158">
        <v>100</v>
      </c>
      <c r="AM17" s="164">
        <v>100</v>
      </c>
      <c r="AN17" s="158">
        <v>0</v>
      </c>
      <c r="AO17" s="158">
        <v>0</v>
      </c>
      <c r="AP17" s="458">
        <f t="shared" si="6"/>
        <v>0</v>
      </c>
      <c r="AQ17" s="166">
        <v>100</v>
      </c>
      <c r="AR17" s="167">
        <v>100</v>
      </c>
      <c r="AS17" s="167">
        <v>100</v>
      </c>
      <c r="AT17" s="167">
        <v>100</v>
      </c>
      <c r="AU17" s="167">
        <v>100</v>
      </c>
      <c r="AV17" s="167">
        <v>100</v>
      </c>
      <c r="AW17" s="167">
        <v>100</v>
      </c>
      <c r="AX17" s="167">
        <v>100</v>
      </c>
      <c r="AY17" s="167">
        <v>100</v>
      </c>
      <c r="AZ17" s="161">
        <v>100</v>
      </c>
      <c r="BA17" s="161">
        <v>100</v>
      </c>
      <c r="BB17" s="161">
        <v>0</v>
      </c>
      <c r="BC17" s="161">
        <v>0</v>
      </c>
      <c r="BD17" s="168">
        <f t="shared" si="7"/>
        <v>0</v>
      </c>
      <c r="BE17" s="465">
        <v>100</v>
      </c>
      <c r="BF17" s="51">
        <v>100</v>
      </c>
      <c r="BG17" s="51">
        <v>100</v>
      </c>
      <c r="BH17" s="51">
        <v>100</v>
      </c>
      <c r="BI17" s="51">
        <v>100</v>
      </c>
      <c r="BJ17" s="51">
        <v>100</v>
      </c>
      <c r="BK17" s="51">
        <v>100</v>
      </c>
      <c r="BL17" s="51">
        <v>100</v>
      </c>
      <c r="BM17" s="51">
        <v>100</v>
      </c>
      <c r="BN17" s="51">
        <v>0</v>
      </c>
      <c r="BO17" s="51">
        <v>0</v>
      </c>
      <c r="BP17" s="474">
        <f t="shared" si="8"/>
        <v>0</v>
      </c>
      <c r="BQ17" s="51">
        <v>100</v>
      </c>
      <c r="BR17" s="51">
        <v>100</v>
      </c>
      <c r="BS17" s="51">
        <v>100</v>
      </c>
      <c r="BT17" s="51">
        <v>100</v>
      </c>
      <c r="BU17" s="51">
        <v>100</v>
      </c>
      <c r="BV17" s="51">
        <v>100</v>
      </c>
      <c r="BW17" s="82">
        <v>100</v>
      </c>
      <c r="BX17" s="51">
        <v>0</v>
      </c>
      <c r="BY17" s="51">
        <v>0</v>
      </c>
      <c r="BZ17" s="244">
        <f t="shared" si="17"/>
        <v>0</v>
      </c>
      <c r="CA17" s="248">
        <f t="shared" si="1"/>
        <v>0</v>
      </c>
      <c r="CB17" s="160">
        <v>100</v>
      </c>
      <c r="CC17" s="161">
        <v>100</v>
      </c>
      <c r="CD17" s="161">
        <v>100</v>
      </c>
      <c r="CE17" s="161">
        <v>100</v>
      </c>
      <c r="CF17" s="228">
        <v>0</v>
      </c>
      <c r="CG17" s="228">
        <v>0</v>
      </c>
      <c r="CH17" s="228">
        <v>0</v>
      </c>
      <c r="CI17" s="162">
        <f t="shared" si="9"/>
        <v>0</v>
      </c>
      <c r="CJ17" s="163">
        <v>100</v>
      </c>
      <c r="CK17" s="158">
        <v>100</v>
      </c>
      <c r="CL17" s="158">
        <v>100</v>
      </c>
      <c r="CM17" s="158">
        <v>100</v>
      </c>
      <c r="CN17" s="158">
        <v>0</v>
      </c>
      <c r="CO17" s="158">
        <v>0</v>
      </c>
      <c r="CP17" s="158">
        <v>0</v>
      </c>
      <c r="CQ17" s="229">
        <f t="shared" si="10"/>
        <v>0</v>
      </c>
      <c r="CR17" s="163">
        <v>100</v>
      </c>
      <c r="CS17" s="158">
        <v>100</v>
      </c>
      <c r="CT17" s="158">
        <v>100</v>
      </c>
      <c r="CU17" s="158">
        <v>0</v>
      </c>
      <c r="CV17" s="158">
        <v>0</v>
      </c>
      <c r="CW17" s="165">
        <f t="shared" si="11"/>
        <v>0</v>
      </c>
      <c r="CX17" s="161">
        <v>100</v>
      </c>
      <c r="CY17" s="161">
        <v>100</v>
      </c>
      <c r="CZ17" s="228">
        <v>100</v>
      </c>
      <c r="DA17" s="228">
        <v>100</v>
      </c>
      <c r="DB17" s="228">
        <v>0</v>
      </c>
      <c r="DC17" s="228">
        <v>0</v>
      </c>
      <c r="DD17" s="228">
        <v>0</v>
      </c>
      <c r="DE17" s="230">
        <f t="shared" si="12"/>
        <v>0</v>
      </c>
      <c r="DF17" s="160">
        <v>100</v>
      </c>
      <c r="DG17" s="161">
        <v>100</v>
      </c>
      <c r="DH17" s="228">
        <v>100</v>
      </c>
      <c r="DI17" s="228">
        <v>100</v>
      </c>
      <c r="DJ17" s="228">
        <v>0</v>
      </c>
      <c r="DK17" s="228">
        <v>0</v>
      </c>
      <c r="DL17" s="228">
        <v>0</v>
      </c>
      <c r="DM17" s="231">
        <f t="shared" si="13"/>
        <v>0</v>
      </c>
      <c r="DN17" s="166">
        <v>100</v>
      </c>
      <c r="DO17" s="232">
        <v>100</v>
      </c>
      <c r="DP17" s="232">
        <v>100</v>
      </c>
      <c r="DQ17" s="232">
        <v>0</v>
      </c>
      <c r="DR17" s="232">
        <v>0</v>
      </c>
      <c r="DS17" s="233">
        <f t="shared" si="14"/>
        <v>0</v>
      </c>
      <c r="DT17" s="199">
        <f t="shared" si="15"/>
        <v>0</v>
      </c>
      <c r="DU17" s="20"/>
      <c r="DV17" s="450"/>
      <c r="DW17" s="450"/>
      <c r="DX17" s="450"/>
      <c r="DY17" s="21"/>
      <c r="DZ17" s="61">
        <f t="shared" ref="DZ17:DZ30" si="27">SUM(DU17:DY17)</f>
        <v>0</v>
      </c>
      <c r="EA17" s="20"/>
      <c r="EB17" s="21"/>
      <c r="EC17" s="116"/>
      <c r="ED17" s="21"/>
      <c r="EE17" s="63">
        <f t="shared" si="16"/>
        <v>0</v>
      </c>
      <c r="EF17" s="489">
        <f t="shared" si="3"/>
        <v>0</v>
      </c>
      <c r="EG17" s="493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</row>
    <row r="18" spans="1:643" s="8" customFormat="1" ht="15.75" outlineLevel="1" x14ac:dyDescent="0.25">
      <c r="A18" s="359">
        <v>15</v>
      </c>
      <c r="B18" s="106" t="s">
        <v>100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100</v>
      </c>
      <c r="K18" s="73">
        <v>30</v>
      </c>
      <c r="L18" s="73">
        <v>0</v>
      </c>
      <c r="M18" s="96">
        <f t="shared" si="4"/>
        <v>3.65</v>
      </c>
      <c r="N18" s="68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100</v>
      </c>
      <c r="Y18" s="69">
        <v>30</v>
      </c>
      <c r="Z18" s="69">
        <v>0</v>
      </c>
      <c r="AA18" s="70">
        <f t="shared" si="5"/>
        <v>5.15</v>
      </c>
      <c r="AB18" s="72">
        <v>0</v>
      </c>
      <c r="AC18" s="73">
        <v>0</v>
      </c>
      <c r="AD18" s="73">
        <v>0</v>
      </c>
      <c r="AE18" s="73">
        <v>0</v>
      </c>
      <c r="AF18" s="73">
        <v>0</v>
      </c>
      <c r="AG18" s="73">
        <v>0</v>
      </c>
      <c r="AH18" s="73">
        <v>0</v>
      </c>
      <c r="AI18" s="73">
        <v>0</v>
      </c>
      <c r="AJ18" s="73">
        <v>0</v>
      </c>
      <c r="AK18" s="73">
        <v>0</v>
      </c>
      <c r="AL18" s="73">
        <v>0</v>
      </c>
      <c r="AM18" s="94">
        <v>100</v>
      </c>
      <c r="AN18" s="73">
        <v>100</v>
      </c>
      <c r="AO18" s="73">
        <v>0</v>
      </c>
      <c r="AP18" s="411">
        <f t="shared" si="6"/>
        <v>6</v>
      </c>
      <c r="AQ18" s="75">
        <v>0</v>
      </c>
      <c r="AR18" s="95">
        <v>0</v>
      </c>
      <c r="AS18" s="95">
        <v>0</v>
      </c>
      <c r="AT18" s="95">
        <v>0</v>
      </c>
      <c r="AU18" s="95">
        <v>0</v>
      </c>
      <c r="AV18" s="95">
        <v>0</v>
      </c>
      <c r="AW18" s="95">
        <v>0</v>
      </c>
      <c r="AX18" s="95">
        <v>0</v>
      </c>
      <c r="AY18" s="95">
        <v>0</v>
      </c>
      <c r="AZ18" s="69">
        <v>0</v>
      </c>
      <c r="BA18" s="69">
        <v>100</v>
      </c>
      <c r="BB18" s="69">
        <v>150</v>
      </c>
      <c r="BC18" s="69">
        <v>0</v>
      </c>
      <c r="BD18" s="71">
        <f t="shared" si="7"/>
        <v>5.75</v>
      </c>
      <c r="BE18" s="461">
        <v>0</v>
      </c>
      <c r="BF18" s="82">
        <v>0</v>
      </c>
      <c r="BG18" s="82">
        <v>0</v>
      </c>
      <c r="BH18" s="82">
        <v>0</v>
      </c>
      <c r="BI18" s="82">
        <v>0</v>
      </c>
      <c r="BJ18" s="82">
        <v>0</v>
      </c>
      <c r="BK18" s="82">
        <v>0</v>
      </c>
      <c r="BL18" s="82">
        <v>0</v>
      </c>
      <c r="BM18" s="82">
        <v>100</v>
      </c>
      <c r="BN18" s="82">
        <v>50</v>
      </c>
      <c r="BO18" s="82">
        <v>0</v>
      </c>
      <c r="BP18" s="473">
        <f t="shared" si="8"/>
        <v>4.25</v>
      </c>
      <c r="BQ18" s="82">
        <v>0</v>
      </c>
      <c r="BR18" s="82">
        <v>0</v>
      </c>
      <c r="BS18" s="82">
        <v>0</v>
      </c>
      <c r="BT18" s="82">
        <v>0</v>
      </c>
      <c r="BU18" s="82">
        <v>0</v>
      </c>
      <c r="BV18" s="82">
        <v>0</v>
      </c>
      <c r="BW18" s="82">
        <v>100</v>
      </c>
      <c r="BX18" s="82">
        <v>0</v>
      </c>
      <c r="BY18" s="82">
        <v>0</v>
      </c>
      <c r="BZ18" s="244">
        <f t="shared" si="17"/>
        <v>3</v>
      </c>
      <c r="CA18" s="245">
        <f t="shared" si="1"/>
        <v>27.8</v>
      </c>
      <c r="CB18" s="68">
        <v>100</v>
      </c>
      <c r="CC18" s="69">
        <v>100</v>
      </c>
      <c r="CD18" s="69">
        <v>100</v>
      </c>
      <c r="CE18" s="69">
        <v>100</v>
      </c>
      <c r="CF18" s="201">
        <v>0</v>
      </c>
      <c r="CG18" s="201">
        <v>0</v>
      </c>
      <c r="CH18" s="201">
        <v>0</v>
      </c>
      <c r="CI18" s="162">
        <f t="shared" si="9"/>
        <v>0</v>
      </c>
      <c r="CJ18" s="163">
        <v>100</v>
      </c>
      <c r="CK18" s="158">
        <v>100</v>
      </c>
      <c r="CL18" s="158">
        <v>100</v>
      </c>
      <c r="CM18" s="158">
        <v>100</v>
      </c>
      <c r="CN18" s="158">
        <v>0</v>
      </c>
      <c r="CO18" s="158">
        <v>0</v>
      </c>
      <c r="CP18" s="158">
        <v>0</v>
      </c>
      <c r="CQ18" s="229">
        <f t="shared" si="10"/>
        <v>0</v>
      </c>
      <c r="CR18" s="163">
        <v>100</v>
      </c>
      <c r="CS18" s="158">
        <v>100</v>
      </c>
      <c r="CT18" s="158">
        <v>100</v>
      </c>
      <c r="CU18" s="158">
        <v>0</v>
      </c>
      <c r="CV18" s="158">
        <v>0</v>
      </c>
      <c r="CW18" s="165">
        <f t="shared" si="11"/>
        <v>0</v>
      </c>
      <c r="CX18" s="161">
        <v>100</v>
      </c>
      <c r="CY18" s="161">
        <v>100</v>
      </c>
      <c r="CZ18" s="228">
        <v>100</v>
      </c>
      <c r="DA18" s="228">
        <v>100</v>
      </c>
      <c r="DB18" s="228">
        <v>0</v>
      </c>
      <c r="DC18" s="228">
        <v>0</v>
      </c>
      <c r="DD18" s="228">
        <v>0</v>
      </c>
      <c r="DE18" s="230">
        <f t="shared" si="12"/>
        <v>0</v>
      </c>
      <c r="DF18" s="160">
        <v>100</v>
      </c>
      <c r="DG18" s="161">
        <v>100</v>
      </c>
      <c r="DH18" s="228">
        <v>100</v>
      </c>
      <c r="DI18" s="228">
        <v>100</v>
      </c>
      <c r="DJ18" s="228">
        <v>0</v>
      </c>
      <c r="DK18" s="228">
        <v>0</v>
      </c>
      <c r="DL18" s="228">
        <v>0</v>
      </c>
      <c r="DM18" s="231">
        <f t="shared" si="13"/>
        <v>0</v>
      </c>
      <c r="DN18" s="166">
        <v>100</v>
      </c>
      <c r="DO18" s="232">
        <v>100</v>
      </c>
      <c r="DP18" s="232">
        <v>100</v>
      </c>
      <c r="DQ18" s="232">
        <v>0</v>
      </c>
      <c r="DR18" s="232">
        <v>0</v>
      </c>
      <c r="DS18" s="233">
        <f t="shared" si="14"/>
        <v>0</v>
      </c>
      <c r="DT18" s="199">
        <f t="shared" si="15"/>
        <v>0</v>
      </c>
      <c r="DU18" s="20">
        <f>4/10</f>
        <v>0.4</v>
      </c>
      <c r="DV18" s="450">
        <f>7/10</f>
        <v>0.7</v>
      </c>
      <c r="DW18" s="450">
        <f>6/11</f>
        <v>0.54545454545454541</v>
      </c>
      <c r="DX18" s="450">
        <f>4/10</f>
        <v>0.4</v>
      </c>
      <c r="DY18" s="21"/>
      <c r="DZ18" s="61">
        <f t="shared" si="27"/>
        <v>2.0454545454545454</v>
      </c>
      <c r="EA18" s="20"/>
      <c r="EB18" s="21"/>
      <c r="EC18" s="116"/>
      <c r="ED18" s="21"/>
      <c r="EE18" s="63">
        <f t="shared" si="16"/>
        <v>0</v>
      </c>
      <c r="EF18" s="490">
        <f t="shared" si="3"/>
        <v>29.845454545454547</v>
      </c>
      <c r="EG18" s="493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</row>
    <row r="19" spans="1:643" s="8" customFormat="1" ht="15.75" x14ac:dyDescent="0.25">
      <c r="A19" s="45">
        <v>16</v>
      </c>
      <c r="B19" s="415" t="s">
        <v>101</v>
      </c>
      <c r="C19" s="416">
        <v>0</v>
      </c>
      <c r="D19" s="416">
        <v>0</v>
      </c>
      <c r="E19" s="416">
        <v>0</v>
      </c>
      <c r="F19" s="416">
        <v>0</v>
      </c>
      <c r="G19" s="416">
        <v>0</v>
      </c>
      <c r="H19" s="416">
        <v>0</v>
      </c>
      <c r="I19" s="416">
        <v>0</v>
      </c>
      <c r="J19" s="416">
        <v>100</v>
      </c>
      <c r="K19" s="416">
        <v>0</v>
      </c>
      <c r="L19" s="416">
        <v>10</v>
      </c>
      <c r="M19" s="417">
        <f t="shared" si="4"/>
        <v>3.15</v>
      </c>
      <c r="N19" s="418">
        <v>100</v>
      </c>
      <c r="O19" s="419">
        <v>100</v>
      </c>
      <c r="P19" s="419">
        <v>100</v>
      </c>
      <c r="Q19" s="419">
        <v>100</v>
      </c>
      <c r="R19" s="419">
        <v>100</v>
      </c>
      <c r="S19" s="419">
        <v>100</v>
      </c>
      <c r="T19" s="419">
        <v>100</v>
      </c>
      <c r="U19" s="419">
        <v>100</v>
      </c>
      <c r="V19" s="419">
        <v>100</v>
      </c>
      <c r="W19" s="419">
        <v>100</v>
      </c>
      <c r="X19" s="419">
        <v>100</v>
      </c>
      <c r="Y19" s="419">
        <v>0</v>
      </c>
      <c r="Z19" s="419">
        <v>0</v>
      </c>
      <c r="AA19" s="420">
        <f t="shared" si="5"/>
        <v>0</v>
      </c>
      <c r="AB19" s="421">
        <v>100</v>
      </c>
      <c r="AC19" s="416">
        <v>100</v>
      </c>
      <c r="AD19" s="416">
        <v>100</v>
      </c>
      <c r="AE19" s="416">
        <v>100</v>
      </c>
      <c r="AF19" s="416">
        <v>100</v>
      </c>
      <c r="AG19" s="416">
        <v>100</v>
      </c>
      <c r="AH19" s="416">
        <v>100</v>
      </c>
      <c r="AI19" s="416">
        <v>100</v>
      </c>
      <c r="AJ19" s="416">
        <v>100</v>
      </c>
      <c r="AK19" s="416">
        <v>100</v>
      </c>
      <c r="AL19" s="416">
        <v>100</v>
      </c>
      <c r="AM19" s="422">
        <v>100</v>
      </c>
      <c r="AN19" s="416">
        <v>0</v>
      </c>
      <c r="AO19" s="416">
        <v>0</v>
      </c>
      <c r="AP19" s="459">
        <f t="shared" si="6"/>
        <v>0</v>
      </c>
      <c r="AQ19" s="424">
        <v>100</v>
      </c>
      <c r="AR19" s="425">
        <v>100</v>
      </c>
      <c r="AS19" s="425">
        <v>100</v>
      </c>
      <c r="AT19" s="425">
        <v>100</v>
      </c>
      <c r="AU19" s="425">
        <v>100</v>
      </c>
      <c r="AV19" s="425">
        <v>100</v>
      </c>
      <c r="AW19" s="425">
        <v>100</v>
      </c>
      <c r="AX19" s="425">
        <v>100</v>
      </c>
      <c r="AY19" s="425">
        <v>100</v>
      </c>
      <c r="AZ19" s="419">
        <v>100</v>
      </c>
      <c r="BA19" s="419">
        <v>100</v>
      </c>
      <c r="BB19" s="419">
        <v>0</v>
      </c>
      <c r="BC19" s="419">
        <v>0</v>
      </c>
      <c r="BD19" s="468">
        <f t="shared" si="7"/>
        <v>0</v>
      </c>
      <c r="BE19" s="466">
        <v>100</v>
      </c>
      <c r="BF19" s="82">
        <v>100</v>
      </c>
      <c r="BG19" s="82">
        <v>100</v>
      </c>
      <c r="BH19" s="82">
        <v>100</v>
      </c>
      <c r="BI19" s="82">
        <v>100</v>
      </c>
      <c r="BJ19" s="82">
        <v>100</v>
      </c>
      <c r="BK19" s="82">
        <v>100</v>
      </c>
      <c r="BL19" s="82">
        <v>100</v>
      </c>
      <c r="BM19" s="82">
        <v>100</v>
      </c>
      <c r="BN19" s="426">
        <v>0</v>
      </c>
      <c r="BO19" s="426">
        <v>0</v>
      </c>
      <c r="BP19" s="473">
        <f t="shared" si="8"/>
        <v>0</v>
      </c>
      <c r="BQ19" s="426">
        <v>100</v>
      </c>
      <c r="BR19" s="426">
        <v>100</v>
      </c>
      <c r="BS19" s="426">
        <v>100</v>
      </c>
      <c r="BT19" s="426">
        <v>100</v>
      </c>
      <c r="BU19" s="426">
        <v>100</v>
      </c>
      <c r="BV19" s="426">
        <v>100</v>
      </c>
      <c r="BW19" s="82">
        <v>100</v>
      </c>
      <c r="BX19" s="426">
        <v>0</v>
      </c>
      <c r="BY19" s="426">
        <v>0</v>
      </c>
      <c r="BZ19" s="244">
        <f t="shared" si="17"/>
        <v>0</v>
      </c>
      <c r="CA19" s="427">
        <f t="shared" si="1"/>
        <v>3.15</v>
      </c>
      <c r="CB19" s="418">
        <v>100</v>
      </c>
      <c r="CC19" s="419">
        <v>100</v>
      </c>
      <c r="CD19" s="419">
        <v>100</v>
      </c>
      <c r="CE19" s="419">
        <v>100</v>
      </c>
      <c r="CF19" s="428">
        <v>0</v>
      </c>
      <c r="CG19" s="428">
        <v>0</v>
      </c>
      <c r="CH19" s="428">
        <v>0</v>
      </c>
      <c r="CI19" s="420">
        <f t="shared" si="9"/>
        <v>0</v>
      </c>
      <c r="CJ19" s="421">
        <v>100</v>
      </c>
      <c r="CK19" s="416">
        <v>100</v>
      </c>
      <c r="CL19" s="416">
        <v>100</v>
      </c>
      <c r="CM19" s="416">
        <v>100</v>
      </c>
      <c r="CN19" s="416">
        <v>0</v>
      </c>
      <c r="CO19" s="416">
        <v>0</v>
      </c>
      <c r="CP19" s="416">
        <v>0</v>
      </c>
      <c r="CQ19" s="429">
        <f t="shared" si="10"/>
        <v>0</v>
      </c>
      <c r="CR19" s="421">
        <v>100</v>
      </c>
      <c r="CS19" s="416">
        <v>100</v>
      </c>
      <c r="CT19" s="416">
        <v>100</v>
      </c>
      <c r="CU19" s="416">
        <v>0</v>
      </c>
      <c r="CV19" s="416">
        <v>0</v>
      </c>
      <c r="CW19" s="423">
        <f t="shared" si="11"/>
        <v>0</v>
      </c>
      <c r="CX19" s="419">
        <v>100</v>
      </c>
      <c r="CY19" s="419">
        <v>100</v>
      </c>
      <c r="CZ19" s="428">
        <v>100</v>
      </c>
      <c r="DA19" s="428">
        <v>100</v>
      </c>
      <c r="DB19" s="428">
        <v>0</v>
      </c>
      <c r="DC19" s="428">
        <v>0</v>
      </c>
      <c r="DD19" s="428">
        <v>0</v>
      </c>
      <c r="DE19" s="430">
        <f t="shared" si="12"/>
        <v>0</v>
      </c>
      <c r="DF19" s="418">
        <v>100</v>
      </c>
      <c r="DG19" s="419">
        <v>100</v>
      </c>
      <c r="DH19" s="428">
        <v>100</v>
      </c>
      <c r="DI19" s="428">
        <v>100</v>
      </c>
      <c r="DJ19" s="428">
        <v>0</v>
      </c>
      <c r="DK19" s="428">
        <v>0</v>
      </c>
      <c r="DL19" s="428">
        <v>0</v>
      </c>
      <c r="DM19" s="431">
        <f t="shared" si="13"/>
        <v>0</v>
      </c>
      <c r="DN19" s="424">
        <v>100</v>
      </c>
      <c r="DO19" s="432">
        <v>100</v>
      </c>
      <c r="DP19" s="432">
        <v>100</v>
      </c>
      <c r="DQ19" s="432">
        <v>0</v>
      </c>
      <c r="DR19" s="432">
        <v>0</v>
      </c>
      <c r="DS19" s="433">
        <f t="shared" si="14"/>
        <v>0</v>
      </c>
      <c r="DT19" s="434">
        <f t="shared" si="15"/>
        <v>0</v>
      </c>
      <c r="DU19" s="20">
        <f>4/10</f>
        <v>0.4</v>
      </c>
      <c r="DV19" s="475"/>
      <c r="DW19" s="475"/>
      <c r="DX19" s="450">
        <f>7/10</f>
        <v>0.7</v>
      </c>
      <c r="DY19" s="21"/>
      <c r="DZ19" s="22">
        <f t="shared" si="27"/>
        <v>1.1000000000000001</v>
      </c>
      <c r="EA19" s="20"/>
      <c r="EB19" s="21"/>
      <c r="EC19" s="319">
        <v>0.5</v>
      </c>
      <c r="ED19" s="21"/>
      <c r="EE19" s="120">
        <f t="shared" si="16"/>
        <v>0.5</v>
      </c>
      <c r="EF19" s="490">
        <f t="shared" si="3"/>
        <v>4.75</v>
      </c>
      <c r="EG19" s="493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</row>
    <row r="20" spans="1:643" s="8" customFormat="1" ht="15.75" x14ac:dyDescent="0.25">
      <c r="A20" s="359">
        <v>17</v>
      </c>
      <c r="B20" s="200" t="s">
        <v>116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100</v>
      </c>
      <c r="K20" s="73">
        <v>0</v>
      </c>
      <c r="L20" s="73">
        <v>0</v>
      </c>
      <c r="M20" s="96">
        <f t="shared" si="4"/>
        <v>3.5</v>
      </c>
      <c r="N20" s="68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100</v>
      </c>
      <c r="Y20" s="69">
        <v>0</v>
      </c>
      <c r="Z20" s="69">
        <v>0</v>
      </c>
      <c r="AA20" s="70">
        <f t="shared" si="5"/>
        <v>5</v>
      </c>
      <c r="AB20" s="72">
        <v>0</v>
      </c>
      <c r="AC20" s="73">
        <v>0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73">
        <v>0</v>
      </c>
      <c r="AL20" s="73">
        <v>0</v>
      </c>
      <c r="AM20" s="94">
        <v>100</v>
      </c>
      <c r="AN20" s="73">
        <v>100</v>
      </c>
      <c r="AO20" s="73">
        <v>0</v>
      </c>
      <c r="AP20" s="411">
        <f t="shared" si="6"/>
        <v>6</v>
      </c>
      <c r="AQ20" s="75">
        <v>0</v>
      </c>
      <c r="AR20" s="95">
        <v>0</v>
      </c>
      <c r="AS20" s="95">
        <v>0</v>
      </c>
      <c r="AT20" s="95">
        <v>0</v>
      </c>
      <c r="AU20" s="95">
        <v>0</v>
      </c>
      <c r="AV20" s="95">
        <v>0</v>
      </c>
      <c r="AW20" s="95">
        <v>0</v>
      </c>
      <c r="AX20" s="95">
        <v>0</v>
      </c>
      <c r="AY20" s="95">
        <v>0</v>
      </c>
      <c r="AZ20" s="69">
        <v>0</v>
      </c>
      <c r="BA20" s="69">
        <v>100</v>
      </c>
      <c r="BB20" s="69">
        <v>100</v>
      </c>
      <c r="BC20" s="69">
        <v>0</v>
      </c>
      <c r="BD20" s="71">
        <f t="shared" si="7"/>
        <v>5.5</v>
      </c>
      <c r="BE20" s="461">
        <v>0</v>
      </c>
      <c r="BF20" s="82">
        <v>0</v>
      </c>
      <c r="BG20" s="82">
        <v>0</v>
      </c>
      <c r="BH20" s="82">
        <v>0</v>
      </c>
      <c r="BI20" s="82">
        <v>0</v>
      </c>
      <c r="BJ20" s="82">
        <v>0</v>
      </c>
      <c r="BK20" s="82">
        <v>0</v>
      </c>
      <c r="BL20" s="82">
        <v>0</v>
      </c>
      <c r="BM20" s="82">
        <v>100</v>
      </c>
      <c r="BN20" s="82">
        <v>0</v>
      </c>
      <c r="BO20" s="82">
        <v>0</v>
      </c>
      <c r="BP20" s="473">
        <f t="shared" si="8"/>
        <v>4</v>
      </c>
      <c r="BQ20" s="82">
        <v>100</v>
      </c>
      <c r="BR20" s="82">
        <v>100</v>
      </c>
      <c r="BS20" s="82">
        <v>100</v>
      </c>
      <c r="BT20" s="82">
        <v>100</v>
      </c>
      <c r="BU20" s="82">
        <v>100</v>
      </c>
      <c r="BV20" s="82">
        <v>100</v>
      </c>
      <c r="BW20" s="82">
        <v>100</v>
      </c>
      <c r="BX20" s="82">
        <v>0</v>
      </c>
      <c r="BY20" s="82">
        <v>0</v>
      </c>
      <c r="BZ20" s="244">
        <f t="shared" si="17"/>
        <v>0</v>
      </c>
      <c r="CA20" s="245">
        <f t="shared" si="1"/>
        <v>24</v>
      </c>
      <c r="CB20" s="68">
        <v>100</v>
      </c>
      <c r="CC20" s="69">
        <v>100</v>
      </c>
      <c r="CD20" s="69">
        <v>100</v>
      </c>
      <c r="CE20" s="69">
        <v>100</v>
      </c>
      <c r="CF20" s="201">
        <v>0</v>
      </c>
      <c r="CG20" s="201">
        <v>0</v>
      </c>
      <c r="CH20" s="201">
        <v>0</v>
      </c>
      <c r="CI20" s="70">
        <f t="shared" si="9"/>
        <v>0</v>
      </c>
      <c r="CJ20" s="72">
        <v>100</v>
      </c>
      <c r="CK20" s="73">
        <v>100</v>
      </c>
      <c r="CL20" s="73">
        <v>100</v>
      </c>
      <c r="CM20" s="73">
        <v>100</v>
      </c>
      <c r="CN20" s="73">
        <v>0</v>
      </c>
      <c r="CO20" s="73">
        <v>0</v>
      </c>
      <c r="CP20" s="73">
        <v>0</v>
      </c>
      <c r="CQ20" s="202">
        <f t="shared" si="10"/>
        <v>0</v>
      </c>
      <c r="CR20" s="72">
        <v>100</v>
      </c>
      <c r="CS20" s="73">
        <v>100</v>
      </c>
      <c r="CT20" s="73">
        <v>100</v>
      </c>
      <c r="CU20" s="73">
        <v>0</v>
      </c>
      <c r="CV20" s="73">
        <v>0</v>
      </c>
      <c r="CW20" s="74">
        <f t="shared" si="11"/>
        <v>0</v>
      </c>
      <c r="CX20" s="69">
        <v>100</v>
      </c>
      <c r="CY20" s="69">
        <v>100</v>
      </c>
      <c r="CZ20" s="201">
        <v>100</v>
      </c>
      <c r="DA20" s="201">
        <v>100</v>
      </c>
      <c r="DB20" s="201">
        <v>0</v>
      </c>
      <c r="DC20" s="201">
        <v>0</v>
      </c>
      <c r="DD20" s="201">
        <v>0</v>
      </c>
      <c r="DE20" s="203">
        <f t="shared" si="12"/>
        <v>0</v>
      </c>
      <c r="DF20" s="68">
        <v>100</v>
      </c>
      <c r="DG20" s="69">
        <v>100</v>
      </c>
      <c r="DH20" s="201">
        <v>100</v>
      </c>
      <c r="DI20" s="201">
        <v>100</v>
      </c>
      <c r="DJ20" s="201">
        <v>0</v>
      </c>
      <c r="DK20" s="201">
        <v>0</v>
      </c>
      <c r="DL20" s="201">
        <v>0</v>
      </c>
      <c r="DM20" s="204">
        <f t="shared" si="13"/>
        <v>0</v>
      </c>
      <c r="DN20" s="75">
        <v>100</v>
      </c>
      <c r="DO20" s="205">
        <v>100</v>
      </c>
      <c r="DP20" s="205">
        <v>100</v>
      </c>
      <c r="DQ20" s="205">
        <v>0</v>
      </c>
      <c r="DR20" s="205">
        <v>0</v>
      </c>
      <c r="DS20" s="206">
        <f t="shared" si="14"/>
        <v>0</v>
      </c>
      <c r="DT20" s="199">
        <f t="shared" si="15"/>
        <v>0</v>
      </c>
      <c r="DU20" s="20">
        <f>6/10</f>
        <v>0.6</v>
      </c>
      <c r="DV20" s="450">
        <f>7/10</f>
        <v>0.7</v>
      </c>
      <c r="DW20" s="450">
        <f>10/11</f>
        <v>0.90909090909090906</v>
      </c>
      <c r="DX20" s="450">
        <f>9/10</f>
        <v>0.9</v>
      </c>
      <c r="DY20" s="21">
        <f>7/10</f>
        <v>0.7</v>
      </c>
      <c r="DZ20" s="22">
        <f t="shared" si="27"/>
        <v>3.8090909090909086</v>
      </c>
      <c r="EA20" s="20"/>
      <c r="EB20" s="21"/>
      <c r="EC20" s="116"/>
      <c r="ED20" s="21"/>
      <c r="EE20" s="23">
        <f t="shared" si="16"/>
        <v>0</v>
      </c>
      <c r="EF20" s="490">
        <f t="shared" si="3"/>
        <v>27.809090909090909</v>
      </c>
      <c r="EG20" s="493">
        <v>31</v>
      </c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</row>
    <row r="21" spans="1:643" s="8" customFormat="1" ht="16.5" customHeight="1" x14ac:dyDescent="0.25">
      <c r="A21" s="361">
        <v>18</v>
      </c>
      <c r="B21" s="107" t="s">
        <v>102</v>
      </c>
      <c r="C21" s="73">
        <v>100</v>
      </c>
      <c r="D21" s="73">
        <v>100</v>
      </c>
      <c r="E21" s="73">
        <v>100</v>
      </c>
      <c r="F21" s="73">
        <v>100</v>
      </c>
      <c r="G21" s="73">
        <v>100</v>
      </c>
      <c r="H21" s="73">
        <v>100</v>
      </c>
      <c r="I21" s="73">
        <v>100</v>
      </c>
      <c r="J21" s="73">
        <v>100</v>
      </c>
      <c r="K21" s="73">
        <v>0</v>
      </c>
      <c r="L21" s="73">
        <v>0</v>
      </c>
      <c r="M21" s="250">
        <f t="shared" si="4"/>
        <v>0</v>
      </c>
      <c r="N21" s="68">
        <v>100</v>
      </c>
      <c r="O21" s="69">
        <v>100</v>
      </c>
      <c r="P21" s="69">
        <v>100</v>
      </c>
      <c r="Q21" s="69">
        <v>100</v>
      </c>
      <c r="R21" s="69">
        <v>100</v>
      </c>
      <c r="S21" s="69">
        <v>100</v>
      </c>
      <c r="T21" s="69">
        <v>100</v>
      </c>
      <c r="U21" s="69">
        <v>100</v>
      </c>
      <c r="V21" s="69">
        <v>100</v>
      </c>
      <c r="W21" s="69">
        <v>100</v>
      </c>
      <c r="X21" s="69">
        <v>100</v>
      </c>
      <c r="Y21" s="69">
        <v>0</v>
      </c>
      <c r="Z21" s="69">
        <v>0</v>
      </c>
      <c r="AA21" s="70">
        <f t="shared" si="5"/>
        <v>0</v>
      </c>
      <c r="AB21" s="72">
        <v>100</v>
      </c>
      <c r="AC21" s="73">
        <v>100</v>
      </c>
      <c r="AD21" s="73">
        <v>100</v>
      </c>
      <c r="AE21" s="73">
        <v>100</v>
      </c>
      <c r="AF21" s="73">
        <v>100</v>
      </c>
      <c r="AG21" s="73">
        <v>100</v>
      </c>
      <c r="AH21" s="73">
        <v>100</v>
      </c>
      <c r="AI21" s="73">
        <v>100</v>
      </c>
      <c r="AJ21" s="73">
        <v>100</v>
      </c>
      <c r="AK21" s="73">
        <v>100</v>
      </c>
      <c r="AL21" s="73">
        <v>100</v>
      </c>
      <c r="AM21" s="94">
        <v>100</v>
      </c>
      <c r="AN21" s="73">
        <v>0</v>
      </c>
      <c r="AO21" s="73">
        <v>0</v>
      </c>
      <c r="AP21" s="411">
        <f t="shared" si="6"/>
        <v>0</v>
      </c>
      <c r="AQ21" s="75">
        <v>100</v>
      </c>
      <c r="AR21" s="95">
        <v>100</v>
      </c>
      <c r="AS21" s="95">
        <v>100</v>
      </c>
      <c r="AT21" s="95">
        <v>100</v>
      </c>
      <c r="AU21" s="95">
        <v>100</v>
      </c>
      <c r="AV21" s="95">
        <v>100</v>
      </c>
      <c r="AW21" s="95">
        <v>100</v>
      </c>
      <c r="AX21" s="95">
        <v>100</v>
      </c>
      <c r="AY21" s="95">
        <v>100</v>
      </c>
      <c r="AZ21" s="69">
        <v>100</v>
      </c>
      <c r="BA21" s="69">
        <v>100</v>
      </c>
      <c r="BB21" s="69">
        <v>0</v>
      </c>
      <c r="BC21" s="69">
        <v>0</v>
      </c>
      <c r="BD21" s="71">
        <f t="shared" si="7"/>
        <v>0</v>
      </c>
      <c r="BE21" s="461">
        <v>100</v>
      </c>
      <c r="BF21" s="82">
        <v>100</v>
      </c>
      <c r="BG21" s="82">
        <v>100</v>
      </c>
      <c r="BH21" s="82">
        <v>100</v>
      </c>
      <c r="BI21" s="82">
        <v>100</v>
      </c>
      <c r="BJ21" s="82">
        <v>100</v>
      </c>
      <c r="BK21" s="82">
        <v>100</v>
      </c>
      <c r="BL21" s="82">
        <v>100</v>
      </c>
      <c r="BM21" s="82">
        <v>100</v>
      </c>
      <c r="BN21" s="82">
        <v>0</v>
      </c>
      <c r="BO21" s="82">
        <v>0</v>
      </c>
      <c r="BP21" s="473">
        <f t="shared" si="8"/>
        <v>0</v>
      </c>
      <c r="BQ21" s="82">
        <v>100</v>
      </c>
      <c r="BR21" s="82">
        <v>100</v>
      </c>
      <c r="BS21" s="82">
        <v>100</v>
      </c>
      <c r="BT21" s="82">
        <v>100</v>
      </c>
      <c r="BU21" s="82">
        <v>100</v>
      </c>
      <c r="BV21" s="82">
        <v>100</v>
      </c>
      <c r="BW21" s="82">
        <v>100</v>
      </c>
      <c r="BX21" s="82">
        <v>0</v>
      </c>
      <c r="BY21" s="82">
        <v>0</v>
      </c>
      <c r="BZ21" s="244">
        <f t="shared" si="17"/>
        <v>0</v>
      </c>
      <c r="CA21" s="245">
        <f t="shared" si="1"/>
        <v>0</v>
      </c>
      <c r="CB21" s="68">
        <v>100</v>
      </c>
      <c r="CC21" s="69">
        <v>100</v>
      </c>
      <c r="CD21" s="69">
        <v>100</v>
      </c>
      <c r="CE21" s="69">
        <v>100</v>
      </c>
      <c r="CF21" s="201">
        <v>0</v>
      </c>
      <c r="CG21" s="201">
        <v>0</v>
      </c>
      <c r="CH21" s="201">
        <v>0</v>
      </c>
      <c r="CI21" s="162">
        <f t="shared" si="9"/>
        <v>0</v>
      </c>
      <c r="CJ21" s="163">
        <v>100</v>
      </c>
      <c r="CK21" s="158">
        <v>100</v>
      </c>
      <c r="CL21" s="158">
        <v>100</v>
      </c>
      <c r="CM21" s="158">
        <v>100</v>
      </c>
      <c r="CN21" s="158">
        <v>0</v>
      </c>
      <c r="CO21" s="158">
        <v>0</v>
      </c>
      <c r="CP21" s="158">
        <v>0</v>
      </c>
      <c r="CQ21" s="229">
        <f t="shared" si="10"/>
        <v>0</v>
      </c>
      <c r="CR21" s="163">
        <v>100</v>
      </c>
      <c r="CS21" s="158">
        <v>100</v>
      </c>
      <c r="CT21" s="158">
        <v>100</v>
      </c>
      <c r="CU21" s="158">
        <v>0</v>
      </c>
      <c r="CV21" s="158">
        <v>0</v>
      </c>
      <c r="CW21" s="165">
        <f t="shared" si="11"/>
        <v>0</v>
      </c>
      <c r="CX21" s="161">
        <v>100</v>
      </c>
      <c r="CY21" s="161">
        <v>100</v>
      </c>
      <c r="CZ21" s="228">
        <v>100</v>
      </c>
      <c r="DA21" s="228">
        <v>100</v>
      </c>
      <c r="DB21" s="228">
        <v>0</v>
      </c>
      <c r="DC21" s="228">
        <v>0</v>
      </c>
      <c r="DD21" s="228">
        <v>0</v>
      </c>
      <c r="DE21" s="230">
        <f t="shared" si="12"/>
        <v>0</v>
      </c>
      <c r="DF21" s="160">
        <v>100</v>
      </c>
      <c r="DG21" s="161">
        <v>100</v>
      </c>
      <c r="DH21" s="228">
        <v>100</v>
      </c>
      <c r="DI21" s="228">
        <v>100</v>
      </c>
      <c r="DJ21" s="228">
        <v>0</v>
      </c>
      <c r="DK21" s="228">
        <v>0</v>
      </c>
      <c r="DL21" s="228">
        <v>0</v>
      </c>
      <c r="DM21" s="231">
        <f t="shared" si="13"/>
        <v>0</v>
      </c>
      <c r="DN21" s="166">
        <v>100</v>
      </c>
      <c r="DO21" s="232">
        <v>100</v>
      </c>
      <c r="DP21" s="232">
        <v>100</v>
      </c>
      <c r="DQ21" s="232">
        <v>0</v>
      </c>
      <c r="DR21" s="232">
        <v>0</v>
      </c>
      <c r="DS21" s="233">
        <f t="shared" si="14"/>
        <v>0</v>
      </c>
      <c r="DT21" s="199">
        <f t="shared" si="15"/>
        <v>0</v>
      </c>
      <c r="DU21" s="20"/>
      <c r="DV21" s="450"/>
      <c r="DW21" s="450"/>
      <c r="DX21" s="450"/>
      <c r="DY21" s="21"/>
      <c r="DZ21" s="61">
        <f t="shared" si="27"/>
        <v>0</v>
      </c>
      <c r="EA21" s="20"/>
      <c r="EB21" s="21"/>
      <c r="EC21" s="116"/>
      <c r="ED21" s="21"/>
      <c r="EE21" s="63">
        <f t="shared" si="16"/>
        <v>0</v>
      </c>
      <c r="EF21" s="489">
        <f t="shared" si="3"/>
        <v>0</v>
      </c>
      <c r="EG21" s="493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</row>
    <row r="22" spans="1:643" s="8" customFormat="1" ht="15.75" x14ac:dyDescent="0.25">
      <c r="A22" s="45">
        <v>19</v>
      </c>
      <c r="B22" s="197" t="s">
        <v>104</v>
      </c>
      <c r="C22" s="158">
        <v>100</v>
      </c>
      <c r="D22" s="158">
        <v>100</v>
      </c>
      <c r="E22" s="158">
        <v>100</v>
      </c>
      <c r="F22" s="158">
        <v>100</v>
      </c>
      <c r="G22" s="158">
        <v>100</v>
      </c>
      <c r="H22" s="158">
        <v>100</v>
      </c>
      <c r="I22" s="158">
        <v>100</v>
      </c>
      <c r="J22" s="158">
        <v>100</v>
      </c>
      <c r="K22" s="158">
        <v>0</v>
      </c>
      <c r="L22" s="158">
        <v>0</v>
      </c>
      <c r="M22" s="159">
        <f t="shared" si="4"/>
        <v>0</v>
      </c>
      <c r="N22" s="160">
        <v>100</v>
      </c>
      <c r="O22" s="161">
        <v>100</v>
      </c>
      <c r="P22" s="161">
        <v>100</v>
      </c>
      <c r="Q22" s="161">
        <v>100</v>
      </c>
      <c r="R22" s="161">
        <v>100</v>
      </c>
      <c r="S22" s="161">
        <v>100</v>
      </c>
      <c r="T22" s="161">
        <v>100</v>
      </c>
      <c r="U22" s="161">
        <v>100</v>
      </c>
      <c r="V22" s="161">
        <v>100</v>
      </c>
      <c r="W22" s="161">
        <v>100</v>
      </c>
      <c r="X22" s="161">
        <v>100</v>
      </c>
      <c r="Y22" s="161">
        <v>0</v>
      </c>
      <c r="Z22" s="161">
        <v>0</v>
      </c>
      <c r="AA22" s="162">
        <f t="shared" si="5"/>
        <v>0</v>
      </c>
      <c r="AB22" s="163">
        <v>100</v>
      </c>
      <c r="AC22" s="158">
        <v>100</v>
      </c>
      <c r="AD22" s="158">
        <v>100</v>
      </c>
      <c r="AE22" s="158">
        <v>100</v>
      </c>
      <c r="AF22" s="158">
        <v>100</v>
      </c>
      <c r="AG22" s="158">
        <v>100</v>
      </c>
      <c r="AH22" s="158">
        <v>100</v>
      </c>
      <c r="AI22" s="158">
        <v>100</v>
      </c>
      <c r="AJ22" s="158">
        <v>100</v>
      </c>
      <c r="AK22" s="158">
        <v>100</v>
      </c>
      <c r="AL22" s="158">
        <v>100</v>
      </c>
      <c r="AM22" s="164">
        <v>100</v>
      </c>
      <c r="AN22" s="158">
        <v>0</v>
      </c>
      <c r="AO22" s="158">
        <v>0</v>
      </c>
      <c r="AP22" s="458">
        <f t="shared" si="6"/>
        <v>0</v>
      </c>
      <c r="AQ22" s="166">
        <v>100</v>
      </c>
      <c r="AR22" s="167">
        <v>100</v>
      </c>
      <c r="AS22" s="167">
        <v>100</v>
      </c>
      <c r="AT22" s="167">
        <v>100</v>
      </c>
      <c r="AU22" s="167">
        <v>100</v>
      </c>
      <c r="AV22" s="167">
        <v>100</v>
      </c>
      <c r="AW22" s="167">
        <v>100</v>
      </c>
      <c r="AX22" s="167">
        <v>100</v>
      </c>
      <c r="AY22" s="167">
        <v>100</v>
      </c>
      <c r="AZ22" s="161">
        <v>100</v>
      </c>
      <c r="BA22" s="161">
        <v>100</v>
      </c>
      <c r="BB22" s="161">
        <v>0</v>
      </c>
      <c r="BC22" s="161">
        <v>0</v>
      </c>
      <c r="BD22" s="168">
        <f t="shared" si="7"/>
        <v>0</v>
      </c>
      <c r="BE22" s="465">
        <v>100</v>
      </c>
      <c r="BF22" s="51">
        <v>100</v>
      </c>
      <c r="BG22" s="51">
        <v>100</v>
      </c>
      <c r="BH22" s="51">
        <v>100</v>
      </c>
      <c r="BI22" s="51">
        <v>100</v>
      </c>
      <c r="BJ22" s="51">
        <v>100</v>
      </c>
      <c r="BK22" s="51">
        <v>100</v>
      </c>
      <c r="BL22" s="51">
        <v>100</v>
      </c>
      <c r="BM22" s="51">
        <v>100</v>
      </c>
      <c r="BN22" s="51">
        <v>0</v>
      </c>
      <c r="BO22" s="51">
        <v>0</v>
      </c>
      <c r="BP22" s="474">
        <f t="shared" si="8"/>
        <v>0</v>
      </c>
      <c r="BQ22" s="51">
        <v>100</v>
      </c>
      <c r="BR22" s="51">
        <v>100</v>
      </c>
      <c r="BS22" s="51">
        <v>100</v>
      </c>
      <c r="BT22" s="51">
        <v>100</v>
      </c>
      <c r="BU22" s="51">
        <v>100</v>
      </c>
      <c r="BV22" s="51">
        <v>100</v>
      </c>
      <c r="BW22" s="82">
        <v>100</v>
      </c>
      <c r="BX22" s="51">
        <v>0</v>
      </c>
      <c r="BY22" s="51">
        <v>0</v>
      </c>
      <c r="BZ22" s="244">
        <f t="shared" si="17"/>
        <v>0</v>
      </c>
      <c r="CA22" s="248">
        <f t="shared" si="1"/>
        <v>0</v>
      </c>
      <c r="CB22" s="160">
        <v>100</v>
      </c>
      <c r="CC22" s="161">
        <v>100</v>
      </c>
      <c r="CD22" s="161">
        <v>100</v>
      </c>
      <c r="CE22" s="161">
        <v>100</v>
      </c>
      <c r="CF22" s="228">
        <v>0</v>
      </c>
      <c r="CG22" s="228">
        <v>0</v>
      </c>
      <c r="CH22" s="228">
        <v>0</v>
      </c>
      <c r="CI22" s="162">
        <f t="shared" si="9"/>
        <v>0</v>
      </c>
      <c r="CJ22" s="163">
        <v>100</v>
      </c>
      <c r="CK22" s="158">
        <v>100</v>
      </c>
      <c r="CL22" s="158">
        <v>100</v>
      </c>
      <c r="CM22" s="158">
        <v>100</v>
      </c>
      <c r="CN22" s="158">
        <v>0</v>
      </c>
      <c r="CO22" s="158">
        <v>0</v>
      </c>
      <c r="CP22" s="158">
        <v>0</v>
      </c>
      <c r="CQ22" s="229">
        <f t="shared" si="10"/>
        <v>0</v>
      </c>
      <c r="CR22" s="163">
        <v>100</v>
      </c>
      <c r="CS22" s="158">
        <v>100</v>
      </c>
      <c r="CT22" s="158">
        <v>100</v>
      </c>
      <c r="CU22" s="158">
        <v>0</v>
      </c>
      <c r="CV22" s="158">
        <v>0</v>
      </c>
      <c r="CW22" s="165">
        <f t="shared" si="11"/>
        <v>0</v>
      </c>
      <c r="CX22" s="161">
        <v>100</v>
      </c>
      <c r="CY22" s="161">
        <v>100</v>
      </c>
      <c r="CZ22" s="228">
        <v>100</v>
      </c>
      <c r="DA22" s="228">
        <v>100</v>
      </c>
      <c r="DB22" s="228">
        <v>0</v>
      </c>
      <c r="DC22" s="228">
        <v>0</v>
      </c>
      <c r="DD22" s="228">
        <v>0</v>
      </c>
      <c r="DE22" s="230">
        <f t="shared" si="12"/>
        <v>0</v>
      </c>
      <c r="DF22" s="160">
        <v>100</v>
      </c>
      <c r="DG22" s="161">
        <v>100</v>
      </c>
      <c r="DH22" s="228">
        <v>100</v>
      </c>
      <c r="DI22" s="228">
        <v>100</v>
      </c>
      <c r="DJ22" s="228">
        <v>0</v>
      </c>
      <c r="DK22" s="228">
        <v>0</v>
      </c>
      <c r="DL22" s="228">
        <v>0</v>
      </c>
      <c r="DM22" s="231">
        <f t="shared" si="13"/>
        <v>0</v>
      </c>
      <c r="DN22" s="166">
        <v>100</v>
      </c>
      <c r="DO22" s="232">
        <v>100</v>
      </c>
      <c r="DP22" s="232">
        <v>100</v>
      </c>
      <c r="DQ22" s="232">
        <v>0</v>
      </c>
      <c r="DR22" s="232">
        <v>0</v>
      </c>
      <c r="DS22" s="233">
        <f t="shared" si="14"/>
        <v>0</v>
      </c>
      <c r="DT22" s="199">
        <f t="shared" si="15"/>
        <v>0</v>
      </c>
      <c r="DU22" s="20"/>
      <c r="DV22" s="450"/>
      <c r="DW22" s="450"/>
      <c r="DX22" s="450"/>
      <c r="DY22" s="21"/>
      <c r="DZ22" s="61">
        <f t="shared" si="27"/>
        <v>0</v>
      </c>
      <c r="EA22" s="20"/>
      <c r="EB22" s="21"/>
      <c r="EC22" s="116"/>
      <c r="ED22" s="21"/>
      <c r="EE22" s="63">
        <f t="shared" si="16"/>
        <v>0</v>
      </c>
      <c r="EF22" s="489">
        <f t="shared" si="3"/>
        <v>0</v>
      </c>
      <c r="EG22" s="493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</row>
    <row r="23" spans="1:643" s="8" customFormat="1" ht="15.75" x14ac:dyDescent="0.25">
      <c r="A23" s="361">
        <v>20</v>
      </c>
      <c r="B23" s="107" t="s">
        <v>105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100</v>
      </c>
      <c r="K23" s="73">
        <v>0</v>
      </c>
      <c r="L23" s="73">
        <v>0</v>
      </c>
      <c r="M23" s="96">
        <f t="shared" si="4"/>
        <v>3.5</v>
      </c>
      <c r="N23" s="68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100</v>
      </c>
      <c r="Y23" s="69">
        <v>0</v>
      </c>
      <c r="Z23" s="69">
        <v>10</v>
      </c>
      <c r="AA23" s="70">
        <f t="shared" si="5"/>
        <v>4.4000000000000004</v>
      </c>
      <c r="AB23" s="72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94">
        <v>100</v>
      </c>
      <c r="AN23" s="73">
        <v>0</v>
      </c>
      <c r="AO23" s="73">
        <v>20</v>
      </c>
      <c r="AP23" s="411">
        <f t="shared" si="6"/>
        <v>4.4000000000000004</v>
      </c>
      <c r="AQ23" s="75">
        <v>0</v>
      </c>
      <c r="AR23" s="95">
        <v>0</v>
      </c>
      <c r="AS23" s="95">
        <v>0</v>
      </c>
      <c r="AT23" s="95">
        <v>0</v>
      </c>
      <c r="AU23" s="95">
        <v>0</v>
      </c>
      <c r="AV23" s="95">
        <v>0</v>
      </c>
      <c r="AW23" s="95">
        <v>0</v>
      </c>
      <c r="AX23" s="95">
        <v>0</v>
      </c>
      <c r="AY23" s="95">
        <v>100</v>
      </c>
      <c r="AZ23" s="69">
        <v>0</v>
      </c>
      <c r="BA23" s="69">
        <v>100</v>
      </c>
      <c r="BB23" s="69">
        <v>0</v>
      </c>
      <c r="BC23" s="69">
        <v>30</v>
      </c>
      <c r="BD23" s="71">
        <f t="shared" si="7"/>
        <v>3.15</v>
      </c>
      <c r="BE23" s="461">
        <v>100</v>
      </c>
      <c r="BF23" s="82">
        <v>100</v>
      </c>
      <c r="BG23" s="82">
        <v>100</v>
      </c>
      <c r="BH23" s="82">
        <v>100</v>
      </c>
      <c r="BI23" s="82">
        <v>100</v>
      </c>
      <c r="BJ23" s="82">
        <v>100</v>
      </c>
      <c r="BK23" s="82">
        <v>100</v>
      </c>
      <c r="BL23" s="82">
        <v>100</v>
      </c>
      <c r="BM23" s="82">
        <v>100</v>
      </c>
      <c r="BN23" s="82">
        <v>0</v>
      </c>
      <c r="BO23" s="82">
        <v>0</v>
      </c>
      <c r="BP23" s="473">
        <f t="shared" si="8"/>
        <v>0</v>
      </c>
      <c r="BQ23" s="82">
        <v>100</v>
      </c>
      <c r="BR23" s="82">
        <v>100</v>
      </c>
      <c r="BS23" s="82">
        <v>100</v>
      </c>
      <c r="BT23" s="82">
        <v>100</v>
      </c>
      <c r="BU23" s="82">
        <v>100</v>
      </c>
      <c r="BV23" s="82">
        <v>100</v>
      </c>
      <c r="BW23" s="82">
        <v>100</v>
      </c>
      <c r="BX23" s="82">
        <v>0</v>
      </c>
      <c r="BY23" s="82">
        <v>0</v>
      </c>
      <c r="BZ23" s="244">
        <f t="shared" si="17"/>
        <v>0</v>
      </c>
      <c r="CA23" s="245">
        <f t="shared" si="1"/>
        <v>15.450000000000001</v>
      </c>
      <c r="CB23" s="68">
        <v>100</v>
      </c>
      <c r="CC23" s="69">
        <v>100</v>
      </c>
      <c r="CD23" s="69">
        <v>100</v>
      </c>
      <c r="CE23" s="69">
        <v>100</v>
      </c>
      <c r="CF23" s="201">
        <v>0</v>
      </c>
      <c r="CG23" s="201">
        <v>0</v>
      </c>
      <c r="CH23" s="201">
        <v>0</v>
      </c>
      <c r="CI23" s="162">
        <f t="shared" si="9"/>
        <v>0</v>
      </c>
      <c r="CJ23" s="163">
        <v>100</v>
      </c>
      <c r="CK23" s="158">
        <v>100</v>
      </c>
      <c r="CL23" s="158">
        <v>100</v>
      </c>
      <c r="CM23" s="158">
        <v>100</v>
      </c>
      <c r="CN23" s="158">
        <v>0</v>
      </c>
      <c r="CO23" s="158">
        <v>0</v>
      </c>
      <c r="CP23" s="158">
        <v>0</v>
      </c>
      <c r="CQ23" s="229">
        <f t="shared" si="10"/>
        <v>0</v>
      </c>
      <c r="CR23" s="163">
        <v>100</v>
      </c>
      <c r="CS23" s="158">
        <v>100</v>
      </c>
      <c r="CT23" s="158">
        <v>100</v>
      </c>
      <c r="CU23" s="158">
        <v>0</v>
      </c>
      <c r="CV23" s="158">
        <v>0</v>
      </c>
      <c r="CW23" s="165">
        <f t="shared" si="11"/>
        <v>0</v>
      </c>
      <c r="CX23" s="161">
        <v>100</v>
      </c>
      <c r="CY23" s="161">
        <v>100</v>
      </c>
      <c r="CZ23" s="228">
        <v>100</v>
      </c>
      <c r="DA23" s="228">
        <v>100</v>
      </c>
      <c r="DB23" s="228">
        <v>0</v>
      </c>
      <c r="DC23" s="228">
        <v>0</v>
      </c>
      <c r="DD23" s="228">
        <v>0</v>
      </c>
      <c r="DE23" s="230">
        <f t="shared" si="12"/>
        <v>0</v>
      </c>
      <c r="DF23" s="160">
        <v>100</v>
      </c>
      <c r="DG23" s="161">
        <v>100</v>
      </c>
      <c r="DH23" s="228">
        <v>100</v>
      </c>
      <c r="DI23" s="228">
        <v>100</v>
      </c>
      <c r="DJ23" s="228">
        <v>0</v>
      </c>
      <c r="DK23" s="228">
        <v>0</v>
      </c>
      <c r="DL23" s="228">
        <v>0</v>
      </c>
      <c r="DM23" s="231">
        <f t="shared" si="13"/>
        <v>0</v>
      </c>
      <c r="DN23" s="166">
        <v>100</v>
      </c>
      <c r="DO23" s="232">
        <v>100</v>
      </c>
      <c r="DP23" s="232">
        <v>100</v>
      </c>
      <c r="DQ23" s="232">
        <v>0</v>
      </c>
      <c r="DR23" s="232">
        <v>0</v>
      </c>
      <c r="DS23" s="233">
        <f t="shared" si="14"/>
        <v>0</v>
      </c>
      <c r="DT23" s="199">
        <f t="shared" si="15"/>
        <v>0</v>
      </c>
      <c r="DU23" s="20">
        <f>2/10</f>
        <v>0.2</v>
      </c>
      <c r="DV23" s="450">
        <f>4/10</f>
        <v>0.4</v>
      </c>
      <c r="DW23" s="450">
        <f>2/11</f>
        <v>0.18181818181818182</v>
      </c>
      <c r="DX23" s="475"/>
      <c r="DY23" s="21"/>
      <c r="DZ23" s="22">
        <f t="shared" si="27"/>
        <v>0.78181818181818197</v>
      </c>
      <c r="EA23" s="20"/>
      <c r="EB23" s="21"/>
      <c r="EC23" s="116"/>
      <c r="ED23" s="21"/>
      <c r="EE23" s="63">
        <f t="shared" si="16"/>
        <v>0</v>
      </c>
      <c r="EF23" s="490">
        <f t="shared" si="3"/>
        <v>16.231818181818184</v>
      </c>
      <c r="EG23" s="493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</row>
    <row r="24" spans="1:643" s="8" customFormat="1" ht="15.75" x14ac:dyDescent="0.25">
      <c r="A24" s="45">
        <v>21</v>
      </c>
      <c r="B24" s="157" t="s">
        <v>106</v>
      </c>
      <c r="C24" s="158">
        <v>100</v>
      </c>
      <c r="D24" s="158">
        <v>100</v>
      </c>
      <c r="E24" s="158">
        <v>100</v>
      </c>
      <c r="F24" s="158">
        <v>100</v>
      </c>
      <c r="G24" s="158">
        <v>100</v>
      </c>
      <c r="H24" s="158">
        <v>100</v>
      </c>
      <c r="I24" s="158">
        <v>100</v>
      </c>
      <c r="J24" s="158">
        <v>100</v>
      </c>
      <c r="K24" s="158">
        <v>0</v>
      </c>
      <c r="L24" s="158">
        <v>0</v>
      </c>
      <c r="M24" s="159">
        <f t="shared" si="4"/>
        <v>0</v>
      </c>
      <c r="N24" s="160">
        <v>100</v>
      </c>
      <c r="O24" s="161">
        <v>100</v>
      </c>
      <c r="P24" s="161">
        <v>100</v>
      </c>
      <c r="Q24" s="161">
        <v>100</v>
      </c>
      <c r="R24" s="161">
        <v>100</v>
      </c>
      <c r="S24" s="161">
        <v>100</v>
      </c>
      <c r="T24" s="161">
        <v>100</v>
      </c>
      <c r="U24" s="161">
        <v>100</v>
      </c>
      <c r="V24" s="161">
        <v>100</v>
      </c>
      <c r="W24" s="161">
        <v>100</v>
      </c>
      <c r="X24" s="161">
        <v>100</v>
      </c>
      <c r="Y24" s="161">
        <v>0</v>
      </c>
      <c r="Z24" s="161">
        <v>0</v>
      </c>
      <c r="AA24" s="162">
        <f t="shared" si="5"/>
        <v>0</v>
      </c>
      <c r="AB24" s="163">
        <v>100</v>
      </c>
      <c r="AC24" s="158">
        <v>100</v>
      </c>
      <c r="AD24" s="158">
        <v>100</v>
      </c>
      <c r="AE24" s="158">
        <v>100</v>
      </c>
      <c r="AF24" s="158">
        <v>100</v>
      </c>
      <c r="AG24" s="158">
        <v>100</v>
      </c>
      <c r="AH24" s="158">
        <v>100</v>
      </c>
      <c r="AI24" s="158">
        <v>100</v>
      </c>
      <c r="AJ24" s="158">
        <v>100</v>
      </c>
      <c r="AK24" s="158">
        <v>100</v>
      </c>
      <c r="AL24" s="158">
        <v>100</v>
      </c>
      <c r="AM24" s="164">
        <v>100</v>
      </c>
      <c r="AN24" s="158">
        <v>0</v>
      </c>
      <c r="AO24" s="158">
        <v>0</v>
      </c>
      <c r="AP24" s="458">
        <f t="shared" si="6"/>
        <v>0</v>
      </c>
      <c r="AQ24" s="166">
        <v>100</v>
      </c>
      <c r="AR24" s="167">
        <v>100</v>
      </c>
      <c r="AS24" s="167">
        <v>100</v>
      </c>
      <c r="AT24" s="167">
        <v>100</v>
      </c>
      <c r="AU24" s="167">
        <v>100</v>
      </c>
      <c r="AV24" s="167">
        <v>100</v>
      </c>
      <c r="AW24" s="167">
        <v>100</v>
      </c>
      <c r="AX24" s="167">
        <v>100</v>
      </c>
      <c r="AY24" s="167">
        <v>100</v>
      </c>
      <c r="AZ24" s="161">
        <v>100</v>
      </c>
      <c r="BA24" s="161">
        <v>100</v>
      </c>
      <c r="BB24" s="161">
        <v>0</v>
      </c>
      <c r="BC24" s="161">
        <v>0</v>
      </c>
      <c r="BD24" s="168">
        <f t="shared" si="7"/>
        <v>0</v>
      </c>
      <c r="BE24" s="465">
        <v>100</v>
      </c>
      <c r="BF24" s="51">
        <v>100</v>
      </c>
      <c r="BG24" s="51">
        <v>100</v>
      </c>
      <c r="BH24" s="51">
        <v>100</v>
      </c>
      <c r="BI24" s="51">
        <v>100</v>
      </c>
      <c r="BJ24" s="51">
        <v>100</v>
      </c>
      <c r="BK24" s="51">
        <v>100</v>
      </c>
      <c r="BL24" s="51">
        <v>100</v>
      </c>
      <c r="BM24" s="51">
        <v>100</v>
      </c>
      <c r="BN24" s="51">
        <v>0</v>
      </c>
      <c r="BO24" s="51">
        <v>0</v>
      </c>
      <c r="BP24" s="474">
        <f t="shared" si="8"/>
        <v>0</v>
      </c>
      <c r="BQ24" s="51">
        <v>100</v>
      </c>
      <c r="BR24" s="51">
        <v>100</v>
      </c>
      <c r="BS24" s="51">
        <v>100</v>
      </c>
      <c r="BT24" s="51">
        <v>100</v>
      </c>
      <c r="BU24" s="51">
        <v>100</v>
      </c>
      <c r="BV24" s="51">
        <v>100</v>
      </c>
      <c r="BW24" s="82">
        <v>100</v>
      </c>
      <c r="BX24" s="51">
        <v>0</v>
      </c>
      <c r="BY24" s="51">
        <v>0</v>
      </c>
      <c r="BZ24" s="244">
        <f t="shared" si="17"/>
        <v>0</v>
      </c>
      <c r="CA24" s="248">
        <f t="shared" si="1"/>
        <v>0</v>
      </c>
      <c r="CB24" s="160">
        <v>100</v>
      </c>
      <c r="CC24" s="161">
        <v>100</v>
      </c>
      <c r="CD24" s="161">
        <v>100</v>
      </c>
      <c r="CE24" s="161">
        <v>100</v>
      </c>
      <c r="CF24" s="228">
        <v>0</v>
      </c>
      <c r="CG24" s="228">
        <v>0</v>
      </c>
      <c r="CH24" s="228">
        <v>0</v>
      </c>
      <c r="CI24" s="162">
        <f t="shared" si="9"/>
        <v>0</v>
      </c>
      <c r="CJ24" s="163">
        <v>100</v>
      </c>
      <c r="CK24" s="158">
        <v>100</v>
      </c>
      <c r="CL24" s="158">
        <v>100</v>
      </c>
      <c r="CM24" s="158">
        <v>100</v>
      </c>
      <c r="CN24" s="158">
        <v>0</v>
      </c>
      <c r="CO24" s="158">
        <v>0</v>
      </c>
      <c r="CP24" s="158">
        <v>0</v>
      </c>
      <c r="CQ24" s="229">
        <f t="shared" si="10"/>
        <v>0</v>
      </c>
      <c r="CR24" s="163">
        <v>100</v>
      </c>
      <c r="CS24" s="158">
        <v>100</v>
      </c>
      <c r="CT24" s="158">
        <v>100</v>
      </c>
      <c r="CU24" s="158">
        <v>0</v>
      </c>
      <c r="CV24" s="158">
        <v>0</v>
      </c>
      <c r="CW24" s="165">
        <f t="shared" si="11"/>
        <v>0</v>
      </c>
      <c r="CX24" s="161">
        <v>100</v>
      </c>
      <c r="CY24" s="161">
        <v>100</v>
      </c>
      <c r="CZ24" s="228">
        <v>100</v>
      </c>
      <c r="DA24" s="228">
        <v>100</v>
      </c>
      <c r="DB24" s="228">
        <v>0</v>
      </c>
      <c r="DC24" s="228">
        <v>0</v>
      </c>
      <c r="DD24" s="228">
        <v>0</v>
      </c>
      <c r="DE24" s="230">
        <f t="shared" si="12"/>
        <v>0</v>
      </c>
      <c r="DF24" s="160">
        <v>100</v>
      </c>
      <c r="DG24" s="161">
        <v>100</v>
      </c>
      <c r="DH24" s="228">
        <v>100</v>
      </c>
      <c r="DI24" s="228">
        <v>100</v>
      </c>
      <c r="DJ24" s="228">
        <v>0</v>
      </c>
      <c r="DK24" s="228">
        <v>0</v>
      </c>
      <c r="DL24" s="228">
        <v>0</v>
      </c>
      <c r="DM24" s="231">
        <f t="shared" si="13"/>
        <v>0</v>
      </c>
      <c r="DN24" s="166">
        <v>100</v>
      </c>
      <c r="DO24" s="232">
        <v>100</v>
      </c>
      <c r="DP24" s="232">
        <v>100</v>
      </c>
      <c r="DQ24" s="232">
        <v>0</v>
      </c>
      <c r="DR24" s="232">
        <v>0</v>
      </c>
      <c r="DS24" s="233">
        <f t="shared" si="14"/>
        <v>0</v>
      </c>
      <c r="DT24" s="199">
        <f t="shared" si="15"/>
        <v>0</v>
      </c>
      <c r="DU24" s="20"/>
      <c r="DV24" s="450"/>
      <c r="DW24" s="450"/>
      <c r="DX24" s="450"/>
      <c r="DY24" s="21"/>
      <c r="DZ24" s="61">
        <f t="shared" si="27"/>
        <v>0</v>
      </c>
      <c r="EA24" s="20"/>
      <c r="EB24" s="21"/>
      <c r="EC24" s="116"/>
      <c r="ED24" s="21"/>
      <c r="EE24" s="63">
        <f t="shared" si="16"/>
        <v>0</v>
      </c>
      <c r="EF24" s="489">
        <f t="shared" si="3"/>
        <v>0</v>
      </c>
      <c r="EG24" s="497">
        <v>24</v>
      </c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</row>
    <row r="25" spans="1:643" s="9" customFormat="1" ht="15.75" x14ac:dyDescent="0.25">
      <c r="A25" s="361">
        <v>22</v>
      </c>
      <c r="B25" s="107" t="s">
        <v>107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100</v>
      </c>
      <c r="K25" s="73">
        <v>0</v>
      </c>
      <c r="L25" s="73">
        <v>0</v>
      </c>
      <c r="M25" s="96">
        <f t="shared" si="4"/>
        <v>3.5</v>
      </c>
      <c r="N25" s="68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100</v>
      </c>
      <c r="Y25" s="69">
        <v>0</v>
      </c>
      <c r="Z25" s="69">
        <v>0</v>
      </c>
      <c r="AA25" s="70">
        <f t="shared" si="5"/>
        <v>5</v>
      </c>
      <c r="AB25" s="72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100</v>
      </c>
      <c r="AL25" s="73">
        <v>0</v>
      </c>
      <c r="AM25" s="94">
        <v>100</v>
      </c>
      <c r="AN25" s="73">
        <v>0</v>
      </c>
      <c r="AO25" s="73">
        <v>0</v>
      </c>
      <c r="AP25" s="411">
        <f t="shared" si="6"/>
        <v>5</v>
      </c>
      <c r="AQ25" s="7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0</v>
      </c>
      <c r="AX25" s="95">
        <v>0</v>
      </c>
      <c r="AY25" s="95">
        <v>0</v>
      </c>
      <c r="AZ25" s="69">
        <v>100</v>
      </c>
      <c r="BA25" s="69">
        <v>100</v>
      </c>
      <c r="BB25" s="69">
        <v>0</v>
      </c>
      <c r="BC25" s="69">
        <v>0</v>
      </c>
      <c r="BD25" s="71">
        <f t="shared" si="7"/>
        <v>4.5</v>
      </c>
      <c r="BE25" s="461">
        <v>0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100</v>
      </c>
      <c r="BL25" s="82">
        <v>0</v>
      </c>
      <c r="BM25" s="82">
        <v>100</v>
      </c>
      <c r="BN25" s="82">
        <v>0</v>
      </c>
      <c r="BO25" s="82">
        <v>0</v>
      </c>
      <c r="BP25" s="473">
        <f t="shared" si="8"/>
        <v>3.5</v>
      </c>
      <c r="BQ25" s="82">
        <v>100</v>
      </c>
      <c r="BR25" s="82">
        <v>100</v>
      </c>
      <c r="BS25" s="82">
        <v>100</v>
      </c>
      <c r="BT25" s="82">
        <v>100</v>
      </c>
      <c r="BU25" s="82">
        <v>100</v>
      </c>
      <c r="BV25" s="82">
        <v>100</v>
      </c>
      <c r="BW25" s="82">
        <v>100</v>
      </c>
      <c r="BX25" s="82">
        <v>0</v>
      </c>
      <c r="BY25" s="82">
        <v>0</v>
      </c>
      <c r="BZ25" s="244">
        <f t="shared" si="17"/>
        <v>0</v>
      </c>
      <c r="CA25" s="245">
        <f t="shared" si="1"/>
        <v>21.5</v>
      </c>
      <c r="CB25" s="68">
        <v>100</v>
      </c>
      <c r="CC25" s="69">
        <v>100</v>
      </c>
      <c r="CD25" s="69">
        <v>100</v>
      </c>
      <c r="CE25" s="69">
        <v>100</v>
      </c>
      <c r="CF25" s="201">
        <v>0</v>
      </c>
      <c r="CG25" s="201">
        <v>0</v>
      </c>
      <c r="CH25" s="201">
        <v>0</v>
      </c>
      <c r="CI25" s="70">
        <f t="shared" si="9"/>
        <v>0</v>
      </c>
      <c r="CJ25" s="72">
        <v>100</v>
      </c>
      <c r="CK25" s="73">
        <v>100</v>
      </c>
      <c r="CL25" s="73">
        <v>100</v>
      </c>
      <c r="CM25" s="73">
        <v>100</v>
      </c>
      <c r="CN25" s="73">
        <v>0</v>
      </c>
      <c r="CO25" s="73">
        <v>0</v>
      </c>
      <c r="CP25" s="73">
        <v>0</v>
      </c>
      <c r="CQ25" s="202">
        <f t="shared" si="10"/>
        <v>0</v>
      </c>
      <c r="CR25" s="72">
        <v>100</v>
      </c>
      <c r="CS25" s="73">
        <v>100</v>
      </c>
      <c r="CT25" s="73">
        <v>100</v>
      </c>
      <c r="CU25" s="73">
        <v>0</v>
      </c>
      <c r="CV25" s="73">
        <v>0</v>
      </c>
      <c r="CW25" s="74">
        <f t="shared" si="11"/>
        <v>0</v>
      </c>
      <c r="CX25" s="69">
        <v>100</v>
      </c>
      <c r="CY25" s="69">
        <v>100</v>
      </c>
      <c r="CZ25" s="201">
        <v>100</v>
      </c>
      <c r="DA25" s="201">
        <v>100</v>
      </c>
      <c r="DB25" s="201">
        <v>0</v>
      </c>
      <c r="DC25" s="201">
        <v>0</v>
      </c>
      <c r="DD25" s="201">
        <v>0</v>
      </c>
      <c r="DE25" s="203">
        <f t="shared" si="12"/>
        <v>0</v>
      </c>
      <c r="DF25" s="68">
        <v>100</v>
      </c>
      <c r="DG25" s="69">
        <v>100</v>
      </c>
      <c r="DH25" s="201">
        <v>100</v>
      </c>
      <c r="DI25" s="201">
        <v>100</v>
      </c>
      <c r="DJ25" s="201">
        <v>0</v>
      </c>
      <c r="DK25" s="201">
        <v>0</v>
      </c>
      <c r="DL25" s="201">
        <v>0</v>
      </c>
      <c r="DM25" s="204">
        <f t="shared" si="13"/>
        <v>0</v>
      </c>
      <c r="DN25" s="75">
        <v>100</v>
      </c>
      <c r="DO25" s="205">
        <v>100</v>
      </c>
      <c r="DP25" s="205">
        <v>100</v>
      </c>
      <c r="DQ25" s="205">
        <v>0</v>
      </c>
      <c r="DR25" s="205">
        <v>0</v>
      </c>
      <c r="DS25" s="206">
        <f t="shared" si="14"/>
        <v>0</v>
      </c>
      <c r="DT25" s="199">
        <f t="shared" si="15"/>
        <v>0</v>
      </c>
      <c r="DU25" s="20">
        <f>7/10</f>
        <v>0.7</v>
      </c>
      <c r="DV25" s="450">
        <f>7/10</f>
        <v>0.7</v>
      </c>
      <c r="DW25" s="450">
        <f>7/11</f>
        <v>0.63636363636363635</v>
      </c>
      <c r="DX25" s="450">
        <f>6/10</f>
        <v>0.6</v>
      </c>
      <c r="DY25" s="21"/>
      <c r="DZ25" s="22">
        <f t="shared" si="27"/>
        <v>2.6363636363636362</v>
      </c>
      <c r="EA25" s="20"/>
      <c r="EB25" s="21"/>
      <c r="EC25" s="116"/>
      <c r="ED25" s="21"/>
      <c r="EE25" s="64">
        <f t="shared" si="16"/>
        <v>0</v>
      </c>
      <c r="EF25" s="490">
        <f t="shared" si="3"/>
        <v>24.136363636363637</v>
      </c>
      <c r="EG25" s="497">
        <v>24</v>
      </c>
    </row>
    <row r="26" spans="1:643" s="11" customFormat="1" ht="15" customHeight="1" x14ac:dyDescent="0.25">
      <c r="A26" s="45">
        <v>23</v>
      </c>
      <c r="B26" s="157" t="s">
        <v>108</v>
      </c>
      <c r="C26" s="158">
        <v>100</v>
      </c>
      <c r="D26" s="158">
        <v>100</v>
      </c>
      <c r="E26" s="158">
        <v>100</v>
      </c>
      <c r="F26" s="158">
        <v>100</v>
      </c>
      <c r="G26" s="158">
        <v>100</v>
      </c>
      <c r="H26" s="158">
        <v>100</v>
      </c>
      <c r="I26" s="158">
        <v>100</v>
      </c>
      <c r="J26" s="158">
        <v>100</v>
      </c>
      <c r="K26" s="158">
        <v>0</v>
      </c>
      <c r="L26" s="158">
        <v>0</v>
      </c>
      <c r="M26" s="159">
        <f t="shared" si="4"/>
        <v>0</v>
      </c>
      <c r="N26" s="160">
        <v>100</v>
      </c>
      <c r="O26" s="161">
        <v>100</v>
      </c>
      <c r="P26" s="161">
        <v>100</v>
      </c>
      <c r="Q26" s="161">
        <v>100</v>
      </c>
      <c r="R26" s="161">
        <v>100</v>
      </c>
      <c r="S26" s="161">
        <v>100</v>
      </c>
      <c r="T26" s="161">
        <v>100</v>
      </c>
      <c r="U26" s="161">
        <v>100</v>
      </c>
      <c r="V26" s="161">
        <v>100</v>
      </c>
      <c r="W26" s="161">
        <v>100</v>
      </c>
      <c r="X26" s="161">
        <v>100</v>
      </c>
      <c r="Y26" s="161">
        <v>0</v>
      </c>
      <c r="Z26" s="161">
        <v>0</v>
      </c>
      <c r="AA26" s="162">
        <f t="shared" si="5"/>
        <v>0</v>
      </c>
      <c r="AB26" s="163">
        <v>100</v>
      </c>
      <c r="AC26" s="158">
        <v>100</v>
      </c>
      <c r="AD26" s="158">
        <v>100</v>
      </c>
      <c r="AE26" s="158">
        <v>100</v>
      </c>
      <c r="AF26" s="158">
        <v>100</v>
      </c>
      <c r="AG26" s="158">
        <v>100</v>
      </c>
      <c r="AH26" s="158">
        <v>100</v>
      </c>
      <c r="AI26" s="158">
        <v>100</v>
      </c>
      <c r="AJ26" s="158">
        <v>100</v>
      </c>
      <c r="AK26" s="158">
        <v>100</v>
      </c>
      <c r="AL26" s="158">
        <v>100</v>
      </c>
      <c r="AM26" s="164">
        <v>100</v>
      </c>
      <c r="AN26" s="158">
        <v>0</v>
      </c>
      <c r="AO26" s="158">
        <v>0</v>
      </c>
      <c r="AP26" s="458">
        <f t="shared" si="6"/>
        <v>0</v>
      </c>
      <c r="AQ26" s="166">
        <v>100</v>
      </c>
      <c r="AR26" s="167">
        <v>100</v>
      </c>
      <c r="AS26" s="167">
        <v>100</v>
      </c>
      <c r="AT26" s="167">
        <v>100</v>
      </c>
      <c r="AU26" s="167">
        <v>100</v>
      </c>
      <c r="AV26" s="167">
        <v>100</v>
      </c>
      <c r="AW26" s="167">
        <v>100</v>
      </c>
      <c r="AX26" s="167">
        <v>100</v>
      </c>
      <c r="AY26" s="167">
        <v>100</v>
      </c>
      <c r="AZ26" s="161">
        <v>100</v>
      </c>
      <c r="BA26" s="161">
        <v>100</v>
      </c>
      <c r="BB26" s="161">
        <v>0</v>
      </c>
      <c r="BC26" s="161">
        <v>0</v>
      </c>
      <c r="BD26" s="168">
        <f t="shared" si="7"/>
        <v>0</v>
      </c>
      <c r="BE26" s="465">
        <v>100</v>
      </c>
      <c r="BF26" s="51">
        <v>100</v>
      </c>
      <c r="BG26" s="51">
        <v>100</v>
      </c>
      <c r="BH26" s="51">
        <v>100</v>
      </c>
      <c r="BI26" s="51">
        <v>100</v>
      </c>
      <c r="BJ26" s="51">
        <v>100</v>
      </c>
      <c r="BK26" s="51">
        <v>100</v>
      </c>
      <c r="BL26" s="51">
        <v>100</v>
      </c>
      <c r="BM26" s="51">
        <v>100</v>
      </c>
      <c r="BN26" s="51">
        <v>0</v>
      </c>
      <c r="BO26" s="51">
        <v>0</v>
      </c>
      <c r="BP26" s="474">
        <f t="shared" si="8"/>
        <v>0</v>
      </c>
      <c r="BQ26" s="51">
        <v>100</v>
      </c>
      <c r="BR26" s="51">
        <v>100</v>
      </c>
      <c r="BS26" s="51">
        <v>100</v>
      </c>
      <c r="BT26" s="51">
        <v>100</v>
      </c>
      <c r="BU26" s="51">
        <v>100</v>
      </c>
      <c r="BV26" s="51">
        <v>100</v>
      </c>
      <c r="BW26" s="82">
        <v>100</v>
      </c>
      <c r="BX26" s="51">
        <v>0</v>
      </c>
      <c r="BY26" s="51">
        <v>0</v>
      </c>
      <c r="BZ26" s="244">
        <f t="shared" si="17"/>
        <v>0</v>
      </c>
      <c r="CA26" s="248">
        <f t="shared" si="1"/>
        <v>0</v>
      </c>
      <c r="CB26" s="160">
        <v>100</v>
      </c>
      <c r="CC26" s="161">
        <v>100</v>
      </c>
      <c r="CD26" s="161">
        <v>100</v>
      </c>
      <c r="CE26" s="161">
        <v>100</v>
      </c>
      <c r="CF26" s="228">
        <v>0</v>
      </c>
      <c r="CG26" s="228">
        <v>0</v>
      </c>
      <c r="CH26" s="228">
        <v>0</v>
      </c>
      <c r="CI26" s="162">
        <f t="shared" si="9"/>
        <v>0</v>
      </c>
      <c r="CJ26" s="163">
        <v>100</v>
      </c>
      <c r="CK26" s="158">
        <v>100</v>
      </c>
      <c r="CL26" s="158">
        <v>100</v>
      </c>
      <c r="CM26" s="158">
        <v>100</v>
      </c>
      <c r="CN26" s="158">
        <v>0</v>
      </c>
      <c r="CO26" s="158">
        <v>0</v>
      </c>
      <c r="CP26" s="158">
        <v>0</v>
      </c>
      <c r="CQ26" s="229">
        <f t="shared" si="10"/>
        <v>0</v>
      </c>
      <c r="CR26" s="163">
        <v>100</v>
      </c>
      <c r="CS26" s="158">
        <v>100</v>
      </c>
      <c r="CT26" s="158">
        <v>100</v>
      </c>
      <c r="CU26" s="158">
        <v>0</v>
      </c>
      <c r="CV26" s="158">
        <v>0</v>
      </c>
      <c r="CW26" s="165">
        <f t="shared" si="11"/>
        <v>0</v>
      </c>
      <c r="CX26" s="161">
        <v>100</v>
      </c>
      <c r="CY26" s="161">
        <v>100</v>
      </c>
      <c r="CZ26" s="228">
        <v>100</v>
      </c>
      <c r="DA26" s="228">
        <v>100</v>
      </c>
      <c r="DB26" s="228">
        <v>0</v>
      </c>
      <c r="DC26" s="228">
        <v>0</v>
      </c>
      <c r="DD26" s="228">
        <v>0</v>
      </c>
      <c r="DE26" s="230">
        <f t="shared" si="12"/>
        <v>0</v>
      </c>
      <c r="DF26" s="160">
        <v>100</v>
      </c>
      <c r="DG26" s="161">
        <v>100</v>
      </c>
      <c r="DH26" s="228">
        <v>100</v>
      </c>
      <c r="DI26" s="228">
        <v>100</v>
      </c>
      <c r="DJ26" s="228">
        <v>0</v>
      </c>
      <c r="DK26" s="228">
        <v>0</v>
      </c>
      <c r="DL26" s="228">
        <v>0</v>
      </c>
      <c r="DM26" s="231">
        <f t="shared" si="13"/>
        <v>0</v>
      </c>
      <c r="DN26" s="166">
        <v>100</v>
      </c>
      <c r="DO26" s="232">
        <v>100</v>
      </c>
      <c r="DP26" s="232">
        <v>100</v>
      </c>
      <c r="DQ26" s="232">
        <v>0</v>
      </c>
      <c r="DR26" s="232">
        <v>0</v>
      </c>
      <c r="DS26" s="233">
        <f t="shared" si="14"/>
        <v>0</v>
      </c>
      <c r="DT26" s="199">
        <f t="shared" si="15"/>
        <v>0</v>
      </c>
      <c r="DU26" s="20"/>
      <c r="DV26" s="450"/>
      <c r="DW26" s="450"/>
      <c r="DX26" s="450"/>
      <c r="DY26" s="21"/>
      <c r="DZ26" s="61">
        <f t="shared" si="27"/>
        <v>0</v>
      </c>
      <c r="EA26" s="20"/>
      <c r="EB26" s="21"/>
      <c r="EC26" s="116"/>
      <c r="ED26" s="21"/>
      <c r="EE26" s="63">
        <f t="shared" si="16"/>
        <v>0</v>
      </c>
      <c r="EF26" s="489">
        <f t="shared" si="3"/>
        <v>0</v>
      </c>
      <c r="EG26" s="493"/>
    </row>
    <row r="27" spans="1:643" s="9" customFormat="1" ht="15.75" x14ac:dyDescent="0.25">
      <c r="A27" s="361">
        <v>24</v>
      </c>
      <c r="B27" s="107" t="s">
        <v>109</v>
      </c>
      <c r="C27" s="73">
        <v>0</v>
      </c>
      <c r="D27" s="73">
        <v>0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100</v>
      </c>
      <c r="K27" s="73">
        <v>0</v>
      </c>
      <c r="L27" s="73">
        <v>0</v>
      </c>
      <c r="M27" s="96">
        <f t="shared" si="4"/>
        <v>3.5</v>
      </c>
      <c r="N27" s="68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100</v>
      </c>
      <c r="Y27" s="69">
        <v>0</v>
      </c>
      <c r="Z27" s="69">
        <v>10</v>
      </c>
      <c r="AA27" s="70">
        <f t="shared" si="5"/>
        <v>4.4000000000000004</v>
      </c>
      <c r="AB27" s="72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100</v>
      </c>
      <c r="AI27" s="73">
        <v>100</v>
      </c>
      <c r="AJ27" s="73">
        <v>100</v>
      </c>
      <c r="AK27" s="73">
        <v>100</v>
      </c>
      <c r="AL27" s="73">
        <v>0</v>
      </c>
      <c r="AM27" s="94">
        <v>100</v>
      </c>
      <c r="AN27" s="73">
        <v>0</v>
      </c>
      <c r="AO27" s="73">
        <v>0</v>
      </c>
      <c r="AP27" s="411">
        <f t="shared" si="6"/>
        <v>3.5</v>
      </c>
      <c r="AQ27" s="75">
        <v>100</v>
      </c>
      <c r="AR27" s="95">
        <v>100</v>
      </c>
      <c r="AS27" s="95">
        <v>100</v>
      </c>
      <c r="AT27" s="95">
        <v>100</v>
      </c>
      <c r="AU27" s="95">
        <v>100</v>
      </c>
      <c r="AV27" s="95">
        <v>100</v>
      </c>
      <c r="AW27" s="95">
        <v>100</v>
      </c>
      <c r="AX27" s="95">
        <v>100</v>
      </c>
      <c r="AY27" s="95">
        <v>100</v>
      </c>
      <c r="AZ27" s="69">
        <v>100</v>
      </c>
      <c r="BA27" s="69">
        <v>100</v>
      </c>
      <c r="BB27" s="69">
        <v>0</v>
      </c>
      <c r="BC27" s="69">
        <v>0</v>
      </c>
      <c r="BD27" s="71">
        <f t="shared" si="7"/>
        <v>0</v>
      </c>
      <c r="BE27" s="461">
        <v>100</v>
      </c>
      <c r="BF27" s="82">
        <v>100</v>
      </c>
      <c r="BG27" s="82">
        <v>100</v>
      </c>
      <c r="BH27" s="82">
        <v>100</v>
      </c>
      <c r="BI27" s="82">
        <v>100</v>
      </c>
      <c r="BJ27" s="82">
        <v>100</v>
      </c>
      <c r="BK27" s="82">
        <v>100</v>
      </c>
      <c r="BL27" s="82">
        <v>100</v>
      </c>
      <c r="BM27" s="82">
        <v>100</v>
      </c>
      <c r="BN27" s="82">
        <v>0</v>
      </c>
      <c r="BO27" s="82">
        <v>0</v>
      </c>
      <c r="BP27" s="473">
        <f t="shared" si="8"/>
        <v>0</v>
      </c>
      <c r="BQ27" s="82">
        <v>100</v>
      </c>
      <c r="BR27" s="82">
        <v>100</v>
      </c>
      <c r="BS27" s="82">
        <v>100</v>
      </c>
      <c r="BT27" s="82">
        <v>100</v>
      </c>
      <c r="BU27" s="82">
        <v>100</v>
      </c>
      <c r="BV27" s="82">
        <v>100</v>
      </c>
      <c r="BW27" s="82">
        <v>100</v>
      </c>
      <c r="BX27" s="82">
        <v>0</v>
      </c>
      <c r="BY27" s="82">
        <v>0</v>
      </c>
      <c r="BZ27" s="244">
        <f t="shared" si="17"/>
        <v>0</v>
      </c>
      <c r="CA27" s="245">
        <f t="shared" si="1"/>
        <v>11.4</v>
      </c>
      <c r="CB27" s="68">
        <v>100</v>
      </c>
      <c r="CC27" s="69">
        <v>100</v>
      </c>
      <c r="CD27" s="69">
        <v>100</v>
      </c>
      <c r="CE27" s="69">
        <v>100</v>
      </c>
      <c r="CF27" s="201">
        <v>0</v>
      </c>
      <c r="CG27" s="201">
        <v>0</v>
      </c>
      <c r="CH27" s="201">
        <v>0</v>
      </c>
      <c r="CI27" s="70">
        <f t="shared" si="9"/>
        <v>0</v>
      </c>
      <c r="CJ27" s="72">
        <v>100</v>
      </c>
      <c r="CK27" s="73">
        <v>100</v>
      </c>
      <c r="CL27" s="73">
        <v>100</v>
      </c>
      <c r="CM27" s="73">
        <v>100</v>
      </c>
      <c r="CN27" s="73">
        <v>0</v>
      </c>
      <c r="CO27" s="73">
        <v>0</v>
      </c>
      <c r="CP27" s="73">
        <v>0</v>
      </c>
      <c r="CQ27" s="202">
        <f t="shared" si="10"/>
        <v>0</v>
      </c>
      <c r="CR27" s="72">
        <v>100</v>
      </c>
      <c r="CS27" s="73">
        <v>100</v>
      </c>
      <c r="CT27" s="73">
        <v>100</v>
      </c>
      <c r="CU27" s="73">
        <v>0</v>
      </c>
      <c r="CV27" s="73">
        <v>0</v>
      </c>
      <c r="CW27" s="74">
        <f t="shared" si="11"/>
        <v>0</v>
      </c>
      <c r="CX27" s="69">
        <v>100</v>
      </c>
      <c r="CY27" s="69">
        <v>100</v>
      </c>
      <c r="CZ27" s="201">
        <v>100</v>
      </c>
      <c r="DA27" s="201">
        <v>100</v>
      </c>
      <c r="DB27" s="201">
        <v>0</v>
      </c>
      <c r="DC27" s="201">
        <v>0</v>
      </c>
      <c r="DD27" s="201">
        <v>0</v>
      </c>
      <c r="DE27" s="203">
        <f t="shared" si="12"/>
        <v>0</v>
      </c>
      <c r="DF27" s="68">
        <v>100</v>
      </c>
      <c r="DG27" s="69">
        <v>100</v>
      </c>
      <c r="DH27" s="201">
        <v>100</v>
      </c>
      <c r="DI27" s="201">
        <v>100</v>
      </c>
      <c r="DJ27" s="201">
        <v>0</v>
      </c>
      <c r="DK27" s="201">
        <v>0</v>
      </c>
      <c r="DL27" s="201">
        <v>0</v>
      </c>
      <c r="DM27" s="204">
        <f t="shared" si="13"/>
        <v>0</v>
      </c>
      <c r="DN27" s="75">
        <v>100</v>
      </c>
      <c r="DO27" s="205">
        <v>100</v>
      </c>
      <c r="DP27" s="205">
        <v>100</v>
      </c>
      <c r="DQ27" s="205">
        <v>0</v>
      </c>
      <c r="DR27" s="205">
        <v>0</v>
      </c>
      <c r="DS27" s="206">
        <f t="shared" si="14"/>
        <v>0</v>
      </c>
      <c r="DT27" s="199">
        <f t="shared" si="15"/>
        <v>0</v>
      </c>
      <c r="DU27" s="20">
        <f>4/10</f>
        <v>0.4</v>
      </c>
      <c r="DV27" s="450">
        <f>6/10</f>
        <v>0.6</v>
      </c>
      <c r="DW27" s="450">
        <f>5/11</f>
        <v>0.45454545454545453</v>
      </c>
      <c r="DX27" s="450">
        <f>7/10</f>
        <v>0.7</v>
      </c>
      <c r="DY27" s="21">
        <f>4/10</f>
        <v>0.4</v>
      </c>
      <c r="DZ27" s="494">
        <f t="shared" si="27"/>
        <v>2.5545454545454542</v>
      </c>
      <c r="EA27" s="21"/>
      <c r="EB27" s="21"/>
      <c r="EC27" s="21"/>
      <c r="ED27" s="21"/>
      <c r="EE27" s="23">
        <f t="shared" si="16"/>
        <v>0</v>
      </c>
      <c r="EF27" s="490">
        <f t="shared" si="3"/>
        <v>13.954545454545455</v>
      </c>
      <c r="EG27" s="493">
        <v>37</v>
      </c>
    </row>
    <row r="28" spans="1:643" s="11" customFormat="1" ht="15.75" hidden="1" outlineLevel="1" x14ac:dyDescent="0.25">
      <c r="A28" s="45">
        <v>25</v>
      </c>
      <c r="B28" s="157" t="s">
        <v>110</v>
      </c>
      <c r="C28" s="158">
        <v>100</v>
      </c>
      <c r="D28" s="158">
        <v>100</v>
      </c>
      <c r="E28" s="158">
        <v>100</v>
      </c>
      <c r="F28" s="158">
        <v>100</v>
      </c>
      <c r="G28" s="158">
        <v>100</v>
      </c>
      <c r="H28" s="158">
        <v>100</v>
      </c>
      <c r="I28" s="158">
        <v>100</v>
      </c>
      <c r="J28" s="158">
        <v>100</v>
      </c>
      <c r="K28" s="158">
        <v>0</v>
      </c>
      <c r="L28" s="158">
        <v>0</v>
      </c>
      <c r="M28" s="159">
        <f t="shared" si="4"/>
        <v>0</v>
      </c>
      <c r="N28" s="160">
        <v>100</v>
      </c>
      <c r="O28" s="161">
        <v>100</v>
      </c>
      <c r="P28" s="161">
        <v>100</v>
      </c>
      <c r="Q28" s="161">
        <v>100</v>
      </c>
      <c r="R28" s="161">
        <v>100</v>
      </c>
      <c r="S28" s="161">
        <v>100</v>
      </c>
      <c r="T28" s="161">
        <v>100</v>
      </c>
      <c r="U28" s="161">
        <v>100</v>
      </c>
      <c r="V28" s="161">
        <v>100</v>
      </c>
      <c r="W28" s="161">
        <v>100</v>
      </c>
      <c r="X28" s="161">
        <v>100</v>
      </c>
      <c r="Y28" s="161">
        <v>0</v>
      </c>
      <c r="Z28" s="161">
        <v>0</v>
      </c>
      <c r="AA28" s="162">
        <f t="shared" si="5"/>
        <v>0</v>
      </c>
      <c r="AB28" s="163">
        <v>100</v>
      </c>
      <c r="AC28" s="158">
        <v>100</v>
      </c>
      <c r="AD28" s="158">
        <v>100</v>
      </c>
      <c r="AE28" s="158">
        <v>100</v>
      </c>
      <c r="AF28" s="158">
        <v>100</v>
      </c>
      <c r="AG28" s="158">
        <v>100</v>
      </c>
      <c r="AH28" s="158">
        <v>100</v>
      </c>
      <c r="AI28" s="158">
        <v>100</v>
      </c>
      <c r="AJ28" s="158">
        <v>100</v>
      </c>
      <c r="AK28" s="158">
        <v>100</v>
      </c>
      <c r="AL28" s="158">
        <v>100</v>
      </c>
      <c r="AM28" s="164">
        <v>100</v>
      </c>
      <c r="AN28" s="158">
        <v>0</v>
      </c>
      <c r="AO28" s="158">
        <v>0</v>
      </c>
      <c r="AP28" s="458">
        <f t="shared" si="6"/>
        <v>0</v>
      </c>
      <c r="AQ28" s="166">
        <v>100</v>
      </c>
      <c r="AR28" s="167">
        <v>100</v>
      </c>
      <c r="AS28" s="167">
        <v>100</v>
      </c>
      <c r="AT28" s="167">
        <v>100</v>
      </c>
      <c r="AU28" s="167">
        <v>100</v>
      </c>
      <c r="AV28" s="167">
        <v>100</v>
      </c>
      <c r="AW28" s="167">
        <v>100</v>
      </c>
      <c r="AX28" s="167">
        <v>100</v>
      </c>
      <c r="AY28" s="167">
        <v>100</v>
      </c>
      <c r="AZ28" s="161">
        <v>100</v>
      </c>
      <c r="BA28" s="161">
        <v>100</v>
      </c>
      <c r="BB28" s="161">
        <v>0</v>
      </c>
      <c r="BC28" s="161">
        <v>0</v>
      </c>
      <c r="BD28" s="168">
        <f t="shared" si="7"/>
        <v>0</v>
      </c>
      <c r="BE28" s="465">
        <v>100</v>
      </c>
      <c r="BF28" s="51">
        <v>100</v>
      </c>
      <c r="BG28" s="51">
        <v>100</v>
      </c>
      <c r="BH28" s="51">
        <v>100</v>
      </c>
      <c r="BI28" s="51">
        <v>100</v>
      </c>
      <c r="BJ28" s="51">
        <v>100</v>
      </c>
      <c r="BK28" s="51">
        <v>100</v>
      </c>
      <c r="BL28" s="51">
        <v>100</v>
      </c>
      <c r="BM28" s="51">
        <v>100</v>
      </c>
      <c r="BN28" s="51">
        <v>0</v>
      </c>
      <c r="BO28" s="51">
        <v>0</v>
      </c>
      <c r="BP28" s="474">
        <f t="shared" si="8"/>
        <v>0</v>
      </c>
      <c r="BQ28" s="51">
        <v>100</v>
      </c>
      <c r="BR28" s="51">
        <v>100</v>
      </c>
      <c r="BS28" s="51">
        <v>100</v>
      </c>
      <c r="BT28" s="51"/>
      <c r="BU28" s="51">
        <v>100</v>
      </c>
      <c r="BV28" s="51">
        <v>100</v>
      </c>
      <c r="BW28" s="51">
        <v>0</v>
      </c>
      <c r="BX28" s="51">
        <v>0</v>
      </c>
      <c r="BY28" s="51">
        <v>0</v>
      </c>
      <c r="BZ28" s="243">
        <f t="shared" ref="BZ28:BZ30" si="28">4-(0.5*BQ28/100+1*BR28/100+1.5*BS28/100+0.5*BU28/100+0.5*BV28/100)+0.5*BW28/100+BX28/100-(4-(0.5*BQ28/100+1*BR28/100+1.5*BS28/100+0.5*BU28/100+0.5*BV28/100)+0.5*BW28/100+BX28/100)*BY28/100</f>
        <v>0</v>
      </c>
      <c r="CA28" s="248">
        <f t="shared" si="1"/>
        <v>0</v>
      </c>
      <c r="CB28" s="160">
        <v>100</v>
      </c>
      <c r="CC28" s="161">
        <v>100</v>
      </c>
      <c r="CD28" s="161">
        <v>100</v>
      </c>
      <c r="CE28" s="161">
        <v>100</v>
      </c>
      <c r="CF28" s="228">
        <v>0</v>
      </c>
      <c r="CG28" s="228">
        <v>0</v>
      </c>
      <c r="CH28" s="228">
        <v>0</v>
      </c>
      <c r="CI28" s="162">
        <f t="shared" si="9"/>
        <v>0</v>
      </c>
      <c r="CJ28" s="163">
        <v>100</v>
      </c>
      <c r="CK28" s="158">
        <v>100</v>
      </c>
      <c r="CL28" s="158">
        <v>100</v>
      </c>
      <c r="CM28" s="158">
        <v>100</v>
      </c>
      <c r="CN28" s="158">
        <v>0</v>
      </c>
      <c r="CO28" s="158">
        <v>0</v>
      </c>
      <c r="CP28" s="158">
        <v>0</v>
      </c>
      <c r="CQ28" s="229">
        <f t="shared" si="10"/>
        <v>0</v>
      </c>
      <c r="CR28" s="163">
        <v>100</v>
      </c>
      <c r="CS28" s="158">
        <v>100</v>
      </c>
      <c r="CT28" s="158">
        <v>100</v>
      </c>
      <c r="CU28" s="158">
        <v>0</v>
      </c>
      <c r="CV28" s="158">
        <v>0</v>
      </c>
      <c r="CW28" s="165">
        <f t="shared" si="11"/>
        <v>0</v>
      </c>
      <c r="CX28" s="161">
        <v>100</v>
      </c>
      <c r="CY28" s="161">
        <v>100</v>
      </c>
      <c r="CZ28" s="228">
        <v>100</v>
      </c>
      <c r="DA28" s="228">
        <v>100</v>
      </c>
      <c r="DB28" s="228">
        <v>0</v>
      </c>
      <c r="DC28" s="228">
        <v>0</v>
      </c>
      <c r="DD28" s="228">
        <v>0</v>
      </c>
      <c r="DE28" s="230">
        <f t="shared" si="12"/>
        <v>0</v>
      </c>
      <c r="DF28" s="160">
        <v>100</v>
      </c>
      <c r="DG28" s="161">
        <v>100</v>
      </c>
      <c r="DH28" s="228">
        <v>100</v>
      </c>
      <c r="DI28" s="228">
        <v>100</v>
      </c>
      <c r="DJ28" s="228">
        <v>0</v>
      </c>
      <c r="DK28" s="228">
        <v>0</v>
      </c>
      <c r="DL28" s="228">
        <v>0</v>
      </c>
      <c r="DM28" s="231">
        <f t="shared" si="13"/>
        <v>0</v>
      </c>
      <c r="DN28" s="166">
        <v>100</v>
      </c>
      <c r="DO28" s="232">
        <v>100</v>
      </c>
      <c r="DP28" s="232">
        <v>100</v>
      </c>
      <c r="DQ28" s="232">
        <v>0</v>
      </c>
      <c r="DR28" s="232">
        <v>0</v>
      </c>
      <c r="DS28" s="233">
        <f t="shared" si="14"/>
        <v>0</v>
      </c>
      <c r="DT28" s="199">
        <f t="shared" si="15"/>
        <v>0</v>
      </c>
      <c r="DU28" s="20"/>
      <c r="DV28" s="450"/>
      <c r="DW28" s="450"/>
      <c r="DX28" s="450"/>
      <c r="DY28" s="21"/>
      <c r="DZ28" s="61">
        <f t="shared" si="27"/>
        <v>0</v>
      </c>
      <c r="EA28" s="320"/>
      <c r="EB28" s="116"/>
      <c r="EC28" s="116"/>
      <c r="ED28" s="116"/>
      <c r="EE28" s="63">
        <f t="shared" si="16"/>
        <v>0</v>
      </c>
      <c r="EF28" s="435">
        <f t="shared" si="3"/>
        <v>0</v>
      </c>
      <c r="EG28" s="66"/>
    </row>
    <row r="29" spans="1:643" s="11" customFormat="1" ht="12.75" hidden="1" customHeight="1" outlineLevel="1" x14ac:dyDescent="0.25">
      <c r="A29" s="45">
        <v>26</v>
      </c>
      <c r="B29" s="198" t="s">
        <v>111</v>
      </c>
      <c r="C29" s="158">
        <v>100</v>
      </c>
      <c r="D29" s="158">
        <v>100</v>
      </c>
      <c r="E29" s="158">
        <v>100</v>
      </c>
      <c r="F29" s="158">
        <v>100</v>
      </c>
      <c r="G29" s="158">
        <v>100</v>
      </c>
      <c r="H29" s="158">
        <v>100</v>
      </c>
      <c r="I29" s="158">
        <v>100</v>
      </c>
      <c r="J29" s="158">
        <v>100</v>
      </c>
      <c r="K29" s="158">
        <v>0</v>
      </c>
      <c r="L29" s="158">
        <v>0</v>
      </c>
      <c r="M29" s="159">
        <f t="shared" si="4"/>
        <v>0</v>
      </c>
      <c r="N29" s="160">
        <v>100</v>
      </c>
      <c r="O29" s="161">
        <v>100</v>
      </c>
      <c r="P29" s="161">
        <v>100</v>
      </c>
      <c r="Q29" s="161">
        <v>100</v>
      </c>
      <c r="R29" s="161">
        <v>100</v>
      </c>
      <c r="S29" s="161">
        <v>100</v>
      </c>
      <c r="T29" s="161">
        <v>100</v>
      </c>
      <c r="U29" s="161">
        <v>100</v>
      </c>
      <c r="V29" s="161">
        <v>100</v>
      </c>
      <c r="W29" s="161">
        <v>100</v>
      </c>
      <c r="X29" s="161">
        <v>100</v>
      </c>
      <c r="Y29" s="161">
        <v>0</v>
      </c>
      <c r="Z29" s="161">
        <v>0</v>
      </c>
      <c r="AA29" s="162">
        <f t="shared" si="5"/>
        <v>0</v>
      </c>
      <c r="AB29" s="163">
        <v>100</v>
      </c>
      <c r="AC29" s="158">
        <v>100</v>
      </c>
      <c r="AD29" s="158">
        <v>100</v>
      </c>
      <c r="AE29" s="158">
        <v>100</v>
      </c>
      <c r="AF29" s="158">
        <v>100</v>
      </c>
      <c r="AG29" s="158">
        <v>100</v>
      </c>
      <c r="AH29" s="158">
        <v>100</v>
      </c>
      <c r="AI29" s="158">
        <v>100</v>
      </c>
      <c r="AJ29" s="158">
        <v>100</v>
      </c>
      <c r="AK29" s="158">
        <v>100</v>
      </c>
      <c r="AL29" s="158">
        <v>100</v>
      </c>
      <c r="AM29" s="164">
        <v>100</v>
      </c>
      <c r="AN29" s="158">
        <v>0</v>
      </c>
      <c r="AO29" s="158">
        <v>0</v>
      </c>
      <c r="AP29" s="458">
        <f t="shared" si="6"/>
        <v>0</v>
      </c>
      <c r="AQ29" s="166">
        <v>100</v>
      </c>
      <c r="AR29" s="167">
        <v>100</v>
      </c>
      <c r="AS29" s="167">
        <v>100</v>
      </c>
      <c r="AT29" s="167">
        <v>100</v>
      </c>
      <c r="AU29" s="167">
        <v>100</v>
      </c>
      <c r="AV29" s="167">
        <v>100</v>
      </c>
      <c r="AW29" s="167">
        <v>100</v>
      </c>
      <c r="AX29" s="167">
        <v>100</v>
      </c>
      <c r="AY29" s="167">
        <v>100</v>
      </c>
      <c r="AZ29" s="161">
        <v>100</v>
      </c>
      <c r="BA29" s="161">
        <v>100</v>
      </c>
      <c r="BB29" s="161">
        <v>0</v>
      </c>
      <c r="BC29" s="161">
        <v>0</v>
      </c>
      <c r="BD29" s="168">
        <f t="shared" si="7"/>
        <v>0</v>
      </c>
      <c r="BE29" s="465">
        <v>100</v>
      </c>
      <c r="BF29" s="51">
        <v>100</v>
      </c>
      <c r="BG29" s="51">
        <v>100</v>
      </c>
      <c r="BH29" s="51">
        <v>100</v>
      </c>
      <c r="BI29" s="51">
        <v>100</v>
      </c>
      <c r="BJ29" s="51">
        <v>100</v>
      </c>
      <c r="BK29" s="51">
        <v>100</v>
      </c>
      <c r="BL29" s="51">
        <v>100</v>
      </c>
      <c r="BM29" s="51">
        <v>100</v>
      </c>
      <c r="BN29" s="51">
        <v>0</v>
      </c>
      <c r="BO29" s="51">
        <v>0</v>
      </c>
      <c r="BP29" s="474">
        <f t="shared" si="8"/>
        <v>0</v>
      </c>
      <c r="BQ29" s="51">
        <v>100</v>
      </c>
      <c r="BR29" s="51">
        <v>100</v>
      </c>
      <c r="BS29" s="51">
        <v>100</v>
      </c>
      <c r="BT29" s="51"/>
      <c r="BU29" s="51">
        <v>100</v>
      </c>
      <c r="BV29" s="51">
        <v>100</v>
      </c>
      <c r="BW29" s="51">
        <v>0</v>
      </c>
      <c r="BX29" s="51">
        <v>0</v>
      </c>
      <c r="BY29" s="51">
        <v>0</v>
      </c>
      <c r="BZ29" s="243">
        <f t="shared" si="28"/>
        <v>0</v>
      </c>
      <c r="CA29" s="248">
        <f t="shared" si="1"/>
        <v>0</v>
      </c>
      <c r="CB29" s="160">
        <v>100</v>
      </c>
      <c r="CC29" s="161">
        <v>100</v>
      </c>
      <c r="CD29" s="161">
        <v>100</v>
      </c>
      <c r="CE29" s="161">
        <v>100</v>
      </c>
      <c r="CF29" s="228">
        <v>0</v>
      </c>
      <c r="CG29" s="228">
        <v>0</v>
      </c>
      <c r="CH29" s="228">
        <v>0</v>
      </c>
      <c r="CI29" s="162">
        <f t="shared" si="9"/>
        <v>0</v>
      </c>
      <c r="CJ29" s="163">
        <v>100</v>
      </c>
      <c r="CK29" s="158">
        <v>100</v>
      </c>
      <c r="CL29" s="158">
        <v>100</v>
      </c>
      <c r="CM29" s="158">
        <v>100</v>
      </c>
      <c r="CN29" s="158">
        <v>0</v>
      </c>
      <c r="CO29" s="158">
        <v>0</v>
      </c>
      <c r="CP29" s="158">
        <v>0</v>
      </c>
      <c r="CQ29" s="229">
        <f t="shared" si="10"/>
        <v>0</v>
      </c>
      <c r="CR29" s="163">
        <v>100</v>
      </c>
      <c r="CS29" s="158">
        <v>100</v>
      </c>
      <c r="CT29" s="158">
        <v>100</v>
      </c>
      <c r="CU29" s="158">
        <v>0</v>
      </c>
      <c r="CV29" s="158">
        <v>0</v>
      </c>
      <c r="CW29" s="165">
        <f t="shared" si="11"/>
        <v>0</v>
      </c>
      <c r="CX29" s="161">
        <v>100</v>
      </c>
      <c r="CY29" s="161">
        <v>100</v>
      </c>
      <c r="CZ29" s="228">
        <v>100</v>
      </c>
      <c r="DA29" s="228">
        <v>100</v>
      </c>
      <c r="DB29" s="228">
        <v>0</v>
      </c>
      <c r="DC29" s="228">
        <v>0</v>
      </c>
      <c r="DD29" s="228">
        <v>0</v>
      </c>
      <c r="DE29" s="230">
        <f t="shared" si="12"/>
        <v>0</v>
      </c>
      <c r="DF29" s="160">
        <v>100</v>
      </c>
      <c r="DG29" s="161">
        <v>100</v>
      </c>
      <c r="DH29" s="228">
        <v>100</v>
      </c>
      <c r="DI29" s="228">
        <v>100</v>
      </c>
      <c r="DJ29" s="228">
        <v>0</v>
      </c>
      <c r="DK29" s="228">
        <v>0</v>
      </c>
      <c r="DL29" s="228">
        <v>0</v>
      </c>
      <c r="DM29" s="231">
        <f t="shared" si="13"/>
        <v>0</v>
      </c>
      <c r="DN29" s="166">
        <v>100</v>
      </c>
      <c r="DO29" s="232">
        <v>100</v>
      </c>
      <c r="DP29" s="232">
        <v>100</v>
      </c>
      <c r="DQ29" s="232">
        <v>0</v>
      </c>
      <c r="DR29" s="232">
        <v>0</v>
      </c>
      <c r="DS29" s="233">
        <f t="shared" si="14"/>
        <v>0</v>
      </c>
      <c r="DT29" s="199">
        <f t="shared" si="15"/>
        <v>0</v>
      </c>
      <c r="DU29" s="20"/>
      <c r="DV29" s="450"/>
      <c r="DW29" s="450"/>
      <c r="DX29" s="450"/>
      <c r="DY29" s="21"/>
      <c r="DZ29" s="61">
        <f t="shared" si="27"/>
        <v>0</v>
      </c>
      <c r="EA29" s="320"/>
      <c r="EB29" s="116"/>
      <c r="EC29" s="116"/>
      <c r="ED29" s="116"/>
      <c r="EE29" s="63">
        <f t="shared" si="16"/>
        <v>0</v>
      </c>
      <c r="EF29" s="435">
        <f t="shared" si="3"/>
        <v>0</v>
      </c>
      <c r="EG29" s="66"/>
    </row>
    <row r="30" spans="1:643" s="11" customFormat="1" ht="16.5" hidden="1" outlineLevel="1" thickBot="1" x14ac:dyDescent="0.3">
      <c r="A30" s="45">
        <v>27</v>
      </c>
      <c r="B30" s="157" t="s">
        <v>112</v>
      </c>
      <c r="C30" s="158">
        <v>100</v>
      </c>
      <c r="D30" s="158">
        <v>100</v>
      </c>
      <c r="E30" s="158">
        <v>100</v>
      </c>
      <c r="F30" s="158">
        <v>100</v>
      </c>
      <c r="G30" s="158">
        <v>100</v>
      </c>
      <c r="H30" s="158">
        <v>100</v>
      </c>
      <c r="I30" s="158">
        <v>100</v>
      </c>
      <c r="J30" s="158">
        <v>100</v>
      </c>
      <c r="K30" s="158">
        <v>0</v>
      </c>
      <c r="L30" s="158">
        <v>0</v>
      </c>
      <c r="M30" s="159">
        <f t="shared" si="4"/>
        <v>0</v>
      </c>
      <c r="N30" s="160">
        <v>100</v>
      </c>
      <c r="O30" s="161">
        <v>100</v>
      </c>
      <c r="P30" s="161">
        <v>100</v>
      </c>
      <c r="Q30" s="161">
        <v>100</v>
      </c>
      <c r="R30" s="161">
        <v>100</v>
      </c>
      <c r="S30" s="161">
        <v>100</v>
      </c>
      <c r="T30" s="161">
        <v>100</v>
      </c>
      <c r="U30" s="161">
        <v>100</v>
      </c>
      <c r="V30" s="161">
        <v>100</v>
      </c>
      <c r="W30" s="161">
        <v>100</v>
      </c>
      <c r="X30" s="161">
        <v>100</v>
      </c>
      <c r="Y30" s="161">
        <v>0</v>
      </c>
      <c r="Z30" s="161">
        <v>0</v>
      </c>
      <c r="AA30" s="162">
        <f t="shared" si="5"/>
        <v>0</v>
      </c>
      <c r="AB30" s="163">
        <v>100</v>
      </c>
      <c r="AC30" s="158">
        <v>100</v>
      </c>
      <c r="AD30" s="158">
        <v>100</v>
      </c>
      <c r="AE30" s="158">
        <v>100</v>
      </c>
      <c r="AF30" s="158">
        <v>100</v>
      </c>
      <c r="AG30" s="158">
        <v>100</v>
      </c>
      <c r="AH30" s="158">
        <v>100</v>
      </c>
      <c r="AI30" s="158">
        <v>100</v>
      </c>
      <c r="AJ30" s="158">
        <v>100</v>
      </c>
      <c r="AK30" s="158">
        <v>100</v>
      </c>
      <c r="AL30" s="158">
        <v>100</v>
      </c>
      <c r="AM30" s="164">
        <v>100</v>
      </c>
      <c r="AN30" s="158">
        <v>0</v>
      </c>
      <c r="AO30" s="158">
        <v>0</v>
      </c>
      <c r="AP30" s="458">
        <f t="shared" si="6"/>
        <v>0</v>
      </c>
      <c r="AQ30" s="469">
        <v>100</v>
      </c>
      <c r="AR30" s="470">
        <v>100</v>
      </c>
      <c r="AS30" s="470">
        <v>100</v>
      </c>
      <c r="AT30" s="470">
        <v>100</v>
      </c>
      <c r="AU30" s="470">
        <v>100</v>
      </c>
      <c r="AV30" s="470">
        <v>100</v>
      </c>
      <c r="AW30" s="470">
        <v>100</v>
      </c>
      <c r="AX30" s="470">
        <v>100</v>
      </c>
      <c r="AY30" s="470">
        <v>100</v>
      </c>
      <c r="AZ30" s="471">
        <v>100</v>
      </c>
      <c r="BA30" s="471">
        <v>100</v>
      </c>
      <c r="BB30" s="471">
        <v>0</v>
      </c>
      <c r="BC30" s="471">
        <v>0</v>
      </c>
      <c r="BD30" s="472">
        <f t="shared" si="7"/>
        <v>0</v>
      </c>
      <c r="BE30" s="465">
        <v>100</v>
      </c>
      <c r="BF30" s="51">
        <v>100</v>
      </c>
      <c r="BG30" s="51">
        <v>100</v>
      </c>
      <c r="BH30" s="51">
        <v>100</v>
      </c>
      <c r="BI30" s="51">
        <v>100</v>
      </c>
      <c r="BJ30" s="51">
        <v>100</v>
      </c>
      <c r="BK30" s="51">
        <v>100</v>
      </c>
      <c r="BL30" s="51">
        <v>100</v>
      </c>
      <c r="BM30" s="51">
        <v>100</v>
      </c>
      <c r="BN30" s="51">
        <v>0</v>
      </c>
      <c r="BO30" s="51">
        <v>0</v>
      </c>
      <c r="BP30" s="474">
        <f t="shared" si="8"/>
        <v>0</v>
      </c>
      <c r="BQ30" s="51">
        <v>100</v>
      </c>
      <c r="BR30" s="51">
        <v>100</v>
      </c>
      <c r="BS30" s="51">
        <v>100</v>
      </c>
      <c r="BT30" s="51"/>
      <c r="BU30" s="51">
        <v>100</v>
      </c>
      <c r="BV30" s="51">
        <v>100</v>
      </c>
      <c r="BW30" s="51">
        <v>0</v>
      </c>
      <c r="BX30" s="51">
        <v>0</v>
      </c>
      <c r="BY30" s="51">
        <v>0</v>
      </c>
      <c r="BZ30" s="243">
        <f t="shared" si="28"/>
        <v>0</v>
      </c>
      <c r="CA30" s="248">
        <f t="shared" si="1"/>
        <v>0</v>
      </c>
      <c r="CB30" s="160">
        <v>100</v>
      </c>
      <c r="CC30" s="161">
        <v>100</v>
      </c>
      <c r="CD30" s="161">
        <v>100</v>
      </c>
      <c r="CE30" s="161">
        <v>100</v>
      </c>
      <c r="CF30" s="228">
        <v>0</v>
      </c>
      <c r="CG30" s="228">
        <v>0</v>
      </c>
      <c r="CH30" s="228">
        <v>0</v>
      </c>
      <c r="CI30" s="162">
        <f t="shared" si="9"/>
        <v>0</v>
      </c>
      <c r="CJ30" s="163">
        <v>100</v>
      </c>
      <c r="CK30" s="158">
        <v>100</v>
      </c>
      <c r="CL30" s="158">
        <v>100</v>
      </c>
      <c r="CM30" s="158">
        <v>100</v>
      </c>
      <c r="CN30" s="158">
        <v>0</v>
      </c>
      <c r="CO30" s="158">
        <v>0</v>
      </c>
      <c r="CP30" s="158">
        <v>0</v>
      </c>
      <c r="CQ30" s="229">
        <f t="shared" si="10"/>
        <v>0</v>
      </c>
      <c r="CR30" s="163">
        <v>100</v>
      </c>
      <c r="CS30" s="158">
        <v>100</v>
      </c>
      <c r="CT30" s="158">
        <v>100</v>
      </c>
      <c r="CU30" s="158">
        <v>0</v>
      </c>
      <c r="CV30" s="158">
        <v>0</v>
      </c>
      <c r="CW30" s="165">
        <f t="shared" si="11"/>
        <v>0</v>
      </c>
      <c r="CX30" s="161">
        <v>100</v>
      </c>
      <c r="CY30" s="161">
        <v>100</v>
      </c>
      <c r="CZ30" s="228">
        <v>100</v>
      </c>
      <c r="DA30" s="228">
        <v>100</v>
      </c>
      <c r="DB30" s="228">
        <v>0</v>
      </c>
      <c r="DC30" s="228">
        <v>0</v>
      </c>
      <c r="DD30" s="228">
        <v>0</v>
      </c>
      <c r="DE30" s="230">
        <f t="shared" si="12"/>
        <v>0</v>
      </c>
      <c r="DF30" s="160">
        <v>100</v>
      </c>
      <c r="DG30" s="161">
        <v>100</v>
      </c>
      <c r="DH30" s="228">
        <v>100</v>
      </c>
      <c r="DI30" s="228">
        <v>100</v>
      </c>
      <c r="DJ30" s="228">
        <v>0</v>
      </c>
      <c r="DK30" s="228">
        <v>0</v>
      </c>
      <c r="DL30" s="228">
        <v>0</v>
      </c>
      <c r="DM30" s="231">
        <f t="shared" si="13"/>
        <v>0</v>
      </c>
      <c r="DN30" s="166">
        <v>100</v>
      </c>
      <c r="DO30" s="232">
        <v>100</v>
      </c>
      <c r="DP30" s="232">
        <v>100</v>
      </c>
      <c r="DQ30" s="232">
        <v>0</v>
      </c>
      <c r="DR30" s="232">
        <v>0</v>
      </c>
      <c r="DS30" s="233">
        <f t="shared" si="14"/>
        <v>0</v>
      </c>
      <c r="DT30" s="199">
        <f t="shared" si="15"/>
        <v>0</v>
      </c>
      <c r="DU30" s="20"/>
      <c r="DV30" s="450"/>
      <c r="DW30" s="450"/>
      <c r="DX30" s="450"/>
      <c r="DY30" s="21"/>
      <c r="DZ30" s="61">
        <f t="shared" si="27"/>
        <v>0</v>
      </c>
      <c r="EA30" s="20"/>
      <c r="EB30" s="21"/>
      <c r="EC30" s="21"/>
      <c r="ED30" s="21"/>
      <c r="EE30" s="63">
        <f t="shared" si="16"/>
        <v>0</v>
      </c>
      <c r="EF30" s="435">
        <f t="shared" si="3"/>
        <v>0</v>
      </c>
      <c r="EG30" s="66"/>
    </row>
    <row r="31" spans="1:643" collapsed="1" x14ac:dyDescent="0.25"/>
  </sheetData>
  <dataConsolidate/>
  <mergeCells count="71">
    <mergeCell ref="EG1:EG3"/>
    <mergeCell ref="EE2:EE3"/>
    <mergeCell ref="EF1:EF3"/>
    <mergeCell ref="BL2:BL3"/>
    <mergeCell ref="BM2:BM3"/>
    <mergeCell ref="BN2:BN3"/>
    <mergeCell ref="BO2:BO3"/>
    <mergeCell ref="BP2:BP3"/>
    <mergeCell ref="BV2:BV3"/>
    <mergeCell ref="BW2:BW3"/>
    <mergeCell ref="BX2:BX3"/>
    <mergeCell ref="BY2:BY3"/>
    <mergeCell ref="BZ2:BZ3"/>
    <mergeCell ref="BQ2:BU2"/>
    <mergeCell ref="DT1:DT3"/>
    <mergeCell ref="CA1:CA3"/>
    <mergeCell ref="DZ2:DZ3"/>
    <mergeCell ref="EA2:EA3"/>
    <mergeCell ref="EB2:EB3"/>
    <mergeCell ref="EC2:EC3"/>
    <mergeCell ref="ED2:ED3"/>
    <mergeCell ref="BB2:BB3"/>
    <mergeCell ref="BC2:BC3"/>
    <mergeCell ref="BD2:BD3"/>
    <mergeCell ref="DU2:DU3"/>
    <mergeCell ref="DV2:DV3"/>
    <mergeCell ref="BE2:BK2"/>
    <mergeCell ref="DW2:DW3"/>
    <mergeCell ref="DX2:DX3"/>
    <mergeCell ref="DY2:DY3"/>
    <mergeCell ref="CX1:DE1"/>
    <mergeCell ref="CX2:CY2"/>
    <mergeCell ref="C1:M1"/>
    <mergeCell ref="N1:AA1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AO2:AO3"/>
    <mergeCell ref="AP2:AP3"/>
    <mergeCell ref="A1:A3"/>
    <mergeCell ref="B1:B3"/>
    <mergeCell ref="W2:W3"/>
    <mergeCell ref="CB2:CC2"/>
    <mergeCell ref="EA1:EE1"/>
    <mergeCell ref="CJ2:CK2"/>
    <mergeCell ref="DF2:DG2"/>
    <mergeCell ref="DF1:DM1"/>
    <mergeCell ref="DN1:DS1"/>
    <mergeCell ref="DU1:DZ1"/>
    <mergeCell ref="BE1:BP1"/>
    <mergeCell ref="BQ1:BZ1"/>
    <mergeCell ref="CB1:CI1"/>
    <mergeCell ref="CJ1:CQ1"/>
    <mergeCell ref="CR1:CW1"/>
    <mergeCell ref="C2:H2"/>
    <mergeCell ref="AZ2:AZ3"/>
    <mergeCell ref="BA2:BA3"/>
    <mergeCell ref="Z2:Z3"/>
    <mergeCell ref="AA2:AA3"/>
    <mergeCell ref="AL2:AL3"/>
    <mergeCell ref="AM2:AM3"/>
    <mergeCell ref="AN2:AN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2021-05-13T06:03:50Z</dcterms:modified>
</cp:coreProperties>
</file>