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_Project\Python\ExcelATE_V2\"/>
    </mc:Choice>
  </mc:AlternateContent>
  <xr:revisionPtr revIDLastSave="0" documentId="13_ncr:1_{35871F0B-F08C-4E2E-86E8-C5857CB66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模板" sheetId="1" r:id="rId1"/>
    <sheet name="附录1 " sheetId="5" r:id="rId2"/>
    <sheet name="附录2" sheetId="6" r:id="rId3"/>
    <sheet name="附录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D53" i="5" s="1"/>
  <c r="B100" i="1"/>
  <c r="B99" i="1"/>
  <c r="B98" i="1"/>
  <c r="B97" i="1"/>
  <c r="B96" i="1"/>
  <c r="B95" i="1"/>
  <c r="B94" i="1"/>
  <c r="B93" i="1"/>
  <c r="B92" i="1"/>
  <c r="B91" i="1"/>
  <c r="I90" i="1"/>
  <c r="H90" i="1"/>
  <c r="G90" i="1"/>
  <c r="F90" i="1"/>
  <c r="E90" i="1"/>
  <c r="D90" i="1"/>
  <c r="C90" i="1"/>
  <c r="B90" i="1"/>
  <c r="B87" i="1"/>
  <c r="B86" i="1"/>
  <c r="B85" i="1"/>
  <c r="B84" i="1"/>
  <c r="B83" i="1"/>
  <c r="B82" i="1"/>
  <c r="B81" i="1"/>
  <c r="B80" i="1"/>
  <c r="B79" i="1"/>
  <c r="B78" i="1"/>
  <c r="I77" i="1"/>
  <c r="H77" i="1"/>
  <c r="G77" i="1"/>
  <c r="F77" i="1"/>
  <c r="E77" i="1"/>
  <c r="D77" i="1"/>
  <c r="C77" i="1"/>
  <c r="B77" i="1"/>
  <c r="B74" i="1"/>
  <c r="B73" i="1"/>
  <c r="B72" i="1"/>
  <c r="B71" i="1"/>
  <c r="B70" i="1"/>
  <c r="B69" i="1"/>
  <c r="B68" i="1"/>
  <c r="B67" i="1"/>
  <c r="B66" i="1"/>
  <c r="B65" i="1"/>
  <c r="I64" i="1"/>
  <c r="H64" i="1"/>
  <c r="G64" i="1"/>
  <c r="F64" i="1"/>
  <c r="E64" i="1"/>
  <c r="D64" i="1"/>
  <c r="C64" i="1"/>
  <c r="B64" i="1"/>
  <c r="B61" i="1"/>
  <c r="B60" i="1"/>
  <c r="B59" i="1"/>
  <c r="B58" i="1"/>
  <c r="B57" i="1"/>
  <c r="B56" i="1"/>
  <c r="B55" i="1"/>
  <c r="B54" i="1"/>
  <c r="B53" i="1"/>
  <c r="B52" i="1"/>
  <c r="I51" i="1"/>
  <c r="H51" i="1"/>
  <c r="G51" i="1"/>
  <c r="F51" i="1"/>
  <c r="E51" i="1"/>
  <c r="D51" i="1"/>
  <c r="C51" i="1"/>
  <c r="B51" i="1"/>
  <c r="D44" i="1"/>
  <c r="D96" i="1" s="1"/>
  <c r="J96" i="1" s="1"/>
  <c r="D39" i="1"/>
  <c r="J39" i="1" s="1"/>
  <c r="C39" i="1"/>
  <c r="C40" i="1" s="1"/>
  <c r="D26" i="1"/>
  <c r="D27" i="1" s="1"/>
  <c r="D79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H13" i="1"/>
  <c r="D41" i="1" s="1"/>
  <c r="H12" i="1"/>
  <c r="H10" i="1"/>
  <c r="D93" i="1" l="1"/>
  <c r="J93" i="1" s="1"/>
  <c r="D67" i="1"/>
  <c r="J67" i="1" s="1"/>
  <c r="J41" i="1"/>
  <c r="C41" i="1"/>
  <c r="C92" i="1"/>
  <c r="C66" i="1"/>
  <c r="D47" i="1"/>
  <c r="D42" i="1"/>
  <c r="D65" i="1"/>
  <c r="J65" i="1" s="1"/>
  <c r="J44" i="1"/>
  <c r="C91" i="1"/>
  <c r="D48" i="1"/>
  <c r="D91" i="1"/>
  <c r="J91" i="1" s="1"/>
  <c r="D43" i="1"/>
  <c r="C65" i="1"/>
  <c r="D70" i="1"/>
  <c r="J70" i="1" s="1"/>
  <c r="C4" i="5"/>
  <c r="D45" i="1"/>
  <c r="D40" i="1"/>
  <c r="J79" i="1"/>
  <c r="D46" i="1"/>
  <c r="D78" i="1"/>
  <c r="J78" i="1" s="1"/>
  <c r="D52" i="1"/>
  <c r="J52" i="1" s="1"/>
  <c r="D28" i="1"/>
  <c r="D53" i="1"/>
  <c r="J53" i="1" s="1"/>
  <c r="D53" i="7"/>
  <c r="D53" i="6"/>
  <c r="D6" i="5"/>
  <c r="D8" i="5"/>
  <c r="D10" i="5"/>
  <c r="D12" i="5"/>
  <c r="D14" i="5"/>
  <c r="D16" i="5"/>
  <c r="D18" i="5"/>
  <c r="D20" i="5"/>
  <c r="D22" i="5"/>
  <c r="D24" i="5"/>
  <c r="D26" i="5"/>
  <c r="D28" i="5"/>
  <c r="D30" i="5"/>
  <c r="D32" i="5"/>
  <c r="D34" i="5"/>
  <c r="D36" i="5"/>
  <c r="D38" i="5"/>
  <c r="D40" i="5"/>
  <c r="D42" i="5"/>
  <c r="D44" i="5"/>
  <c r="D46" i="5"/>
  <c r="D48" i="5"/>
  <c r="D50" i="5"/>
  <c r="D52" i="5"/>
  <c r="D4" i="6"/>
  <c r="D4" i="7"/>
  <c r="D5" i="5"/>
  <c r="D7" i="5"/>
  <c r="D9" i="5"/>
  <c r="D11" i="5"/>
  <c r="D13" i="5"/>
  <c r="D15" i="5"/>
  <c r="D17" i="5"/>
  <c r="D19" i="5"/>
  <c r="D21" i="5"/>
  <c r="D23" i="5"/>
  <c r="D25" i="5"/>
  <c r="D27" i="5"/>
  <c r="D29" i="5"/>
  <c r="D31" i="5"/>
  <c r="D33" i="5"/>
  <c r="D35" i="5"/>
  <c r="D37" i="5"/>
  <c r="D39" i="5"/>
  <c r="D41" i="5"/>
  <c r="D43" i="5"/>
  <c r="D45" i="5"/>
  <c r="D47" i="5"/>
  <c r="D49" i="5"/>
  <c r="D51" i="5"/>
  <c r="J43" i="1" l="1"/>
  <c r="D95" i="1"/>
  <c r="J95" i="1" s="1"/>
  <c r="D69" i="1"/>
  <c r="J69" i="1" s="1"/>
  <c r="D68" i="1"/>
  <c r="J68" i="1" s="1"/>
  <c r="D94" i="1"/>
  <c r="J94" i="1" s="1"/>
  <c r="J42" i="1"/>
  <c r="D99" i="1"/>
  <c r="J99" i="1" s="1"/>
  <c r="D73" i="1"/>
  <c r="J73" i="1" s="1"/>
  <c r="J47" i="1"/>
  <c r="J46" i="1"/>
  <c r="D72" i="1"/>
  <c r="J72" i="1" s="1"/>
  <c r="D98" i="1"/>
  <c r="J98" i="1" s="1"/>
  <c r="D100" i="1"/>
  <c r="J100" i="1" s="1"/>
  <c r="D74" i="1"/>
  <c r="J74" i="1" s="1"/>
  <c r="J48" i="1"/>
  <c r="C67" i="1"/>
  <c r="C93" i="1"/>
  <c r="C42" i="1"/>
  <c r="J40" i="1"/>
  <c r="D66" i="1"/>
  <c r="J66" i="1" s="1"/>
  <c r="D92" i="1"/>
  <c r="J92" i="1" s="1"/>
  <c r="D97" i="1"/>
  <c r="J97" i="1" s="1"/>
  <c r="J45" i="1"/>
  <c r="D71" i="1"/>
  <c r="J71" i="1" s="1"/>
  <c r="C4" i="7"/>
  <c r="C4" i="6"/>
  <c r="C5" i="5"/>
  <c r="D29" i="7"/>
  <c r="D29" i="6"/>
  <c r="D5" i="7"/>
  <c r="D5" i="6"/>
  <c r="D42" i="7"/>
  <c r="D42" i="6"/>
  <c r="D26" i="7"/>
  <c r="D26" i="6"/>
  <c r="D35" i="7"/>
  <c r="D35" i="6"/>
  <c r="D19" i="7"/>
  <c r="D19" i="6"/>
  <c r="D40" i="7"/>
  <c r="D40" i="6"/>
  <c r="D24" i="7"/>
  <c r="D24" i="6"/>
  <c r="D16" i="7"/>
  <c r="D16" i="6"/>
  <c r="D8" i="7"/>
  <c r="D8" i="6"/>
  <c r="D47" i="7"/>
  <c r="D47" i="6"/>
  <c r="D7" i="7"/>
  <c r="D7" i="6"/>
  <c r="D45" i="7"/>
  <c r="D45" i="6"/>
  <c r="D21" i="7"/>
  <c r="D21" i="6"/>
  <c r="D50" i="7"/>
  <c r="D50" i="6"/>
  <c r="D34" i="7"/>
  <c r="D34" i="6"/>
  <c r="D18" i="7"/>
  <c r="D18" i="6"/>
  <c r="D51" i="7"/>
  <c r="D51" i="6"/>
  <c r="D43" i="7"/>
  <c r="D43" i="6"/>
  <c r="D27" i="7"/>
  <c r="D27" i="6"/>
  <c r="D11" i="7"/>
  <c r="D11" i="6"/>
  <c r="D48" i="7"/>
  <c r="D48" i="6"/>
  <c r="D32" i="7"/>
  <c r="D32" i="6"/>
  <c r="D49" i="7"/>
  <c r="D49" i="6"/>
  <c r="D41" i="7"/>
  <c r="D41" i="6"/>
  <c r="D33" i="7"/>
  <c r="D33" i="6"/>
  <c r="D25" i="7"/>
  <c r="D25" i="6"/>
  <c r="D17" i="7"/>
  <c r="D17" i="6"/>
  <c r="D9" i="7"/>
  <c r="D9" i="6"/>
  <c r="D46" i="7"/>
  <c r="D46" i="6"/>
  <c r="D38" i="7"/>
  <c r="D38" i="6"/>
  <c r="D30" i="7"/>
  <c r="D30" i="6"/>
  <c r="D22" i="7"/>
  <c r="D22" i="6"/>
  <c r="D14" i="7"/>
  <c r="D14" i="6"/>
  <c r="D6" i="7"/>
  <c r="D6" i="6"/>
  <c r="D54" i="1"/>
  <c r="J54" i="1" s="1"/>
  <c r="D80" i="1"/>
  <c r="J80" i="1" s="1"/>
  <c r="D29" i="1"/>
  <c r="D31" i="7"/>
  <c r="D31" i="6"/>
  <c r="D15" i="7"/>
  <c r="D15" i="6"/>
  <c r="D52" i="7"/>
  <c r="D52" i="6"/>
  <c r="D36" i="7"/>
  <c r="D36" i="6"/>
  <c r="D28" i="7"/>
  <c r="D28" i="6"/>
  <c r="D20" i="7"/>
  <c r="D20" i="6"/>
  <c r="D12" i="7"/>
  <c r="D12" i="6"/>
  <c r="D39" i="7"/>
  <c r="D39" i="6"/>
  <c r="D23" i="7"/>
  <c r="D23" i="6"/>
  <c r="D44" i="7"/>
  <c r="D44" i="6"/>
  <c r="D37" i="7"/>
  <c r="D37" i="6"/>
  <c r="D13" i="7"/>
  <c r="D13" i="6"/>
  <c r="D10" i="7"/>
  <c r="D10" i="6"/>
  <c r="C5" i="6" l="1"/>
  <c r="C6" i="5"/>
  <c r="C5" i="7"/>
  <c r="C94" i="1"/>
  <c r="C68" i="1"/>
  <c r="C43" i="1"/>
  <c r="D81" i="1"/>
  <c r="J81" i="1" s="1"/>
  <c r="D55" i="1"/>
  <c r="J55" i="1" s="1"/>
  <c r="D30" i="1"/>
  <c r="C44" i="1" l="1"/>
  <c r="C95" i="1"/>
  <c r="C69" i="1"/>
  <c r="C6" i="6"/>
  <c r="C7" i="5"/>
  <c r="C6" i="7"/>
  <c r="D82" i="1"/>
  <c r="J82" i="1" s="1"/>
  <c r="D56" i="1"/>
  <c r="J56" i="1" s="1"/>
  <c r="D31" i="1"/>
  <c r="C8" i="5" l="1"/>
  <c r="C7" i="7"/>
  <c r="C7" i="6"/>
  <c r="C45" i="1"/>
  <c r="C96" i="1"/>
  <c r="C70" i="1"/>
  <c r="D83" i="1"/>
  <c r="J83" i="1" s="1"/>
  <c r="D57" i="1"/>
  <c r="J57" i="1" s="1"/>
  <c r="D32" i="1"/>
  <c r="C46" i="1" l="1"/>
  <c r="C71" i="1"/>
  <c r="C97" i="1"/>
  <c r="C9" i="5"/>
  <c r="C8" i="7"/>
  <c r="C8" i="6"/>
  <c r="D58" i="1"/>
  <c r="J58" i="1" s="1"/>
  <c r="D84" i="1"/>
  <c r="J84" i="1" s="1"/>
  <c r="D33" i="1"/>
  <c r="C9" i="7" l="1"/>
  <c r="C9" i="6"/>
  <c r="C10" i="5"/>
  <c r="C98" i="1"/>
  <c r="C72" i="1"/>
  <c r="C47" i="1"/>
  <c r="D85" i="1"/>
  <c r="J85" i="1" s="1"/>
  <c r="D59" i="1"/>
  <c r="J59" i="1" s="1"/>
  <c r="D34" i="1"/>
  <c r="C10" i="7" l="1"/>
  <c r="C10" i="6"/>
  <c r="C11" i="5"/>
  <c r="C73" i="1"/>
  <c r="C99" i="1"/>
  <c r="C48" i="1"/>
  <c r="D86" i="1"/>
  <c r="J86" i="1" s="1"/>
  <c r="D60" i="1"/>
  <c r="J60" i="1" s="1"/>
  <c r="D35" i="1"/>
  <c r="C11" i="7" l="1"/>
  <c r="C11" i="6"/>
  <c r="C12" i="5"/>
  <c r="C100" i="1"/>
  <c r="C74" i="1"/>
  <c r="D87" i="1"/>
  <c r="J87" i="1" s="1"/>
  <c r="J4" i="1" s="1"/>
  <c r="D61" i="1"/>
  <c r="J61" i="1" s="1"/>
  <c r="C12" i="7" l="1"/>
  <c r="C12" i="6"/>
  <c r="C13" i="5"/>
  <c r="C13" i="6" l="1"/>
  <c r="C13" i="7"/>
  <c r="C14" i="5"/>
  <c r="C14" i="7" l="1"/>
  <c r="C14" i="6"/>
  <c r="C15" i="5"/>
  <c r="C15" i="7" l="1"/>
  <c r="C15" i="6"/>
  <c r="C16" i="5"/>
  <c r="C16" i="6" l="1"/>
  <c r="C16" i="7"/>
  <c r="C17" i="5"/>
  <c r="C18" i="5" l="1"/>
  <c r="C17" i="7"/>
  <c r="C17" i="6"/>
  <c r="C18" i="7" l="1"/>
  <c r="C18" i="6"/>
  <c r="C19" i="5"/>
  <c r="C19" i="7" l="1"/>
  <c r="C19" i="6"/>
  <c r="C20" i="5"/>
  <c r="C20" i="7" l="1"/>
  <c r="C20" i="6"/>
  <c r="C21" i="5"/>
  <c r="C21" i="6" l="1"/>
  <c r="C22" i="5"/>
  <c r="C21" i="7"/>
  <c r="C22" i="6" l="1"/>
  <c r="C23" i="5"/>
  <c r="C22" i="7"/>
  <c r="C24" i="5" l="1"/>
  <c r="C23" i="6"/>
  <c r="C23" i="7"/>
  <c r="C25" i="5" l="1"/>
  <c r="C24" i="7"/>
  <c r="C24" i="6"/>
  <c r="C25" i="7" l="1"/>
  <c r="C25" i="6"/>
  <c r="C26" i="5"/>
  <c r="C26" i="7" l="1"/>
  <c r="C26" i="6"/>
  <c r="C27" i="5"/>
  <c r="C27" i="7" l="1"/>
  <c r="C27" i="6"/>
  <c r="C28" i="5"/>
  <c r="C28" i="7" l="1"/>
  <c r="C28" i="6"/>
  <c r="C29" i="5"/>
  <c r="C29" i="6" l="1"/>
  <c r="C30" i="5"/>
  <c r="C29" i="7"/>
  <c r="C30" i="7" l="1"/>
  <c r="C30" i="6"/>
  <c r="C31" i="5"/>
  <c r="C31" i="6" l="1"/>
  <c r="C31" i="7"/>
  <c r="C32" i="5"/>
  <c r="C32" i="6" l="1"/>
  <c r="C33" i="5"/>
  <c r="C32" i="7"/>
  <c r="C34" i="5" l="1"/>
  <c r="C33" i="7"/>
  <c r="C33" i="6"/>
  <c r="C34" i="7" l="1"/>
  <c r="C34" i="6"/>
  <c r="C35" i="5"/>
  <c r="C35" i="7" l="1"/>
  <c r="C35" i="6"/>
  <c r="C36" i="5"/>
  <c r="C36" i="7" l="1"/>
  <c r="C36" i="6"/>
  <c r="C37" i="5"/>
  <c r="C37" i="6" l="1"/>
  <c r="C38" i="5"/>
  <c r="C37" i="7"/>
  <c r="C38" i="6" l="1"/>
  <c r="C39" i="5"/>
  <c r="C38" i="7"/>
  <c r="C40" i="5" l="1"/>
  <c r="C39" i="6"/>
  <c r="C39" i="7"/>
  <c r="C40" i="7" l="1"/>
  <c r="C40" i="6"/>
  <c r="C41" i="5"/>
  <c r="C41" i="7" l="1"/>
  <c r="C41" i="6"/>
  <c r="C42" i="5"/>
  <c r="C42" i="7" l="1"/>
  <c r="C42" i="6"/>
  <c r="C43" i="5"/>
  <c r="C43" i="7" l="1"/>
  <c r="C43" i="6"/>
  <c r="C44" i="5"/>
  <c r="C44" i="7" l="1"/>
  <c r="C44" i="6"/>
  <c r="C45" i="5"/>
  <c r="C45" i="7" l="1"/>
  <c r="C45" i="6"/>
  <c r="C46" i="5"/>
  <c r="C46" i="7" l="1"/>
  <c r="C46" i="6"/>
  <c r="C47" i="5"/>
  <c r="C47" i="7" l="1"/>
  <c r="C48" i="5"/>
  <c r="C47" i="6"/>
  <c r="C48" i="6" l="1"/>
  <c r="C48" i="7"/>
  <c r="C49" i="5"/>
  <c r="C50" i="5" l="1"/>
  <c r="C49" i="7"/>
  <c r="C49" i="6"/>
  <c r="C50" i="7" l="1"/>
  <c r="C50" i="6"/>
  <c r="C51" i="5"/>
  <c r="C51" i="7" l="1"/>
  <c r="C51" i="6"/>
  <c r="C52" i="5"/>
  <c r="C52" i="7" l="1"/>
  <c r="C52" i="6"/>
  <c r="C53" i="5"/>
  <c r="C53" i="7" l="1"/>
  <c r="C53" i="6"/>
</calcChain>
</file>

<file path=xl/sharedStrings.xml><?xml version="1.0" encoding="utf-8"?>
<sst xmlns="http://schemas.openxmlformats.org/spreadsheetml/2006/main" count="262" uniqueCount="70">
  <si>
    <t xml:space="preserve">深圳佑驾创新科技有限公司
Shenzhen Youjia Innov Tech Co.,Ltd. </t>
  </si>
  <si>
    <t>物料技术评估测试报告-二极管</t>
  </si>
  <si>
    <t>供应商</t>
  </si>
  <si>
    <t>时科</t>
  </si>
  <si>
    <t>样品料号</t>
  </si>
  <si>
    <t>B5819WS</t>
  </si>
  <si>
    <t>送样时间</t>
  </si>
  <si>
    <t>2021.06.28</t>
  </si>
  <si>
    <t>完成时间</t>
  </si>
  <si>
    <t>物料等级</t>
  </si>
  <si>
    <t>测试结论</t>
  </si>
  <si>
    <t>风险评估</t>
  </si>
  <si>
    <t>测试人：</t>
  </si>
  <si>
    <t>审核：</t>
  </si>
  <si>
    <t>品管：</t>
  </si>
  <si>
    <t>采购：</t>
  </si>
  <si>
    <t>样品规格</t>
  </si>
  <si>
    <t>封装</t>
  </si>
  <si>
    <t>MAX</t>
  </si>
  <si>
    <t>MIN</t>
  </si>
  <si>
    <t>TYP</t>
  </si>
  <si>
    <t>使用需求</t>
  </si>
  <si>
    <t>额定电压（V）</t>
  </si>
  <si>
    <t>额定电流（A）</t>
  </si>
  <si>
    <t>正向导通电压（V）</t>
  </si>
  <si>
    <t>反向漏电流（uA）</t>
  </si>
  <si>
    <t>工作温度（℃）</t>
  </si>
  <si>
    <t>-40~85</t>
  </si>
  <si>
    <t>参数说明</t>
  </si>
  <si>
    <t>Vin</t>
  </si>
  <si>
    <t>数字电源测试电压，单位V</t>
  </si>
  <si>
    <t>Iin</t>
  </si>
  <si>
    <t>数字电源测试电流，单位A</t>
  </si>
  <si>
    <t>V-F</t>
  </si>
  <si>
    <t>待测二极管正向导通电压，单位V</t>
  </si>
  <si>
    <t>I-R</t>
  </si>
  <si>
    <t>待测二极管反向漏电流，单位uA</t>
  </si>
  <si>
    <t>测试评估</t>
  </si>
  <si>
    <t>等级A</t>
  </si>
  <si>
    <t>性能优异</t>
  </si>
  <si>
    <t>等级B</t>
  </si>
  <si>
    <t>性能达标</t>
  </si>
  <si>
    <t>等级C</t>
  </si>
  <si>
    <t>性能部分不达标，但不影响设计使用；需要研发人员核查未达标的参数</t>
  </si>
  <si>
    <t>等级D</t>
  </si>
  <si>
    <t>性能不达标，且不满足使用需求</t>
  </si>
  <si>
    <t>测试数据</t>
  </si>
  <si>
    <t>二极管正向测试#ATE@物料-二极管正向+.py</t>
  </si>
  <si>
    <t>条件</t>
  </si>
  <si>
    <t>序号</t>
  </si>
  <si>
    <t>二极管反向测试#ATE@物料-二极管反向.py</t>
  </si>
  <si>
    <t>+85高温-二极管正向测试#ATE@物料-二极管正向+.py</t>
  </si>
  <si>
    <t>+85高温-二极管反向测试#ATE@物料-二极管反向.py</t>
  </si>
  <si>
    <t>-40低温-二极管正向测试#ATE@物料-二极管正向+.py</t>
  </si>
  <si>
    <t>-40低温-二极管反向#ATE@物料-二极管反向.py</t>
  </si>
  <si>
    <t>常温二极管测试#ATE@调试-二极管VF-IF.py</t>
  </si>
  <si>
    <t>Vin电压(V)</t>
  </si>
  <si>
    <t>Ib电流(A)</t>
  </si>
  <si>
    <t>测试状态</t>
  </si>
  <si>
    <t>OK</t>
  </si>
  <si>
    <t>高温85℃二极管测试#ATE@调试-二极管VF-IF.py</t>
  </si>
  <si>
    <t>低温-40℃二极管测试#ATE@调试-二极管VF-IF.py</t>
  </si>
  <si>
    <t>测量</t>
    <phoneticPr fontId="16" type="noConversion"/>
  </si>
  <si>
    <t>测量</t>
    <phoneticPr fontId="16" type="noConversion"/>
  </si>
  <si>
    <t>测量</t>
    <phoneticPr fontId="16" type="noConversion"/>
  </si>
  <si>
    <t>测量</t>
    <phoneticPr fontId="16" type="noConversion"/>
  </si>
  <si>
    <t>测量</t>
    <phoneticPr fontId="16" type="noConversion"/>
  </si>
  <si>
    <t>测量</t>
    <phoneticPr fontId="16" type="noConversion"/>
  </si>
  <si>
    <t>测量</t>
    <phoneticPr fontId="16" type="noConversion"/>
  </si>
  <si>
    <t>测量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</si>
</sst>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4"/>
      <name val="等线"/>
      <charset val="134"/>
      <scheme val="minor"/>
    </font>
    <font>
      <sz val="1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8"/>
      <color rgb="FF000000"/>
      <name val="等线"/>
      <charset val="134"/>
    </font>
    <font>
      <b/>
      <sz val="18"/>
      <color rgb="FF000000"/>
      <name val="等线"/>
      <charset val="134"/>
    </font>
    <font>
      <sz val="12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0" borderId="0">
      <alignment vertical="center"/>
    </xf>
    <xf numFmtId="0" fontId="14" fillId="0" borderId="0">
      <alignment vertical="center"/>
    </xf>
  </cellStyleXfs>
  <cellXfs count="74">
    <xf numFmtId="0" fontId="0" fillId="0" borderId="0" xfId="0"/>
    <xf numFmtId="0" fontId="1" fillId="0" borderId="1" xfId="3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Border="1"/>
    <xf numFmtId="0" fontId="0" fillId="0" borderId="0" xfId="0" applyAlignment="1">
      <alignment wrapText="1"/>
    </xf>
    <xf numFmtId="49" fontId="1" fillId="0" borderId="1" xfId="3" applyNumberFormat="1" applyFont="1" applyBorder="1" applyAlignment="1">
      <alignment horizontal="center" vertical="center"/>
    </xf>
    <xf numFmtId="0" fontId="8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3" fillId="0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8" fillId="0" borderId="2" xfId="3" applyNumberFormat="1" applyFont="1" applyBorder="1" applyAlignment="1">
      <alignment horizontal="center" vertical="center"/>
    </xf>
    <xf numFmtId="49" fontId="8" fillId="0" borderId="3" xfId="3" applyNumberFormat="1" applyFont="1" applyBorder="1" applyAlignment="1">
      <alignment horizontal="center" vertical="center"/>
    </xf>
    <xf numFmtId="49" fontId="8" fillId="0" borderId="4" xfId="3" applyNumberFormat="1" applyFont="1" applyBorder="1" applyAlignment="1">
      <alignment horizontal="center" vertical="center"/>
    </xf>
    <xf numFmtId="0" fontId="8" fillId="0" borderId="1" xfId="3" applyNumberFormat="1" applyFont="1" applyBorder="1" applyAlignment="1">
      <alignment horizontal="center" vertical="center"/>
    </xf>
    <xf numFmtId="14" fontId="1" fillId="0" borderId="1" xfId="3" applyNumberFormat="1" applyFont="1" applyBorder="1" applyAlignment="1">
      <alignment horizontal="center" vertical="center"/>
    </xf>
    <xf numFmtId="0" fontId="1" fillId="0" borderId="1" xfId="3" applyNumberFormat="1" applyFont="1" applyBorder="1" applyAlignment="1">
      <alignment horizontal="center" vertical="center"/>
    </xf>
    <xf numFmtId="49" fontId="11" fillId="0" borderId="1" xfId="3" applyNumberFormat="1" applyFont="1" applyBorder="1" applyAlignment="1">
      <alignment horizontal="center" vertical="center" wrapText="1"/>
    </xf>
    <xf numFmtId="0" fontId="12" fillId="0" borderId="13" xfId="3" applyNumberFormat="1" applyFont="1" applyBorder="1" applyAlignment="1">
      <alignment horizontal="center" vertical="center" wrapText="1"/>
    </xf>
    <xf numFmtId="0" fontId="12" fillId="0" borderId="14" xfId="3" applyNumberFormat="1" applyFont="1" applyBorder="1" applyAlignment="1">
      <alignment horizontal="center" vertical="center" wrapText="1"/>
    </xf>
    <xf numFmtId="0" fontId="12" fillId="0" borderId="5" xfId="3" applyNumberFormat="1" applyFont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left" vertical="center" wrapText="1"/>
    </xf>
    <xf numFmtId="49" fontId="8" fillId="0" borderId="1" xfId="3" applyNumberFormat="1" applyFont="1" applyBorder="1" applyAlignment="1">
      <alignment horizontal="left" vertical="center"/>
    </xf>
    <xf numFmtId="49" fontId="1" fillId="0" borderId="2" xfId="3" applyNumberFormat="1" applyFont="1" applyBorder="1" applyAlignment="1">
      <alignment horizontal="left" vertical="center"/>
    </xf>
    <xf numFmtId="49" fontId="1" fillId="0" borderId="4" xfId="3" applyNumberFormat="1" applyFont="1" applyBorder="1" applyAlignment="1">
      <alignment horizontal="left" vertical="center"/>
    </xf>
    <xf numFmtId="0" fontId="1" fillId="0" borderId="1" xfId="3" applyFont="1" applyBorder="1" applyAlignment="1">
      <alignment horizontal="center" vertical="center"/>
    </xf>
    <xf numFmtId="49" fontId="8" fillId="0" borderId="2" xfId="3" applyNumberFormat="1" applyFont="1" applyBorder="1" applyAlignment="1">
      <alignment horizontal="left" vertical="center"/>
    </xf>
    <xf numFmtId="49" fontId="8" fillId="0" borderId="3" xfId="3" applyNumberFormat="1" applyFont="1" applyBorder="1" applyAlignment="1">
      <alignment horizontal="left" vertical="center"/>
    </xf>
    <xf numFmtId="49" fontId="8" fillId="0" borderId="4" xfId="3" applyNumberFormat="1" applyFont="1" applyBorder="1" applyAlignment="1">
      <alignment horizontal="left" vertical="center"/>
    </xf>
    <xf numFmtId="49" fontId="1" fillId="0" borderId="9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49" fontId="1" fillId="0" borderId="1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3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8" fillId="0" borderId="2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8" fillId="0" borderId="4" xfId="3" applyNumberFormat="1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9" fontId="8" fillId="0" borderId="2" xfId="3" applyNumberFormat="1" applyFont="1" applyBorder="1" applyAlignment="1">
      <alignment horizontal="left" vertical="center"/>
    </xf>
    <xf numFmtId="0" fontId="8" fillId="0" borderId="3" xfId="3" applyFont="1" applyBorder="1" applyAlignment="1">
      <alignment horizontal="left" vertical="center"/>
    </xf>
    <xf numFmtId="0" fontId="8" fillId="0" borderId="4" xfId="3" applyFont="1" applyBorder="1" applyAlignment="1">
      <alignment horizontal="left" vertical="center"/>
    </xf>
    <xf numFmtId="9" fontId="8" fillId="0" borderId="3" xfId="3" applyNumberFormat="1" applyFont="1" applyBorder="1" applyAlignment="1">
      <alignment horizontal="left" vertical="center"/>
    </xf>
    <xf numFmtId="9" fontId="8" fillId="0" borderId="4" xfId="3" applyNumberFormat="1" applyFont="1" applyBorder="1" applyAlignment="1">
      <alignment horizontal="left" vertical="center"/>
    </xf>
    <xf numFmtId="0" fontId="2" fillId="2" borderId="2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9" fillId="3" borderId="2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9" fillId="3" borderId="4" xfId="3" applyFont="1" applyFill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2" fillId="2" borderId="2" xfId="3" quotePrefix="1" applyFont="1" applyFill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8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</cellXfs>
  <cellStyles count="4">
    <cellStyle name="常规" xfId="0" builtinId="0"/>
    <cellStyle name="常规 2" xfId="3" xr:uid="{00000000-0005-0000-0000-000001000000}"/>
    <cellStyle name="常规 9" xfId="2" xr:uid="{00000000-0005-0000-0000-000002000000}"/>
    <cellStyle name="超链接" xfId="1" builtinId="8"/>
  </cellStyles>
  <dxfs count="30"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二极管</a:t>
            </a:r>
            <a:r>
              <a:rPr lang="en-US" altLang="zh-CN" sz="2000"/>
              <a:t>VF-IF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常温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'附录1 '!$F$4:$F$53</c:f>
              <c:numCache>
                <c:formatCode>General</c:formatCode>
                <c:ptCount val="50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0.42</c:v>
                </c:pt>
                <c:pt idx="30">
                  <c:v>0.4</c:v>
                </c:pt>
                <c:pt idx="31">
                  <c:v>0.38</c:v>
                </c:pt>
                <c:pt idx="32">
                  <c:v>0.36</c:v>
                </c:pt>
                <c:pt idx="33">
                  <c:v>0.34</c:v>
                </c:pt>
                <c:pt idx="34">
                  <c:v>0.32</c:v>
                </c:pt>
                <c:pt idx="35">
                  <c:v>0.3</c:v>
                </c:pt>
                <c:pt idx="36">
                  <c:v>0.28000000000000003</c:v>
                </c:pt>
                <c:pt idx="37">
                  <c:v>0.26</c:v>
                </c:pt>
                <c:pt idx="38">
                  <c:v>0.24</c:v>
                </c:pt>
                <c:pt idx="39">
                  <c:v>0.22</c:v>
                </c:pt>
                <c:pt idx="40">
                  <c:v>0.2</c:v>
                </c:pt>
                <c:pt idx="41">
                  <c:v>0.18</c:v>
                </c:pt>
                <c:pt idx="42">
                  <c:v>0.16</c:v>
                </c:pt>
                <c:pt idx="43">
                  <c:v>0.14000000000000001</c:v>
                </c:pt>
                <c:pt idx="44">
                  <c:v>0.12</c:v>
                </c:pt>
                <c:pt idx="45">
                  <c:v>0.1</c:v>
                </c:pt>
                <c:pt idx="46">
                  <c:v>0.08</c:v>
                </c:pt>
                <c:pt idx="47">
                  <c:v>0.06</c:v>
                </c:pt>
                <c:pt idx="48">
                  <c:v>0.04</c:v>
                </c:pt>
                <c:pt idx="49">
                  <c:v>0.02</c:v>
                </c:pt>
              </c:numCache>
            </c:numRef>
          </c:xVal>
          <c:yVal>
            <c:numRef>
              <c:f>'附录1 '!$E$4:$E$53</c:f>
              <c:numCache>
                <c:formatCode>General</c:formatCode>
                <c:ptCount val="50"/>
                <c:pt idx="0">
                  <c:v>0.49099999999999999</c:v>
                </c:pt>
                <c:pt idx="1">
                  <c:v>0.48299999999999998</c:v>
                </c:pt>
                <c:pt idx="2">
                  <c:v>0.47799999999999998</c:v>
                </c:pt>
                <c:pt idx="3">
                  <c:v>0.47399999999999998</c:v>
                </c:pt>
                <c:pt idx="4">
                  <c:v>0.47</c:v>
                </c:pt>
                <c:pt idx="5">
                  <c:v>0.46500000000000002</c:v>
                </c:pt>
                <c:pt idx="6">
                  <c:v>0.46100000000000002</c:v>
                </c:pt>
                <c:pt idx="7">
                  <c:v>0.45700000000000002</c:v>
                </c:pt>
                <c:pt idx="8">
                  <c:v>0.45300000000000001</c:v>
                </c:pt>
                <c:pt idx="9">
                  <c:v>0.44800000000000001</c:v>
                </c:pt>
                <c:pt idx="10">
                  <c:v>0.44400000000000001</c:v>
                </c:pt>
                <c:pt idx="11">
                  <c:v>0.44</c:v>
                </c:pt>
                <c:pt idx="12">
                  <c:v>0.436</c:v>
                </c:pt>
                <c:pt idx="13">
                  <c:v>0.432</c:v>
                </c:pt>
                <c:pt idx="14">
                  <c:v>0.42799999999999999</c:v>
                </c:pt>
                <c:pt idx="15">
                  <c:v>0.42499999999999999</c:v>
                </c:pt>
                <c:pt idx="16">
                  <c:v>0.42099999999999999</c:v>
                </c:pt>
                <c:pt idx="17">
                  <c:v>0.41699999999999998</c:v>
                </c:pt>
                <c:pt idx="18">
                  <c:v>0.41399999999999998</c:v>
                </c:pt>
                <c:pt idx="19">
                  <c:v>0.41</c:v>
                </c:pt>
                <c:pt idx="20">
                  <c:v>0.40699999999999997</c:v>
                </c:pt>
                <c:pt idx="21">
                  <c:v>0.40300000000000002</c:v>
                </c:pt>
                <c:pt idx="22">
                  <c:v>0.39900000000000002</c:v>
                </c:pt>
                <c:pt idx="23">
                  <c:v>0.39600000000000002</c:v>
                </c:pt>
                <c:pt idx="24">
                  <c:v>0.39300000000000002</c:v>
                </c:pt>
                <c:pt idx="25">
                  <c:v>0.39</c:v>
                </c:pt>
                <c:pt idx="26">
                  <c:v>0.38600000000000001</c:v>
                </c:pt>
                <c:pt idx="27">
                  <c:v>0.38300000000000001</c:v>
                </c:pt>
                <c:pt idx="28">
                  <c:v>0.38</c:v>
                </c:pt>
                <c:pt idx="29">
                  <c:v>0.377</c:v>
                </c:pt>
                <c:pt idx="30">
                  <c:v>0.373</c:v>
                </c:pt>
                <c:pt idx="31">
                  <c:v>0.37</c:v>
                </c:pt>
                <c:pt idx="32">
                  <c:v>0.36699999999999999</c:v>
                </c:pt>
                <c:pt idx="33">
                  <c:v>0.36299999999999999</c:v>
                </c:pt>
                <c:pt idx="34">
                  <c:v>0.36</c:v>
                </c:pt>
                <c:pt idx="35">
                  <c:v>0.35799999999999998</c:v>
                </c:pt>
                <c:pt idx="36">
                  <c:v>0.35399999999999998</c:v>
                </c:pt>
                <c:pt idx="37">
                  <c:v>0.35</c:v>
                </c:pt>
                <c:pt idx="38">
                  <c:v>0.34599999999999997</c:v>
                </c:pt>
                <c:pt idx="39">
                  <c:v>0.34300000000000003</c:v>
                </c:pt>
                <c:pt idx="40">
                  <c:v>0.33900000000000002</c:v>
                </c:pt>
                <c:pt idx="41">
                  <c:v>0.33500000000000002</c:v>
                </c:pt>
                <c:pt idx="42">
                  <c:v>0.33100000000000002</c:v>
                </c:pt>
                <c:pt idx="43">
                  <c:v>0.32600000000000001</c:v>
                </c:pt>
                <c:pt idx="44">
                  <c:v>0.32</c:v>
                </c:pt>
                <c:pt idx="45">
                  <c:v>0.314</c:v>
                </c:pt>
                <c:pt idx="46">
                  <c:v>0.307</c:v>
                </c:pt>
                <c:pt idx="47">
                  <c:v>0.29799999999999999</c:v>
                </c:pt>
                <c:pt idx="48">
                  <c:v>0.28599999999999998</c:v>
                </c:pt>
                <c:pt idx="49">
                  <c:v>0.26600000000000001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0F-45FC-B175-F6345F196362}"/>
            </c:ext>
          </c:extLst>
        </c:ser>
        <c:ser>
          <c:idx val="1"/>
          <c:order val="1"/>
          <c:tx>
            <c:v>85℃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附录2!$F$4:$F$53</c:f>
              <c:numCache>
                <c:formatCode>General</c:formatCode>
                <c:ptCount val="50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0.42</c:v>
                </c:pt>
                <c:pt idx="30">
                  <c:v>0.4</c:v>
                </c:pt>
                <c:pt idx="31">
                  <c:v>0.38</c:v>
                </c:pt>
                <c:pt idx="32">
                  <c:v>0.36</c:v>
                </c:pt>
                <c:pt idx="33">
                  <c:v>0.34</c:v>
                </c:pt>
                <c:pt idx="34">
                  <c:v>0.32</c:v>
                </c:pt>
                <c:pt idx="35">
                  <c:v>0.3</c:v>
                </c:pt>
                <c:pt idx="36">
                  <c:v>0.28000000000000003</c:v>
                </c:pt>
                <c:pt idx="37">
                  <c:v>0.26</c:v>
                </c:pt>
                <c:pt idx="38">
                  <c:v>0.24</c:v>
                </c:pt>
                <c:pt idx="39">
                  <c:v>0.22</c:v>
                </c:pt>
                <c:pt idx="40">
                  <c:v>0.2</c:v>
                </c:pt>
                <c:pt idx="41">
                  <c:v>0.18</c:v>
                </c:pt>
                <c:pt idx="42">
                  <c:v>0.16</c:v>
                </c:pt>
                <c:pt idx="43">
                  <c:v>0.14000000000000001</c:v>
                </c:pt>
                <c:pt idx="44">
                  <c:v>0.12</c:v>
                </c:pt>
                <c:pt idx="45">
                  <c:v>0.1</c:v>
                </c:pt>
                <c:pt idx="46">
                  <c:v>0.08</c:v>
                </c:pt>
                <c:pt idx="47">
                  <c:v>0.06</c:v>
                </c:pt>
                <c:pt idx="48">
                  <c:v>0.04</c:v>
                </c:pt>
                <c:pt idx="49">
                  <c:v>0.02</c:v>
                </c:pt>
              </c:numCache>
            </c:numRef>
          </c:xVal>
          <c:yVal>
            <c:numRef>
              <c:f>附录2!$E$4:$E$53</c:f>
              <c:numCache>
                <c:formatCode>General</c:formatCode>
                <c:ptCount val="50"/>
                <c:pt idx="0">
                  <c:v>0.41099999999999998</c:v>
                </c:pt>
                <c:pt idx="1">
                  <c:v>0.44700000000000001</c:v>
                </c:pt>
                <c:pt idx="2">
                  <c:v>0.44700000000000001</c:v>
                </c:pt>
                <c:pt idx="3">
                  <c:v>0.44500000000000001</c:v>
                </c:pt>
                <c:pt idx="4">
                  <c:v>0.442</c:v>
                </c:pt>
                <c:pt idx="5">
                  <c:v>0.441</c:v>
                </c:pt>
                <c:pt idx="6">
                  <c:v>0.438</c:v>
                </c:pt>
                <c:pt idx="7">
                  <c:v>0.434</c:v>
                </c:pt>
                <c:pt idx="8">
                  <c:v>0.43</c:v>
                </c:pt>
                <c:pt idx="9">
                  <c:v>0.42599999999999999</c:v>
                </c:pt>
                <c:pt idx="10">
                  <c:v>0.42199999999999999</c:v>
                </c:pt>
                <c:pt idx="11">
                  <c:v>0.41799999999999998</c:v>
                </c:pt>
                <c:pt idx="12">
                  <c:v>0.41399999999999998</c:v>
                </c:pt>
                <c:pt idx="13">
                  <c:v>0.40799999999999997</c:v>
                </c:pt>
                <c:pt idx="14">
                  <c:v>0.40400000000000003</c:v>
                </c:pt>
                <c:pt idx="15">
                  <c:v>0.39900000000000002</c:v>
                </c:pt>
                <c:pt idx="16">
                  <c:v>0.39500000000000002</c:v>
                </c:pt>
                <c:pt idx="17">
                  <c:v>0.39</c:v>
                </c:pt>
                <c:pt idx="18">
                  <c:v>0.38500000000000001</c:v>
                </c:pt>
                <c:pt idx="19">
                  <c:v>0.38</c:v>
                </c:pt>
                <c:pt idx="20">
                  <c:v>0.375</c:v>
                </c:pt>
                <c:pt idx="21">
                  <c:v>0.371</c:v>
                </c:pt>
                <c:pt idx="22">
                  <c:v>0.36599999999999999</c:v>
                </c:pt>
                <c:pt idx="23">
                  <c:v>0.36199999999999999</c:v>
                </c:pt>
                <c:pt idx="24">
                  <c:v>0.35699999999999998</c:v>
                </c:pt>
                <c:pt idx="25">
                  <c:v>0.35199999999999998</c:v>
                </c:pt>
                <c:pt idx="26">
                  <c:v>0.34799999999999998</c:v>
                </c:pt>
                <c:pt idx="27">
                  <c:v>0.34300000000000003</c:v>
                </c:pt>
                <c:pt idx="28">
                  <c:v>0.33800000000000002</c:v>
                </c:pt>
                <c:pt idx="29">
                  <c:v>0.33400000000000002</c:v>
                </c:pt>
                <c:pt idx="30">
                  <c:v>0.32900000000000001</c:v>
                </c:pt>
                <c:pt idx="31">
                  <c:v>0.32400000000000001</c:v>
                </c:pt>
                <c:pt idx="32">
                  <c:v>0.32</c:v>
                </c:pt>
                <c:pt idx="33">
                  <c:v>0.315</c:v>
                </c:pt>
                <c:pt idx="34">
                  <c:v>0.31</c:v>
                </c:pt>
                <c:pt idx="35">
                  <c:v>0.30499999999999999</c:v>
                </c:pt>
                <c:pt idx="36">
                  <c:v>0.3</c:v>
                </c:pt>
                <c:pt idx="37">
                  <c:v>0.29499999999999998</c:v>
                </c:pt>
                <c:pt idx="38">
                  <c:v>0.28999999999999998</c:v>
                </c:pt>
                <c:pt idx="39">
                  <c:v>0.28499999999999998</c:v>
                </c:pt>
                <c:pt idx="40">
                  <c:v>0.27900000000000003</c:v>
                </c:pt>
                <c:pt idx="41">
                  <c:v>0.27300000000000002</c:v>
                </c:pt>
                <c:pt idx="42">
                  <c:v>0.26700000000000002</c:v>
                </c:pt>
                <c:pt idx="43">
                  <c:v>0.26</c:v>
                </c:pt>
                <c:pt idx="44">
                  <c:v>0.253</c:v>
                </c:pt>
                <c:pt idx="45">
                  <c:v>0.24399999999999999</c:v>
                </c:pt>
                <c:pt idx="46">
                  <c:v>0.23499999999999999</c:v>
                </c:pt>
                <c:pt idx="47">
                  <c:v>0.223</c:v>
                </c:pt>
                <c:pt idx="48">
                  <c:v>0.20699999999999999</c:v>
                </c:pt>
                <c:pt idx="49">
                  <c:v>0.183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0F-45FC-B175-F6345F196362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附录3!$F$4:$F$53</c:f>
              <c:numCache>
                <c:formatCode>General</c:formatCode>
                <c:ptCount val="50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0.42</c:v>
                </c:pt>
                <c:pt idx="30">
                  <c:v>0.4</c:v>
                </c:pt>
                <c:pt idx="31">
                  <c:v>0.38</c:v>
                </c:pt>
                <c:pt idx="32">
                  <c:v>0.36</c:v>
                </c:pt>
                <c:pt idx="33">
                  <c:v>0.34</c:v>
                </c:pt>
                <c:pt idx="34">
                  <c:v>0.32</c:v>
                </c:pt>
                <c:pt idx="35">
                  <c:v>0.3</c:v>
                </c:pt>
                <c:pt idx="36">
                  <c:v>0.28000000000000003</c:v>
                </c:pt>
                <c:pt idx="37">
                  <c:v>0.26</c:v>
                </c:pt>
                <c:pt idx="38">
                  <c:v>0.24</c:v>
                </c:pt>
                <c:pt idx="39">
                  <c:v>0.22</c:v>
                </c:pt>
                <c:pt idx="40">
                  <c:v>0.2</c:v>
                </c:pt>
                <c:pt idx="41">
                  <c:v>0.18</c:v>
                </c:pt>
                <c:pt idx="42">
                  <c:v>0.16</c:v>
                </c:pt>
                <c:pt idx="43">
                  <c:v>0.14000000000000001</c:v>
                </c:pt>
                <c:pt idx="44">
                  <c:v>0.12</c:v>
                </c:pt>
                <c:pt idx="45">
                  <c:v>0.1</c:v>
                </c:pt>
                <c:pt idx="46">
                  <c:v>0.08</c:v>
                </c:pt>
                <c:pt idx="47">
                  <c:v>0.06</c:v>
                </c:pt>
                <c:pt idx="48">
                  <c:v>0.04</c:v>
                </c:pt>
                <c:pt idx="49">
                  <c:v>0.02</c:v>
                </c:pt>
              </c:numCache>
            </c:numRef>
          </c:xVal>
          <c:yVal>
            <c:numRef>
              <c:f>附录3!$E$4:$E$53</c:f>
              <c:numCache>
                <c:formatCode>General</c:formatCode>
                <c:ptCount val="50"/>
                <c:pt idx="0">
                  <c:v>0.498</c:v>
                </c:pt>
                <c:pt idx="1">
                  <c:v>0.49099999999999999</c:v>
                </c:pt>
                <c:pt idx="2">
                  <c:v>0.48799999999999999</c:v>
                </c:pt>
                <c:pt idx="3">
                  <c:v>0.48399999999999999</c:v>
                </c:pt>
                <c:pt idx="4">
                  <c:v>0.48099999999999998</c:v>
                </c:pt>
                <c:pt idx="5">
                  <c:v>0.47799999999999998</c:v>
                </c:pt>
                <c:pt idx="6">
                  <c:v>0.47399999999999998</c:v>
                </c:pt>
                <c:pt idx="7">
                  <c:v>0.47099999999999997</c:v>
                </c:pt>
                <c:pt idx="8">
                  <c:v>0.46899999999999997</c:v>
                </c:pt>
                <c:pt idx="9">
                  <c:v>0.46600000000000003</c:v>
                </c:pt>
                <c:pt idx="10">
                  <c:v>0.46300000000000002</c:v>
                </c:pt>
                <c:pt idx="11">
                  <c:v>0.46100000000000002</c:v>
                </c:pt>
                <c:pt idx="12">
                  <c:v>0.45800000000000002</c:v>
                </c:pt>
                <c:pt idx="13">
                  <c:v>0.45600000000000002</c:v>
                </c:pt>
                <c:pt idx="14">
                  <c:v>0.45300000000000001</c:v>
                </c:pt>
                <c:pt idx="15">
                  <c:v>0.45100000000000001</c:v>
                </c:pt>
                <c:pt idx="16">
                  <c:v>0.44900000000000001</c:v>
                </c:pt>
                <c:pt idx="17">
                  <c:v>0.44600000000000001</c:v>
                </c:pt>
                <c:pt idx="18">
                  <c:v>0.44400000000000001</c:v>
                </c:pt>
                <c:pt idx="19">
                  <c:v>0.443</c:v>
                </c:pt>
                <c:pt idx="20">
                  <c:v>0.44</c:v>
                </c:pt>
                <c:pt idx="21">
                  <c:v>0.438</c:v>
                </c:pt>
                <c:pt idx="22">
                  <c:v>0.437</c:v>
                </c:pt>
                <c:pt idx="23">
                  <c:v>0.435</c:v>
                </c:pt>
                <c:pt idx="24">
                  <c:v>0.435</c:v>
                </c:pt>
                <c:pt idx="25">
                  <c:v>0.432</c:v>
                </c:pt>
                <c:pt idx="26">
                  <c:v>0.43</c:v>
                </c:pt>
                <c:pt idx="27">
                  <c:v>0.42799999999999999</c:v>
                </c:pt>
                <c:pt idx="28">
                  <c:v>0.42599999999999999</c:v>
                </c:pt>
                <c:pt idx="29">
                  <c:v>0.42599999999999999</c:v>
                </c:pt>
                <c:pt idx="30">
                  <c:v>0.42399999999999999</c:v>
                </c:pt>
                <c:pt idx="31">
                  <c:v>0.42199999999999999</c:v>
                </c:pt>
                <c:pt idx="32">
                  <c:v>0.42</c:v>
                </c:pt>
                <c:pt idx="33">
                  <c:v>0.41899999999999998</c:v>
                </c:pt>
                <c:pt idx="34">
                  <c:v>0.41699999999999998</c:v>
                </c:pt>
                <c:pt idx="35">
                  <c:v>0.41499999999999998</c:v>
                </c:pt>
                <c:pt idx="36">
                  <c:v>0.41399999999999998</c:v>
                </c:pt>
                <c:pt idx="37">
                  <c:v>0.41199999999999998</c:v>
                </c:pt>
                <c:pt idx="38">
                  <c:v>0.41</c:v>
                </c:pt>
                <c:pt idx="39">
                  <c:v>0.40799999999999997</c:v>
                </c:pt>
                <c:pt idx="40">
                  <c:v>0.40699999999999997</c:v>
                </c:pt>
                <c:pt idx="41">
                  <c:v>0.40500000000000003</c:v>
                </c:pt>
                <c:pt idx="42">
                  <c:v>0.40200000000000002</c:v>
                </c:pt>
                <c:pt idx="43">
                  <c:v>0.4</c:v>
                </c:pt>
                <c:pt idx="44">
                  <c:v>0.39700000000000002</c:v>
                </c:pt>
                <c:pt idx="45">
                  <c:v>0.39300000000000002</c:v>
                </c:pt>
                <c:pt idx="46">
                  <c:v>0.38900000000000001</c:v>
                </c:pt>
                <c:pt idx="47">
                  <c:v>0.38400000000000001</c:v>
                </c:pt>
                <c:pt idx="48">
                  <c:v>0.376</c:v>
                </c:pt>
                <c:pt idx="49">
                  <c:v>0.36199999999999999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0F-45FC-B175-F6345F196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81696"/>
        <c:axId val="366392064"/>
      </c:scatterChart>
      <c:valAx>
        <c:axId val="36638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IF/A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6392064"/>
        <c:crosses val="autoZero"/>
        <c:crossBetween val="midCat"/>
      </c:valAx>
      <c:valAx>
        <c:axId val="3663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VF/V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638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885825</xdr:colOff>
      <xdr:row>0</xdr:row>
      <xdr:rowOff>123826</xdr:rowOff>
    </xdr:from>
    <xdr:to>
      <xdr:col>9</xdr:col>
      <xdr:colOff>742950</xdr:colOff>
      <xdr:row>0</xdr:row>
      <xdr:rowOff>898457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825" y="123825"/>
          <a:ext cx="819150" cy="774065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101</xdr:row>
      <xdr:rowOff>95250</xdr:rowOff>
    </xdr:from>
    <xdr:to>
      <xdr:col>9</xdr:col>
      <xdr:colOff>389282</xdr:colOff>
      <xdr:row>130</xdr:row>
      <xdr:rowOff>112231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0108;&#26497;&#31649;&#27491;&#21521;&#27979;&#35797;#ATE@&#20108;&#26497;&#31649;.py" TargetMode="External"/><Relationship Id="rId2" Type="http://schemas.openxmlformats.org/officeDocument/2006/relationships/hyperlink" Target="mailto:&#20108;&#26497;&#31649;&#27491;&#21521;&#27979;&#35797;#ATE@&#20108;&#26497;&#31649;.py" TargetMode="External"/><Relationship Id="rId1" Type="http://schemas.openxmlformats.org/officeDocument/2006/relationships/hyperlink" Target="mailto:&#20108;&#26497;&#31649;&#27491;&#21521;&#27979;&#35797;#ATE@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&#20108;&#26497;&#31649;&#21453;&#21521;&#27979;&#35797;#ATE@&#20108;&#26497;&#31649;&#21453;&#21521;.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08;&#26497;&#31649;&#27491;&#21521;&#27979;&#35797;#ATE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08;&#26497;&#31649;&#27491;&#21521;&#27979;&#35797;#ATE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08;&#26497;&#31649;&#27491;&#21521;&#27979;&#35797;#AT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A7" workbookViewId="0">
      <selection activeCell="L13" sqref="L13"/>
    </sheetView>
  </sheetViews>
  <sheetFormatPr defaultColWidth="9" defaultRowHeight="13.8" x14ac:dyDescent="0.25"/>
  <cols>
    <col min="1" max="1" width="12.6640625" customWidth="1"/>
    <col min="2" max="4" width="5.6640625" customWidth="1"/>
    <col min="5" max="10" width="12.6640625" customWidth="1"/>
  </cols>
  <sheetData>
    <row r="1" spans="1:10" s="6" customFormat="1" ht="79.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s="6" customFormat="1" ht="28.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5.6" x14ac:dyDescent="0.25">
      <c r="A3" s="1" t="s">
        <v>2</v>
      </c>
      <c r="B3" s="22" t="s">
        <v>3</v>
      </c>
      <c r="C3" s="23"/>
      <c r="D3" s="23"/>
      <c r="E3" s="23"/>
      <c r="F3" s="8" t="s">
        <v>4</v>
      </c>
      <c r="G3" s="22" t="s">
        <v>5</v>
      </c>
      <c r="H3" s="23"/>
      <c r="I3" s="23"/>
      <c r="J3" s="24"/>
    </row>
    <row r="4" spans="1:10" ht="15.6" x14ac:dyDescent="0.25">
      <c r="A4" s="1" t="s">
        <v>6</v>
      </c>
      <c r="B4" s="25" t="s">
        <v>7</v>
      </c>
      <c r="C4" s="25"/>
      <c r="D4" s="25"/>
      <c r="E4" s="25"/>
      <c r="F4" s="8" t="s">
        <v>8</v>
      </c>
      <c r="G4" s="26" t="s">
        <v>7</v>
      </c>
      <c r="H4" s="27"/>
      <c r="I4" s="28" t="s">
        <v>9</v>
      </c>
      <c r="J4" s="29" t="str">
        <f>IF(ISNA(VLOOKUP("D",J26:J100,1,FALSE)),IF(ISNA(VLOOKUP("C",J26:J100,1,FALSE)),IF(ISNA(VLOOKUP("B",J26:J100,1,FALSE)),IF(ISNA(VLOOKUP("A",J26:J100,1,FALSE)),"","A"),"B"),"C"),"D")</f>
        <v>C</v>
      </c>
    </row>
    <row r="5" spans="1:10" s="7" customFormat="1" ht="30" customHeight="1" x14ac:dyDescent="0.25">
      <c r="A5" s="10" t="s">
        <v>10</v>
      </c>
      <c r="B5" s="32"/>
      <c r="C5" s="32"/>
      <c r="D5" s="32"/>
      <c r="E5" s="32"/>
      <c r="F5" s="32"/>
      <c r="G5" s="32"/>
      <c r="H5" s="32"/>
      <c r="I5" s="28"/>
      <c r="J5" s="30"/>
    </row>
    <row r="6" spans="1:10" ht="30" customHeight="1" x14ac:dyDescent="0.25">
      <c r="A6" s="1" t="s">
        <v>11</v>
      </c>
      <c r="B6" s="33"/>
      <c r="C6" s="33"/>
      <c r="D6" s="33"/>
      <c r="E6" s="33"/>
      <c r="F6" s="33"/>
      <c r="G6" s="33"/>
      <c r="H6" s="33"/>
      <c r="I6" s="28"/>
      <c r="J6" s="31"/>
    </row>
    <row r="7" spans="1:10" ht="15.6" x14ac:dyDescent="0.25">
      <c r="A7" s="11" t="s">
        <v>12</v>
      </c>
      <c r="B7" s="23"/>
      <c r="C7" s="23"/>
      <c r="D7" s="24"/>
      <c r="E7" s="34" t="s">
        <v>13</v>
      </c>
      <c r="F7" s="35"/>
      <c r="G7" s="34" t="s">
        <v>14</v>
      </c>
      <c r="H7" s="35"/>
      <c r="I7" s="34" t="s">
        <v>15</v>
      </c>
      <c r="J7" s="35"/>
    </row>
    <row r="8" spans="1:10" ht="15.6" x14ac:dyDescent="0.25">
      <c r="A8" s="69" t="s">
        <v>16</v>
      </c>
      <c r="B8" s="36" t="s">
        <v>17</v>
      </c>
      <c r="C8" s="36"/>
      <c r="D8" s="36"/>
      <c r="E8" s="37"/>
      <c r="F8" s="38"/>
      <c r="G8" s="38"/>
      <c r="H8" s="38"/>
      <c r="I8" s="38"/>
      <c r="J8" s="39"/>
    </row>
    <row r="9" spans="1:10" ht="15.6" x14ac:dyDescent="0.25">
      <c r="A9" s="70"/>
      <c r="B9" s="40"/>
      <c r="C9" s="41"/>
      <c r="D9" s="42"/>
      <c r="E9" s="8" t="s">
        <v>18</v>
      </c>
      <c r="F9" s="8" t="s">
        <v>19</v>
      </c>
      <c r="G9" s="8" t="s">
        <v>20</v>
      </c>
      <c r="H9" s="43" t="s">
        <v>21</v>
      </c>
      <c r="I9" s="44"/>
      <c r="J9" s="45"/>
    </row>
    <row r="10" spans="1:10" ht="15.6" x14ac:dyDescent="0.25">
      <c r="A10" s="70"/>
      <c r="B10" s="36" t="s">
        <v>22</v>
      </c>
      <c r="C10" s="36"/>
      <c r="D10" s="36"/>
      <c r="E10" s="9">
        <v>40</v>
      </c>
      <c r="F10" s="9"/>
      <c r="G10" s="9"/>
      <c r="H10" s="46">
        <f>MAX(E10,G10)</f>
        <v>40</v>
      </c>
      <c r="I10" s="47"/>
      <c r="J10" s="48"/>
    </row>
    <row r="11" spans="1:10" ht="15.6" x14ac:dyDescent="0.25">
      <c r="A11" s="70"/>
      <c r="B11" s="36" t="s">
        <v>23</v>
      </c>
      <c r="C11" s="36"/>
      <c r="D11" s="36"/>
      <c r="E11" s="9">
        <v>5</v>
      </c>
      <c r="F11" s="9">
        <v>0.5</v>
      </c>
      <c r="G11" s="9">
        <v>2</v>
      </c>
      <c r="H11" s="49">
        <v>1</v>
      </c>
      <c r="I11" s="50"/>
      <c r="J11" s="51"/>
    </row>
    <row r="12" spans="1:10" ht="15.6" customHeight="1" x14ac:dyDescent="0.25">
      <c r="A12" s="70"/>
      <c r="B12" s="36" t="s">
        <v>24</v>
      </c>
      <c r="C12" s="36"/>
      <c r="D12" s="36"/>
      <c r="E12" s="9"/>
      <c r="F12" s="9"/>
      <c r="G12" s="9">
        <v>0.6</v>
      </c>
      <c r="H12" s="46">
        <f>MAX(E12,G12)</f>
        <v>0.6</v>
      </c>
      <c r="I12" s="47"/>
      <c r="J12" s="48"/>
    </row>
    <row r="13" spans="1:10" ht="15.6" customHeight="1" x14ac:dyDescent="0.25">
      <c r="A13" s="70"/>
      <c r="B13" s="52" t="s">
        <v>25</v>
      </c>
      <c r="C13" s="53"/>
      <c r="D13" s="54"/>
      <c r="E13" s="9"/>
      <c r="F13" s="9"/>
      <c r="G13" s="9">
        <v>1000</v>
      </c>
      <c r="H13" s="46">
        <f>MAX(E13,G13)</f>
        <v>1000</v>
      </c>
      <c r="I13" s="47"/>
      <c r="J13" s="48"/>
    </row>
    <row r="14" spans="1:10" ht="15.6" x14ac:dyDescent="0.25">
      <c r="A14" s="71"/>
      <c r="B14" s="52" t="s">
        <v>26</v>
      </c>
      <c r="C14" s="53"/>
      <c r="D14" s="54"/>
      <c r="E14" s="9">
        <v>150</v>
      </c>
      <c r="F14" s="9">
        <v>-55</v>
      </c>
      <c r="G14" s="9">
        <v>25</v>
      </c>
      <c r="H14" s="46" t="s">
        <v>27</v>
      </c>
      <c r="I14" s="47"/>
      <c r="J14" s="48"/>
    </row>
    <row r="15" spans="1:10" ht="15.6" x14ac:dyDescent="0.25">
      <c r="A15" s="69" t="s">
        <v>28</v>
      </c>
      <c r="B15" s="36" t="s">
        <v>29</v>
      </c>
      <c r="C15" s="36"/>
      <c r="D15" s="36"/>
      <c r="E15" s="55" t="s">
        <v>30</v>
      </c>
      <c r="F15" s="56"/>
      <c r="G15" s="56"/>
      <c r="H15" s="56"/>
      <c r="I15" s="56"/>
      <c r="J15" s="57"/>
    </row>
    <row r="16" spans="1:10" ht="15.6" x14ac:dyDescent="0.25">
      <c r="A16" s="70"/>
      <c r="B16" s="36" t="s">
        <v>31</v>
      </c>
      <c r="C16" s="36"/>
      <c r="D16" s="36"/>
      <c r="E16" s="55" t="s">
        <v>32</v>
      </c>
      <c r="F16" s="56"/>
      <c r="G16" s="56"/>
      <c r="H16" s="56"/>
      <c r="I16" s="56"/>
      <c r="J16" s="57"/>
    </row>
    <row r="17" spans="1:10" ht="15.6" x14ac:dyDescent="0.25">
      <c r="A17" s="70"/>
      <c r="B17" s="36" t="s">
        <v>33</v>
      </c>
      <c r="C17" s="36"/>
      <c r="D17" s="36"/>
      <c r="E17" s="55" t="s">
        <v>34</v>
      </c>
      <c r="F17" s="56"/>
      <c r="G17" s="56"/>
      <c r="H17" s="56"/>
      <c r="I17" s="56"/>
      <c r="J17" s="57"/>
    </row>
    <row r="18" spans="1:10" ht="14.25" customHeight="1" x14ac:dyDescent="0.25">
      <c r="A18" s="70"/>
      <c r="B18" s="36" t="s">
        <v>35</v>
      </c>
      <c r="C18" s="36"/>
      <c r="D18" s="36"/>
      <c r="E18" s="55" t="s">
        <v>36</v>
      </c>
      <c r="F18" s="56"/>
      <c r="G18" s="56"/>
      <c r="H18" s="56"/>
      <c r="I18" s="56"/>
      <c r="J18" s="57"/>
    </row>
    <row r="19" spans="1:10" ht="15.6" x14ac:dyDescent="0.25">
      <c r="A19" s="36" t="s">
        <v>37</v>
      </c>
      <c r="B19" s="52" t="s">
        <v>38</v>
      </c>
      <c r="C19" s="53"/>
      <c r="D19" s="54"/>
      <c r="E19" s="55" t="s">
        <v>39</v>
      </c>
      <c r="F19" s="58"/>
      <c r="G19" s="58"/>
      <c r="H19" s="58"/>
      <c r="I19" s="58"/>
      <c r="J19" s="59"/>
    </row>
    <row r="20" spans="1:10" ht="15.6" x14ac:dyDescent="0.25">
      <c r="A20" s="36"/>
      <c r="B20" s="52" t="s">
        <v>40</v>
      </c>
      <c r="C20" s="53"/>
      <c r="D20" s="54"/>
      <c r="E20" s="55" t="s">
        <v>41</v>
      </c>
      <c r="F20" s="58"/>
      <c r="G20" s="58"/>
      <c r="H20" s="58"/>
      <c r="I20" s="58"/>
      <c r="J20" s="59"/>
    </row>
    <row r="21" spans="1:10" ht="15.6" x14ac:dyDescent="0.25">
      <c r="A21" s="36"/>
      <c r="B21" s="52" t="s">
        <v>42</v>
      </c>
      <c r="C21" s="53"/>
      <c r="D21" s="54"/>
      <c r="E21" s="55" t="s">
        <v>43</v>
      </c>
      <c r="F21" s="58"/>
      <c r="G21" s="58"/>
      <c r="H21" s="58"/>
      <c r="I21" s="58"/>
      <c r="J21" s="59"/>
    </row>
    <row r="22" spans="1:10" ht="15.6" x14ac:dyDescent="0.25">
      <c r="A22" s="36"/>
      <c r="B22" s="52" t="s">
        <v>44</v>
      </c>
      <c r="C22" s="53"/>
      <c r="D22" s="54"/>
      <c r="E22" s="55" t="s">
        <v>45</v>
      </c>
      <c r="F22" s="58"/>
      <c r="G22" s="58"/>
      <c r="H22" s="58"/>
      <c r="I22" s="58"/>
      <c r="J22" s="59"/>
    </row>
    <row r="23" spans="1:10" ht="24.9" customHeight="1" x14ac:dyDescent="0.25">
      <c r="A23" s="36" t="s">
        <v>46</v>
      </c>
      <c r="B23" s="60" t="s">
        <v>47</v>
      </c>
      <c r="C23" s="61"/>
      <c r="D23" s="61"/>
      <c r="E23" s="61"/>
      <c r="F23" s="61"/>
      <c r="G23" s="61"/>
      <c r="H23" s="61"/>
      <c r="I23" s="61"/>
      <c r="J23" s="62"/>
    </row>
    <row r="24" spans="1:10" ht="14.25" customHeight="1" x14ac:dyDescent="0.25">
      <c r="A24" s="36"/>
      <c r="B24" s="63" t="s">
        <v>48</v>
      </c>
      <c r="C24" s="64"/>
      <c r="D24" s="65"/>
      <c r="E24" s="66" t="s">
        <v>69</v>
      </c>
      <c r="F24" s="67"/>
      <c r="G24" s="67"/>
      <c r="H24" s="67"/>
      <c r="I24" s="67"/>
      <c r="J24" s="69" t="s">
        <v>37</v>
      </c>
    </row>
    <row r="25" spans="1:10" ht="14.25" customHeight="1" x14ac:dyDescent="0.25">
      <c r="A25" s="36"/>
      <c r="B25" s="12" t="s">
        <v>49</v>
      </c>
      <c r="C25" s="12" t="s">
        <v>29</v>
      </c>
      <c r="D25" s="12" t="s">
        <v>31</v>
      </c>
      <c r="E25" s="13" t="s">
        <v>33</v>
      </c>
      <c r="F25" s="13" t="s">
        <v>31</v>
      </c>
      <c r="G25" s="13"/>
      <c r="H25" s="14"/>
      <c r="I25" s="13"/>
      <c r="J25" s="71"/>
    </row>
    <row r="26" spans="1:10" ht="14.25" customHeight="1" x14ac:dyDescent="0.25">
      <c r="A26" s="36"/>
      <c r="B26" s="4">
        <v>1</v>
      </c>
      <c r="C26" s="4">
        <f>MIN(60,MAX(3.3,3*MAX(E12,G12)))</f>
        <v>3.3</v>
      </c>
      <c r="D26" s="4">
        <f>H11</f>
        <v>1</v>
      </c>
      <c r="E26" s="15"/>
      <c r="F26" s="15"/>
      <c r="G26" s="15"/>
      <c r="H26" s="15"/>
      <c r="I26" s="16"/>
      <c r="J26" s="17"/>
    </row>
    <row r="27" spans="1:10" ht="14.25" customHeight="1" x14ac:dyDescent="0.25">
      <c r="A27" s="36"/>
      <c r="B27" s="4">
        <v>2</v>
      </c>
      <c r="C27" s="4">
        <f>C26</f>
        <v>3.3</v>
      </c>
      <c r="D27" s="4">
        <f>D26</f>
        <v>1</v>
      </c>
      <c r="E27" s="15"/>
      <c r="F27" s="15"/>
      <c r="G27" s="15"/>
      <c r="H27" s="15"/>
      <c r="I27" s="16"/>
      <c r="J27" s="17"/>
    </row>
    <row r="28" spans="1:10" ht="14.25" customHeight="1" x14ac:dyDescent="0.25">
      <c r="A28" s="36"/>
      <c r="B28" s="4">
        <v>3</v>
      </c>
      <c r="C28" s="4">
        <f t="shared" ref="C28:D35" si="0">C27</f>
        <v>3.3</v>
      </c>
      <c r="D28" s="4">
        <f t="shared" si="0"/>
        <v>1</v>
      </c>
      <c r="E28" s="15"/>
      <c r="F28" s="15"/>
      <c r="G28" s="15"/>
      <c r="H28" s="15"/>
      <c r="I28" s="16"/>
      <c r="J28" s="17"/>
    </row>
    <row r="29" spans="1:10" ht="14.25" customHeight="1" x14ac:dyDescent="0.25">
      <c r="A29" s="36"/>
      <c r="B29" s="4">
        <v>4</v>
      </c>
      <c r="C29" s="4">
        <f t="shared" si="0"/>
        <v>3.3</v>
      </c>
      <c r="D29" s="4">
        <f t="shared" si="0"/>
        <v>1</v>
      </c>
      <c r="E29" s="15"/>
      <c r="F29" s="15"/>
      <c r="G29" s="15"/>
      <c r="H29" s="15"/>
      <c r="I29" s="16"/>
      <c r="J29" s="17"/>
    </row>
    <row r="30" spans="1:10" ht="14.25" customHeight="1" x14ac:dyDescent="0.25">
      <c r="A30" s="36"/>
      <c r="B30" s="4">
        <v>5</v>
      </c>
      <c r="C30" s="4">
        <f t="shared" si="0"/>
        <v>3.3</v>
      </c>
      <c r="D30" s="4">
        <f t="shared" si="0"/>
        <v>1</v>
      </c>
      <c r="E30" s="15"/>
      <c r="F30" s="15"/>
      <c r="G30" s="15"/>
      <c r="H30" s="15"/>
      <c r="I30" s="16"/>
      <c r="J30" s="17"/>
    </row>
    <row r="31" spans="1:10" ht="14.25" customHeight="1" x14ac:dyDescent="0.25">
      <c r="A31" s="36"/>
      <c r="B31" s="4">
        <v>6</v>
      </c>
      <c r="C31" s="4">
        <f t="shared" si="0"/>
        <v>3.3</v>
      </c>
      <c r="D31" s="4">
        <f t="shared" si="0"/>
        <v>1</v>
      </c>
      <c r="E31" s="15"/>
      <c r="F31" s="15"/>
      <c r="G31" s="15"/>
      <c r="H31" s="15"/>
      <c r="I31" s="16"/>
      <c r="J31" s="17"/>
    </row>
    <row r="32" spans="1:10" ht="14.25" customHeight="1" x14ac:dyDescent="0.25">
      <c r="A32" s="36"/>
      <c r="B32" s="4">
        <v>7</v>
      </c>
      <c r="C32" s="4">
        <f t="shared" si="0"/>
        <v>3.3</v>
      </c>
      <c r="D32" s="4">
        <f t="shared" si="0"/>
        <v>1</v>
      </c>
      <c r="E32" s="15"/>
      <c r="F32" s="15"/>
      <c r="G32" s="15"/>
      <c r="H32" s="15"/>
      <c r="I32" s="16"/>
      <c r="J32" s="17"/>
    </row>
    <row r="33" spans="1:10" ht="14.25" customHeight="1" x14ac:dyDescent="0.25">
      <c r="A33" s="36"/>
      <c r="B33" s="4">
        <v>8</v>
      </c>
      <c r="C33" s="4">
        <f t="shared" si="0"/>
        <v>3.3</v>
      </c>
      <c r="D33" s="4">
        <f t="shared" si="0"/>
        <v>1</v>
      </c>
      <c r="E33" s="15"/>
      <c r="F33" s="15"/>
      <c r="G33" s="15"/>
      <c r="H33" s="15"/>
      <c r="I33" s="16"/>
      <c r="J33" s="17"/>
    </row>
    <row r="34" spans="1:10" x14ac:dyDescent="0.25">
      <c r="A34" s="36"/>
      <c r="B34" s="4">
        <v>9</v>
      </c>
      <c r="C34" s="4">
        <f t="shared" si="0"/>
        <v>3.3</v>
      </c>
      <c r="D34" s="4">
        <f t="shared" si="0"/>
        <v>1</v>
      </c>
      <c r="E34" s="15"/>
      <c r="F34" s="15"/>
      <c r="G34" s="15"/>
      <c r="H34" s="15"/>
      <c r="I34" s="16"/>
      <c r="J34" s="17"/>
    </row>
    <row r="35" spans="1:10" ht="14.25" customHeight="1" x14ac:dyDescent="0.25">
      <c r="A35" s="36"/>
      <c r="B35" s="4">
        <v>10</v>
      </c>
      <c r="C35" s="4">
        <f t="shared" si="0"/>
        <v>3.3</v>
      </c>
      <c r="D35" s="4">
        <f t="shared" si="0"/>
        <v>1</v>
      </c>
      <c r="E35" s="15"/>
      <c r="F35" s="15"/>
      <c r="G35" s="15"/>
      <c r="H35" s="15"/>
      <c r="I35" s="16"/>
      <c r="J35" s="17"/>
    </row>
    <row r="36" spans="1:10" ht="24.9" customHeight="1" x14ac:dyDescent="0.25">
      <c r="A36" s="36"/>
      <c r="B36" s="60" t="s">
        <v>50</v>
      </c>
      <c r="C36" s="61"/>
      <c r="D36" s="61"/>
      <c r="E36" s="61"/>
      <c r="F36" s="61"/>
      <c r="G36" s="61"/>
      <c r="H36" s="61"/>
      <c r="I36" s="61"/>
      <c r="J36" s="62"/>
    </row>
    <row r="37" spans="1:10" ht="14.25" customHeight="1" x14ac:dyDescent="0.25">
      <c r="A37" s="36"/>
      <c r="B37" s="63" t="s">
        <v>48</v>
      </c>
      <c r="C37" s="64"/>
      <c r="D37" s="65"/>
      <c r="E37" s="66" t="s">
        <v>62</v>
      </c>
      <c r="F37" s="67"/>
      <c r="G37" s="67"/>
      <c r="H37" s="67"/>
      <c r="I37" s="67"/>
      <c r="J37" s="69" t="s">
        <v>37</v>
      </c>
    </row>
    <row r="38" spans="1:10" ht="14.25" customHeight="1" x14ac:dyDescent="0.25">
      <c r="A38" s="36"/>
      <c r="B38" s="12" t="s">
        <v>49</v>
      </c>
      <c r="C38" s="12" t="s">
        <v>29</v>
      </c>
      <c r="D38" s="12" t="s">
        <v>31</v>
      </c>
      <c r="E38" s="13" t="s">
        <v>35</v>
      </c>
      <c r="F38" s="13" t="s">
        <v>31</v>
      </c>
      <c r="G38" s="13"/>
      <c r="H38" s="13"/>
      <c r="I38" s="13"/>
      <c r="J38" s="71"/>
    </row>
    <row r="39" spans="1:10" ht="14.25" customHeight="1" x14ac:dyDescent="0.25">
      <c r="A39" s="36"/>
      <c r="B39" s="4">
        <v>1</v>
      </c>
      <c r="C39" s="4">
        <f>MIN(60,H10)</f>
        <v>40</v>
      </c>
      <c r="D39" s="4">
        <f>MAX(0.1,2*H$13/1000000)</f>
        <v>0.1</v>
      </c>
      <c r="E39" s="15">
        <v>17.803999999999998</v>
      </c>
      <c r="F39" s="15">
        <v>40.006</v>
      </c>
      <c r="G39" s="15"/>
      <c r="H39" s="15"/>
      <c r="I39" s="16"/>
      <c r="J39" s="17" t="str">
        <f>IF(EXACT(E39,"/"),"/",IF(E39="","",IF(F39&lt;0.9*D39,"D",IF(E39&lt;G$13,"B","C"))))</f>
        <v>B</v>
      </c>
    </row>
    <row r="40" spans="1:10" ht="14.25" customHeight="1" x14ac:dyDescent="0.25">
      <c r="A40" s="36"/>
      <c r="B40" s="4">
        <v>2</v>
      </c>
      <c r="C40" s="4">
        <f>C39</f>
        <v>40</v>
      </c>
      <c r="D40" s="4">
        <f t="shared" ref="D40:D48" si="1">MAX(0.1,2*H$13/1000000)</f>
        <v>0.1</v>
      </c>
      <c r="E40" s="15">
        <v>12.702999999999999</v>
      </c>
      <c r="F40" s="15">
        <v>40.006</v>
      </c>
      <c r="G40" s="15"/>
      <c r="H40" s="15"/>
      <c r="I40" s="16"/>
      <c r="J40" s="17" t="str">
        <f t="shared" ref="J40:J48" si="2">IF(EXACT(E40,"/"),"/",IF(E40="","",IF(F40&lt;0.9*D40,"D",IF(E40&lt;G$13,"B","C"))))</f>
        <v>B</v>
      </c>
    </row>
    <row r="41" spans="1:10" ht="14.25" customHeight="1" x14ac:dyDescent="0.25">
      <c r="A41" s="36"/>
      <c r="B41" s="4">
        <v>3</v>
      </c>
      <c r="C41" s="4">
        <f t="shared" ref="C41:C48" si="3">C40</f>
        <v>40</v>
      </c>
      <c r="D41" s="4">
        <f t="shared" si="1"/>
        <v>0.1</v>
      </c>
      <c r="E41" s="15">
        <v>12.724</v>
      </c>
      <c r="F41" s="15">
        <v>40.006</v>
      </c>
      <c r="G41" s="15"/>
      <c r="H41" s="15"/>
      <c r="I41" s="16"/>
      <c r="J41" s="17" t="str">
        <f t="shared" si="2"/>
        <v>B</v>
      </c>
    </row>
    <row r="42" spans="1:10" ht="14.25" customHeight="1" x14ac:dyDescent="0.25">
      <c r="A42" s="36"/>
      <c r="B42" s="4">
        <v>4</v>
      </c>
      <c r="C42" s="4">
        <f t="shared" si="3"/>
        <v>40</v>
      </c>
      <c r="D42" s="4">
        <f t="shared" si="1"/>
        <v>0.1</v>
      </c>
      <c r="E42" s="15">
        <v>12.569000000000001</v>
      </c>
      <c r="F42" s="15">
        <v>40.006</v>
      </c>
      <c r="G42" s="15"/>
      <c r="H42" s="15"/>
      <c r="I42" s="16"/>
      <c r="J42" s="17" t="str">
        <f t="shared" si="2"/>
        <v>B</v>
      </c>
    </row>
    <row r="43" spans="1:10" ht="14.25" customHeight="1" x14ac:dyDescent="0.25">
      <c r="A43" s="36"/>
      <c r="B43" s="4">
        <v>5</v>
      </c>
      <c r="C43" s="4">
        <f t="shared" si="3"/>
        <v>40</v>
      </c>
      <c r="D43" s="4">
        <f t="shared" si="1"/>
        <v>0.1</v>
      </c>
      <c r="E43" s="15">
        <v>13.978999999999999</v>
      </c>
      <c r="F43" s="15">
        <v>40.006</v>
      </c>
      <c r="G43" s="15"/>
      <c r="H43" s="15"/>
      <c r="I43" s="16"/>
      <c r="J43" s="17" t="str">
        <f t="shared" si="2"/>
        <v>B</v>
      </c>
    </row>
    <row r="44" spans="1:10" ht="14.25" customHeight="1" x14ac:dyDescent="0.25">
      <c r="A44" s="36"/>
      <c r="B44" s="4">
        <v>6</v>
      </c>
      <c r="C44" s="4">
        <f t="shared" si="3"/>
        <v>40</v>
      </c>
      <c r="D44" s="4">
        <f t="shared" si="1"/>
        <v>0.1</v>
      </c>
      <c r="E44" s="15">
        <v>11.666</v>
      </c>
      <c r="F44" s="15">
        <v>40.006</v>
      </c>
      <c r="G44" s="15"/>
      <c r="H44" s="15"/>
      <c r="I44" s="16"/>
      <c r="J44" s="17" t="str">
        <f t="shared" si="2"/>
        <v>B</v>
      </c>
    </row>
    <row r="45" spans="1:10" ht="14.25" customHeight="1" x14ac:dyDescent="0.25">
      <c r="A45" s="36"/>
      <c r="B45" s="4">
        <v>7</v>
      </c>
      <c r="C45" s="4">
        <f t="shared" si="3"/>
        <v>40</v>
      </c>
      <c r="D45" s="4">
        <f t="shared" si="1"/>
        <v>0.1</v>
      </c>
      <c r="E45" s="15">
        <v>12.157</v>
      </c>
      <c r="F45" s="15">
        <v>40.006</v>
      </c>
      <c r="G45" s="15"/>
      <c r="H45" s="15"/>
      <c r="I45" s="16"/>
      <c r="J45" s="17" t="str">
        <f t="shared" si="2"/>
        <v>B</v>
      </c>
    </row>
    <row r="46" spans="1:10" ht="14.25" customHeight="1" x14ac:dyDescent="0.25">
      <c r="A46" s="36"/>
      <c r="B46" s="4">
        <v>8</v>
      </c>
      <c r="C46" s="4">
        <f t="shared" si="3"/>
        <v>40</v>
      </c>
      <c r="D46" s="4">
        <f t="shared" si="1"/>
        <v>0.1</v>
      </c>
      <c r="E46" s="15">
        <v>14.629</v>
      </c>
      <c r="F46" s="15">
        <v>40.006</v>
      </c>
      <c r="G46" s="15"/>
      <c r="H46" s="15"/>
      <c r="I46" s="16"/>
      <c r="J46" s="17" t="str">
        <f t="shared" si="2"/>
        <v>B</v>
      </c>
    </row>
    <row r="47" spans="1:10" x14ac:dyDescent="0.25">
      <c r="A47" s="36"/>
      <c r="B47" s="4">
        <v>9</v>
      </c>
      <c r="C47" s="4">
        <f t="shared" si="3"/>
        <v>40</v>
      </c>
      <c r="D47" s="4">
        <f t="shared" si="1"/>
        <v>0.1</v>
      </c>
      <c r="E47" s="15">
        <v>12.795999999999999</v>
      </c>
      <c r="F47" s="15">
        <v>40.006</v>
      </c>
      <c r="G47" s="15"/>
      <c r="H47" s="15"/>
      <c r="I47" s="16"/>
      <c r="J47" s="17" t="str">
        <f t="shared" si="2"/>
        <v>B</v>
      </c>
    </row>
    <row r="48" spans="1:10" ht="14.25" customHeight="1" x14ac:dyDescent="0.25">
      <c r="A48" s="36"/>
      <c r="B48" s="4">
        <v>10</v>
      </c>
      <c r="C48" s="4">
        <f t="shared" si="3"/>
        <v>40</v>
      </c>
      <c r="D48" s="4">
        <f t="shared" si="1"/>
        <v>0.1</v>
      </c>
      <c r="E48" s="15">
        <v>12.62</v>
      </c>
      <c r="F48" s="15">
        <v>40.006</v>
      </c>
      <c r="G48" s="15"/>
      <c r="H48" s="15"/>
      <c r="I48" s="16"/>
      <c r="J48" s="17" t="str">
        <f t="shared" si="2"/>
        <v>B</v>
      </c>
    </row>
    <row r="49" spans="1:10" ht="24.9" customHeight="1" x14ac:dyDescent="0.25">
      <c r="A49" s="36"/>
      <c r="B49" s="68" t="s">
        <v>51</v>
      </c>
      <c r="C49" s="61"/>
      <c r="D49" s="61"/>
      <c r="E49" s="61"/>
      <c r="F49" s="61"/>
      <c r="G49" s="61"/>
      <c r="H49" s="61"/>
      <c r="I49" s="61"/>
      <c r="J49" s="62"/>
    </row>
    <row r="50" spans="1:10" ht="13.95" customHeight="1" x14ac:dyDescent="0.25">
      <c r="A50" s="36"/>
      <c r="B50" s="63" t="s">
        <v>48</v>
      </c>
      <c r="C50" s="64"/>
      <c r="D50" s="65"/>
      <c r="E50" s="66" t="s">
        <v>64</v>
      </c>
      <c r="F50" s="67"/>
      <c r="G50" s="67"/>
      <c r="H50" s="67"/>
      <c r="I50" s="67"/>
      <c r="J50" s="69" t="s">
        <v>37</v>
      </c>
    </row>
    <row r="51" spans="1:10" ht="13.95" customHeight="1" x14ac:dyDescent="0.25">
      <c r="A51" s="36"/>
      <c r="B51" s="12" t="str">
        <f>B25</f>
        <v>序号</v>
      </c>
      <c r="C51" s="12" t="str">
        <f t="shared" ref="C51:D51" si="4">C25</f>
        <v>Vin</v>
      </c>
      <c r="D51" s="12" t="str">
        <f t="shared" si="4"/>
        <v>Iin</v>
      </c>
      <c r="E51" s="14" t="str">
        <f>IF(E25="","",E25)</f>
        <v>V-F</v>
      </c>
      <c r="F51" s="14" t="str">
        <f t="shared" ref="F51:I51" si="5">IF(F25="","",F25)</f>
        <v>Iin</v>
      </c>
      <c r="G51" s="14" t="str">
        <f t="shared" si="5"/>
        <v/>
      </c>
      <c r="H51" s="14" t="str">
        <f t="shared" si="5"/>
        <v/>
      </c>
      <c r="I51" s="14" t="str">
        <f t="shared" si="5"/>
        <v/>
      </c>
      <c r="J51" s="71"/>
    </row>
    <row r="52" spans="1:10" ht="13.95" customHeight="1" x14ac:dyDescent="0.25">
      <c r="A52" s="36"/>
      <c r="B52" s="4">
        <f>B26</f>
        <v>1</v>
      </c>
      <c r="C52" s="4">
        <v>5</v>
      </c>
      <c r="D52" s="4">
        <f>D26</f>
        <v>1</v>
      </c>
      <c r="E52" s="15">
        <v>0.46899999999999997</v>
      </c>
      <c r="F52" s="15">
        <v>1</v>
      </c>
      <c r="G52" s="15"/>
      <c r="H52" s="15"/>
      <c r="I52" s="16"/>
      <c r="J52" s="17" t="str">
        <f>IF(EXACT(E52,"/"),"/",IF(E52="","",IF(F52&lt;0.9*D52,"D",IF(E52&lt;H$12,"B","C"))))</f>
        <v>B</v>
      </c>
    </row>
    <row r="53" spans="1:10" ht="13.95" customHeight="1" x14ac:dyDescent="0.25">
      <c r="A53" s="36"/>
      <c r="B53" s="4">
        <f t="shared" ref="B53:B61" si="6">B27</f>
        <v>2</v>
      </c>
      <c r="C53" s="4">
        <v>5</v>
      </c>
      <c r="D53" s="4">
        <f t="shared" ref="D53:D61" si="7">D27</f>
        <v>1</v>
      </c>
      <c r="E53" s="15">
        <v>0.47399999999999998</v>
      </c>
      <c r="F53" s="15">
        <v>1</v>
      </c>
      <c r="G53" s="15"/>
      <c r="H53" s="15"/>
      <c r="I53" s="16"/>
      <c r="J53" s="17" t="str">
        <f t="shared" ref="J53:J61" si="8">IF(EXACT(E53,"/"),"/",IF(E53="","",IF(F53&lt;0.9*D53,"D",IF(E53&lt;H$12,"B","C"))))</f>
        <v>B</v>
      </c>
    </row>
    <row r="54" spans="1:10" ht="13.95" customHeight="1" x14ac:dyDescent="0.25">
      <c r="A54" s="36"/>
      <c r="B54" s="4">
        <f t="shared" si="6"/>
        <v>3</v>
      </c>
      <c r="C54" s="4">
        <v>5</v>
      </c>
      <c r="D54" s="4">
        <f t="shared" si="7"/>
        <v>1</v>
      </c>
      <c r="E54" s="15">
        <v>0.48799999999999999</v>
      </c>
      <c r="F54" s="15">
        <v>1</v>
      </c>
      <c r="G54" s="15"/>
      <c r="H54" s="15"/>
      <c r="I54" s="16"/>
      <c r="J54" s="17" t="str">
        <f t="shared" si="8"/>
        <v>B</v>
      </c>
    </row>
    <row r="55" spans="1:10" ht="13.95" customHeight="1" x14ac:dyDescent="0.25">
      <c r="A55" s="36"/>
      <c r="B55" s="4">
        <f t="shared" si="6"/>
        <v>4</v>
      </c>
      <c r="C55" s="4">
        <v>5</v>
      </c>
      <c r="D55" s="4">
        <f t="shared" si="7"/>
        <v>1</v>
      </c>
      <c r="E55" s="15">
        <v>0.47899999999999998</v>
      </c>
      <c r="F55" s="15">
        <v>1</v>
      </c>
      <c r="G55" s="15"/>
      <c r="H55" s="15"/>
      <c r="I55" s="16"/>
      <c r="J55" s="17" t="str">
        <f t="shared" si="8"/>
        <v>B</v>
      </c>
    </row>
    <row r="56" spans="1:10" ht="13.95" customHeight="1" x14ac:dyDescent="0.25">
      <c r="A56" s="36"/>
      <c r="B56" s="4">
        <f t="shared" si="6"/>
        <v>5</v>
      </c>
      <c r="C56" s="4">
        <v>5</v>
      </c>
      <c r="D56" s="4">
        <f t="shared" si="7"/>
        <v>1</v>
      </c>
      <c r="E56" s="15">
        <v>0.46600000000000003</v>
      </c>
      <c r="F56" s="15">
        <v>1</v>
      </c>
      <c r="G56" s="15"/>
      <c r="H56" s="15"/>
      <c r="I56" s="16"/>
      <c r="J56" s="17" t="str">
        <f t="shared" si="8"/>
        <v>B</v>
      </c>
    </row>
    <row r="57" spans="1:10" ht="13.95" customHeight="1" x14ac:dyDescent="0.25">
      <c r="A57" s="36"/>
      <c r="B57" s="4">
        <f t="shared" si="6"/>
        <v>6</v>
      </c>
      <c r="C57" s="4">
        <v>5</v>
      </c>
      <c r="D57" s="4">
        <f t="shared" si="7"/>
        <v>1</v>
      </c>
      <c r="E57" s="15">
        <v>0.47699999999999998</v>
      </c>
      <c r="F57" s="15">
        <v>1</v>
      </c>
      <c r="G57" s="15"/>
      <c r="H57" s="15"/>
      <c r="I57" s="16"/>
      <c r="J57" s="17" t="str">
        <f t="shared" si="8"/>
        <v>B</v>
      </c>
    </row>
    <row r="58" spans="1:10" ht="13.95" customHeight="1" x14ac:dyDescent="0.25">
      <c r="A58" s="36"/>
      <c r="B58" s="4">
        <f t="shared" si="6"/>
        <v>7</v>
      </c>
      <c r="C58" s="4">
        <v>5</v>
      </c>
      <c r="D58" s="4">
        <f t="shared" si="7"/>
        <v>1</v>
      </c>
      <c r="E58" s="15">
        <v>0.46899999999999997</v>
      </c>
      <c r="F58" s="15">
        <v>1</v>
      </c>
      <c r="G58" s="15"/>
      <c r="H58" s="15"/>
      <c r="I58" s="16"/>
      <c r="J58" s="17" t="str">
        <f t="shared" si="8"/>
        <v>B</v>
      </c>
    </row>
    <row r="59" spans="1:10" ht="13.95" customHeight="1" x14ac:dyDescent="0.25">
      <c r="A59" s="36"/>
      <c r="B59" s="4">
        <f t="shared" si="6"/>
        <v>8</v>
      </c>
      <c r="C59" s="4">
        <v>5</v>
      </c>
      <c r="D59" s="4">
        <f t="shared" si="7"/>
        <v>1</v>
      </c>
      <c r="E59" s="15">
        <v>0.47299999999999998</v>
      </c>
      <c r="F59" s="15">
        <v>1</v>
      </c>
      <c r="G59" s="15"/>
      <c r="H59" s="15"/>
      <c r="I59" s="16"/>
      <c r="J59" s="17" t="str">
        <f t="shared" si="8"/>
        <v>B</v>
      </c>
    </row>
    <row r="60" spans="1:10" x14ac:dyDescent="0.25">
      <c r="A60" s="36"/>
      <c r="B60" s="4">
        <f t="shared" si="6"/>
        <v>9</v>
      </c>
      <c r="C60" s="4">
        <v>5</v>
      </c>
      <c r="D60" s="4">
        <f t="shared" si="7"/>
        <v>1</v>
      </c>
      <c r="E60" s="15">
        <v>0.46800000000000003</v>
      </c>
      <c r="F60" s="15">
        <v>1</v>
      </c>
      <c r="G60" s="15"/>
      <c r="H60" s="15"/>
      <c r="I60" s="16"/>
      <c r="J60" s="17" t="str">
        <f t="shared" si="8"/>
        <v>B</v>
      </c>
    </row>
    <row r="61" spans="1:10" x14ac:dyDescent="0.25">
      <c r="A61" s="36"/>
      <c r="B61" s="4">
        <f t="shared" si="6"/>
        <v>10</v>
      </c>
      <c r="C61" s="4">
        <v>5</v>
      </c>
      <c r="D61" s="4">
        <f t="shared" si="7"/>
        <v>1</v>
      </c>
      <c r="E61" s="15">
        <v>0.45900000000000002</v>
      </c>
      <c r="F61" s="15">
        <v>1</v>
      </c>
      <c r="G61" s="15"/>
      <c r="H61" s="15"/>
      <c r="I61" s="16"/>
      <c r="J61" s="17" t="str">
        <f t="shared" si="8"/>
        <v>B</v>
      </c>
    </row>
    <row r="62" spans="1:10" ht="24.9" customHeight="1" x14ac:dyDescent="0.25">
      <c r="A62" s="36"/>
      <c r="B62" s="68" t="s">
        <v>52</v>
      </c>
      <c r="C62" s="61"/>
      <c r="D62" s="61"/>
      <c r="E62" s="61"/>
      <c r="F62" s="61"/>
      <c r="G62" s="61"/>
      <c r="H62" s="61"/>
      <c r="I62" s="61"/>
      <c r="J62" s="62"/>
    </row>
    <row r="63" spans="1:10" ht="13.95" customHeight="1" x14ac:dyDescent="0.25">
      <c r="A63" s="36"/>
      <c r="B63" s="63" t="s">
        <v>48</v>
      </c>
      <c r="C63" s="64"/>
      <c r="D63" s="65"/>
      <c r="E63" s="66" t="s">
        <v>64</v>
      </c>
      <c r="F63" s="67"/>
      <c r="G63" s="67"/>
      <c r="H63" s="67"/>
      <c r="I63" s="67"/>
      <c r="J63" s="69" t="s">
        <v>37</v>
      </c>
    </row>
    <row r="64" spans="1:10" ht="13.95" customHeight="1" x14ac:dyDescent="0.25">
      <c r="A64" s="36"/>
      <c r="B64" s="12" t="str">
        <f>B38</f>
        <v>序号</v>
      </c>
      <c r="C64" s="12" t="str">
        <f t="shared" ref="C64:D64" si="9">C38</f>
        <v>Vin</v>
      </c>
      <c r="D64" s="12" t="str">
        <f t="shared" si="9"/>
        <v>Iin</v>
      </c>
      <c r="E64" s="14" t="str">
        <f>IF(E38="","",E38)</f>
        <v>I-R</v>
      </c>
      <c r="F64" s="14" t="str">
        <f t="shared" ref="F64:I64" si="10">IF(F38="","",F38)</f>
        <v>Iin</v>
      </c>
      <c r="G64" s="14" t="str">
        <f t="shared" si="10"/>
        <v/>
      </c>
      <c r="H64" s="14" t="str">
        <f t="shared" si="10"/>
        <v/>
      </c>
      <c r="I64" s="14" t="str">
        <f t="shared" si="10"/>
        <v/>
      </c>
      <c r="J64" s="71"/>
    </row>
    <row r="65" spans="1:10" ht="13.95" customHeight="1" x14ac:dyDescent="0.25">
      <c r="A65" s="36"/>
      <c r="B65" s="4">
        <f t="shared" ref="B65:B74" si="11">B39</f>
        <v>1</v>
      </c>
      <c r="C65" s="4">
        <f>C39</f>
        <v>40</v>
      </c>
      <c r="D65" s="4">
        <f>D39</f>
        <v>0.1</v>
      </c>
      <c r="E65" s="15">
        <v>1023.545</v>
      </c>
      <c r="F65" s="15">
        <v>40.005000000000003</v>
      </c>
      <c r="G65" s="15"/>
      <c r="H65" s="15"/>
      <c r="I65" s="16"/>
      <c r="J65" s="17" t="str">
        <f>IF(EXACT(E65,"/"),"/",IF(E65="","",IF(F65&lt;0.9*D65,"D",IF(E65&lt;H$13,"B","C"))))</f>
        <v>C</v>
      </c>
    </row>
    <row r="66" spans="1:10" ht="13.95" customHeight="1" x14ac:dyDescent="0.25">
      <c r="A66" s="36"/>
      <c r="B66" s="4">
        <f t="shared" si="11"/>
        <v>2</v>
      </c>
      <c r="C66" s="4">
        <f t="shared" ref="C66:D74" si="12">C40</f>
        <v>40</v>
      </c>
      <c r="D66" s="4">
        <f t="shared" si="12"/>
        <v>0.1</v>
      </c>
      <c r="E66" s="15">
        <v>679.99699999999996</v>
      </c>
      <c r="F66" s="15">
        <v>40.005000000000003</v>
      </c>
      <c r="G66" s="15"/>
      <c r="H66" s="15"/>
      <c r="I66" s="16"/>
      <c r="J66" s="17" t="str">
        <f t="shared" ref="J66:J74" si="13">IF(EXACT(E66,"/"),"/",IF(E66="","",IF(F66&lt;0.9*D66,"D",IF(E66&lt;H$13,"B","C"))))</f>
        <v>B</v>
      </c>
    </row>
    <row r="67" spans="1:10" ht="13.95" customHeight="1" x14ac:dyDescent="0.25">
      <c r="A67" s="36"/>
      <c r="B67" s="4">
        <f t="shared" si="11"/>
        <v>3</v>
      </c>
      <c r="C67" s="4">
        <f t="shared" si="12"/>
        <v>40</v>
      </c>
      <c r="D67" s="4">
        <f t="shared" si="12"/>
        <v>0.1</v>
      </c>
      <c r="E67" s="15">
        <v>689.37699999999995</v>
      </c>
      <c r="F67" s="15">
        <v>40.005000000000003</v>
      </c>
      <c r="G67" s="15"/>
      <c r="H67" s="15"/>
      <c r="I67" s="16"/>
      <c r="J67" s="17" t="str">
        <f t="shared" si="13"/>
        <v>B</v>
      </c>
    </row>
    <row r="68" spans="1:10" ht="13.95" customHeight="1" x14ac:dyDescent="0.25">
      <c r="A68" s="36"/>
      <c r="B68" s="4">
        <f t="shared" si="11"/>
        <v>4</v>
      </c>
      <c r="C68" s="4">
        <f t="shared" si="12"/>
        <v>40</v>
      </c>
      <c r="D68" s="4">
        <f t="shared" si="12"/>
        <v>0.1</v>
      </c>
      <c r="E68" s="15">
        <v>690.03899999999999</v>
      </c>
      <c r="F68" s="15">
        <v>40.005000000000003</v>
      </c>
      <c r="G68" s="15"/>
      <c r="H68" s="15"/>
      <c r="I68" s="16"/>
      <c r="J68" s="17" t="str">
        <f t="shared" si="13"/>
        <v>B</v>
      </c>
    </row>
    <row r="69" spans="1:10" ht="13.95" customHeight="1" x14ac:dyDescent="0.25">
      <c r="A69" s="36"/>
      <c r="B69" s="4">
        <f t="shared" si="11"/>
        <v>5</v>
      </c>
      <c r="C69" s="4">
        <f t="shared" si="12"/>
        <v>40</v>
      </c>
      <c r="D69" s="4">
        <f t="shared" si="12"/>
        <v>0.1</v>
      </c>
      <c r="E69" s="15">
        <v>745.31299999999999</v>
      </c>
      <c r="F69" s="15">
        <v>40.005000000000003</v>
      </c>
      <c r="G69" s="15"/>
      <c r="H69" s="15"/>
      <c r="I69" s="16"/>
      <c r="J69" s="17" t="str">
        <f t="shared" si="13"/>
        <v>B</v>
      </c>
    </row>
    <row r="70" spans="1:10" ht="13.95" customHeight="1" x14ac:dyDescent="0.25">
      <c r="A70" s="36"/>
      <c r="B70" s="4">
        <f t="shared" si="11"/>
        <v>6</v>
      </c>
      <c r="C70" s="4">
        <f t="shared" si="12"/>
        <v>40</v>
      </c>
      <c r="D70" s="4">
        <f t="shared" si="12"/>
        <v>0.1</v>
      </c>
      <c r="E70" s="15">
        <v>646.79399999999998</v>
      </c>
      <c r="F70" s="15">
        <v>40.005000000000003</v>
      </c>
      <c r="G70" s="15"/>
      <c r="H70" s="15"/>
      <c r="I70" s="16"/>
      <c r="J70" s="17" t="str">
        <f t="shared" si="13"/>
        <v>B</v>
      </c>
    </row>
    <row r="71" spans="1:10" ht="13.95" customHeight="1" x14ac:dyDescent="0.25">
      <c r="A71" s="36"/>
      <c r="B71" s="4">
        <f t="shared" si="11"/>
        <v>7</v>
      </c>
      <c r="C71" s="4">
        <f t="shared" si="12"/>
        <v>40</v>
      </c>
      <c r="D71" s="4">
        <f t="shared" si="12"/>
        <v>0.1</v>
      </c>
      <c r="E71" s="15">
        <v>676.08600000000001</v>
      </c>
      <c r="F71" s="15">
        <v>40.005000000000003</v>
      </c>
      <c r="G71" s="15"/>
      <c r="H71" s="15"/>
      <c r="I71" s="16"/>
      <c r="J71" s="17" t="str">
        <f t="shared" si="13"/>
        <v>B</v>
      </c>
    </row>
    <row r="72" spans="1:10" ht="13.95" customHeight="1" x14ac:dyDescent="0.25">
      <c r="A72" s="36"/>
      <c r="B72" s="4">
        <f t="shared" si="11"/>
        <v>8</v>
      </c>
      <c r="C72" s="4">
        <f t="shared" si="12"/>
        <v>40</v>
      </c>
      <c r="D72" s="4">
        <f t="shared" si="12"/>
        <v>0.1</v>
      </c>
      <c r="E72" s="15">
        <v>791.61099999999999</v>
      </c>
      <c r="F72" s="15">
        <v>40.005000000000003</v>
      </c>
      <c r="G72" s="15"/>
      <c r="H72" s="15"/>
      <c r="I72" s="16"/>
      <c r="J72" s="17" t="str">
        <f t="shared" si="13"/>
        <v>B</v>
      </c>
    </row>
    <row r="73" spans="1:10" x14ac:dyDescent="0.25">
      <c r="A73" s="36"/>
      <c r="B73" s="4">
        <f t="shared" si="11"/>
        <v>9</v>
      </c>
      <c r="C73" s="4">
        <f t="shared" si="12"/>
        <v>40</v>
      </c>
      <c r="D73" s="4">
        <f t="shared" si="12"/>
        <v>0.1</v>
      </c>
      <c r="E73" s="15">
        <v>696.70600000000002</v>
      </c>
      <c r="F73" s="15">
        <v>40.003999999999998</v>
      </c>
      <c r="G73" s="15"/>
      <c r="H73" s="15"/>
      <c r="I73" s="16"/>
      <c r="J73" s="17" t="str">
        <f t="shared" si="13"/>
        <v>B</v>
      </c>
    </row>
    <row r="74" spans="1:10" x14ac:dyDescent="0.25">
      <c r="A74" s="36"/>
      <c r="B74" s="4">
        <f t="shared" si="11"/>
        <v>10</v>
      </c>
      <c r="C74" s="4">
        <f t="shared" si="12"/>
        <v>40</v>
      </c>
      <c r="D74" s="4">
        <f t="shared" si="12"/>
        <v>0.1</v>
      </c>
      <c r="E74" s="15">
        <v>711.31500000000005</v>
      </c>
      <c r="F74" s="15">
        <v>40.005000000000003</v>
      </c>
      <c r="G74" s="15"/>
      <c r="H74" s="15"/>
      <c r="I74" s="16"/>
      <c r="J74" s="17" t="str">
        <f t="shared" si="13"/>
        <v>B</v>
      </c>
    </row>
    <row r="75" spans="1:10" ht="24.9" customHeight="1" x14ac:dyDescent="0.25">
      <c r="A75" s="36"/>
      <c r="B75" s="68" t="s">
        <v>53</v>
      </c>
      <c r="C75" s="61"/>
      <c r="D75" s="61"/>
      <c r="E75" s="61"/>
      <c r="F75" s="61"/>
      <c r="G75" s="61"/>
      <c r="H75" s="61"/>
      <c r="I75" s="61"/>
      <c r="J75" s="62"/>
    </row>
    <row r="76" spans="1:10" ht="13.95" customHeight="1" x14ac:dyDescent="0.25">
      <c r="A76" s="36"/>
      <c r="B76" s="63" t="s">
        <v>48</v>
      </c>
      <c r="C76" s="64"/>
      <c r="D76" s="65"/>
      <c r="E76" s="66" t="s">
        <v>66</v>
      </c>
      <c r="F76" s="67"/>
      <c r="G76" s="67"/>
      <c r="H76" s="67"/>
      <c r="I76" s="67"/>
      <c r="J76" s="69" t="s">
        <v>37</v>
      </c>
    </row>
    <row r="77" spans="1:10" ht="13.95" customHeight="1" x14ac:dyDescent="0.25">
      <c r="A77" s="36"/>
      <c r="B77" s="12" t="str">
        <f>B25</f>
        <v>序号</v>
      </c>
      <c r="C77" s="12" t="str">
        <f t="shared" ref="C77:D77" si="14">C25</f>
        <v>Vin</v>
      </c>
      <c r="D77" s="12" t="str">
        <f t="shared" si="14"/>
        <v>Iin</v>
      </c>
      <c r="E77" s="14" t="str">
        <f>IF(E25="","",E25)</f>
        <v>V-F</v>
      </c>
      <c r="F77" s="14" t="str">
        <f t="shared" ref="F77:I77" si="15">IF(F25="","",F25)</f>
        <v>Iin</v>
      </c>
      <c r="G77" s="14" t="str">
        <f t="shared" si="15"/>
        <v/>
      </c>
      <c r="H77" s="14" t="str">
        <f t="shared" si="15"/>
        <v/>
      </c>
      <c r="I77" s="14" t="str">
        <f t="shared" si="15"/>
        <v/>
      </c>
      <c r="J77" s="71"/>
    </row>
    <row r="78" spans="1:10" ht="13.95" customHeight="1" x14ac:dyDescent="0.25">
      <c r="A78" s="36"/>
      <c r="B78" s="4">
        <f t="shared" ref="B78:B87" si="16">B26</f>
        <v>1</v>
      </c>
      <c r="C78" s="4">
        <v>5</v>
      </c>
      <c r="D78" s="4">
        <f>D26</f>
        <v>1</v>
      </c>
      <c r="E78" s="15">
        <v>0.49099999999999999</v>
      </c>
      <c r="F78" s="15">
        <v>1</v>
      </c>
      <c r="G78" s="15"/>
      <c r="H78" s="15"/>
      <c r="I78" s="16"/>
      <c r="J78" s="17" t="str">
        <f>IF(EXACT(E78,"/"),"/",IF(E78="","",IF(F78&lt;0.9*D78,"D",IF(E78&lt;H$12,"B","C"))))</f>
        <v>B</v>
      </c>
    </row>
    <row r="79" spans="1:10" ht="13.95" customHeight="1" x14ac:dyDescent="0.25">
      <c r="A79" s="36"/>
      <c r="B79" s="4">
        <f t="shared" si="16"/>
        <v>2</v>
      </c>
      <c r="C79" s="4">
        <v>5</v>
      </c>
      <c r="D79" s="4">
        <f t="shared" ref="D79:D87" si="17">D27</f>
        <v>1</v>
      </c>
      <c r="E79" s="15">
        <v>0.5</v>
      </c>
      <c r="F79" s="15">
        <v>1</v>
      </c>
      <c r="G79" s="15"/>
      <c r="H79" s="15"/>
      <c r="I79" s="16"/>
      <c r="J79" s="17" t="str">
        <f t="shared" ref="J79:J87" si="18">IF(EXACT(E79,"/"),"/",IF(E79="","",IF(F79&lt;0.9*D79,"D",IF(E79&lt;H$12,"B","C"))))</f>
        <v>B</v>
      </c>
    </row>
    <row r="80" spans="1:10" ht="13.95" customHeight="1" x14ac:dyDescent="0.25">
      <c r="A80" s="36"/>
      <c r="B80" s="4">
        <f t="shared" si="16"/>
        <v>3</v>
      </c>
      <c r="C80" s="4">
        <v>5</v>
      </c>
      <c r="D80" s="4">
        <f t="shared" si="17"/>
        <v>1</v>
      </c>
      <c r="E80" s="15">
        <v>0.51700000000000002</v>
      </c>
      <c r="F80" s="15">
        <v>1</v>
      </c>
      <c r="G80" s="15"/>
      <c r="H80" s="15"/>
      <c r="I80" s="16"/>
      <c r="J80" s="17" t="str">
        <f t="shared" si="18"/>
        <v>B</v>
      </c>
    </row>
    <row r="81" spans="1:10" ht="13.95" customHeight="1" x14ac:dyDescent="0.25">
      <c r="A81" s="36"/>
      <c r="B81" s="4">
        <f t="shared" si="16"/>
        <v>4</v>
      </c>
      <c r="C81" s="4">
        <v>5</v>
      </c>
      <c r="D81" s="4">
        <f t="shared" si="17"/>
        <v>1</v>
      </c>
      <c r="E81" s="15">
        <v>0.51300000000000001</v>
      </c>
      <c r="F81" s="15">
        <v>1</v>
      </c>
      <c r="G81" s="15"/>
      <c r="H81" s="15"/>
      <c r="I81" s="16"/>
      <c r="J81" s="17" t="str">
        <f t="shared" si="18"/>
        <v>B</v>
      </c>
    </row>
    <row r="82" spans="1:10" ht="13.95" customHeight="1" x14ac:dyDescent="0.25">
      <c r="A82" s="36"/>
      <c r="B82" s="4">
        <f t="shared" si="16"/>
        <v>5</v>
      </c>
      <c r="C82" s="4">
        <v>5</v>
      </c>
      <c r="D82" s="4">
        <f t="shared" si="17"/>
        <v>1</v>
      </c>
      <c r="E82" s="15">
        <v>0.495</v>
      </c>
      <c r="F82" s="15">
        <v>1</v>
      </c>
      <c r="G82" s="15"/>
      <c r="H82" s="15"/>
      <c r="I82" s="16"/>
      <c r="J82" s="17" t="str">
        <f t="shared" si="18"/>
        <v>B</v>
      </c>
    </row>
    <row r="83" spans="1:10" ht="13.95" customHeight="1" x14ac:dyDescent="0.25">
      <c r="A83" s="36"/>
      <c r="B83" s="4">
        <f t="shared" si="16"/>
        <v>6</v>
      </c>
      <c r="C83" s="4">
        <v>5</v>
      </c>
      <c r="D83" s="4">
        <f t="shared" si="17"/>
        <v>1</v>
      </c>
      <c r="E83" s="15">
        <v>0.51900000000000002</v>
      </c>
      <c r="F83" s="15">
        <v>1</v>
      </c>
      <c r="G83" s="15"/>
      <c r="H83" s="15"/>
      <c r="I83" s="16"/>
      <c r="J83" s="17" t="str">
        <f t="shared" si="18"/>
        <v>B</v>
      </c>
    </row>
    <row r="84" spans="1:10" ht="13.95" customHeight="1" x14ac:dyDescent="0.25">
      <c r="A84" s="36"/>
      <c r="B84" s="4">
        <f t="shared" si="16"/>
        <v>7</v>
      </c>
      <c r="C84" s="4">
        <v>5</v>
      </c>
      <c r="D84" s="4">
        <f t="shared" si="17"/>
        <v>1</v>
      </c>
      <c r="E84" s="15">
        <v>0.51100000000000001</v>
      </c>
      <c r="F84" s="15">
        <v>1</v>
      </c>
      <c r="G84" s="15"/>
      <c r="H84" s="15"/>
      <c r="I84" s="16"/>
      <c r="J84" s="17" t="str">
        <f t="shared" si="18"/>
        <v>B</v>
      </c>
    </row>
    <row r="85" spans="1:10" ht="13.95" customHeight="1" x14ac:dyDescent="0.25">
      <c r="A85" s="36"/>
      <c r="B85" s="4">
        <f t="shared" si="16"/>
        <v>8</v>
      </c>
      <c r="C85" s="4">
        <v>5</v>
      </c>
      <c r="D85" s="4">
        <f t="shared" si="17"/>
        <v>1</v>
      </c>
      <c r="E85" s="15">
        <v>0.51</v>
      </c>
      <c r="F85" s="15">
        <v>1</v>
      </c>
      <c r="G85" s="15"/>
      <c r="H85" s="15"/>
      <c r="I85" s="16"/>
      <c r="J85" s="17" t="str">
        <f t="shared" si="18"/>
        <v>B</v>
      </c>
    </row>
    <row r="86" spans="1:10" x14ac:dyDescent="0.25">
      <c r="A86" s="36"/>
      <c r="B86" s="4">
        <f t="shared" si="16"/>
        <v>9</v>
      </c>
      <c r="C86" s="4">
        <v>5</v>
      </c>
      <c r="D86" s="4">
        <f t="shared" si="17"/>
        <v>1</v>
      </c>
      <c r="E86" s="15">
        <v>0.51100000000000001</v>
      </c>
      <c r="F86" s="15">
        <v>1</v>
      </c>
      <c r="G86" s="15"/>
      <c r="H86" s="15"/>
      <c r="I86" s="16"/>
      <c r="J86" s="17" t="str">
        <f t="shared" si="18"/>
        <v>B</v>
      </c>
    </row>
    <row r="87" spans="1:10" x14ac:dyDescent="0.25">
      <c r="A87" s="36"/>
      <c r="B87" s="4">
        <f t="shared" si="16"/>
        <v>10</v>
      </c>
      <c r="C87" s="4">
        <v>5</v>
      </c>
      <c r="D87" s="4">
        <f t="shared" si="17"/>
        <v>1</v>
      </c>
      <c r="E87" s="15">
        <v>0.5</v>
      </c>
      <c r="F87" s="15">
        <v>1</v>
      </c>
      <c r="G87" s="15"/>
      <c r="H87" s="15"/>
      <c r="I87" s="16"/>
      <c r="J87" s="17" t="str">
        <f t="shared" si="18"/>
        <v>B</v>
      </c>
    </row>
    <row r="88" spans="1:10" ht="24.9" customHeight="1" x14ac:dyDescent="0.25">
      <c r="A88" s="36"/>
      <c r="B88" s="68" t="s">
        <v>54</v>
      </c>
      <c r="C88" s="61"/>
      <c r="D88" s="61"/>
      <c r="E88" s="61"/>
      <c r="F88" s="61"/>
      <c r="G88" s="61"/>
      <c r="H88" s="61"/>
      <c r="I88" s="61"/>
      <c r="J88" s="62"/>
    </row>
    <row r="89" spans="1:10" x14ac:dyDescent="0.25">
      <c r="A89" s="36"/>
      <c r="B89" s="63" t="s">
        <v>48</v>
      </c>
      <c r="C89" s="64"/>
      <c r="D89" s="65"/>
      <c r="E89" s="66" t="s">
        <v>68</v>
      </c>
      <c r="F89" s="67"/>
      <c r="G89" s="67"/>
      <c r="H89" s="67"/>
      <c r="I89" s="67"/>
      <c r="J89" s="69" t="s">
        <v>37</v>
      </c>
    </row>
    <row r="90" spans="1:10" x14ac:dyDescent="0.25">
      <c r="A90" s="36"/>
      <c r="B90" s="12" t="str">
        <f>B38</f>
        <v>序号</v>
      </c>
      <c r="C90" s="12" t="str">
        <f t="shared" ref="C90:D90" si="19">C38</f>
        <v>Vin</v>
      </c>
      <c r="D90" s="12" t="str">
        <f t="shared" si="19"/>
        <v>Iin</v>
      </c>
      <c r="E90" s="14" t="str">
        <f>IF(E38="","",E38)</f>
        <v>I-R</v>
      </c>
      <c r="F90" s="14" t="str">
        <f t="shared" ref="F90:I90" si="20">IF(F38="","",F38)</f>
        <v>Iin</v>
      </c>
      <c r="G90" s="14" t="str">
        <f t="shared" si="20"/>
        <v/>
      </c>
      <c r="H90" s="14" t="str">
        <f t="shared" si="20"/>
        <v/>
      </c>
      <c r="I90" s="14" t="str">
        <f t="shared" si="20"/>
        <v/>
      </c>
      <c r="J90" s="71"/>
    </row>
    <row r="91" spans="1:10" x14ac:dyDescent="0.25">
      <c r="A91" s="36"/>
      <c r="B91" s="4">
        <f t="shared" ref="B91:B100" si="21">B39</f>
        <v>1</v>
      </c>
      <c r="C91" s="4">
        <f>C39</f>
        <v>40</v>
      </c>
      <c r="D91" s="4">
        <f>D39</f>
        <v>0.1</v>
      </c>
      <c r="E91" s="15">
        <v>0.09</v>
      </c>
      <c r="F91" s="15">
        <v>40.005000000000003</v>
      </c>
      <c r="G91" s="15"/>
      <c r="H91" s="15"/>
      <c r="I91" s="16"/>
      <c r="J91" s="17" t="str">
        <f t="shared" ref="J91:J100" si="22">IF(EXACT(E91,"/"),"/",IF(E91="","",IF(F91&lt;0.9*D91,"D",IF(E91&lt;G$13,"B","C"))))</f>
        <v>B</v>
      </c>
    </row>
    <row r="92" spans="1:10" x14ac:dyDescent="0.25">
      <c r="A92" s="36"/>
      <c r="B92" s="4">
        <f t="shared" si="21"/>
        <v>2</v>
      </c>
      <c r="C92" s="4">
        <f t="shared" ref="C92:D100" si="23">C40</f>
        <v>40</v>
      </c>
      <c r="D92" s="4">
        <f t="shared" si="23"/>
        <v>0.1</v>
      </c>
      <c r="E92" s="15">
        <v>6.9000000000000006E-2</v>
      </c>
      <c r="F92" s="15">
        <v>40.005000000000003</v>
      </c>
      <c r="G92" s="15"/>
      <c r="H92" s="15"/>
      <c r="I92" s="16"/>
      <c r="J92" s="17" t="str">
        <f t="shared" si="22"/>
        <v>B</v>
      </c>
    </row>
    <row r="93" spans="1:10" x14ac:dyDescent="0.25">
      <c r="A93" s="36"/>
      <c r="B93" s="4">
        <f t="shared" si="21"/>
        <v>3</v>
      </c>
      <c r="C93" s="4">
        <f t="shared" si="23"/>
        <v>40</v>
      </c>
      <c r="D93" s="4">
        <f t="shared" si="23"/>
        <v>0.1</v>
      </c>
      <c r="E93" s="15">
        <v>6.5000000000000002E-2</v>
      </c>
      <c r="F93" s="15">
        <v>40.005000000000003</v>
      </c>
      <c r="G93" s="15"/>
      <c r="H93" s="15"/>
      <c r="I93" s="16"/>
      <c r="J93" s="17" t="str">
        <f t="shared" si="22"/>
        <v>B</v>
      </c>
    </row>
    <row r="94" spans="1:10" x14ac:dyDescent="0.25">
      <c r="A94" s="36"/>
      <c r="B94" s="4">
        <f t="shared" si="21"/>
        <v>4</v>
      </c>
      <c r="C94" s="4">
        <f t="shared" si="23"/>
        <v>40</v>
      </c>
      <c r="D94" s="4">
        <f t="shared" si="23"/>
        <v>0.1</v>
      </c>
      <c r="E94" s="15">
        <v>6.7000000000000004E-2</v>
      </c>
      <c r="F94" s="15">
        <v>40.005000000000003</v>
      </c>
      <c r="G94" s="15"/>
      <c r="H94" s="15"/>
      <c r="I94" s="16"/>
      <c r="J94" s="17" t="str">
        <f t="shared" si="22"/>
        <v>B</v>
      </c>
    </row>
    <row r="95" spans="1:10" x14ac:dyDescent="0.25">
      <c r="A95" s="36"/>
      <c r="B95" s="4">
        <f t="shared" si="21"/>
        <v>5</v>
      </c>
      <c r="C95" s="4">
        <f t="shared" si="23"/>
        <v>40</v>
      </c>
      <c r="D95" s="4">
        <f t="shared" si="23"/>
        <v>0.1</v>
      </c>
      <c r="E95" s="15">
        <v>7.1999999999999995E-2</v>
      </c>
      <c r="F95" s="15">
        <v>40.005000000000003</v>
      </c>
      <c r="G95" s="15"/>
      <c r="H95" s="15"/>
      <c r="I95" s="16"/>
      <c r="J95" s="17" t="str">
        <f t="shared" si="22"/>
        <v>B</v>
      </c>
    </row>
    <row r="96" spans="1:10" x14ac:dyDescent="0.25">
      <c r="A96" s="36"/>
      <c r="B96" s="4">
        <f t="shared" si="21"/>
        <v>6</v>
      </c>
      <c r="C96" s="4">
        <f t="shared" si="23"/>
        <v>40</v>
      </c>
      <c r="D96" s="4">
        <f t="shared" si="23"/>
        <v>0.1</v>
      </c>
      <c r="E96" s="15">
        <v>6.5000000000000002E-2</v>
      </c>
      <c r="F96" s="15">
        <v>40.005000000000003</v>
      </c>
      <c r="G96" s="15"/>
      <c r="H96" s="15"/>
      <c r="I96" s="16"/>
      <c r="J96" s="17" t="str">
        <f t="shared" si="22"/>
        <v>B</v>
      </c>
    </row>
    <row r="97" spans="1:10" x14ac:dyDescent="0.25">
      <c r="A97" s="36"/>
      <c r="B97" s="4">
        <f t="shared" si="21"/>
        <v>7</v>
      </c>
      <c r="C97" s="4">
        <f t="shared" si="23"/>
        <v>40</v>
      </c>
      <c r="D97" s="4">
        <f t="shared" si="23"/>
        <v>0.1</v>
      </c>
      <c r="E97" s="15">
        <v>6.6000000000000003E-2</v>
      </c>
      <c r="F97" s="15">
        <v>40.005000000000003</v>
      </c>
      <c r="G97" s="15"/>
      <c r="H97" s="15"/>
      <c r="I97" s="16"/>
      <c r="J97" s="17" t="str">
        <f t="shared" si="22"/>
        <v>B</v>
      </c>
    </row>
    <row r="98" spans="1:10" x14ac:dyDescent="0.25">
      <c r="A98" s="36"/>
      <c r="B98" s="4">
        <f t="shared" si="21"/>
        <v>8</v>
      </c>
      <c r="C98" s="4">
        <f t="shared" si="23"/>
        <v>40</v>
      </c>
      <c r="D98" s="4">
        <f t="shared" si="23"/>
        <v>0.1</v>
      </c>
      <c r="E98" s="15">
        <v>7.6999999999999999E-2</v>
      </c>
      <c r="F98" s="15">
        <v>40.005000000000003</v>
      </c>
      <c r="G98" s="15"/>
      <c r="H98" s="15"/>
      <c r="I98" s="16"/>
      <c r="J98" s="17" t="str">
        <f t="shared" si="22"/>
        <v>B</v>
      </c>
    </row>
    <row r="99" spans="1:10" x14ac:dyDescent="0.25">
      <c r="A99" s="36"/>
      <c r="B99" s="4">
        <f t="shared" si="21"/>
        <v>9</v>
      </c>
      <c r="C99" s="4">
        <f t="shared" si="23"/>
        <v>40</v>
      </c>
      <c r="D99" s="4">
        <f t="shared" si="23"/>
        <v>0.1</v>
      </c>
      <c r="E99" s="15">
        <v>6.7000000000000004E-2</v>
      </c>
      <c r="F99" s="15">
        <v>40.005000000000003</v>
      </c>
      <c r="G99" s="15"/>
      <c r="H99" s="15"/>
      <c r="I99" s="16"/>
      <c r="J99" s="17" t="str">
        <f t="shared" si="22"/>
        <v>B</v>
      </c>
    </row>
    <row r="100" spans="1:10" x14ac:dyDescent="0.25">
      <c r="A100" s="36"/>
      <c r="B100" s="4">
        <f t="shared" si="21"/>
        <v>10</v>
      </c>
      <c r="C100" s="4">
        <f t="shared" si="23"/>
        <v>40</v>
      </c>
      <c r="D100" s="4">
        <f t="shared" si="23"/>
        <v>0.1</v>
      </c>
      <c r="E100" s="15">
        <v>6.8000000000000005E-2</v>
      </c>
      <c r="F100" s="15">
        <v>40.005000000000003</v>
      </c>
      <c r="G100" s="15"/>
      <c r="H100" s="15"/>
      <c r="I100" s="16"/>
      <c r="J100" s="17" t="str">
        <f t="shared" si="22"/>
        <v>B</v>
      </c>
    </row>
  </sheetData>
  <mergeCells count="72">
    <mergeCell ref="B88:J88"/>
    <mergeCell ref="B89:D89"/>
    <mergeCell ref="E89:I89"/>
    <mergeCell ref="A8:A14"/>
    <mergeCell ref="A15:A18"/>
    <mergeCell ref="A19:A22"/>
    <mergeCell ref="A23:A100"/>
    <mergeCell ref="J24:J25"/>
    <mergeCell ref="J37:J38"/>
    <mergeCell ref="J50:J51"/>
    <mergeCell ref="J63:J64"/>
    <mergeCell ref="J76:J77"/>
    <mergeCell ref="J89:J90"/>
    <mergeCell ref="B62:J62"/>
    <mergeCell ref="B63:D63"/>
    <mergeCell ref="E63:I63"/>
    <mergeCell ref="B24:D24"/>
    <mergeCell ref="E24:I24"/>
    <mergeCell ref="B75:J75"/>
    <mergeCell ref="B76:D76"/>
    <mergeCell ref="E76:I76"/>
    <mergeCell ref="B36:J36"/>
    <mergeCell ref="B37:D37"/>
    <mergeCell ref="E37:I37"/>
    <mergeCell ref="B49:J49"/>
    <mergeCell ref="B50:D50"/>
    <mergeCell ref="E50:I50"/>
    <mergeCell ref="B21:D21"/>
    <mergeCell ref="E21:J21"/>
    <mergeCell ref="B22:D22"/>
    <mergeCell ref="E22:J22"/>
    <mergeCell ref="B23:J23"/>
    <mergeCell ref="B18:D18"/>
    <mergeCell ref="E18:J18"/>
    <mergeCell ref="B19:D19"/>
    <mergeCell ref="E19:J19"/>
    <mergeCell ref="B20:D20"/>
    <mergeCell ref="E20:J20"/>
    <mergeCell ref="B15:D15"/>
    <mergeCell ref="E15:J15"/>
    <mergeCell ref="B16:D16"/>
    <mergeCell ref="E16:J16"/>
    <mergeCell ref="B17:D17"/>
    <mergeCell ref="E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7:D7"/>
    <mergeCell ref="E7:F7"/>
    <mergeCell ref="G7:H7"/>
    <mergeCell ref="I7:J7"/>
    <mergeCell ref="B8:D8"/>
    <mergeCell ref="E8:J8"/>
    <mergeCell ref="A1:J1"/>
    <mergeCell ref="A2:J2"/>
    <mergeCell ref="B3:E3"/>
    <mergeCell ref="G3:J3"/>
    <mergeCell ref="B4:E4"/>
    <mergeCell ref="G4:H4"/>
    <mergeCell ref="I4:I6"/>
    <mergeCell ref="J4:J6"/>
    <mergeCell ref="B5:H5"/>
    <mergeCell ref="B6:H6"/>
  </mergeCells>
  <phoneticPr fontId="16" type="noConversion"/>
  <conditionalFormatting sqref="J4">
    <cfRule type="cellIs" dxfId="29" priority="99" operator="equal">
      <formula>"D"</formula>
    </cfRule>
    <cfRule type="cellIs" dxfId="28" priority="100" operator="equal">
      <formula>"C"</formula>
    </cfRule>
  </conditionalFormatting>
  <conditionalFormatting sqref="J7">
    <cfRule type="cellIs" dxfId="27" priority="97" operator="equal">
      <formula>"D"</formula>
    </cfRule>
    <cfRule type="cellIs" dxfId="26" priority="98" operator="equal">
      <formula>"C"</formula>
    </cfRule>
  </conditionalFormatting>
  <conditionalFormatting sqref="J19:J22">
    <cfRule type="cellIs" dxfId="25" priority="95" operator="equal">
      <formula>"D"</formula>
    </cfRule>
    <cfRule type="cellIs" dxfId="24" priority="96" operator="equal">
      <formula>"C"</formula>
    </cfRule>
  </conditionalFormatting>
  <conditionalFormatting sqref="J24:J25">
    <cfRule type="cellIs" dxfId="23" priority="93" operator="equal">
      <formula>"D"</formula>
    </cfRule>
    <cfRule type="cellIs" dxfId="22" priority="94" operator="equal">
      <formula>"C"</formula>
    </cfRule>
  </conditionalFormatting>
  <conditionalFormatting sqref="J26:J35">
    <cfRule type="cellIs" dxfId="21" priority="91" operator="equal">
      <formula>"D"</formula>
    </cfRule>
    <cfRule type="cellIs" dxfId="20" priority="92" operator="equal">
      <formula>"C"</formula>
    </cfRule>
  </conditionalFormatting>
  <conditionalFormatting sqref="J37:J38">
    <cfRule type="cellIs" dxfId="19" priority="87" operator="equal">
      <formula>"D"</formula>
    </cfRule>
    <cfRule type="cellIs" dxfId="18" priority="88" operator="equal">
      <formula>"C"</formula>
    </cfRule>
  </conditionalFormatting>
  <conditionalFormatting sqref="J39:J48">
    <cfRule type="cellIs" dxfId="17" priority="85" operator="equal">
      <formula>"D"</formula>
    </cfRule>
    <cfRule type="cellIs" dxfId="16" priority="86" operator="equal">
      <formula>"C"</formula>
    </cfRule>
  </conditionalFormatting>
  <conditionalFormatting sqref="J50:J51">
    <cfRule type="cellIs" dxfId="15" priority="81" operator="equal">
      <formula>"D"</formula>
    </cfRule>
    <cfRule type="cellIs" dxfId="14" priority="82" operator="equal">
      <formula>"C"</formula>
    </cfRule>
  </conditionalFormatting>
  <conditionalFormatting sqref="J52:J61">
    <cfRule type="cellIs" dxfId="13" priority="19" operator="equal">
      <formula>"D"</formula>
    </cfRule>
    <cfRule type="cellIs" dxfId="12" priority="20" operator="equal">
      <formula>"C"</formula>
    </cfRule>
  </conditionalFormatting>
  <conditionalFormatting sqref="J63:J64">
    <cfRule type="cellIs" dxfId="11" priority="75" operator="equal">
      <formula>"D"</formula>
    </cfRule>
    <cfRule type="cellIs" dxfId="10" priority="76" operator="equal">
      <formula>"C"</formula>
    </cfRule>
  </conditionalFormatting>
  <conditionalFormatting sqref="J65:J74">
    <cfRule type="cellIs" dxfId="9" priority="5" operator="equal">
      <formula>"D"</formula>
    </cfRule>
    <cfRule type="cellIs" dxfId="8" priority="6" operator="equal">
      <formula>"C"</formula>
    </cfRule>
  </conditionalFormatting>
  <conditionalFormatting sqref="J76:J77">
    <cfRule type="cellIs" dxfId="7" priority="69" operator="equal">
      <formula>"D"</formula>
    </cfRule>
    <cfRule type="cellIs" dxfId="6" priority="70" operator="equal">
      <formula>"C"</formula>
    </cfRule>
  </conditionalFormatting>
  <conditionalFormatting sqref="J78:J87">
    <cfRule type="cellIs" dxfId="5" priority="17" operator="equal">
      <formula>"D"</formula>
    </cfRule>
    <cfRule type="cellIs" dxfId="4" priority="18" operator="equal">
      <formula>"C"</formula>
    </cfRule>
  </conditionalFormatting>
  <conditionalFormatting sqref="J89:J90">
    <cfRule type="cellIs" dxfId="3" priority="63" operator="equal">
      <formula>"D"</formula>
    </cfRule>
    <cfRule type="cellIs" dxfId="2" priority="64" operator="equal">
      <formula>"C"</formula>
    </cfRule>
  </conditionalFormatting>
  <conditionalFormatting sqref="J91:J100">
    <cfRule type="cellIs" dxfId="1" priority="1" operator="equal">
      <formula>"D"</formula>
    </cfRule>
    <cfRule type="cellIs" dxfId="0" priority="2" operator="equal">
      <formula>"C"</formula>
    </cfRule>
  </conditionalFormatting>
  <hyperlinks>
    <hyperlink ref="B23" r:id="rId1" xr:uid="{00000000-0004-0000-0000-000000000000}"/>
    <hyperlink ref="B49" r:id="rId2" xr:uid="{00000000-0004-0000-0000-000001000000}"/>
    <hyperlink ref="B75" r:id="rId3" xr:uid="{00000000-0004-0000-0000-000002000000}"/>
    <hyperlink ref="B36" r:id="rId4" xr:uid="{00000000-0004-0000-0000-000003000000}"/>
  </hyperlinks>
  <printOptions horizontalCentered="1"/>
  <pageMargins left="0.70866141732283505" right="0.70866141732283505" top="0.62992125984252001" bottom="0.62992125984252001" header="0.31496062992126" footer="0.31496062992126"/>
  <pageSetup paperSize="9" fitToHeight="0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3"/>
  <sheetViews>
    <sheetView workbookViewId="0">
      <selection activeCell="K5" sqref="K5"/>
    </sheetView>
  </sheetViews>
  <sheetFormatPr defaultColWidth="9" defaultRowHeight="13.8" x14ac:dyDescent="0.25"/>
  <cols>
    <col min="2" max="2" width="7.44140625" customWidth="1"/>
    <col min="3" max="3" width="7.88671875" customWidth="1"/>
    <col min="4" max="4" width="6.88671875" customWidth="1"/>
    <col min="5" max="5" width="11.21875" customWidth="1"/>
    <col min="6" max="6" width="12" customWidth="1"/>
    <col min="7" max="7" width="11" customWidth="1"/>
  </cols>
  <sheetData>
    <row r="1" spans="1:7" ht="24.9" customHeight="1" x14ac:dyDescent="0.25">
      <c r="A1" s="36" t="s">
        <v>46</v>
      </c>
      <c r="B1" s="60" t="s">
        <v>55</v>
      </c>
      <c r="C1" s="61"/>
      <c r="D1" s="61"/>
      <c r="E1" s="61"/>
      <c r="F1" s="61"/>
      <c r="G1" s="62"/>
    </row>
    <row r="2" spans="1:7" ht="20.100000000000001" customHeight="1" x14ac:dyDescent="0.25">
      <c r="A2" s="36"/>
      <c r="B2" s="72" t="s">
        <v>48</v>
      </c>
      <c r="C2" s="72"/>
      <c r="D2" s="72"/>
      <c r="E2" s="73" t="s">
        <v>63</v>
      </c>
      <c r="F2" s="73"/>
      <c r="G2" s="73"/>
    </row>
    <row r="3" spans="1:7" ht="20.100000000000001" customHeight="1" x14ac:dyDescent="0.25">
      <c r="A3" s="36"/>
      <c r="B3" s="2" t="s">
        <v>49</v>
      </c>
      <c r="C3" s="2" t="s">
        <v>29</v>
      </c>
      <c r="D3" s="2" t="s">
        <v>31</v>
      </c>
      <c r="E3" s="3" t="s">
        <v>56</v>
      </c>
      <c r="F3" s="3" t="s">
        <v>57</v>
      </c>
      <c r="G3" s="3" t="s">
        <v>58</v>
      </c>
    </row>
    <row r="4" spans="1:7" ht="20.100000000000001" customHeight="1" x14ac:dyDescent="0.25">
      <c r="A4" s="36"/>
      <c r="B4" s="4">
        <v>1</v>
      </c>
      <c r="C4" s="4">
        <f>模板!C26</f>
        <v>3.3</v>
      </c>
      <c r="D4" s="4">
        <f>模板!H11</f>
        <v>1</v>
      </c>
      <c r="E4" s="5">
        <v>0.49099999999999999</v>
      </c>
      <c r="F4" s="5">
        <v>1</v>
      </c>
      <c r="G4" s="5" t="s">
        <v>59</v>
      </c>
    </row>
    <row r="5" spans="1:7" ht="20.100000000000001" customHeight="1" x14ac:dyDescent="0.25">
      <c r="A5" s="36"/>
      <c r="B5" s="4">
        <v>2</v>
      </c>
      <c r="C5" s="4">
        <f>C4</f>
        <v>3.3</v>
      </c>
      <c r="D5" s="4">
        <f>$D$4/50*(51-$B5)</f>
        <v>0.98</v>
      </c>
      <c r="E5" s="5">
        <v>0.48299999999999998</v>
      </c>
      <c r="F5" s="5">
        <v>0.98</v>
      </c>
      <c r="G5" s="5" t="s">
        <v>59</v>
      </c>
    </row>
    <row r="6" spans="1:7" ht="20.100000000000001" customHeight="1" x14ac:dyDescent="0.25">
      <c r="A6" s="36"/>
      <c r="B6" s="4">
        <v>3</v>
      </c>
      <c r="C6" s="4">
        <f t="shared" ref="C6:C53" si="0">C5</f>
        <v>3.3</v>
      </c>
      <c r="D6" s="4">
        <f t="shared" ref="D6:D53" si="1">$D$4/50*(51-$B6)</f>
        <v>0.96</v>
      </c>
      <c r="E6" s="5">
        <v>0.47799999999999998</v>
      </c>
      <c r="F6" s="5">
        <v>0.96</v>
      </c>
      <c r="G6" s="5" t="s">
        <v>59</v>
      </c>
    </row>
    <row r="7" spans="1:7" ht="20.100000000000001" customHeight="1" x14ac:dyDescent="0.25">
      <c r="A7" s="36"/>
      <c r="B7" s="4">
        <v>4</v>
      </c>
      <c r="C7" s="4">
        <f t="shared" si="0"/>
        <v>3.3</v>
      </c>
      <c r="D7" s="4">
        <f t="shared" si="1"/>
        <v>0.94000000000000006</v>
      </c>
      <c r="E7" s="5">
        <v>0.47399999999999998</v>
      </c>
      <c r="F7" s="5">
        <v>0.94</v>
      </c>
      <c r="G7" s="5" t="s">
        <v>59</v>
      </c>
    </row>
    <row r="8" spans="1:7" ht="20.100000000000001" customHeight="1" x14ac:dyDescent="0.25">
      <c r="A8" s="36"/>
      <c r="B8" s="4">
        <v>5</v>
      </c>
      <c r="C8" s="4">
        <f t="shared" si="0"/>
        <v>3.3</v>
      </c>
      <c r="D8" s="4">
        <f t="shared" si="1"/>
        <v>0.92</v>
      </c>
      <c r="E8" s="5">
        <v>0.47</v>
      </c>
      <c r="F8" s="5">
        <v>0.92</v>
      </c>
      <c r="G8" s="5" t="s">
        <v>59</v>
      </c>
    </row>
    <row r="9" spans="1:7" ht="20.100000000000001" customHeight="1" x14ac:dyDescent="0.25">
      <c r="A9" s="36"/>
      <c r="B9" s="4">
        <v>6</v>
      </c>
      <c r="C9" s="4">
        <f t="shared" si="0"/>
        <v>3.3</v>
      </c>
      <c r="D9" s="4">
        <f t="shared" si="1"/>
        <v>0.9</v>
      </c>
      <c r="E9" s="5">
        <v>0.46500000000000002</v>
      </c>
      <c r="F9" s="5">
        <v>0.9</v>
      </c>
      <c r="G9" s="5" t="s">
        <v>59</v>
      </c>
    </row>
    <row r="10" spans="1:7" ht="20.100000000000001" customHeight="1" x14ac:dyDescent="0.25">
      <c r="A10" s="36"/>
      <c r="B10" s="4">
        <v>7</v>
      </c>
      <c r="C10" s="4">
        <f t="shared" si="0"/>
        <v>3.3</v>
      </c>
      <c r="D10" s="4">
        <f t="shared" si="1"/>
        <v>0.88</v>
      </c>
      <c r="E10" s="5">
        <v>0.46100000000000002</v>
      </c>
      <c r="F10" s="5">
        <v>0.88</v>
      </c>
      <c r="G10" s="5" t="s">
        <v>59</v>
      </c>
    </row>
    <row r="11" spans="1:7" ht="20.100000000000001" customHeight="1" x14ac:dyDescent="0.25">
      <c r="A11" s="36"/>
      <c r="B11" s="4">
        <v>8</v>
      </c>
      <c r="C11" s="4">
        <f t="shared" si="0"/>
        <v>3.3</v>
      </c>
      <c r="D11" s="4">
        <f t="shared" si="1"/>
        <v>0.86</v>
      </c>
      <c r="E11" s="5">
        <v>0.45700000000000002</v>
      </c>
      <c r="F11" s="5">
        <v>0.86</v>
      </c>
      <c r="G11" s="5" t="s">
        <v>59</v>
      </c>
    </row>
    <row r="12" spans="1:7" ht="20.100000000000001" customHeight="1" x14ac:dyDescent="0.25">
      <c r="A12" s="36"/>
      <c r="B12" s="4">
        <v>9</v>
      </c>
      <c r="C12" s="4">
        <f t="shared" si="0"/>
        <v>3.3</v>
      </c>
      <c r="D12" s="4">
        <f t="shared" si="1"/>
        <v>0.84</v>
      </c>
      <c r="E12" s="5">
        <v>0.45300000000000001</v>
      </c>
      <c r="F12" s="5">
        <v>0.84</v>
      </c>
      <c r="G12" s="5" t="s">
        <v>59</v>
      </c>
    </row>
    <row r="13" spans="1:7" ht="20.100000000000001" customHeight="1" x14ac:dyDescent="0.25">
      <c r="A13" s="36"/>
      <c r="B13" s="4">
        <v>10</v>
      </c>
      <c r="C13" s="4">
        <f t="shared" si="0"/>
        <v>3.3</v>
      </c>
      <c r="D13" s="4">
        <f t="shared" si="1"/>
        <v>0.82000000000000006</v>
      </c>
      <c r="E13" s="5">
        <v>0.44800000000000001</v>
      </c>
      <c r="F13" s="5">
        <v>0.82</v>
      </c>
      <c r="G13" s="5" t="s">
        <v>59</v>
      </c>
    </row>
    <row r="14" spans="1:7" ht="20.100000000000001" customHeight="1" x14ac:dyDescent="0.25">
      <c r="A14" s="36"/>
      <c r="B14" s="4">
        <v>11</v>
      </c>
      <c r="C14" s="4">
        <f t="shared" si="0"/>
        <v>3.3</v>
      </c>
      <c r="D14" s="4">
        <f t="shared" si="1"/>
        <v>0.8</v>
      </c>
      <c r="E14" s="5">
        <v>0.44400000000000001</v>
      </c>
      <c r="F14" s="5">
        <v>0.8</v>
      </c>
      <c r="G14" s="5" t="s">
        <v>59</v>
      </c>
    </row>
    <row r="15" spans="1:7" ht="20.100000000000001" customHeight="1" x14ac:dyDescent="0.25">
      <c r="A15" s="36"/>
      <c r="B15" s="4">
        <v>12</v>
      </c>
      <c r="C15" s="4">
        <f t="shared" si="0"/>
        <v>3.3</v>
      </c>
      <c r="D15" s="4">
        <f t="shared" si="1"/>
        <v>0.78</v>
      </c>
      <c r="E15" s="5">
        <v>0.44</v>
      </c>
      <c r="F15" s="5">
        <v>0.78</v>
      </c>
      <c r="G15" s="5" t="s">
        <v>59</v>
      </c>
    </row>
    <row r="16" spans="1:7" ht="20.100000000000001" customHeight="1" x14ac:dyDescent="0.25">
      <c r="A16" s="36"/>
      <c r="B16" s="4">
        <v>13</v>
      </c>
      <c r="C16" s="4">
        <f t="shared" si="0"/>
        <v>3.3</v>
      </c>
      <c r="D16" s="4">
        <f t="shared" si="1"/>
        <v>0.76</v>
      </c>
      <c r="E16" s="5">
        <v>0.436</v>
      </c>
      <c r="F16" s="5">
        <v>0.76</v>
      </c>
      <c r="G16" s="5" t="s">
        <v>59</v>
      </c>
    </row>
    <row r="17" spans="1:7" ht="20.100000000000001" customHeight="1" x14ac:dyDescent="0.25">
      <c r="A17" s="36"/>
      <c r="B17" s="4">
        <v>14</v>
      </c>
      <c r="C17" s="4">
        <f t="shared" si="0"/>
        <v>3.3</v>
      </c>
      <c r="D17" s="4">
        <f t="shared" si="1"/>
        <v>0.74</v>
      </c>
      <c r="E17" s="5">
        <v>0.432</v>
      </c>
      <c r="F17" s="5">
        <v>0.74</v>
      </c>
      <c r="G17" s="5" t="s">
        <v>59</v>
      </c>
    </row>
    <row r="18" spans="1:7" ht="20.100000000000001" customHeight="1" x14ac:dyDescent="0.25">
      <c r="A18" s="36"/>
      <c r="B18" s="4">
        <v>15</v>
      </c>
      <c r="C18" s="4">
        <f t="shared" si="0"/>
        <v>3.3</v>
      </c>
      <c r="D18" s="4">
        <f t="shared" si="1"/>
        <v>0.72</v>
      </c>
      <c r="E18" s="5">
        <v>0.42799999999999999</v>
      </c>
      <c r="F18" s="5">
        <v>0.72</v>
      </c>
      <c r="G18" s="5" t="s">
        <v>59</v>
      </c>
    </row>
    <row r="19" spans="1:7" ht="20.100000000000001" customHeight="1" x14ac:dyDescent="0.25">
      <c r="A19" s="36"/>
      <c r="B19" s="4">
        <v>16</v>
      </c>
      <c r="C19" s="4">
        <f t="shared" si="0"/>
        <v>3.3</v>
      </c>
      <c r="D19" s="4">
        <f t="shared" si="1"/>
        <v>0.70000000000000007</v>
      </c>
      <c r="E19" s="5">
        <v>0.42499999999999999</v>
      </c>
      <c r="F19" s="5">
        <v>0.7</v>
      </c>
      <c r="G19" s="5" t="s">
        <v>59</v>
      </c>
    </row>
    <row r="20" spans="1:7" ht="20.100000000000001" customHeight="1" x14ac:dyDescent="0.25">
      <c r="A20" s="36"/>
      <c r="B20" s="4">
        <v>17</v>
      </c>
      <c r="C20" s="4">
        <f t="shared" si="0"/>
        <v>3.3</v>
      </c>
      <c r="D20" s="4">
        <f t="shared" si="1"/>
        <v>0.68</v>
      </c>
      <c r="E20" s="5">
        <v>0.42099999999999999</v>
      </c>
      <c r="F20" s="5">
        <v>0.68</v>
      </c>
      <c r="G20" s="5" t="s">
        <v>59</v>
      </c>
    </row>
    <row r="21" spans="1:7" ht="20.100000000000001" customHeight="1" x14ac:dyDescent="0.25">
      <c r="A21" s="36"/>
      <c r="B21" s="4">
        <v>18</v>
      </c>
      <c r="C21" s="4">
        <f t="shared" si="0"/>
        <v>3.3</v>
      </c>
      <c r="D21" s="4">
        <f t="shared" si="1"/>
        <v>0.66</v>
      </c>
      <c r="E21" s="5">
        <v>0.41699999999999998</v>
      </c>
      <c r="F21" s="5">
        <v>0.66</v>
      </c>
      <c r="G21" s="5" t="s">
        <v>59</v>
      </c>
    </row>
    <row r="22" spans="1:7" ht="20.100000000000001" customHeight="1" x14ac:dyDescent="0.25">
      <c r="A22" s="36"/>
      <c r="B22" s="4">
        <v>19</v>
      </c>
      <c r="C22" s="4">
        <f t="shared" si="0"/>
        <v>3.3</v>
      </c>
      <c r="D22" s="4">
        <f t="shared" si="1"/>
        <v>0.64</v>
      </c>
      <c r="E22" s="5">
        <v>0.41399999999999998</v>
      </c>
      <c r="F22" s="5">
        <v>0.64</v>
      </c>
      <c r="G22" s="5" t="s">
        <v>59</v>
      </c>
    </row>
    <row r="23" spans="1:7" ht="20.100000000000001" customHeight="1" x14ac:dyDescent="0.25">
      <c r="A23" s="36"/>
      <c r="B23" s="4">
        <v>20</v>
      </c>
      <c r="C23" s="4">
        <f t="shared" si="0"/>
        <v>3.3</v>
      </c>
      <c r="D23" s="4">
        <f t="shared" si="1"/>
        <v>0.62</v>
      </c>
      <c r="E23" s="5">
        <v>0.41</v>
      </c>
      <c r="F23" s="5">
        <v>0.62</v>
      </c>
      <c r="G23" s="5" t="s">
        <v>59</v>
      </c>
    </row>
    <row r="24" spans="1:7" ht="20.100000000000001" customHeight="1" x14ac:dyDescent="0.25">
      <c r="A24" s="36"/>
      <c r="B24" s="4">
        <v>21</v>
      </c>
      <c r="C24" s="4">
        <f t="shared" si="0"/>
        <v>3.3</v>
      </c>
      <c r="D24" s="4">
        <f t="shared" si="1"/>
        <v>0.6</v>
      </c>
      <c r="E24" s="5">
        <v>0.40699999999999997</v>
      </c>
      <c r="F24" s="5">
        <v>0.6</v>
      </c>
      <c r="G24" s="5" t="s">
        <v>59</v>
      </c>
    </row>
    <row r="25" spans="1:7" ht="20.100000000000001" customHeight="1" x14ac:dyDescent="0.25">
      <c r="A25" s="36"/>
      <c r="B25" s="4">
        <v>22</v>
      </c>
      <c r="C25" s="4">
        <f t="shared" si="0"/>
        <v>3.3</v>
      </c>
      <c r="D25" s="4">
        <f t="shared" si="1"/>
        <v>0.57999999999999996</v>
      </c>
      <c r="E25" s="5">
        <v>0.40300000000000002</v>
      </c>
      <c r="F25" s="5">
        <v>0.57999999999999996</v>
      </c>
      <c r="G25" s="5" t="s">
        <v>59</v>
      </c>
    </row>
    <row r="26" spans="1:7" ht="20.100000000000001" customHeight="1" x14ac:dyDescent="0.25">
      <c r="A26" s="36"/>
      <c r="B26" s="4">
        <v>23</v>
      </c>
      <c r="C26" s="4">
        <f t="shared" si="0"/>
        <v>3.3</v>
      </c>
      <c r="D26" s="4">
        <f t="shared" si="1"/>
        <v>0.56000000000000005</v>
      </c>
      <c r="E26" s="5">
        <v>0.39900000000000002</v>
      </c>
      <c r="F26" s="5">
        <v>0.56000000000000005</v>
      </c>
      <c r="G26" s="5" t="s">
        <v>59</v>
      </c>
    </row>
    <row r="27" spans="1:7" ht="20.100000000000001" customHeight="1" x14ac:dyDescent="0.25">
      <c r="A27" s="36"/>
      <c r="B27" s="4">
        <v>24</v>
      </c>
      <c r="C27" s="4">
        <f t="shared" si="0"/>
        <v>3.3</v>
      </c>
      <c r="D27" s="4">
        <f t="shared" si="1"/>
        <v>0.54</v>
      </c>
      <c r="E27" s="5">
        <v>0.39600000000000002</v>
      </c>
      <c r="F27" s="5">
        <v>0.54</v>
      </c>
      <c r="G27" s="5" t="s">
        <v>59</v>
      </c>
    </row>
    <row r="28" spans="1:7" ht="20.100000000000001" customHeight="1" x14ac:dyDescent="0.25">
      <c r="A28" s="36"/>
      <c r="B28" s="4">
        <v>25</v>
      </c>
      <c r="C28" s="4">
        <f t="shared" si="0"/>
        <v>3.3</v>
      </c>
      <c r="D28" s="4">
        <f t="shared" si="1"/>
        <v>0.52</v>
      </c>
      <c r="E28" s="5">
        <v>0.39300000000000002</v>
      </c>
      <c r="F28" s="5">
        <v>0.52</v>
      </c>
      <c r="G28" s="5" t="s">
        <v>59</v>
      </c>
    </row>
    <row r="29" spans="1:7" ht="20.100000000000001" customHeight="1" x14ac:dyDescent="0.25">
      <c r="A29" s="36"/>
      <c r="B29" s="4">
        <v>26</v>
      </c>
      <c r="C29" s="4">
        <f t="shared" si="0"/>
        <v>3.3</v>
      </c>
      <c r="D29" s="4">
        <f t="shared" si="1"/>
        <v>0.5</v>
      </c>
      <c r="E29" s="5">
        <v>0.39</v>
      </c>
      <c r="F29" s="5">
        <v>0.5</v>
      </c>
      <c r="G29" s="5" t="s">
        <v>59</v>
      </c>
    </row>
    <row r="30" spans="1:7" ht="20.100000000000001" customHeight="1" x14ac:dyDescent="0.25">
      <c r="A30" s="36"/>
      <c r="B30" s="4">
        <v>27</v>
      </c>
      <c r="C30" s="4">
        <f t="shared" si="0"/>
        <v>3.3</v>
      </c>
      <c r="D30" s="4">
        <f t="shared" si="1"/>
        <v>0.48</v>
      </c>
      <c r="E30" s="5">
        <v>0.38600000000000001</v>
      </c>
      <c r="F30" s="5">
        <v>0.48</v>
      </c>
      <c r="G30" s="5" t="s">
        <v>59</v>
      </c>
    </row>
    <row r="31" spans="1:7" ht="20.100000000000001" customHeight="1" x14ac:dyDescent="0.25">
      <c r="A31" s="36"/>
      <c r="B31" s="4">
        <v>28</v>
      </c>
      <c r="C31" s="4">
        <f t="shared" si="0"/>
        <v>3.3</v>
      </c>
      <c r="D31" s="4">
        <f t="shared" si="1"/>
        <v>0.46</v>
      </c>
      <c r="E31" s="5">
        <v>0.38300000000000001</v>
      </c>
      <c r="F31" s="5">
        <v>0.46</v>
      </c>
      <c r="G31" s="5" t="s">
        <v>59</v>
      </c>
    </row>
    <row r="32" spans="1:7" ht="20.100000000000001" customHeight="1" x14ac:dyDescent="0.25">
      <c r="A32" s="36"/>
      <c r="B32" s="4">
        <v>29</v>
      </c>
      <c r="C32" s="4">
        <f t="shared" si="0"/>
        <v>3.3</v>
      </c>
      <c r="D32" s="4">
        <f t="shared" si="1"/>
        <v>0.44</v>
      </c>
      <c r="E32" s="5">
        <v>0.38</v>
      </c>
      <c r="F32" s="5">
        <v>0.44</v>
      </c>
      <c r="G32" s="5" t="s">
        <v>59</v>
      </c>
    </row>
    <row r="33" spans="1:7" ht="20.100000000000001" customHeight="1" x14ac:dyDescent="0.25">
      <c r="A33" s="36"/>
      <c r="B33" s="4">
        <v>30</v>
      </c>
      <c r="C33" s="4">
        <f t="shared" si="0"/>
        <v>3.3</v>
      </c>
      <c r="D33" s="4">
        <f t="shared" si="1"/>
        <v>0.42</v>
      </c>
      <c r="E33" s="5">
        <v>0.377</v>
      </c>
      <c r="F33" s="5">
        <v>0.42</v>
      </c>
      <c r="G33" s="5" t="s">
        <v>59</v>
      </c>
    </row>
    <row r="34" spans="1:7" ht="20.100000000000001" customHeight="1" x14ac:dyDescent="0.25">
      <c r="A34" s="36"/>
      <c r="B34" s="4">
        <v>31</v>
      </c>
      <c r="C34" s="4">
        <f t="shared" si="0"/>
        <v>3.3</v>
      </c>
      <c r="D34" s="4">
        <f t="shared" si="1"/>
        <v>0.4</v>
      </c>
      <c r="E34" s="5">
        <v>0.373</v>
      </c>
      <c r="F34" s="5">
        <v>0.4</v>
      </c>
      <c r="G34" s="5" t="s">
        <v>59</v>
      </c>
    </row>
    <row r="35" spans="1:7" ht="20.100000000000001" customHeight="1" x14ac:dyDescent="0.25">
      <c r="A35" s="36"/>
      <c r="B35" s="4">
        <v>32</v>
      </c>
      <c r="C35" s="4">
        <f t="shared" si="0"/>
        <v>3.3</v>
      </c>
      <c r="D35" s="4">
        <f t="shared" si="1"/>
        <v>0.38</v>
      </c>
      <c r="E35" s="5">
        <v>0.37</v>
      </c>
      <c r="F35" s="5">
        <v>0.38</v>
      </c>
      <c r="G35" s="5" t="s">
        <v>59</v>
      </c>
    </row>
    <row r="36" spans="1:7" ht="20.100000000000001" customHeight="1" x14ac:dyDescent="0.25">
      <c r="A36" s="36"/>
      <c r="B36" s="4">
        <v>33</v>
      </c>
      <c r="C36" s="4">
        <f t="shared" si="0"/>
        <v>3.3</v>
      </c>
      <c r="D36" s="4">
        <f t="shared" si="1"/>
        <v>0.36</v>
      </c>
      <c r="E36" s="5">
        <v>0.36699999999999999</v>
      </c>
      <c r="F36" s="5">
        <v>0.36</v>
      </c>
      <c r="G36" s="5" t="s">
        <v>59</v>
      </c>
    </row>
    <row r="37" spans="1:7" ht="20.100000000000001" customHeight="1" x14ac:dyDescent="0.25">
      <c r="A37" s="36"/>
      <c r="B37" s="4">
        <v>34</v>
      </c>
      <c r="C37" s="4">
        <f t="shared" si="0"/>
        <v>3.3</v>
      </c>
      <c r="D37" s="4">
        <f t="shared" si="1"/>
        <v>0.34</v>
      </c>
      <c r="E37" s="5">
        <v>0.36299999999999999</v>
      </c>
      <c r="F37" s="5">
        <v>0.34</v>
      </c>
      <c r="G37" s="5" t="s">
        <v>59</v>
      </c>
    </row>
    <row r="38" spans="1:7" ht="20.100000000000001" customHeight="1" x14ac:dyDescent="0.25">
      <c r="A38" s="36"/>
      <c r="B38" s="4">
        <v>35</v>
      </c>
      <c r="C38" s="4">
        <f t="shared" si="0"/>
        <v>3.3</v>
      </c>
      <c r="D38" s="4">
        <f t="shared" si="1"/>
        <v>0.32</v>
      </c>
      <c r="E38" s="5">
        <v>0.36</v>
      </c>
      <c r="F38" s="5">
        <v>0.32</v>
      </c>
      <c r="G38" s="5" t="s">
        <v>59</v>
      </c>
    </row>
    <row r="39" spans="1:7" ht="20.100000000000001" customHeight="1" x14ac:dyDescent="0.25">
      <c r="A39" s="36"/>
      <c r="B39" s="4">
        <v>36</v>
      </c>
      <c r="C39" s="4">
        <f t="shared" si="0"/>
        <v>3.3</v>
      </c>
      <c r="D39" s="4">
        <f t="shared" si="1"/>
        <v>0.3</v>
      </c>
      <c r="E39" s="5">
        <v>0.35799999999999998</v>
      </c>
      <c r="F39" s="5">
        <v>0.3</v>
      </c>
      <c r="G39" s="5" t="s">
        <v>59</v>
      </c>
    </row>
    <row r="40" spans="1:7" ht="20.100000000000001" customHeight="1" x14ac:dyDescent="0.25">
      <c r="A40" s="36"/>
      <c r="B40" s="4">
        <v>37</v>
      </c>
      <c r="C40" s="4">
        <f t="shared" si="0"/>
        <v>3.3</v>
      </c>
      <c r="D40" s="4">
        <f t="shared" si="1"/>
        <v>0.28000000000000003</v>
      </c>
      <c r="E40" s="5">
        <v>0.35399999999999998</v>
      </c>
      <c r="F40" s="5">
        <v>0.28000000000000003</v>
      </c>
      <c r="G40" s="5" t="s">
        <v>59</v>
      </c>
    </row>
    <row r="41" spans="1:7" ht="20.100000000000001" customHeight="1" x14ac:dyDescent="0.25">
      <c r="A41" s="36"/>
      <c r="B41" s="4">
        <v>38</v>
      </c>
      <c r="C41" s="4">
        <f t="shared" si="0"/>
        <v>3.3</v>
      </c>
      <c r="D41" s="4">
        <f t="shared" si="1"/>
        <v>0.26</v>
      </c>
      <c r="E41" s="5">
        <v>0.35</v>
      </c>
      <c r="F41" s="5">
        <v>0.26</v>
      </c>
      <c r="G41" s="5" t="s">
        <v>59</v>
      </c>
    </row>
    <row r="42" spans="1:7" ht="20.100000000000001" customHeight="1" x14ac:dyDescent="0.25">
      <c r="A42" s="36"/>
      <c r="B42" s="4">
        <v>39</v>
      </c>
      <c r="C42" s="4">
        <f t="shared" si="0"/>
        <v>3.3</v>
      </c>
      <c r="D42" s="4">
        <f t="shared" si="1"/>
        <v>0.24</v>
      </c>
      <c r="E42" s="5">
        <v>0.34599999999999997</v>
      </c>
      <c r="F42" s="5">
        <v>0.24</v>
      </c>
      <c r="G42" s="5" t="s">
        <v>59</v>
      </c>
    </row>
    <row r="43" spans="1:7" ht="20.100000000000001" customHeight="1" x14ac:dyDescent="0.25">
      <c r="A43" s="36"/>
      <c r="B43" s="4">
        <v>40</v>
      </c>
      <c r="C43" s="4">
        <f t="shared" si="0"/>
        <v>3.3</v>
      </c>
      <c r="D43" s="4">
        <f t="shared" si="1"/>
        <v>0.22</v>
      </c>
      <c r="E43" s="5">
        <v>0.34300000000000003</v>
      </c>
      <c r="F43" s="5">
        <v>0.22</v>
      </c>
      <c r="G43" s="5" t="s">
        <v>59</v>
      </c>
    </row>
    <row r="44" spans="1:7" ht="20.100000000000001" customHeight="1" x14ac:dyDescent="0.25">
      <c r="A44" s="36"/>
      <c r="B44" s="4">
        <v>41</v>
      </c>
      <c r="C44" s="4">
        <f t="shared" si="0"/>
        <v>3.3</v>
      </c>
      <c r="D44" s="4">
        <f t="shared" si="1"/>
        <v>0.2</v>
      </c>
      <c r="E44" s="5">
        <v>0.33900000000000002</v>
      </c>
      <c r="F44" s="5">
        <v>0.2</v>
      </c>
      <c r="G44" s="5" t="s">
        <v>59</v>
      </c>
    </row>
    <row r="45" spans="1:7" ht="20.100000000000001" customHeight="1" x14ac:dyDescent="0.25">
      <c r="A45" s="36"/>
      <c r="B45" s="4">
        <v>42</v>
      </c>
      <c r="C45" s="4">
        <f t="shared" si="0"/>
        <v>3.3</v>
      </c>
      <c r="D45" s="4">
        <f t="shared" si="1"/>
        <v>0.18</v>
      </c>
      <c r="E45" s="5">
        <v>0.33500000000000002</v>
      </c>
      <c r="F45" s="5">
        <v>0.18</v>
      </c>
      <c r="G45" s="5" t="s">
        <v>59</v>
      </c>
    </row>
    <row r="46" spans="1:7" ht="20.100000000000001" customHeight="1" x14ac:dyDescent="0.25">
      <c r="A46" s="36"/>
      <c r="B46" s="4">
        <v>43</v>
      </c>
      <c r="C46" s="4">
        <f t="shared" si="0"/>
        <v>3.3</v>
      </c>
      <c r="D46" s="4">
        <f t="shared" si="1"/>
        <v>0.16</v>
      </c>
      <c r="E46" s="5">
        <v>0.33100000000000002</v>
      </c>
      <c r="F46" s="5">
        <v>0.16</v>
      </c>
      <c r="G46" s="5" t="s">
        <v>59</v>
      </c>
    </row>
    <row r="47" spans="1:7" ht="20.100000000000001" customHeight="1" x14ac:dyDescent="0.25">
      <c r="A47" s="36"/>
      <c r="B47" s="4">
        <v>44</v>
      </c>
      <c r="C47" s="4">
        <f t="shared" si="0"/>
        <v>3.3</v>
      </c>
      <c r="D47" s="4">
        <f t="shared" si="1"/>
        <v>0.14000000000000001</v>
      </c>
      <c r="E47" s="5">
        <v>0.32600000000000001</v>
      </c>
      <c r="F47" s="5">
        <v>0.14000000000000001</v>
      </c>
      <c r="G47" s="5" t="s">
        <v>59</v>
      </c>
    </row>
    <row r="48" spans="1:7" ht="20.100000000000001" customHeight="1" x14ac:dyDescent="0.25">
      <c r="A48" s="36"/>
      <c r="B48" s="4">
        <v>45</v>
      </c>
      <c r="C48" s="4">
        <f t="shared" si="0"/>
        <v>3.3</v>
      </c>
      <c r="D48" s="4">
        <f t="shared" si="1"/>
        <v>0.12</v>
      </c>
      <c r="E48" s="5">
        <v>0.32</v>
      </c>
      <c r="F48" s="5">
        <v>0.12</v>
      </c>
      <c r="G48" s="5" t="s">
        <v>59</v>
      </c>
    </row>
    <row r="49" spans="1:7" ht="20.100000000000001" customHeight="1" x14ac:dyDescent="0.25">
      <c r="A49" s="36"/>
      <c r="B49" s="4">
        <v>46</v>
      </c>
      <c r="C49" s="4">
        <f t="shared" si="0"/>
        <v>3.3</v>
      </c>
      <c r="D49" s="4">
        <f t="shared" si="1"/>
        <v>0.1</v>
      </c>
      <c r="E49" s="5">
        <v>0.314</v>
      </c>
      <c r="F49" s="5">
        <v>0.1</v>
      </c>
      <c r="G49" s="5" t="s">
        <v>59</v>
      </c>
    </row>
    <row r="50" spans="1:7" ht="20.100000000000001" customHeight="1" x14ac:dyDescent="0.25">
      <c r="A50" s="36"/>
      <c r="B50" s="4">
        <v>47</v>
      </c>
      <c r="C50" s="4">
        <f t="shared" si="0"/>
        <v>3.3</v>
      </c>
      <c r="D50" s="4">
        <f t="shared" si="1"/>
        <v>0.08</v>
      </c>
      <c r="E50" s="5">
        <v>0.307</v>
      </c>
      <c r="F50" s="5">
        <v>0.08</v>
      </c>
      <c r="G50" s="5" t="s">
        <v>59</v>
      </c>
    </row>
    <row r="51" spans="1:7" ht="20.100000000000001" customHeight="1" x14ac:dyDescent="0.25">
      <c r="A51" s="36"/>
      <c r="B51" s="4">
        <v>48</v>
      </c>
      <c r="C51" s="4">
        <f t="shared" si="0"/>
        <v>3.3</v>
      </c>
      <c r="D51" s="4">
        <f t="shared" si="1"/>
        <v>0.06</v>
      </c>
      <c r="E51" s="5">
        <v>0.29799999999999999</v>
      </c>
      <c r="F51" s="5">
        <v>0.06</v>
      </c>
      <c r="G51" s="5" t="s">
        <v>59</v>
      </c>
    </row>
    <row r="52" spans="1:7" ht="20.100000000000001" customHeight="1" x14ac:dyDescent="0.25">
      <c r="A52" s="36"/>
      <c r="B52" s="4">
        <v>49</v>
      </c>
      <c r="C52" s="4">
        <f t="shared" si="0"/>
        <v>3.3</v>
      </c>
      <c r="D52" s="4">
        <f t="shared" si="1"/>
        <v>0.04</v>
      </c>
      <c r="E52" s="5">
        <v>0.28599999999999998</v>
      </c>
      <c r="F52" s="5">
        <v>0.04</v>
      </c>
      <c r="G52" s="5" t="s">
        <v>59</v>
      </c>
    </row>
    <row r="53" spans="1:7" ht="20.100000000000001" customHeight="1" x14ac:dyDescent="0.25">
      <c r="A53" s="36"/>
      <c r="B53" s="4">
        <v>50</v>
      </c>
      <c r="C53" s="4">
        <f t="shared" si="0"/>
        <v>3.3</v>
      </c>
      <c r="D53" s="4">
        <f t="shared" si="1"/>
        <v>0.02</v>
      </c>
      <c r="E53" s="5">
        <v>0.26600000000000001</v>
      </c>
      <c r="F53" s="5">
        <v>0.02</v>
      </c>
      <c r="G53" s="5" t="s">
        <v>59</v>
      </c>
    </row>
  </sheetData>
  <mergeCells count="4">
    <mergeCell ref="B1:G1"/>
    <mergeCell ref="B2:D2"/>
    <mergeCell ref="E2:G2"/>
    <mergeCell ref="A1:A53"/>
  </mergeCells>
  <phoneticPr fontId="16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1"/>
  <dimension ref="A1:G53"/>
  <sheetViews>
    <sheetView workbookViewId="0">
      <selection activeCell="E4" sqref="E4:G8"/>
    </sheetView>
  </sheetViews>
  <sheetFormatPr defaultColWidth="9" defaultRowHeight="13.8" x14ac:dyDescent="0.25"/>
  <cols>
    <col min="2" max="2" width="7.44140625" customWidth="1"/>
    <col min="3" max="3" width="7.88671875" customWidth="1"/>
    <col min="4" max="4" width="6.88671875" customWidth="1"/>
    <col min="5" max="5" width="11.21875" customWidth="1"/>
    <col min="6" max="6" width="12" customWidth="1"/>
    <col min="7" max="7" width="11" customWidth="1"/>
  </cols>
  <sheetData>
    <row r="1" spans="1:7" ht="24.9" customHeight="1" x14ac:dyDescent="0.25">
      <c r="A1" s="36" t="s">
        <v>46</v>
      </c>
      <c r="B1" s="60" t="s">
        <v>60</v>
      </c>
      <c r="C1" s="61"/>
      <c r="D1" s="61"/>
      <c r="E1" s="61"/>
      <c r="F1" s="61"/>
      <c r="G1" s="62"/>
    </row>
    <row r="2" spans="1:7" ht="20.100000000000001" customHeight="1" x14ac:dyDescent="0.25">
      <c r="A2" s="36"/>
      <c r="B2" s="72" t="s">
        <v>48</v>
      </c>
      <c r="C2" s="72"/>
      <c r="D2" s="72"/>
      <c r="E2" s="73" t="s">
        <v>65</v>
      </c>
      <c r="F2" s="73"/>
      <c r="G2" s="73"/>
    </row>
    <row r="3" spans="1:7" ht="20.100000000000001" customHeight="1" x14ac:dyDescent="0.25">
      <c r="A3" s="36"/>
      <c r="B3" s="2" t="s">
        <v>49</v>
      </c>
      <c r="C3" s="2" t="s">
        <v>29</v>
      </c>
      <c r="D3" s="2" t="s">
        <v>31</v>
      </c>
      <c r="E3" s="3" t="s">
        <v>56</v>
      </c>
      <c r="F3" s="3" t="s">
        <v>57</v>
      </c>
      <c r="G3" s="3" t="s">
        <v>58</v>
      </c>
    </row>
    <row r="4" spans="1:7" ht="20.100000000000001" customHeight="1" x14ac:dyDescent="0.25">
      <c r="A4" s="36"/>
      <c r="B4" s="4">
        <v>1</v>
      </c>
      <c r="C4" s="4">
        <f>'附录1 '!C4</f>
        <v>3.3</v>
      </c>
      <c r="D4" s="4">
        <f>'附录1 '!D4</f>
        <v>1</v>
      </c>
      <c r="E4" s="5">
        <v>0.41099999999999998</v>
      </c>
      <c r="F4" s="5">
        <v>1</v>
      </c>
      <c r="G4" s="5" t="s">
        <v>59</v>
      </c>
    </row>
    <row r="5" spans="1:7" ht="20.100000000000001" customHeight="1" x14ac:dyDescent="0.25">
      <c r="A5" s="36"/>
      <c r="B5" s="4">
        <v>2</v>
      </c>
      <c r="C5" s="4">
        <f>'附录1 '!C5</f>
        <v>3.3</v>
      </c>
      <c r="D5" s="4">
        <f>'附录1 '!D5</f>
        <v>0.98</v>
      </c>
      <c r="E5" s="5">
        <v>0.44700000000000001</v>
      </c>
      <c r="F5" s="5">
        <v>0.98</v>
      </c>
      <c r="G5" s="5" t="s">
        <v>59</v>
      </c>
    </row>
    <row r="6" spans="1:7" ht="20.100000000000001" customHeight="1" x14ac:dyDescent="0.25">
      <c r="A6" s="36"/>
      <c r="B6" s="4">
        <v>3</v>
      </c>
      <c r="C6" s="4">
        <f>'附录1 '!C6</f>
        <v>3.3</v>
      </c>
      <c r="D6" s="4">
        <f>'附录1 '!D6</f>
        <v>0.96</v>
      </c>
      <c r="E6" s="5">
        <v>0.44700000000000001</v>
      </c>
      <c r="F6" s="5">
        <v>0.96</v>
      </c>
      <c r="G6" s="5" t="s">
        <v>59</v>
      </c>
    </row>
    <row r="7" spans="1:7" ht="20.100000000000001" customHeight="1" x14ac:dyDescent="0.25">
      <c r="A7" s="36"/>
      <c r="B7" s="4">
        <v>4</v>
      </c>
      <c r="C7" s="4">
        <f>'附录1 '!C7</f>
        <v>3.3</v>
      </c>
      <c r="D7" s="4">
        <f>'附录1 '!D7</f>
        <v>0.94000000000000006</v>
      </c>
      <c r="E7" s="5">
        <v>0.44500000000000001</v>
      </c>
      <c r="F7" s="5">
        <v>0.94</v>
      </c>
      <c r="G7" s="5" t="s">
        <v>59</v>
      </c>
    </row>
    <row r="8" spans="1:7" ht="20.100000000000001" customHeight="1" x14ac:dyDescent="0.25">
      <c r="A8" s="36"/>
      <c r="B8" s="4">
        <v>5</v>
      </c>
      <c r="C8" s="4">
        <f>'附录1 '!C8</f>
        <v>3.3</v>
      </c>
      <c r="D8" s="4">
        <f>'附录1 '!D8</f>
        <v>0.92</v>
      </c>
      <c r="E8" s="5">
        <v>0.442</v>
      </c>
      <c r="F8" s="5">
        <v>0.92</v>
      </c>
      <c r="G8" s="5" t="s">
        <v>59</v>
      </c>
    </row>
    <row r="9" spans="1:7" ht="20.100000000000001" customHeight="1" x14ac:dyDescent="0.25">
      <c r="A9" s="36"/>
      <c r="B9" s="4">
        <v>6</v>
      </c>
      <c r="C9" s="4">
        <f>'附录1 '!C9</f>
        <v>3.3</v>
      </c>
      <c r="D9" s="4">
        <f>'附录1 '!D9</f>
        <v>0.9</v>
      </c>
      <c r="E9" s="5">
        <v>0.441</v>
      </c>
      <c r="F9" s="5">
        <v>0.9</v>
      </c>
      <c r="G9" s="5" t="s">
        <v>59</v>
      </c>
    </row>
    <row r="10" spans="1:7" ht="20.100000000000001" customHeight="1" x14ac:dyDescent="0.25">
      <c r="A10" s="36"/>
      <c r="B10" s="4">
        <v>7</v>
      </c>
      <c r="C10" s="4">
        <f>'附录1 '!C10</f>
        <v>3.3</v>
      </c>
      <c r="D10" s="4">
        <f>'附录1 '!D10</f>
        <v>0.88</v>
      </c>
      <c r="E10" s="5">
        <v>0.438</v>
      </c>
      <c r="F10" s="5">
        <v>0.88</v>
      </c>
      <c r="G10" s="5" t="s">
        <v>59</v>
      </c>
    </row>
    <row r="11" spans="1:7" ht="20.100000000000001" customHeight="1" x14ac:dyDescent="0.25">
      <c r="A11" s="36"/>
      <c r="B11" s="4">
        <v>8</v>
      </c>
      <c r="C11" s="4">
        <f>'附录1 '!C11</f>
        <v>3.3</v>
      </c>
      <c r="D11" s="4">
        <f>'附录1 '!D11</f>
        <v>0.86</v>
      </c>
      <c r="E11" s="5">
        <v>0.434</v>
      </c>
      <c r="F11" s="5">
        <v>0.86</v>
      </c>
      <c r="G11" s="5" t="s">
        <v>59</v>
      </c>
    </row>
    <row r="12" spans="1:7" ht="20.100000000000001" customHeight="1" x14ac:dyDescent="0.25">
      <c r="A12" s="36"/>
      <c r="B12" s="4">
        <v>9</v>
      </c>
      <c r="C12" s="4">
        <f>'附录1 '!C12</f>
        <v>3.3</v>
      </c>
      <c r="D12" s="4">
        <f>'附录1 '!D12</f>
        <v>0.84</v>
      </c>
      <c r="E12" s="5">
        <v>0.43</v>
      </c>
      <c r="F12" s="5">
        <v>0.84</v>
      </c>
      <c r="G12" s="5" t="s">
        <v>59</v>
      </c>
    </row>
    <row r="13" spans="1:7" ht="20.100000000000001" customHeight="1" x14ac:dyDescent="0.25">
      <c r="A13" s="36"/>
      <c r="B13" s="4">
        <v>10</v>
      </c>
      <c r="C13" s="4">
        <f>'附录1 '!C13</f>
        <v>3.3</v>
      </c>
      <c r="D13" s="4">
        <f>'附录1 '!D13</f>
        <v>0.82000000000000006</v>
      </c>
      <c r="E13" s="5">
        <v>0.42599999999999999</v>
      </c>
      <c r="F13" s="5">
        <v>0.82</v>
      </c>
      <c r="G13" s="5" t="s">
        <v>59</v>
      </c>
    </row>
    <row r="14" spans="1:7" ht="20.100000000000001" customHeight="1" x14ac:dyDescent="0.25">
      <c r="A14" s="36"/>
      <c r="B14" s="4">
        <v>11</v>
      </c>
      <c r="C14" s="4">
        <f>'附录1 '!C14</f>
        <v>3.3</v>
      </c>
      <c r="D14" s="4">
        <f>'附录1 '!D14</f>
        <v>0.8</v>
      </c>
      <c r="E14" s="5">
        <v>0.42199999999999999</v>
      </c>
      <c r="F14" s="5">
        <v>0.8</v>
      </c>
      <c r="G14" s="5" t="s">
        <v>59</v>
      </c>
    </row>
    <row r="15" spans="1:7" ht="20.100000000000001" customHeight="1" x14ac:dyDescent="0.25">
      <c r="A15" s="36"/>
      <c r="B15" s="4">
        <v>12</v>
      </c>
      <c r="C15" s="4">
        <f>'附录1 '!C15</f>
        <v>3.3</v>
      </c>
      <c r="D15" s="4">
        <f>'附录1 '!D15</f>
        <v>0.78</v>
      </c>
      <c r="E15" s="5">
        <v>0.41799999999999998</v>
      </c>
      <c r="F15" s="5">
        <v>0.78</v>
      </c>
      <c r="G15" s="5" t="s">
        <v>59</v>
      </c>
    </row>
    <row r="16" spans="1:7" ht="20.100000000000001" customHeight="1" x14ac:dyDescent="0.25">
      <c r="A16" s="36"/>
      <c r="B16" s="4">
        <v>13</v>
      </c>
      <c r="C16" s="4">
        <f>'附录1 '!C16</f>
        <v>3.3</v>
      </c>
      <c r="D16" s="4">
        <f>'附录1 '!D16</f>
        <v>0.76</v>
      </c>
      <c r="E16" s="5">
        <v>0.41399999999999998</v>
      </c>
      <c r="F16" s="5">
        <v>0.76</v>
      </c>
      <c r="G16" s="5" t="s">
        <v>59</v>
      </c>
    </row>
    <row r="17" spans="1:7" ht="20.100000000000001" customHeight="1" x14ac:dyDescent="0.25">
      <c r="A17" s="36"/>
      <c r="B17" s="4">
        <v>14</v>
      </c>
      <c r="C17" s="4">
        <f>'附录1 '!C17</f>
        <v>3.3</v>
      </c>
      <c r="D17" s="4">
        <f>'附录1 '!D17</f>
        <v>0.74</v>
      </c>
      <c r="E17" s="5">
        <v>0.40799999999999997</v>
      </c>
      <c r="F17" s="5">
        <v>0.74</v>
      </c>
      <c r="G17" s="5" t="s">
        <v>59</v>
      </c>
    </row>
    <row r="18" spans="1:7" ht="20.100000000000001" customHeight="1" x14ac:dyDescent="0.25">
      <c r="A18" s="36"/>
      <c r="B18" s="4">
        <v>15</v>
      </c>
      <c r="C18" s="4">
        <f>'附录1 '!C18</f>
        <v>3.3</v>
      </c>
      <c r="D18" s="4">
        <f>'附录1 '!D18</f>
        <v>0.72</v>
      </c>
      <c r="E18" s="5">
        <v>0.40400000000000003</v>
      </c>
      <c r="F18" s="5">
        <v>0.72</v>
      </c>
      <c r="G18" s="5" t="s">
        <v>59</v>
      </c>
    </row>
    <row r="19" spans="1:7" ht="20.100000000000001" customHeight="1" x14ac:dyDescent="0.25">
      <c r="A19" s="36"/>
      <c r="B19" s="4">
        <v>16</v>
      </c>
      <c r="C19" s="4">
        <f>'附录1 '!C19</f>
        <v>3.3</v>
      </c>
      <c r="D19" s="4">
        <f>'附录1 '!D19</f>
        <v>0.70000000000000007</v>
      </c>
      <c r="E19" s="5">
        <v>0.39900000000000002</v>
      </c>
      <c r="F19" s="5">
        <v>0.7</v>
      </c>
      <c r="G19" s="5" t="s">
        <v>59</v>
      </c>
    </row>
    <row r="20" spans="1:7" ht="20.100000000000001" customHeight="1" x14ac:dyDescent="0.25">
      <c r="A20" s="36"/>
      <c r="B20" s="4">
        <v>17</v>
      </c>
      <c r="C20" s="4">
        <f>'附录1 '!C20</f>
        <v>3.3</v>
      </c>
      <c r="D20" s="4">
        <f>'附录1 '!D20</f>
        <v>0.68</v>
      </c>
      <c r="E20" s="5">
        <v>0.39500000000000002</v>
      </c>
      <c r="F20" s="5">
        <v>0.68</v>
      </c>
      <c r="G20" s="5" t="s">
        <v>59</v>
      </c>
    </row>
    <row r="21" spans="1:7" ht="20.100000000000001" customHeight="1" x14ac:dyDescent="0.25">
      <c r="A21" s="36"/>
      <c r="B21" s="4">
        <v>18</v>
      </c>
      <c r="C21" s="4">
        <f>'附录1 '!C21</f>
        <v>3.3</v>
      </c>
      <c r="D21" s="4">
        <f>'附录1 '!D21</f>
        <v>0.66</v>
      </c>
      <c r="E21" s="5">
        <v>0.39</v>
      </c>
      <c r="F21" s="5">
        <v>0.66</v>
      </c>
      <c r="G21" s="5" t="s">
        <v>59</v>
      </c>
    </row>
    <row r="22" spans="1:7" ht="20.100000000000001" customHeight="1" x14ac:dyDescent="0.25">
      <c r="A22" s="36"/>
      <c r="B22" s="4">
        <v>19</v>
      </c>
      <c r="C22" s="4">
        <f>'附录1 '!C22</f>
        <v>3.3</v>
      </c>
      <c r="D22" s="4">
        <f>'附录1 '!D22</f>
        <v>0.64</v>
      </c>
      <c r="E22" s="5">
        <v>0.38500000000000001</v>
      </c>
      <c r="F22" s="5">
        <v>0.64</v>
      </c>
      <c r="G22" s="5" t="s">
        <v>59</v>
      </c>
    </row>
    <row r="23" spans="1:7" ht="20.100000000000001" customHeight="1" x14ac:dyDescent="0.25">
      <c r="A23" s="36"/>
      <c r="B23" s="4">
        <v>20</v>
      </c>
      <c r="C23" s="4">
        <f>'附录1 '!C23</f>
        <v>3.3</v>
      </c>
      <c r="D23" s="4">
        <f>'附录1 '!D23</f>
        <v>0.62</v>
      </c>
      <c r="E23" s="5">
        <v>0.38</v>
      </c>
      <c r="F23" s="5">
        <v>0.62</v>
      </c>
      <c r="G23" s="5" t="s">
        <v>59</v>
      </c>
    </row>
    <row r="24" spans="1:7" ht="20.100000000000001" customHeight="1" x14ac:dyDescent="0.25">
      <c r="A24" s="36"/>
      <c r="B24" s="4">
        <v>21</v>
      </c>
      <c r="C24" s="4">
        <f>'附录1 '!C24</f>
        <v>3.3</v>
      </c>
      <c r="D24" s="4">
        <f>'附录1 '!D24</f>
        <v>0.6</v>
      </c>
      <c r="E24" s="5">
        <v>0.375</v>
      </c>
      <c r="F24" s="5">
        <v>0.6</v>
      </c>
      <c r="G24" s="5" t="s">
        <v>59</v>
      </c>
    </row>
    <row r="25" spans="1:7" ht="20.100000000000001" customHeight="1" x14ac:dyDescent="0.25">
      <c r="A25" s="36"/>
      <c r="B25" s="4">
        <v>22</v>
      </c>
      <c r="C25" s="4">
        <f>'附录1 '!C25</f>
        <v>3.3</v>
      </c>
      <c r="D25" s="4">
        <f>'附录1 '!D25</f>
        <v>0.57999999999999996</v>
      </c>
      <c r="E25" s="5">
        <v>0.371</v>
      </c>
      <c r="F25" s="5">
        <v>0.57999999999999996</v>
      </c>
      <c r="G25" s="5" t="s">
        <v>59</v>
      </c>
    </row>
    <row r="26" spans="1:7" ht="20.100000000000001" customHeight="1" x14ac:dyDescent="0.25">
      <c r="A26" s="36"/>
      <c r="B26" s="4">
        <v>23</v>
      </c>
      <c r="C26" s="4">
        <f>'附录1 '!C26</f>
        <v>3.3</v>
      </c>
      <c r="D26" s="4">
        <f>'附录1 '!D26</f>
        <v>0.56000000000000005</v>
      </c>
      <c r="E26" s="5">
        <v>0.36599999999999999</v>
      </c>
      <c r="F26" s="5">
        <v>0.56000000000000005</v>
      </c>
      <c r="G26" s="5" t="s">
        <v>59</v>
      </c>
    </row>
    <row r="27" spans="1:7" ht="20.100000000000001" customHeight="1" x14ac:dyDescent="0.25">
      <c r="A27" s="36"/>
      <c r="B27" s="4">
        <v>24</v>
      </c>
      <c r="C27" s="4">
        <f>'附录1 '!C27</f>
        <v>3.3</v>
      </c>
      <c r="D27" s="4">
        <f>'附录1 '!D27</f>
        <v>0.54</v>
      </c>
      <c r="E27" s="5">
        <v>0.36199999999999999</v>
      </c>
      <c r="F27" s="5">
        <v>0.54</v>
      </c>
      <c r="G27" s="5" t="s">
        <v>59</v>
      </c>
    </row>
    <row r="28" spans="1:7" ht="20.100000000000001" customHeight="1" x14ac:dyDescent="0.25">
      <c r="A28" s="36"/>
      <c r="B28" s="4">
        <v>25</v>
      </c>
      <c r="C28" s="4">
        <f>'附录1 '!C28</f>
        <v>3.3</v>
      </c>
      <c r="D28" s="4">
        <f>'附录1 '!D28</f>
        <v>0.52</v>
      </c>
      <c r="E28" s="5">
        <v>0.35699999999999998</v>
      </c>
      <c r="F28" s="5">
        <v>0.52</v>
      </c>
      <c r="G28" s="5" t="s">
        <v>59</v>
      </c>
    </row>
    <row r="29" spans="1:7" ht="20.100000000000001" customHeight="1" x14ac:dyDescent="0.25">
      <c r="A29" s="36"/>
      <c r="B29" s="4">
        <v>26</v>
      </c>
      <c r="C29" s="4">
        <f>'附录1 '!C29</f>
        <v>3.3</v>
      </c>
      <c r="D29" s="4">
        <f>'附录1 '!D29</f>
        <v>0.5</v>
      </c>
      <c r="E29" s="5">
        <v>0.35199999999999998</v>
      </c>
      <c r="F29" s="5">
        <v>0.5</v>
      </c>
      <c r="G29" s="5" t="s">
        <v>59</v>
      </c>
    </row>
    <row r="30" spans="1:7" ht="20.100000000000001" customHeight="1" x14ac:dyDescent="0.25">
      <c r="A30" s="36"/>
      <c r="B30" s="4">
        <v>27</v>
      </c>
      <c r="C30" s="4">
        <f>'附录1 '!C30</f>
        <v>3.3</v>
      </c>
      <c r="D30" s="4">
        <f>'附录1 '!D30</f>
        <v>0.48</v>
      </c>
      <c r="E30" s="5">
        <v>0.34799999999999998</v>
      </c>
      <c r="F30" s="5">
        <v>0.48</v>
      </c>
      <c r="G30" s="5" t="s">
        <v>59</v>
      </c>
    </row>
    <row r="31" spans="1:7" ht="20.100000000000001" customHeight="1" x14ac:dyDescent="0.25">
      <c r="A31" s="36"/>
      <c r="B31" s="4">
        <v>28</v>
      </c>
      <c r="C31" s="4">
        <f>'附录1 '!C31</f>
        <v>3.3</v>
      </c>
      <c r="D31" s="4">
        <f>'附录1 '!D31</f>
        <v>0.46</v>
      </c>
      <c r="E31" s="5">
        <v>0.34300000000000003</v>
      </c>
      <c r="F31" s="5">
        <v>0.46</v>
      </c>
      <c r="G31" s="5" t="s">
        <v>59</v>
      </c>
    </row>
    <row r="32" spans="1:7" ht="20.100000000000001" customHeight="1" x14ac:dyDescent="0.25">
      <c r="A32" s="36"/>
      <c r="B32" s="4">
        <v>29</v>
      </c>
      <c r="C32" s="4">
        <f>'附录1 '!C32</f>
        <v>3.3</v>
      </c>
      <c r="D32" s="4">
        <f>'附录1 '!D32</f>
        <v>0.44</v>
      </c>
      <c r="E32" s="5">
        <v>0.33800000000000002</v>
      </c>
      <c r="F32" s="5">
        <v>0.44</v>
      </c>
      <c r="G32" s="5" t="s">
        <v>59</v>
      </c>
    </row>
    <row r="33" spans="1:7" ht="20.100000000000001" customHeight="1" x14ac:dyDescent="0.25">
      <c r="A33" s="36"/>
      <c r="B33" s="4">
        <v>30</v>
      </c>
      <c r="C33" s="4">
        <f>'附录1 '!C33</f>
        <v>3.3</v>
      </c>
      <c r="D33" s="4">
        <f>'附录1 '!D33</f>
        <v>0.42</v>
      </c>
      <c r="E33" s="5">
        <v>0.33400000000000002</v>
      </c>
      <c r="F33" s="5">
        <v>0.42</v>
      </c>
      <c r="G33" s="5" t="s">
        <v>59</v>
      </c>
    </row>
    <row r="34" spans="1:7" ht="20.100000000000001" customHeight="1" x14ac:dyDescent="0.25">
      <c r="A34" s="36"/>
      <c r="B34" s="4">
        <v>31</v>
      </c>
      <c r="C34" s="4">
        <f>'附录1 '!C34</f>
        <v>3.3</v>
      </c>
      <c r="D34" s="4">
        <f>'附录1 '!D34</f>
        <v>0.4</v>
      </c>
      <c r="E34" s="5">
        <v>0.32900000000000001</v>
      </c>
      <c r="F34" s="5">
        <v>0.4</v>
      </c>
      <c r="G34" s="5" t="s">
        <v>59</v>
      </c>
    </row>
    <row r="35" spans="1:7" ht="20.100000000000001" customHeight="1" x14ac:dyDescent="0.25">
      <c r="A35" s="36"/>
      <c r="B35" s="4">
        <v>32</v>
      </c>
      <c r="C35" s="4">
        <f>'附录1 '!C35</f>
        <v>3.3</v>
      </c>
      <c r="D35" s="4">
        <f>'附录1 '!D35</f>
        <v>0.38</v>
      </c>
      <c r="E35" s="5">
        <v>0.32400000000000001</v>
      </c>
      <c r="F35" s="5">
        <v>0.38</v>
      </c>
      <c r="G35" s="5" t="s">
        <v>59</v>
      </c>
    </row>
    <row r="36" spans="1:7" ht="20.100000000000001" customHeight="1" x14ac:dyDescent="0.25">
      <c r="A36" s="36"/>
      <c r="B36" s="4">
        <v>33</v>
      </c>
      <c r="C36" s="4">
        <f>'附录1 '!C36</f>
        <v>3.3</v>
      </c>
      <c r="D36" s="4">
        <f>'附录1 '!D36</f>
        <v>0.36</v>
      </c>
      <c r="E36" s="5">
        <v>0.32</v>
      </c>
      <c r="F36" s="5">
        <v>0.36</v>
      </c>
      <c r="G36" s="5" t="s">
        <v>59</v>
      </c>
    </row>
    <row r="37" spans="1:7" ht="20.100000000000001" customHeight="1" x14ac:dyDescent="0.25">
      <c r="A37" s="36"/>
      <c r="B37" s="4">
        <v>34</v>
      </c>
      <c r="C37" s="4">
        <f>'附录1 '!C37</f>
        <v>3.3</v>
      </c>
      <c r="D37" s="4">
        <f>'附录1 '!D37</f>
        <v>0.34</v>
      </c>
      <c r="E37" s="5">
        <v>0.315</v>
      </c>
      <c r="F37" s="5">
        <v>0.34</v>
      </c>
      <c r="G37" s="5" t="s">
        <v>59</v>
      </c>
    </row>
    <row r="38" spans="1:7" ht="20.100000000000001" customHeight="1" x14ac:dyDescent="0.25">
      <c r="A38" s="36"/>
      <c r="B38" s="4">
        <v>35</v>
      </c>
      <c r="C38" s="4">
        <f>'附录1 '!C38</f>
        <v>3.3</v>
      </c>
      <c r="D38" s="4">
        <f>'附录1 '!D38</f>
        <v>0.32</v>
      </c>
      <c r="E38" s="5">
        <v>0.31</v>
      </c>
      <c r="F38" s="5">
        <v>0.32</v>
      </c>
      <c r="G38" s="5" t="s">
        <v>59</v>
      </c>
    </row>
    <row r="39" spans="1:7" ht="20.100000000000001" customHeight="1" x14ac:dyDescent="0.25">
      <c r="A39" s="36"/>
      <c r="B39" s="4">
        <v>36</v>
      </c>
      <c r="C39" s="4">
        <f>'附录1 '!C39</f>
        <v>3.3</v>
      </c>
      <c r="D39" s="4">
        <f>'附录1 '!D39</f>
        <v>0.3</v>
      </c>
      <c r="E39" s="5">
        <v>0.30499999999999999</v>
      </c>
      <c r="F39" s="5">
        <v>0.3</v>
      </c>
      <c r="G39" s="5" t="s">
        <v>59</v>
      </c>
    </row>
    <row r="40" spans="1:7" ht="20.100000000000001" customHeight="1" x14ac:dyDescent="0.25">
      <c r="A40" s="36"/>
      <c r="B40" s="4">
        <v>37</v>
      </c>
      <c r="C40" s="4">
        <f>'附录1 '!C40</f>
        <v>3.3</v>
      </c>
      <c r="D40" s="4">
        <f>'附录1 '!D40</f>
        <v>0.28000000000000003</v>
      </c>
      <c r="E40" s="5">
        <v>0.3</v>
      </c>
      <c r="F40" s="5">
        <v>0.28000000000000003</v>
      </c>
      <c r="G40" s="5" t="s">
        <v>59</v>
      </c>
    </row>
    <row r="41" spans="1:7" ht="20.100000000000001" customHeight="1" x14ac:dyDescent="0.25">
      <c r="A41" s="36"/>
      <c r="B41" s="4">
        <v>38</v>
      </c>
      <c r="C41" s="4">
        <f>'附录1 '!C41</f>
        <v>3.3</v>
      </c>
      <c r="D41" s="4">
        <f>'附录1 '!D41</f>
        <v>0.26</v>
      </c>
      <c r="E41" s="5">
        <v>0.29499999999999998</v>
      </c>
      <c r="F41" s="5">
        <v>0.26</v>
      </c>
      <c r="G41" s="5" t="s">
        <v>59</v>
      </c>
    </row>
    <row r="42" spans="1:7" ht="20.100000000000001" customHeight="1" x14ac:dyDescent="0.25">
      <c r="A42" s="36"/>
      <c r="B42" s="4">
        <v>39</v>
      </c>
      <c r="C42" s="4">
        <f>'附录1 '!C42</f>
        <v>3.3</v>
      </c>
      <c r="D42" s="4">
        <f>'附录1 '!D42</f>
        <v>0.24</v>
      </c>
      <c r="E42" s="5">
        <v>0.28999999999999998</v>
      </c>
      <c r="F42" s="5">
        <v>0.24</v>
      </c>
      <c r="G42" s="5" t="s">
        <v>59</v>
      </c>
    </row>
    <row r="43" spans="1:7" ht="20.100000000000001" customHeight="1" x14ac:dyDescent="0.25">
      <c r="A43" s="36"/>
      <c r="B43" s="4">
        <v>40</v>
      </c>
      <c r="C43" s="4">
        <f>'附录1 '!C43</f>
        <v>3.3</v>
      </c>
      <c r="D43" s="4">
        <f>'附录1 '!D43</f>
        <v>0.22</v>
      </c>
      <c r="E43" s="5">
        <v>0.28499999999999998</v>
      </c>
      <c r="F43" s="5">
        <v>0.22</v>
      </c>
      <c r="G43" s="5" t="s">
        <v>59</v>
      </c>
    </row>
    <row r="44" spans="1:7" ht="20.100000000000001" customHeight="1" x14ac:dyDescent="0.25">
      <c r="A44" s="36"/>
      <c r="B44" s="4">
        <v>41</v>
      </c>
      <c r="C44" s="4">
        <f>'附录1 '!C44</f>
        <v>3.3</v>
      </c>
      <c r="D44" s="4">
        <f>'附录1 '!D44</f>
        <v>0.2</v>
      </c>
      <c r="E44" s="5">
        <v>0.27900000000000003</v>
      </c>
      <c r="F44" s="5">
        <v>0.2</v>
      </c>
      <c r="G44" s="5" t="s">
        <v>59</v>
      </c>
    </row>
    <row r="45" spans="1:7" ht="20.100000000000001" customHeight="1" x14ac:dyDescent="0.25">
      <c r="A45" s="36"/>
      <c r="B45" s="4">
        <v>42</v>
      </c>
      <c r="C45" s="4">
        <f>'附录1 '!C45</f>
        <v>3.3</v>
      </c>
      <c r="D45" s="4">
        <f>'附录1 '!D45</f>
        <v>0.18</v>
      </c>
      <c r="E45" s="5">
        <v>0.27300000000000002</v>
      </c>
      <c r="F45" s="5">
        <v>0.18</v>
      </c>
      <c r="G45" s="5" t="s">
        <v>59</v>
      </c>
    </row>
    <row r="46" spans="1:7" ht="20.100000000000001" customHeight="1" x14ac:dyDescent="0.25">
      <c r="A46" s="36"/>
      <c r="B46" s="4">
        <v>43</v>
      </c>
      <c r="C46" s="4">
        <f>'附录1 '!C46</f>
        <v>3.3</v>
      </c>
      <c r="D46" s="4">
        <f>'附录1 '!D46</f>
        <v>0.16</v>
      </c>
      <c r="E46" s="5">
        <v>0.26700000000000002</v>
      </c>
      <c r="F46" s="5">
        <v>0.16</v>
      </c>
      <c r="G46" s="5" t="s">
        <v>59</v>
      </c>
    </row>
    <row r="47" spans="1:7" ht="20.100000000000001" customHeight="1" x14ac:dyDescent="0.25">
      <c r="A47" s="36"/>
      <c r="B47" s="4">
        <v>44</v>
      </c>
      <c r="C47" s="4">
        <f>'附录1 '!C47</f>
        <v>3.3</v>
      </c>
      <c r="D47" s="4">
        <f>'附录1 '!D47</f>
        <v>0.14000000000000001</v>
      </c>
      <c r="E47" s="5">
        <v>0.26</v>
      </c>
      <c r="F47" s="5">
        <v>0.14000000000000001</v>
      </c>
      <c r="G47" s="5" t="s">
        <v>59</v>
      </c>
    </row>
    <row r="48" spans="1:7" ht="20.100000000000001" customHeight="1" x14ac:dyDescent="0.25">
      <c r="A48" s="36"/>
      <c r="B48" s="4">
        <v>45</v>
      </c>
      <c r="C48" s="4">
        <f>'附录1 '!C48</f>
        <v>3.3</v>
      </c>
      <c r="D48" s="4">
        <f>'附录1 '!D48</f>
        <v>0.12</v>
      </c>
      <c r="E48" s="5">
        <v>0.253</v>
      </c>
      <c r="F48" s="5">
        <v>0.12</v>
      </c>
      <c r="G48" s="5" t="s">
        <v>59</v>
      </c>
    </row>
    <row r="49" spans="1:7" ht="20.100000000000001" customHeight="1" x14ac:dyDescent="0.25">
      <c r="A49" s="36"/>
      <c r="B49" s="4">
        <v>46</v>
      </c>
      <c r="C49" s="4">
        <f>'附录1 '!C49</f>
        <v>3.3</v>
      </c>
      <c r="D49" s="4">
        <f>'附录1 '!D49</f>
        <v>0.1</v>
      </c>
      <c r="E49" s="5">
        <v>0.24399999999999999</v>
      </c>
      <c r="F49" s="5">
        <v>0.1</v>
      </c>
      <c r="G49" s="5" t="s">
        <v>59</v>
      </c>
    </row>
    <row r="50" spans="1:7" ht="20.100000000000001" customHeight="1" x14ac:dyDescent="0.25">
      <c r="A50" s="36"/>
      <c r="B50" s="4">
        <v>47</v>
      </c>
      <c r="C50" s="4">
        <f>'附录1 '!C50</f>
        <v>3.3</v>
      </c>
      <c r="D50" s="4">
        <f>'附录1 '!D50</f>
        <v>0.08</v>
      </c>
      <c r="E50" s="5">
        <v>0.23499999999999999</v>
      </c>
      <c r="F50" s="5">
        <v>0.08</v>
      </c>
      <c r="G50" s="5" t="s">
        <v>59</v>
      </c>
    </row>
    <row r="51" spans="1:7" ht="20.100000000000001" customHeight="1" x14ac:dyDescent="0.25">
      <c r="A51" s="36"/>
      <c r="B51" s="4">
        <v>48</v>
      </c>
      <c r="C51" s="4">
        <f>'附录1 '!C51</f>
        <v>3.3</v>
      </c>
      <c r="D51" s="4">
        <f>'附录1 '!D51</f>
        <v>0.06</v>
      </c>
      <c r="E51" s="5">
        <v>0.223</v>
      </c>
      <c r="F51" s="5">
        <v>0.06</v>
      </c>
      <c r="G51" s="5" t="s">
        <v>59</v>
      </c>
    </row>
    <row r="52" spans="1:7" ht="20.100000000000001" customHeight="1" x14ac:dyDescent="0.25">
      <c r="A52" s="36"/>
      <c r="B52" s="4">
        <v>49</v>
      </c>
      <c r="C52" s="4">
        <f>'附录1 '!C52</f>
        <v>3.3</v>
      </c>
      <c r="D52" s="4">
        <f>'附录1 '!D52</f>
        <v>0.04</v>
      </c>
      <c r="E52" s="5">
        <v>0.20699999999999999</v>
      </c>
      <c r="F52" s="5">
        <v>0.04</v>
      </c>
      <c r="G52" s="5" t="s">
        <v>59</v>
      </c>
    </row>
    <row r="53" spans="1:7" ht="20.100000000000001" customHeight="1" x14ac:dyDescent="0.25">
      <c r="A53" s="36"/>
      <c r="B53" s="4">
        <v>50</v>
      </c>
      <c r="C53" s="4">
        <f>'附录1 '!C53</f>
        <v>3.3</v>
      </c>
      <c r="D53" s="4">
        <f>'附录1 '!D53</f>
        <v>0.02</v>
      </c>
      <c r="E53" s="5">
        <v>0.183</v>
      </c>
      <c r="F53" s="5">
        <v>0.02</v>
      </c>
      <c r="G53" s="5" t="s">
        <v>59</v>
      </c>
    </row>
  </sheetData>
  <mergeCells count="4">
    <mergeCell ref="B1:G1"/>
    <mergeCell ref="B2:D2"/>
    <mergeCell ref="E2:G2"/>
    <mergeCell ref="A1:A53"/>
  </mergeCells>
  <phoneticPr fontId="16" type="noConversion"/>
  <hyperlinks>
    <hyperlink ref="B1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2"/>
  <dimension ref="A1:G53"/>
  <sheetViews>
    <sheetView topLeftCell="A22" workbookViewId="0">
      <selection activeCell="K24" sqref="K24"/>
    </sheetView>
  </sheetViews>
  <sheetFormatPr defaultColWidth="9" defaultRowHeight="13.8" x14ac:dyDescent="0.25"/>
  <cols>
    <col min="2" max="2" width="7.44140625" customWidth="1"/>
    <col min="3" max="3" width="7.88671875" customWidth="1"/>
    <col min="4" max="4" width="6.88671875" customWidth="1"/>
    <col min="5" max="5" width="11.21875" customWidth="1"/>
    <col min="6" max="6" width="12" customWidth="1"/>
    <col min="7" max="7" width="11" customWidth="1"/>
  </cols>
  <sheetData>
    <row r="1" spans="1:7" ht="24.9" customHeight="1" x14ac:dyDescent="0.25">
      <c r="A1" s="36" t="s">
        <v>46</v>
      </c>
      <c r="B1" s="60" t="s">
        <v>61</v>
      </c>
      <c r="C1" s="61"/>
      <c r="D1" s="61"/>
      <c r="E1" s="61"/>
      <c r="F1" s="61"/>
      <c r="G1" s="62"/>
    </row>
    <row r="2" spans="1:7" ht="20.100000000000001" customHeight="1" x14ac:dyDescent="0.25">
      <c r="A2" s="36"/>
      <c r="B2" s="72" t="s">
        <v>48</v>
      </c>
      <c r="C2" s="72"/>
      <c r="D2" s="72"/>
      <c r="E2" s="73" t="s">
        <v>67</v>
      </c>
      <c r="F2" s="73"/>
      <c r="G2" s="73"/>
    </row>
    <row r="3" spans="1:7" ht="20.100000000000001" customHeight="1" x14ac:dyDescent="0.25">
      <c r="A3" s="36"/>
      <c r="B3" s="2" t="s">
        <v>49</v>
      </c>
      <c r="C3" s="2" t="s">
        <v>29</v>
      </c>
      <c r="D3" s="2" t="s">
        <v>31</v>
      </c>
      <c r="E3" s="3" t="s">
        <v>56</v>
      </c>
      <c r="F3" s="3" t="s">
        <v>57</v>
      </c>
      <c r="G3" s="3" t="s">
        <v>58</v>
      </c>
    </row>
    <row r="4" spans="1:7" ht="20.100000000000001" customHeight="1" x14ac:dyDescent="0.25">
      <c r="A4" s="36"/>
      <c r="B4" s="4">
        <v>1</v>
      </c>
      <c r="C4" s="4">
        <f>'附录1 '!C4</f>
        <v>3.3</v>
      </c>
      <c r="D4" s="4">
        <f>'附录1 '!D4</f>
        <v>1</v>
      </c>
      <c r="E4" s="5">
        <v>0.498</v>
      </c>
      <c r="F4" s="5">
        <v>1</v>
      </c>
      <c r="G4" s="5" t="s">
        <v>59</v>
      </c>
    </row>
    <row r="5" spans="1:7" ht="20.100000000000001" customHeight="1" x14ac:dyDescent="0.25">
      <c r="A5" s="36"/>
      <c r="B5" s="4">
        <v>2</v>
      </c>
      <c r="C5" s="4">
        <f>'附录1 '!C5</f>
        <v>3.3</v>
      </c>
      <c r="D5" s="4">
        <f>'附录1 '!D5</f>
        <v>0.98</v>
      </c>
      <c r="E5" s="5">
        <v>0.49099999999999999</v>
      </c>
      <c r="F5" s="5">
        <v>0.98</v>
      </c>
      <c r="G5" s="5" t="s">
        <v>59</v>
      </c>
    </row>
    <row r="6" spans="1:7" ht="20.100000000000001" customHeight="1" x14ac:dyDescent="0.25">
      <c r="A6" s="36"/>
      <c r="B6" s="4">
        <v>3</v>
      </c>
      <c r="C6" s="4">
        <f>'附录1 '!C6</f>
        <v>3.3</v>
      </c>
      <c r="D6" s="4">
        <f>'附录1 '!D6</f>
        <v>0.96</v>
      </c>
      <c r="E6" s="5">
        <v>0.48799999999999999</v>
      </c>
      <c r="F6" s="5">
        <v>0.96</v>
      </c>
      <c r="G6" s="5" t="s">
        <v>59</v>
      </c>
    </row>
    <row r="7" spans="1:7" ht="20.100000000000001" customHeight="1" x14ac:dyDescent="0.25">
      <c r="A7" s="36"/>
      <c r="B7" s="4">
        <v>4</v>
      </c>
      <c r="C7" s="4">
        <f>'附录1 '!C7</f>
        <v>3.3</v>
      </c>
      <c r="D7" s="4">
        <f>'附录1 '!D7</f>
        <v>0.94000000000000006</v>
      </c>
      <c r="E7" s="5">
        <v>0.48399999999999999</v>
      </c>
      <c r="F7" s="5">
        <v>0.94</v>
      </c>
      <c r="G7" s="5" t="s">
        <v>59</v>
      </c>
    </row>
    <row r="8" spans="1:7" ht="20.100000000000001" customHeight="1" x14ac:dyDescent="0.25">
      <c r="A8" s="36"/>
      <c r="B8" s="4">
        <v>5</v>
      </c>
      <c r="C8" s="4">
        <f>'附录1 '!C8</f>
        <v>3.3</v>
      </c>
      <c r="D8" s="4">
        <f>'附录1 '!D8</f>
        <v>0.92</v>
      </c>
      <c r="E8" s="5">
        <v>0.48099999999999998</v>
      </c>
      <c r="F8" s="5">
        <v>0.92</v>
      </c>
      <c r="G8" s="5" t="s">
        <v>59</v>
      </c>
    </row>
    <row r="9" spans="1:7" ht="20.100000000000001" customHeight="1" x14ac:dyDescent="0.25">
      <c r="A9" s="36"/>
      <c r="B9" s="4">
        <v>6</v>
      </c>
      <c r="C9" s="4">
        <f>'附录1 '!C9</f>
        <v>3.3</v>
      </c>
      <c r="D9" s="4">
        <f>'附录1 '!D9</f>
        <v>0.9</v>
      </c>
      <c r="E9" s="5">
        <v>0.47799999999999998</v>
      </c>
      <c r="F9" s="5">
        <v>0.9</v>
      </c>
      <c r="G9" s="5" t="s">
        <v>59</v>
      </c>
    </row>
    <row r="10" spans="1:7" ht="20.100000000000001" customHeight="1" x14ac:dyDescent="0.25">
      <c r="A10" s="36"/>
      <c r="B10" s="4">
        <v>7</v>
      </c>
      <c r="C10" s="4">
        <f>'附录1 '!C10</f>
        <v>3.3</v>
      </c>
      <c r="D10" s="4">
        <f>'附录1 '!D10</f>
        <v>0.88</v>
      </c>
      <c r="E10" s="5">
        <v>0.47399999999999998</v>
      </c>
      <c r="F10" s="5">
        <v>0.88</v>
      </c>
      <c r="G10" s="5" t="s">
        <v>59</v>
      </c>
    </row>
    <row r="11" spans="1:7" ht="20.100000000000001" customHeight="1" x14ac:dyDescent="0.25">
      <c r="A11" s="36"/>
      <c r="B11" s="4">
        <v>8</v>
      </c>
      <c r="C11" s="4">
        <f>'附录1 '!C11</f>
        <v>3.3</v>
      </c>
      <c r="D11" s="4">
        <f>'附录1 '!D11</f>
        <v>0.86</v>
      </c>
      <c r="E11" s="5">
        <v>0.47099999999999997</v>
      </c>
      <c r="F11" s="5">
        <v>0.86</v>
      </c>
      <c r="G11" s="5" t="s">
        <v>59</v>
      </c>
    </row>
    <row r="12" spans="1:7" ht="20.100000000000001" customHeight="1" x14ac:dyDescent="0.25">
      <c r="A12" s="36"/>
      <c r="B12" s="4">
        <v>9</v>
      </c>
      <c r="C12" s="4">
        <f>'附录1 '!C12</f>
        <v>3.3</v>
      </c>
      <c r="D12" s="4">
        <f>'附录1 '!D12</f>
        <v>0.84</v>
      </c>
      <c r="E12" s="5">
        <v>0.46899999999999997</v>
      </c>
      <c r="F12" s="5">
        <v>0.84</v>
      </c>
      <c r="G12" s="5" t="s">
        <v>59</v>
      </c>
    </row>
    <row r="13" spans="1:7" ht="20.100000000000001" customHeight="1" x14ac:dyDescent="0.25">
      <c r="A13" s="36"/>
      <c r="B13" s="4">
        <v>10</v>
      </c>
      <c r="C13" s="4">
        <f>'附录1 '!C13</f>
        <v>3.3</v>
      </c>
      <c r="D13" s="4">
        <f>'附录1 '!D13</f>
        <v>0.82000000000000006</v>
      </c>
      <c r="E13" s="5">
        <v>0.46600000000000003</v>
      </c>
      <c r="F13" s="5">
        <v>0.82</v>
      </c>
      <c r="G13" s="5" t="s">
        <v>59</v>
      </c>
    </row>
    <row r="14" spans="1:7" ht="20.100000000000001" customHeight="1" x14ac:dyDescent="0.25">
      <c r="A14" s="36"/>
      <c r="B14" s="4">
        <v>11</v>
      </c>
      <c r="C14" s="4">
        <f>'附录1 '!C14</f>
        <v>3.3</v>
      </c>
      <c r="D14" s="4">
        <f>'附录1 '!D14</f>
        <v>0.8</v>
      </c>
      <c r="E14" s="5">
        <v>0.46300000000000002</v>
      </c>
      <c r="F14" s="5">
        <v>0.8</v>
      </c>
      <c r="G14" s="5" t="s">
        <v>59</v>
      </c>
    </row>
    <row r="15" spans="1:7" ht="20.100000000000001" customHeight="1" x14ac:dyDescent="0.25">
      <c r="A15" s="36"/>
      <c r="B15" s="4">
        <v>12</v>
      </c>
      <c r="C15" s="4">
        <f>'附录1 '!C15</f>
        <v>3.3</v>
      </c>
      <c r="D15" s="4">
        <f>'附录1 '!D15</f>
        <v>0.78</v>
      </c>
      <c r="E15" s="5">
        <v>0.46100000000000002</v>
      </c>
      <c r="F15" s="5">
        <v>0.78</v>
      </c>
      <c r="G15" s="5" t="s">
        <v>59</v>
      </c>
    </row>
    <row r="16" spans="1:7" ht="20.100000000000001" customHeight="1" x14ac:dyDescent="0.25">
      <c r="A16" s="36"/>
      <c r="B16" s="4">
        <v>13</v>
      </c>
      <c r="C16" s="4">
        <f>'附录1 '!C16</f>
        <v>3.3</v>
      </c>
      <c r="D16" s="4">
        <f>'附录1 '!D16</f>
        <v>0.76</v>
      </c>
      <c r="E16" s="5">
        <v>0.45800000000000002</v>
      </c>
      <c r="F16" s="5">
        <v>0.76</v>
      </c>
      <c r="G16" s="5" t="s">
        <v>59</v>
      </c>
    </row>
    <row r="17" spans="1:7" ht="20.100000000000001" customHeight="1" x14ac:dyDescent="0.25">
      <c r="A17" s="36"/>
      <c r="B17" s="4">
        <v>14</v>
      </c>
      <c r="C17" s="4">
        <f>'附录1 '!C17</f>
        <v>3.3</v>
      </c>
      <c r="D17" s="4">
        <f>'附录1 '!D17</f>
        <v>0.74</v>
      </c>
      <c r="E17" s="5">
        <v>0.45600000000000002</v>
      </c>
      <c r="F17" s="5">
        <v>0.74</v>
      </c>
      <c r="G17" s="5" t="s">
        <v>59</v>
      </c>
    </row>
    <row r="18" spans="1:7" ht="20.100000000000001" customHeight="1" x14ac:dyDescent="0.25">
      <c r="A18" s="36"/>
      <c r="B18" s="4">
        <v>15</v>
      </c>
      <c r="C18" s="4">
        <f>'附录1 '!C18</f>
        <v>3.3</v>
      </c>
      <c r="D18" s="4">
        <f>'附录1 '!D18</f>
        <v>0.72</v>
      </c>
      <c r="E18" s="5">
        <v>0.45300000000000001</v>
      </c>
      <c r="F18" s="5">
        <v>0.72</v>
      </c>
      <c r="G18" s="5" t="s">
        <v>59</v>
      </c>
    </row>
    <row r="19" spans="1:7" ht="20.100000000000001" customHeight="1" x14ac:dyDescent="0.25">
      <c r="A19" s="36"/>
      <c r="B19" s="4">
        <v>16</v>
      </c>
      <c r="C19" s="4">
        <f>'附录1 '!C19</f>
        <v>3.3</v>
      </c>
      <c r="D19" s="4">
        <f>'附录1 '!D19</f>
        <v>0.70000000000000007</v>
      </c>
      <c r="E19" s="5">
        <v>0.45100000000000001</v>
      </c>
      <c r="F19" s="5">
        <v>0.7</v>
      </c>
      <c r="G19" s="5" t="s">
        <v>59</v>
      </c>
    </row>
    <row r="20" spans="1:7" ht="20.100000000000001" customHeight="1" x14ac:dyDescent="0.25">
      <c r="A20" s="36"/>
      <c r="B20" s="4">
        <v>17</v>
      </c>
      <c r="C20" s="4">
        <f>'附录1 '!C20</f>
        <v>3.3</v>
      </c>
      <c r="D20" s="4">
        <f>'附录1 '!D20</f>
        <v>0.68</v>
      </c>
      <c r="E20" s="5">
        <v>0.44900000000000001</v>
      </c>
      <c r="F20" s="5">
        <v>0.68</v>
      </c>
      <c r="G20" s="5" t="s">
        <v>59</v>
      </c>
    </row>
    <row r="21" spans="1:7" ht="20.100000000000001" customHeight="1" x14ac:dyDescent="0.25">
      <c r="A21" s="36"/>
      <c r="B21" s="4">
        <v>18</v>
      </c>
      <c r="C21" s="4">
        <f>'附录1 '!C21</f>
        <v>3.3</v>
      </c>
      <c r="D21" s="4">
        <f>'附录1 '!D21</f>
        <v>0.66</v>
      </c>
      <c r="E21" s="5">
        <v>0.44600000000000001</v>
      </c>
      <c r="F21" s="5">
        <v>0.66</v>
      </c>
      <c r="G21" s="5" t="s">
        <v>59</v>
      </c>
    </row>
    <row r="22" spans="1:7" ht="20.100000000000001" customHeight="1" x14ac:dyDescent="0.25">
      <c r="A22" s="36"/>
      <c r="B22" s="4">
        <v>19</v>
      </c>
      <c r="C22" s="4">
        <f>'附录1 '!C22</f>
        <v>3.3</v>
      </c>
      <c r="D22" s="4">
        <f>'附录1 '!D22</f>
        <v>0.64</v>
      </c>
      <c r="E22" s="5">
        <v>0.44400000000000001</v>
      </c>
      <c r="F22" s="5">
        <v>0.64</v>
      </c>
      <c r="G22" s="5" t="s">
        <v>59</v>
      </c>
    </row>
    <row r="23" spans="1:7" ht="20.100000000000001" customHeight="1" x14ac:dyDescent="0.25">
      <c r="A23" s="36"/>
      <c r="B23" s="4">
        <v>20</v>
      </c>
      <c r="C23" s="4">
        <f>'附录1 '!C23</f>
        <v>3.3</v>
      </c>
      <c r="D23" s="4">
        <f>'附录1 '!D23</f>
        <v>0.62</v>
      </c>
      <c r="E23" s="5">
        <v>0.443</v>
      </c>
      <c r="F23" s="5">
        <v>0.62</v>
      </c>
      <c r="G23" s="5" t="s">
        <v>59</v>
      </c>
    </row>
    <row r="24" spans="1:7" ht="20.100000000000001" customHeight="1" x14ac:dyDescent="0.25">
      <c r="A24" s="36"/>
      <c r="B24" s="4">
        <v>21</v>
      </c>
      <c r="C24" s="4">
        <f>'附录1 '!C24</f>
        <v>3.3</v>
      </c>
      <c r="D24" s="4">
        <f>'附录1 '!D24</f>
        <v>0.6</v>
      </c>
      <c r="E24" s="5">
        <v>0.44</v>
      </c>
      <c r="F24" s="5">
        <v>0.6</v>
      </c>
      <c r="G24" s="5" t="s">
        <v>59</v>
      </c>
    </row>
    <row r="25" spans="1:7" ht="20.100000000000001" customHeight="1" x14ac:dyDescent="0.25">
      <c r="A25" s="36"/>
      <c r="B25" s="4">
        <v>22</v>
      </c>
      <c r="C25" s="4">
        <f>'附录1 '!C25</f>
        <v>3.3</v>
      </c>
      <c r="D25" s="4">
        <f>'附录1 '!D25</f>
        <v>0.57999999999999996</v>
      </c>
      <c r="E25" s="5">
        <v>0.438</v>
      </c>
      <c r="F25" s="5">
        <v>0.57999999999999996</v>
      </c>
      <c r="G25" s="5" t="s">
        <v>59</v>
      </c>
    </row>
    <row r="26" spans="1:7" ht="20.100000000000001" customHeight="1" x14ac:dyDescent="0.25">
      <c r="A26" s="36"/>
      <c r="B26" s="4">
        <v>23</v>
      </c>
      <c r="C26" s="4">
        <f>'附录1 '!C26</f>
        <v>3.3</v>
      </c>
      <c r="D26" s="4">
        <f>'附录1 '!D26</f>
        <v>0.56000000000000005</v>
      </c>
      <c r="E26" s="5">
        <v>0.437</v>
      </c>
      <c r="F26" s="5">
        <v>0.56000000000000005</v>
      </c>
      <c r="G26" s="5" t="s">
        <v>59</v>
      </c>
    </row>
    <row r="27" spans="1:7" ht="20.100000000000001" customHeight="1" x14ac:dyDescent="0.25">
      <c r="A27" s="36"/>
      <c r="B27" s="4">
        <v>24</v>
      </c>
      <c r="C27" s="4">
        <f>'附录1 '!C27</f>
        <v>3.3</v>
      </c>
      <c r="D27" s="4">
        <f>'附录1 '!D27</f>
        <v>0.54</v>
      </c>
      <c r="E27" s="5">
        <v>0.435</v>
      </c>
      <c r="F27" s="5">
        <v>0.54</v>
      </c>
      <c r="G27" s="5" t="s">
        <v>59</v>
      </c>
    </row>
    <row r="28" spans="1:7" ht="20.100000000000001" customHeight="1" x14ac:dyDescent="0.25">
      <c r="A28" s="36"/>
      <c r="B28" s="4">
        <v>25</v>
      </c>
      <c r="C28" s="4">
        <f>'附录1 '!C28</f>
        <v>3.3</v>
      </c>
      <c r="D28" s="4">
        <f>'附录1 '!D28</f>
        <v>0.52</v>
      </c>
      <c r="E28" s="5">
        <v>0.435</v>
      </c>
      <c r="F28" s="5">
        <v>0.52</v>
      </c>
      <c r="G28" s="5" t="s">
        <v>59</v>
      </c>
    </row>
    <row r="29" spans="1:7" ht="20.100000000000001" customHeight="1" x14ac:dyDescent="0.25">
      <c r="A29" s="36"/>
      <c r="B29" s="4">
        <v>26</v>
      </c>
      <c r="C29" s="4">
        <f>'附录1 '!C29</f>
        <v>3.3</v>
      </c>
      <c r="D29" s="4">
        <f>'附录1 '!D29</f>
        <v>0.5</v>
      </c>
      <c r="E29" s="5">
        <v>0.432</v>
      </c>
      <c r="F29" s="5">
        <v>0.5</v>
      </c>
      <c r="G29" s="5" t="s">
        <v>59</v>
      </c>
    </row>
    <row r="30" spans="1:7" ht="20.100000000000001" customHeight="1" x14ac:dyDescent="0.25">
      <c r="A30" s="36"/>
      <c r="B30" s="4">
        <v>27</v>
      </c>
      <c r="C30" s="4">
        <f>'附录1 '!C30</f>
        <v>3.3</v>
      </c>
      <c r="D30" s="4">
        <f>'附录1 '!D30</f>
        <v>0.48</v>
      </c>
      <c r="E30" s="5">
        <v>0.43</v>
      </c>
      <c r="F30" s="5">
        <v>0.48</v>
      </c>
      <c r="G30" s="5" t="s">
        <v>59</v>
      </c>
    </row>
    <row r="31" spans="1:7" ht="20.100000000000001" customHeight="1" x14ac:dyDescent="0.25">
      <c r="A31" s="36"/>
      <c r="B31" s="4">
        <v>28</v>
      </c>
      <c r="C31" s="4">
        <f>'附录1 '!C31</f>
        <v>3.3</v>
      </c>
      <c r="D31" s="4">
        <f>'附录1 '!D31</f>
        <v>0.46</v>
      </c>
      <c r="E31" s="5">
        <v>0.42799999999999999</v>
      </c>
      <c r="F31" s="5">
        <v>0.46</v>
      </c>
      <c r="G31" s="5" t="s">
        <v>59</v>
      </c>
    </row>
    <row r="32" spans="1:7" ht="20.100000000000001" customHeight="1" x14ac:dyDescent="0.25">
      <c r="A32" s="36"/>
      <c r="B32" s="4">
        <v>29</v>
      </c>
      <c r="C32" s="4">
        <f>'附录1 '!C32</f>
        <v>3.3</v>
      </c>
      <c r="D32" s="4">
        <f>'附录1 '!D32</f>
        <v>0.44</v>
      </c>
      <c r="E32" s="5">
        <v>0.42599999999999999</v>
      </c>
      <c r="F32" s="5">
        <v>0.44</v>
      </c>
      <c r="G32" s="5" t="s">
        <v>59</v>
      </c>
    </row>
    <row r="33" spans="1:7" ht="20.100000000000001" customHeight="1" x14ac:dyDescent="0.25">
      <c r="A33" s="36"/>
      <c r="B33" s="4">
        <v>30</v>
      </c>
      <c r="C33" s="4">
        <f>'附录1 '!C33</f>
        <v>3.3</v>
      </c>
      <c r="D33" s="4">
        <f>'附录1 '!D33</f>
        <v>0.42</v>
      </c>
      <c r="E33" s="5">
        <v>0.42599999999999999</v>
      </c>
      <c r="F33" s="5">
        <v>0.42</v>
      </c>
      <c r="G33" s="5" t="s">
        <v>59</v>
      </c>
    </row>
    <row r="34" spans="1:7" ht="20.100000000000001" customHeight="1" x14ac:dyDescent="0.25">
      <c r="A34" s="36"/>
      <c r="B34" s="4">
        <v>31</v>
      </c>
      <c r="C34" s="4">
        <f>'附录1 '!C34</f>
        <v>3.3</v>
      </c>
      <c r="D34" s="4">
        <f>'附录1 '!D34</f>
        <v>0.4</v>
      </c>
      <c r="E34" s="5">
        <v>0.42399999999999999</v>
      </c>
      <c r="F34" s="5">
        <v>0.4</v>
      </c>
      <c r="G34" s="5" t="s">
        <v>59</v>
      </c>
    </row>
    <row r="35" spans="1:7" ht="20.100000000000001" customHeight="1" x14ac:dyDescent="0.25">
      <c r="A35" s="36"/>
      <c r="B35" s="4">
        <v>32</v>
      </c>
      <c r="C35" s="4">
        <f>'附录1 '!C35</f>
        <v>3.3</v>
      </c>
      <c r="D35" s="4">
        <f>'附录1 '!D35</f>
        <v>0.38</v>
      </c>
      <c r="E35" s="5">
        <v>0.42199999999999999</v>
      </c>
      <c r="F35" s="5">
        <v>0.38</v>
      </c>
      <c r="G35" s="5" t="s">
        <v>59</v>
      </c>
    </row>
    <row r="36" spans="1:7" ht="20.100000000000001" customHeight="1" x14ac:dyDescent="0.25">
      <c r="A36" s="36"/>
      <c r="B36" s="4">
        <v>33</v>
      </c>
      <c r="C36" s="4">
        <f>'附录1 '!C36</f>
        <v>3.3</v>
      </c>
      <c r="D36" s="4">
        <f>'附录1 '!D36</f>
        <v>0.36</v>
      </c>
      <c r="E36" s="5">
        <v>0.42</v>
      </c>
      <c r="F36" s="5">
        <v>0.36</v>
      </c>
      <c r="G36" s="5" t="s">
        <v>59</v>
      </c>
    </row>
    <row r="37" spans="1:7" ht="20.100000000000001" customHeight="1" x14ac:dyDescent="0.25">
      <c r="A37" s="36"/>
      <c r="B37" s="4">
        <v>34</v>
      </c>
      <c r="C37" s="4">
        <f>'附录1 '!C37</f>
        <v>3.3</v>
      </c>
      <c r="D37" s="4">
        <f>'附录1 '!D37</f>
        <v>0.34</v>
      </c>
      <c r="E37" s="5">
        <v>0.41899999999999998</v>
      </c>
      <c r="F37" s="5">
        <v>0.34</v>
      </c>
      <c r="G37" s="5" t="s">
        <v>59</v>
      </c>
    </row>
    <row r="38" spans="1:7" ht="20.100000000000001" customHeight="1" x14ac:dyDescent="0.25">
      <c r="A38" s="36"/>
      <c r="B38" s="4">
        <v>35</v>
      </c>
      <c r="C38" s="4">
        <f>'附录1 '!C38</f>
        <v>3.3</v>
      </c>
      <c r="D38" s="4">
        <f>'附录1 '!D38</f>
        <v>0.32</v>
      </c>
      <c r="E38" s="5">
        <v>0.41699999999999998</v>
      </c>
      <c r="F38" s="5">
        <v>0.32</v>
      </c>
      <c r="G38" s="5" t="s">
        <v>59</v>
      </c>
    </row>
    <row r="39" spans="1:7" ht="20.100000000000001" customHeight="1" x14ac:dyDescent="0.25">
      <c r="A39" s="36"/>
      <c r="B39" s="4">
        <v>36</v>
      </c>
      <c r="C39" s="4">
        <f>'附录1 '!C39</f>
        <v>3.3</v>
      </c>
      <c r="D39" s="4">
        <f>'附录1 '!D39</f>
        <v>0.3</v>
      </c>
      <c r="E39" s="5">
        <v>0.41499999999999998</v>
      </c>
      <c r="F39" s="5">
        <v>0.3</v>
      </c>
      <c r="G39" s="5" t="s">
        <v>59</v>
      </c>
    </row>
    <row r="40" spans="1:7" ht="20.100000000000001" customHeight="1" x14ac:dyDescent="0.25">
      <c r="A40" s="36"/>
      <c r="B40" s="4">
        <v>37</v>
      </c>
      <c r="C40" s="4">
        <f>'附录1 '!C40</f>
        <v>3.3</v>
      </c>
      <c r="D40" s="4">
        <f>'附录1 '!D40</f>
        <v>0.28000000000000003</v>
      </c>
      <c r="E40" s="5">
        <v>0.41399999999999998</v>
      </c>
      <c r="F40" s="5">
        <v>0.28000000000000003</v>
      </c>
      <c r="G40" s="5" t="s">
        <v>59</v>
      </c>
    </row>
    <row r="41" spans="1:7" ht="20.100000000000001" customHeight="1" x14ac:dyDescent="0.25">
      <c r="A41" s="36"/>
      <c r="B41" s="4">
        <v>38</v>
      </c>
      <c r="C41" s="4">
        <f>'附录1 '!C41</f>
        <v>3.3</v>
      </c>
      <c r="D41" s="4">
        <f>'附录1 '!D41</f>
        <v>0.26</v>
      </c>
      <c r="E41" s="5">
        <v>0.41199999999999998</v>
      </c>
      <c r="F41" s="5">
        <v>0.26</v>
      </c>
      <c r="G41" s="5" t="s">
        <v>59</v>
      </c>
    </row>
    <row r="42" spans="1:7" ht="20.100000000000001" customHeight="1" x14ac:dyDescent="0.25">
      <c r="A42" s="36"/>
      <c r="B42" s="4">
        <v>39</v>
      </c>
      <c r="C42" s="4">
        <f>'附录1 '!C42</f>
        <v>3.3</v>
      </c>
      <c r="D42" s="4">
        <f>'附录1 '!D42</f>
        <v>0.24</v>
      </c>
      <c r="E42" s="5">
        <v>0.41</v>
      </c>
      <c r="F42" s="5">
        <v>0.24</v>
      </c>
      <c r="G42" s="5" t="s">
        <v>59</v>
      </c>
    </row>
    <row r="43" spans="1:7" ht="20.100000000000001" customHeight="1" x14ac:dyDescent="0.25">
      <c r="A43" s="36"/>
      <c r="B43" s="4">
        <v>40</v>
      </c>
      <c r="C43" s="4">
        <f>'附录1 '!C43</f>
        <v>3.3</v>
      </c>
      <c r="D43" s="4">
        <f>'附录1 '!D43</f>
        <v>0.22</v>
      </c>
      <c r="E43" s="5">
        <v>0.40799999999999997</v>
      </c>
      <c r="F43" s="5">
        <v>0.22</v>
      </c>
      <c r="G43" s="5" t="s">
        <v>59</v>
      </c>
    </row>
    <row r="44" spans="1:7" ht="20.100000000000001" customHeight="1" x14ac:dyDescent="0.25">
      <c r="A44" s="36"/>
      <c r="B44" s="4">
        <v>41</v>
      </c>
      <c r="C44" s="4">
        <f>'附录1 '!C44</f>
        <v>3.3</v>
      </c>
      <c r="D44" s="4">
        <f>'附录1 '!D44</f>
        <v>0.2</v>
      </c>
      <c r="E44" s="5">
        <v>0.40699999999999997</v>
      </c>
      <c r="F44" s="5">
        <v>0.2</v>
      </c>
      <c r="G44" s="5" t="s">
        <v>59</v>
      </c>
    </row>
    <row r="45" spans="1:7" ht="20.100000000000001" customHeight="1" x14ac:dyDescent="0.25">
      <c r="A45" s="36"/>
      <c r="B45" s="4">
        <v>42</v>
      </c>
      <c r="C45" s="4">
        <f>'附录1 '!C45</f>
        <v>3.3</v>
      </c>
      <c r="D45" s="4">
        <f>'附录1 '!D45</f>
        <v>0.18</v>
      </c>
      <c r="E45" s="5">
        <v>0.40500000000000003</v>
      </c>
      <c r="F45" s="5">
        <v>0.18</v>
      </c>
      <c r="G45" s="5" t="s">
        <v>59</v>
      </c>
    </row>
    <row r="46" spans="1:7" ht="20.100000000000001" customHeight="1" x14ac:dyDescent="0.25">
      <c r="A46" s="36"/>
      <c r="B46" s="4">
        <v>43</v>
      </c>
      <c r="C46" s="4">
        <f>'附录1 '!C46</f>
        <v>3.3</v>
      </c>
      <c r="D46" s="4">
        <f>'附录1 '!D46</f>
        <v>0.16</v>
      </c>
      <c r="E46" s="5">
        <v>0.40200000000000002</v>
      </c>
      <c r="F46" s="5">
        <v>0.16</v>
      </c>
      <c r="G46" s="5" t="s">
        <v>59</v>
      </c>
    </row>
    <row r="47" spans="1:7" ht="20.100000000000001" customHeight="1" x14ac:dyDescent="0.25">
      <c r="A47" s="36"/>
      <c r="B47" s="4">
        <v>44</v>
      </c>
      <c r="C47" s="4">
        <f>'附录1 '!C47</f>
        <v>3.3</v>
      </c>
      <c r="D47" s="4">
        <f>'附录1 '!D47</f>
        <v>0.14000000000000001</v>
      </c>
      <c r="E47" s="5">
        <v>0.4</v>
      </c>
      <c r="F47" s="5">
        <v>0.14000000000000001</v>
      </c>
      <c r="G47" s="5" t="s">
        <v>59</v>
      </c>
    </row>
    <row r="48" spans="1:7" ht="20.100000000000001" customHeight="1" x14ac:dyDescent="0.25">
      <c r="A48" s="36"/>
      <c r="B48" s="4">
        <v>45</v>
      </c>
      <c r="C48" s="4">
        <f>'附录1 '!C48</f>
        <v>3.3</v>
      </c>
      <c r="D48" s="4">
        <f>'附录1 '!D48</f>
        <v>0.12</v>
      </c>
      <c r="E48" s="5">
        <v>0.39700000000000002</v>
      </c>
      <c r="F48" s="5">
        <v>0.12</v>
      </c>
      <c r="G48" s="5" t="s">
        <v>59</v>
      </c>
    </row>
    <row r="49" spans="1:7" ht="20.100000000000001" customHeight="1" x14ac:dyDescent="0.25">
      <c r="A49" s="36"/>
      <c r="B49" s="4">
        <v>46</v>
      </c>
      <c r="C49" s="4">
        <f>'附录1 '!C49</f>
        <v>3.3</v>
      </c>
      <c r="D49" s="4">
        <f>'附录1 '!D49</f>
        <v>0.1</v>
      </c>
      <c r="E49" s="5">
        <v>0.39300000000000002</v>
      </c>
      <c r="F49" s="5">
        <v>0.1</v>
      </c>
      <c r="G49" s="5" t="s">
        <v>59</v>
      </c>
    </row>
    <row r="50" spans="1:7" ht="20.100000000000001" customHeight="1" x14ac:dyDescent="0.25">
      <c r="A50" s="36"/>
      <c r="B50" s="4">
        <v>47</v>
      </c>
      <c r="C50" s="4">
        <f>'附录1 '!C50</f>
        <v>3.3</v>
      </c>
      <c r="D50" s="4">
        <f>'附录1 '!D50</f>
        <v>0.08</v>
      </c>
      <c r="E50" s="5">
        <v>0.38900000000000001</v>
      </c>
      <c r="F50" s="5">
        <v>0.08</v>
      </c>
      <c r="G50" s="5" t="s">
        <v>59</v>
      </c>
    </row>
    <row r="51" spans="1:7" ht="20.100000000000001" customHeight="1" x14ac:dyDescent="0.25">
      <c r="A51" s="36"/>
      <c r="B51" s="4">
        <v>48</v>
      </c>
      <c r="C51" s="4">
        <f>'附录1 '!C51</f>
        <v>3.3</v>
      </c>
      <c r="D51" s="4">
        <f>'附录1 '!D51</f>
        <v>0.06</v>
      </c>
      <c r="E51" s="5">
        <v>0.38400000000000001</v>
      </c>
      <c r="F51" s="5">
        <v>0.06</v>
      </c>
      <c r="G51" s="5" t="s">
        <v>59</v>
      </c>
    </row>
    <row r="52" spans="1:7" ht="20.100000000000001" customHeight="1" x14ac:dyDescent="0.25">
      <c r="A52" s="36"/>
      <c r="B52" s="4">
        <v>49</v>
      </c>
      <c r="C52" s="4">
        <f>'附录1 '!C52</f>
        <v>3.3</v>
      </c>
      <c r="D52" s="4">
        <f>'附录1 '!D52</f>
        <v>0.04</v>
      </c>
      <c r="E52" s="5">
        <v>0.376</v>
      </c>
      <c r="F52" s="5">
        <v>0.04</v>
      </c>
      <c r="G52" s="5" t="s">
        <v>59</v>
      </c>
    </row>
    <row r="53" spans="1:7" ht="20.100000000000001" customHeight="1" x14ac:dyDescent="0.25">
      <c r="A53" s="36"/>
      <c r="B53" s="4">
        <v>50</v>
      </c>
      <c r="C53" s="4">
        <f>'附录1 '!C53</f>
        <v>3.3</v>
      </c>
      <c r="D53" s="4">
        <f>'附录1 '!D53</f>
        <v>0.02</v>
      </c>
      <c r="E53" s="5">
        <v>0.36199999999999999</v>
      </c>
      <c r="F53" s="5">
        <v>0.02</v>
      </c>
      <c r="G53" s="5" t="s">
        <v>59</v>
      </c>
    </row>
  </sheetData>
  <mergeCells count="4">
    <mergeCell ref="B1:G1"/>
    <mergeCell ref="B2:D2"/>
    <mergeCell ref="E2:G2"/>
    <mergeCell ref="A1:A53"/>
  </mergeCells>
  <phoneticPr fontId="16" type="noConversion"/>
  <hyperlinks>
    <hyperlink ref="B1" r:id="rId1" xr:uid="{00000000-0004-0000-03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附录1 </vt:lpstr>
      <vt:lpstr>附录2</vt:lpstr>
      <vt:lpstr>附录3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 T</cp:lastModifiedBy>
  <dcterms:created xsi:type="dcterms:W3CDTF">2015-06-05T18:19:00Z</dcterms:created>
  <dcterms:modified xsi:type="dcterms:W3CDTF">2022-12-07T10:17:15Z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1E9C36DB4F434F6DAFCFD3C9DAC1AD67</vt:lpwstr>
  </property>
</Properties>
</file>