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EF1E6AB1-64B7-4E47-95ED-4F9CAF6CAFB0}" xr6:coauthVersionLast="47" xr6:coauthVersionMax="47" xr10:uidLastSave="{00000000-0000-0000-0000-000000000000}"/>
  <bookViews>
    <workbookView xWindow="-120" yWindow="-120" windowWidth="29040" windowHeight="16440" tabRatio="735" activeTab="3" xr2:uid="{61290AE9-9247-4055-A5C3-1005466886B7}"/>
  </bookViews>
  <sheets>
    <sheet name="Brackets" sheetId="39" r:id="rId1"/>
    <sheet name="Life Expectancies" sheetId="42" r:id="rId2"/>
    <sheet name="Statics" sheetId="38" r:id="rId3"/>
    <sheet name="Investments" sheetId="45" r:id="rId4"/>
    <sheet name="Old Investments" sheetId="43" r:id="rId5"/>
  </sheets>
  <definedNames>
    <definedName name="OI_ROW" localSheetId="0">_xlfn.XMATCH(#REF!,Brackets!#REF!,-1,2)</definedName>
    <definedName name="OI_ROW" localSheetId="4">_xlfn.XMATCH(#REF!,'Old Investments'!#REF!,-1,2)</definedName>
    <definedName name="OI_ROW" localSheetId="2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38" l="1"/>
  <c r="B56" i="38"/>
  <c r="B47" i="38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" i="42"/>
  <c r="D3" i="42"/>
  <c r="D4" i="42"/>
  <c r="D5" i="42"/>
  <c r="D6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A186" i="43"/>
  <c r="B186" i="43" s="1"/>
  <c r="A177" i="43"/>
  <c r="B177" i="43" s="1"/>
  <c r="A178" i="43"/>
  <c r="B178" i="43" s="1"/>
  <c r="A179" i="43"/>
  <c r="B179" i="43" s="1"/>
  <c r="A180" i="43"/>
  <c r="B180" i="43" s="1"/>
  <c r="A181" i="43"/>
  <c r="B181" i="43" s="1"/>
  <c r="A182" i="43"/>
  <c r="B182" i="43" s="1"/>
  <c r="A183" i="43"/>
  <c r="B183" i="43" s="1"/>
  <c r="A184" i="43"/>
  <c r="B184" i="43" s="1"/>
  <c r="A185" i="43"/>
  <c r="B185" i="43" s="1"/>
  <c r="A176" i="43"/>
  <c r="B176" i="43" s="1"/>
  <c r="A173" i="43"/>
  <c r="B173" i="43" s="1"/>
  <c r="A174" i="43"/>
  <c r="B174" i="43" s="1"/>
  <c r="A175" i="43"/>
  <c r="B175" i="43" s="1"/>
  <c r="A172" i="43"/>
  <c r="B172" i="43" s="1"/>
  <c r="A163" i="43"/>
  <c r="B163" i="43" s="1"/>
  <c r="A164" i="43"/>
  <c r="B164" i="43" s="1"/>
  <c r="A165" i="43"/>
  <c r="B165" i="43" s="1"/>
  <c r="A166" i="43"/>
  <c r="B166" i="43" s="1"/>
  <c r="A167" i="43"/>
  <c r="B167" i="43" s="1"/>
  <c r="A162" i="43"/>
  <c r="B162" i="43" s="1"/>
  <c r="A161" i="43"/>
  <c r="B161" i="43" s="1"/>
  <c r="A156" i="43"/>
  <c r="B156" i="43" s="1"/>
  <c r="A157" i="43"/>
  <c r="B157" i="43" s="1"/>
  <c r="A158" i="43"/>
  <c r="B158" i="43" s="1"/>
  <c r="A159" i="43"/>
  <c r="B159" i="43" s="1"/>
  <c r="A160" i="43"/>
  <c r="B160" i="43" s="1"/>
  <c r="A170" i="43"/>
  <c r="B170" i="43" s="1"/>
  <c r="A169" i="43"/>
  <c r="B169" i="43" s="1"/>
  <c r="A168" i="43"/>
  <c r="B168" i="43" s="1"/>
  <c r="A155" i="43"/>
  <c r="B155" i="43" s="1"/>
  <c r="B57" i="38"/>
  <c r="A9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<sst xmlns="http://schemas.openxmlformats.org/spreadsheetml/2006/main" count="484" uniqueCount="133">
  <si>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</si>
  <si>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</si>
  <si>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</si>
  <si>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</si>
  <si>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</si>
  <si>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</si>
  <si>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</si>
  <si>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</si>
  <si>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</si>
  <si>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</si>
  <si>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</si>
  <si>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</si>
  <si>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</si>
  <si>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</si>
  <si>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</si>
  <si>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</si>
  <si>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</si>
  <si>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</si>
  <si>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</si>
  <si>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</si>
  <si>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</si>
  <si>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</si>
  <si>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</si>
  <si>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</si>
  <si>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</si>
  <si>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</si>
  <si>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</si>
  <si>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</si>
  <si>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</si>
  <si>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</si>
  <si>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</si>
  <si>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</si>
  <si>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</si>
  <si>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</si>
  <si>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</si>
  <si>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</si>
  <si>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</si>
  <si>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</si>
  <si>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</si>
  <si>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</si>
  <si>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</si>
  <si>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</si>
  <si>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</si>
  <si>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</si>
  <si>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</si>
  <si>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</si>
  <si>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</si>
  <si>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</si>
  <si>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</si>
  <si>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</si>
  <si>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</si>
  <si>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</si>
  <si>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</si>
  <si>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</si>
  <si>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</si>
  <si>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</si>
  <si>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</si>
  <si>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</si>
  <si>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</si>
  <si>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</si>
  <si>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</si>
  <si>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</si>
  <si>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</si>
  <si>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</si>
  <si>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</si>
  <si>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</si>
  <si>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</si>
  <si>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</si>
  <si>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</si>
  <si>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</si>
  <si>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</si>
  <si>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</si>
  <si>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</si>
  <si>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</si>
  <si>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</si>
  <si>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Tax Brackets</t>
  </si>
  <si>
    <t>End Data</t>
  </si>
  <si>
    <t>Outside Income</t>
  </si>
  <si>
    <t>OPM</t>
  </si>
  <si>
    <t>Final Year</t>
  </si>
  <si>
    <t>Inflation</t>
  </si>
  <si>
    <t>Investments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</si>
  <si>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</si>
  <si>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</si>
  <si>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</si>
  <si>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</si>
  <si>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</si>
  <si>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</si>
  <si>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</si>
  <si>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</si>
  <si>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</si>
  <si>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</si>
  <si>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</si>
  <si>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IRMAA Multipliers</t>
  </si>
  <si>
    <t>Long Term Tax Rates</t>
  </si>
  <si>
    <t>Social Security AGI Tax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</si>
  <si>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</si>
  <si>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</si>
  <si>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</si>
  <si>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</si>
  <si>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</si>
  <si>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</si>
  <si>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</si>
  <si>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</si>
  <si>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Basis</t>
  </si>
  <si>
    <t>SSA</t>
  </si>
  <si>
    <t>Short-Term</t>
  </si>
  <si>
    <t>Long-Term</t>
  </si>
  <si>
    <t>Max Capital Gains Loss</t>
  </si>
  <si>
    <t>Miscellaneous Data</t>
  </si>
  <si>
    <t>% that's Long</t>
  </si>
  <si>
    <t>Thomas-Inh</t>
  </si>
  <si>
    <t>Thomas-R/O</t>
  </si>
  <si>
    <t>Diem-Tran-TSP</t>
  </si>
  <si>
    <t>Medicare Tax Threshold</t>
  </si>
  <si>
    <t>Additional Medicare Tax</t>
  </si>
  <si>
    <t>Additional Medicare Tax on Investments</t>
  </si>
  <si>
    <t>Age of RMD</t>
  </si>
  <si>
    <t>Divisor Current Year</t>
  </si>
  <si>
    <t>Balance Beginning of Current Year</t>
  </si>
  <si>
    <t>Current Balance</t>
  </si>
  <si>
    <t>Account Owners</t>
  </si>
  <si>
    <t>Owners</t>
  </si>
  <si>
    <t>Carry Forwards</t>
  </si>
  <si>
    <t>Tax Adv US SMA (Y80817344)</t>
  </si>
  <si>
    <t>Tax Adv Intl SMA (Y80570158)</t>
  </si>
  <si>
    <t>Total Nondividend &amp; Tax-Exempt Income</t>
  </si>
  <si>
    <t>Fixed Income</t>
  </si>
  <si>
    <t>Ordinary Income or Loss on Contingent Debt Instruments</t>
  </si>
  <si>
    <t>Tax Exempt Interest Dividends</t>
  </si>
  <si>
    <t>Specified Private Activity Bond Int Dividends</t>
  </si>
  <si>
    <t>Various</t>
  </si>
  <si>
    <t>Joint WROS - TOD (X82865374)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</si>
</sst>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yyyy\-mm\-dd;@"/>
    <numFmt numFmtId="165" formatCode="0.0%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35" xfId="0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1" fontId="0" fillId="0" borderId="35" xfId="0" applyNumberFormat="1" applyBorder="1"/>
    <xf numFmtId="165" fontId="0" fillId="0" borderId="17" xfId="0" applyNumberFormat="1" applyBorder="1"/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166" fontId="0" fillId="0" borderId="17" xfId="0" applyNumberFormat="1" applyBorder="1"/>
    <xf numFmtId="10" fontId="0" fillId="0" borderId="0" xfId="0" applyNumberFormat="1"/>
    <xf numFmtId="166" fontId="0" fillId="0" borderId="0" xfId="0" applyNumberFormat="1"/>
    <xf numFmtId="0" fontId="8" fillId="4" borderId="28" xfId="8" quotePrefix="1" applyBorder="1" applyAlignment="1">
      <alignment horizontal="center"/>
    </xf>
    <xf numFmtId="0" fontId="8" fillId="4" borderId="29" xfId="8" quotePrefix="1" applyBorder="1" applyAlignment="1">
      <alignment horizontal="center"/>
    </xf>
    <xf numFmtId="0" fontId="8" fillId="4" borderId="30" xfId="8" quotePrefix="1" applyBorder="1" applyAlignment="1">
      <alignment horizontal="center"/>
    </xf>
    <xf numFmtId="8" fontId="0" fillId="0" borderId="47" xfId="0" applyNumberFormat="1" applyBorder="1" applyAlignment="1">
      <alignment horizontal="right"/>
    </xf>
    <xf numFmtId="0" fontId="0" fillId="0" borderId="48" xfId="0" applyBorder="1"/>
    <xf numFmtId="0" fontId="0" fillId="0" borderId="0" xfId="0" applyAlignment="1"/>
    <xf numFmtId="0" fontId="8" fillId="4" borderId="10" xfId="8" applyBorder="1" applyAlignment="1">
      <alignment horizontal="center"/>
    </xf>
    <xf numFmtId="0" fontId="8" fillId="4" borderId="10" xfId="8" quotePrefix="1" applyBorder="1" applyAlignment="1">
      <alignment horizontal="center"/>
    </xf>
    <xf numFmtId="8" fontId="0" fillId="0" borderId="0" xfId="0" applyNumberFormat="1" applyAlignmen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7" sqref="A17:C1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8" t="s">
        <v>75</v>
      </c>
      <c r="B1" s="66"/>
      <c r="C1" s="67"/>
    </row>
    <row r="2" spans="1:3" x14ac:dyDescent="0.25">
      <c r="A2" s="61">
        <v>0.1</v>
      </c>
      <c r="B2" s="21">
        <v>23200</v>
      </c>
      <c r="C2" s="19"/>
    </row>
    <row r="3" spans="1:3" x14ac:dyDescent="0.25">
      <c r="A3" s="61">
        <v>0.12</v>
      </c>
      <c r="B3" s="21">
        <v>94300</v>
      </c>
      <c r="C3" s="19"/>
    </row>
    <row r="4" spans="1:3" x14ac:dyDescent="0.25">
      <c r="A4" s="61">
        <v>0.22</v>
      </c>
      <c r="B4" s="21">
        <v>201050</v>
      </c>
      <c r="C4" s="19"/>
    </row>
    <row r="5" spans="1:3" x14ac:dyDescent="0.25">
      <c r="A5" s="61">
        <v>0.24</v>
      </c>
      <c r="B5" s="21">
        <v>383900</v>
      </c>
      <c r="C5" s="19"/>
    </row>
    <row r="6" spans="1:3" x14ac:dyDescent="0.25">
      <c r="A6" s="61">
        <v>0.32</v>
      </c>
      <c r="B6" s="21">
        <v>487450</v>
      </c>
      <c r="C6" s="19"/>
    </row>
    <row r="7" spans="1:3" x14ac:dyDescent="0.25">
      <c r="A7" s="61">
        <v>0.35</v>
      </c>
      <c r="B7" s="21">
        <v>731200</v>
      </c>
      <c r="C7" s="19"/>
    </row>
    <row r="8" spans="1:3" ht="15.75" thickBot="1" x14ac:dyDescent="0.3">
      <c r="A8" s="61">
        <v>0.37</v>
      </c>
      <c r="B8" s="22"/>
      <c r="C8" s="19"/>
    </row>
    <row r="9" spans="1:3" ht="15.75" thickTop="1" x14ac:dyDescent="0.25">
      <c r="A9" s="68" t="str">
        <f>_xlfn.CONCAT(A1," 2026")</f>
        <v>Tax Brackets 2026</v>
      </c>
      <c r="B9" s="66"/>
      <c r="C9" s="67"/>
    </row>
    <row r="10" spans="1:3" x14ac:dyDescent="0.25">
      <c r="A10" s="61">
        <v>0.1</v>
      </c>
      <c r="B10" s="21"/>
      <c r="C10" s="19"/>
    </row>
    <row r="11" spans="1:3" x14ac:dyDescent="0.25">
      <c r="A11" s="61">
        <v>0.15</v>
      </c>
      <c r="B11" s="21"/>
      <c r="C11" s="19"/>
    </row>
    <row r="12" spans="1:3" x14ac:dyDescent="0.25">
      <c r="A12" s="61">
        <v>0.25</v>
      </c>
      <c r="B12" s="21"/>
      <c r="C12" s="19"/>
    </row>
    <row r="13" spans="1:3" x14ac:dyDescent="0.25">
      <c r="A13" s="61">
        <v>0.28000000000000003</v>
      </c>
      <c r="B13" s="21"/>
      <c r="C13" s="19"/>
    </row>
    <row r="14" spans="1:3" x14ac:dyDescent="0.25">
      <c r="A14" s="61">
        <v>0.33</v>
      </c>
      <c r="B14" s="21"/>
      <c r="C14" s="19"/>
    </row>
    <row r="15" spans="1:3" x14ac:dyDescent="0.25">
      <c r="A15" s="61">
        <v>0.35</v>
      </c>
      <c r="B15" s="21"/>
      <c r="C15" s="19"/>
    </row>
    <row r="16" spans="1:3" ht="15.75" thickBot="1" x14ac:dyDescent="0.3">
      <c r="A16" s="61">
        <v>0.39600000000000002</v>
      </c>
      <c r="B16" s="22"/>
      <c r="C16" s="19"/>
    </row>
    <row r="17" spans="1:3" ht="15.75" thickTop="1" x14ac:dyDescent="0.25">
      <c r="A17" s="68" t="s">
        <v>94</v>
      </c>
      <c r="B17" s="66"/>
      <c r="C17" s="67"/>
    </row>
    <row r="18" spans="1:3" x14ac:dyDescent="0.25">
      <c r="A18" s="61">
        <v>0</v>
      </c>
      <c r="B18" s="21">
        <v>89250</v>
      </c>
      <c r="C18" s="19"/>
    </row>
    <row r="19" spans="1:3" x14ac:dyDescent="0.25">
      <c r="A19" s="61">
        <v>0.15</v>
      </c>
      <c r="B19" s="21">
        <v>553850</v>
      </c>
      <c r="C19" s="19"/>
    </row>
    <row r="20" spans="1:3" ht="15.75" thickBot="1" x14ac:dyDescent="0.3">
      <c r="A20" s="61">
        <v>0.2</v>
      </c>
      <c r="B20" s="22"/>
      <c r="C20" s="19"/>
    </row>
    <row r="21" spans="1:3" ht="15.75" thickTop="1" x14ac:dyDescent="0.25">
      <c r="A21" s="68" t="s">
        <v>95</v>
      </c>
      <c r="B21" s="66"/>
      <c r="C21" s="67"/>
    </row>
    <row r="22" spans="1:3" x14ac:dyDescent="0.25">
      <c r="A22" s="61">
        <v>0</v>
      </c>
      <c r="B22" s="21">
        <v>32000</v>
      </c>
    </row>
    <row r="23" spans="1:3" x14ac:dyDescent="0.25">
      <c r="A23" s="61">
        <v>0.5</v>
      </c>
      <c r="B23" s="21">
        <v>44000</v>
      </c>
    </row>
    <row r="24" spans="1:3" ht="15.75" thickBot="1" x14ac:dyDescent="0.3">
      <c r="A24" s="61">
        <v>0.85</v>
      </c>
      <c r="B24" s="21"/>
    </row>
    <row r="25" spans="1:3" ht="15.75" thickTop="1" x14ac:dyDescent="0.25">
      <c r="A25" s="68" t="s">
        <v>93</v>
      </c>
      <c r="B25" s="66"/>
      <c r="C25" s="67"/>
    </row>
    <row r="26" spans="1:3" x14ac:dyDescent="0.25">
      <c r="A26" s="61">
        <v>1</v>
      </c>
      <c r="B26" s="38">
        <v>210000</v>
      </c>
    </row>
    <row r="27" spans="1:3" x14ac:dyDescent="0.25">
      <c r="A27" s="61">
        <v>1.4</v>
      </c>
      <c r="B27" s="38">
        <v>264000</v>
      </c>
    </row>
    <row r="28" spans="1:3" x14ac:dyDescent="0.25">
      <c r="A28" s="61">
        <v>2</v>
      </c>
      <c r="B28" s="38">
        <v>330000</v>
      </c>
    </row>
    <row r="29" spans="1:3" x14ac:dyDescent="0.25">
      <c r="A29" s="61">
        <v>2.6</v>
      </c>
      <c r="B29" s="38">
        <v>394000</v>
      </c>
    </row>
    <row r="30" spans="1:3" x14ac:dyDescent="0.25">
      <c r="A30" s="61">
        <v>3.2</v>
      </c>
      <c r="B30" s="38">
        <v>750000</v>
      </c>
    </row>
    <row r="31" spans="1:3" ht="15.75" thickBot="1" x14ac:dyDescent="0.3">
      <c r="A31" s="61">
        <v>3.4</v>
      </c>
      <c r="B31" s="38"/>
    </row>
    <row r="32" spans="1:3" ht="15.75" thickTop="1" x14ac:dyDescent="0.25">
      <c r="A32" s="62" t="s">
        <v>76</v>
      </c>
      <c r="B32" s="63"/>
      <c r="C32" s="64"/>
    </row>
    <row r="44" spans="9:9" x14ac:dyDescent="0.25">
      <c r="I44" s="3"/>
    </row>
    <row r="45" spans="9:9" x14ac:dyDescent="0.25">
      <c r="I45" s="5"/>
    </row>
    <row r="46" spans="9:9" x14ac:dyDescent="0.25">
      <c r="I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4:4" ht="15.75" customHeight="1" x14ac:dyDescent="0.25"/>
    <row r="204" spans="4:4" x14ac:dyDescent="0.25">
      <c r="D204" s="1"/>
    </row>
    <row r="209" spans="4:4" x14ac:dyDescent="0.25">
      <c r="D209" s="1"/>
    </row>
    <row r="215" spans="4:4" ht="15.75" customHeight="1" x14ac:dyDescent="0.25"/>
    <row r="222" spans="4:4" ht="15.75" customHeight="1" x14ac:dyDescent="0.25"/>
    <row r="239" ht="15.75" customHeight="1" x14ac:dyDescent="0.25"/>
    <row r="267" ht="15.75" customHeight="1" x14ac:dyDescent="0.25"/>
  </sheetData>
  <mergeCells count="6">
    <mergeCell ref="A32:C32"/>
    <mergeCell ref="A9:C9"/>
    <mergeCell ref="A1:C1"/>
    <mergeCell ref="A25:C25"/>
    <mergeCell ref="A21:C21"/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D26"/>
  <sheetViews>
    <sheetView workbookViewId="0">
      <selection activeCell="H6" sqref="H6"/>
    </sheetView>
  </sheetViews>
  <sheetFormatPr defaultRowHeight="15" x14ac:dyDescent="0.25"/>
  <cols>
    <col min="1" max="1" width="20.42578125" bestFit="1" customWidth="1"/>
    <col min="2" max="2" width="5" bestFit="1" customWidth="1"/>
    <col min="3" max="3" width="7.140625" bestFit="1" customWidth="1"/>
    <col min="4" max="4" width="12.7109375" bestFit="1" customWidth="1"/>
  </cols>
  <sheetData>
    <row r="1" spans="1:4" ht="15.75" thickTop="1" x14ac:dyDescent="0.25">
      <c r="A1" s="65" t="s">
        <v>100</v>
      </c>
      <c r="B1" s="66"/>
      <c r="C1" s="67"/>
      <c r="D1" s="93">
        <v>1600000</v>
      </c>
    </row>
    <row r="2" spans="1:4" x14ac:dyDescent="0.25">
      <c r="A2">
        <v>72</v>
      </c>
      <c r="B2">
        <v>27.4</v>
      </c>
      <c r="C2" s="92">
        <f t="shared" ref="C2:C25" si="0">1/B2</f>
        <v>3.6496350364963508E-2</v>
      </c>
      <c r="D2" s="93">
        <f t="shared" ref="D2:D25" si="1">1/B2*D$1</f>
        <v>58394.160583941615</v>
      </c>
    </row>
    <row r="3" spans="1:4" x14ac:dyDescent="0.25">
      <c r="A3">
        <v>73</v>
      </c>
      <c r="B3">
        <v>26.5</v>
      </c>
      <c r="C3" s="92">
        <f t="shared" si="0"/>
        <v>3.7735849056603772E-2</v>
      </c>
      <c r="D3" s="93">
        <f t="shared" si="1"/>
        <v>60377.358490566032</v>
      </c>
    </row>
    <row r="4" spans="1:4" x14ac:dyDescent="0.25">
      <c r="A4">
        <v>74</v>
      </c>
      <c r="B4">
        <v>25.5</v>
      </c>
      <c r="C4" s="92">
        <f t="shared" si="0"/>
        <v>3.9215686274509803E-2</v>
      </c>
      <c r="D4" s="93">
        <f t="shared" si="1"/>
        <v>62745.098039215685</v>
      </c>
    </row>
    <row r="5" spans="1:4" x14ac:dyDescent="0.25">
      <c r="A5">
        <v>75</v>
      </c>
      <c r="B5">
        <v>24.6</v>
      </c>
      <c r="C5" s="92">
        <f t="shared" si="0"/>
        <v>4.065040650406504E-2</v>
      </c>
      <c r="D5" s="93">
        <f t="shared" si="1"/>
        <v>65040.650406504064</v>
      </c>
    </row>
    <row r="6" spans="1:4" x14ac:dyDescent="0.25">
      <c r="A6">
        <v>76</v>
      </c>
      <c r="B6">
        <v>23.7</v>
      </c>
      <c r="C6" s="92">
        <f t="shared" si="0"/>
        <v>4.2194092827004218E-2</v>
      </c>
      <c r="D6" s="93">
        <f t="shared" si="1"/>
        <v>67510.548523206744</v>
      </c>
    </row>
    <row r="7" spans="1:4" x14ac:dyDescent="0.25">
      <c r="A7">
        <v>77</v>
      </c>
      <c r="B7">
        <v>22.9</v>
      </c>
      <c r="C7" s="92">
        <f t="shared" si="0"/>
        <v>4.3668122270742363E-2</v>
      </c>
      <c r="D7" s="93">
        <f t="shared" si="1"/>
        <v>69868.995633187777</v>
      </c>
    </row>
    <row r="8" spans="1:4" x14ac:dyDescent="0.25">
      <c r="A8">
        <v>78</v>
      </c>
      <c r="B8">
        <v>22</v>
      </c>
      <c r="C8" s="92">
        <f t="shared" si="0"/>
        <v>4.5454545454545456E-2</v>
      </c>
      <c r="D8" s="93">
        <f t="shared" si="1"/>
        <v>72727.272727272735</v>
      </c>
    </row>
    <row r="9" spans="1:4" x14ac:dyDescent="0.25">
      <c r="A9">
        <v>79</v>
      </c>
      <c r="B9">
        <v>21.1</v>
      </c>
      <c r="C9" s="92">
        <f t="shared" si="0"/>
        <v>4.7393364928909949E-2</v>
      </c>
      <c r="D9" s="93">
        <f t="shared" si="1"/>
        <v>75829.383886255921</v>
      </c>
    </row>
    <row r="10" spans="1:4" x14ac:dyDescent="0.25">
      <c r="A10">
        <v>80</v>
      </c>
      <c r="B10">
        <v>20.2</v>
      </c>
      <c r="C10" s="92">
        <f t="shared" si="0"/>
        <v>4.9504950495049507E-2</v>
      </c>
      <c r="D10" s="93">
        <f t="shared" si="1"/>
        <v>79207.920792079211</v>
      </c>
    </row>
    <row r="11" spans="1:4" x14ac:dyDescent="0.25">
      <c r="A11">
        <v>81</v>
      </c>
      <c r="B11">
        <v>19.399999999999999</v>
      </c>
      <c r="C11" s="92">
        <f t="shared" si="0"/>
        <v>5.1546391752577324E-2</v>
      </c>
      <c r="D11" s="93">
        <f t="shared" si="1"/>
        <v>82474.226804123711</v>
      </c>
    </row>
    <row r="12" spans="1:4" x14ac:dyDescent="0.25">
      <c r="A12">
        <v>82</v>
      </c>
      <c r="B12">
        <v>18.5</v>
      </c>
      <c r="C12" s="92">
        <f t="shared" si="0"/>
        <v>5.4054054054054057E-2</v>
      </c>
      <c r="D12" s="93">
        <f t="shared" si="1"/>
        <v>86486.486486486494</v>
      </c>
    </row>
    <row r="13" spans="1:4" x14ac:dyDescent="0.25">
      <c r="A13">
        <v>83</v>
      </c>
      <c r="B13">
        <v>17.7</v>
      </c>
      <c r="C13" s="92">
        <f t="shared" si="0"/>
        <v>5.6497175141242938E-2</v>
      </c>
      <c r="D13" s="93">
        <f t="shared" si="1"/>
        <v>90395.480225988707</v>
      </c>
    </row>
    <row r="14" spans="1:4" x14ac:dyDescent="0.25">
      <c r="A14">
        <v>84</v>
      </c>
      <c r="B14">
        <v>16.8</v>
      </c>
      <c r="C14" s="92">
        <f t="shared" si="0"/>
        <v>5.9523809523809521E-2</v>
      </c>
      <c r="D14" s="93">
        <f t="shared" si="1"/>
        <v>95238.095238095237</v>
      </c>
    </row>
    <row r="15" spans="1:4" x14ac:dyDescent="0.25">
      <c r="A15">
        <v>85</v>
      </c>
      <c r="B15">
        <v>16</v>
      </c>
      <c r="C15" s="92">
        <f t="shared" si="0"/>
        <v>6.25E-2</v>
      </c>
      <c r="D15" s="93">
        <f t="shared" si="1"/>
        <v>100000</v>
      </c>
    </row>
    <row r="16" spans="1:4" x14ac:dyDescent="0.25">
      <c r="A16">
        <v>86</v>
      </c>
      <c r="B16">
        <v>15.2</v>
      </c>
      <c r="C16" s="92">
        <f t="shared" si="0"/>
        <v>6.5789473684210523E-2</v>
      </c>
      <c r="D16" s="93">
        <f t="shared" si="1"/>
        <v>105263.15789473684</v>
      </c>
    </row>
    <row r="17" spans="1:4" x14ac:dyDescent="0.25">
      <c r="A17">
        <v>87</v>
      </c>
      <c r="B17">
        <v>14.4</v>
      </c>
      <c r="C17" s="92">
        <f t="shared" si="0"/>
        <v>6.9444444444444448E-2</v>
      </c>
      <c r="D17" s="93">
        <f t="shared" si="1"/>
        <v>111111.11111111111</v>
      </c>
    </row>
    <row r="18" spans="1:4" x14ac:dyDescent="0.25">
      <c r="A18">
        <v>88</v>
      </c>
      <c r="B18">
        <v>13.7</v>
      </c>
      <c r="C18" s="92">
        <f t="shared" si="0"/>
        <v>7.2992700729927015E-2</v>
      </c>
      <c r="D18" s="93">
        <f t="shared" si="1"/>
        <v>116788.32116788323</v>
      </c>
    </row>
    <row r="19" spans="1:4" x14ac:dyDescent="0.25">
      <c r="A19">
        <v>89</v>
      </c>
      <c r="B19">
        <v>12.9</v>
      </c>
      <c r="C19" s="92">
        <f t="shared" si="0"/>
        <v>7.7519379844961239E-2</v>
      </c>
      <c r="D19" s="93">
        <f t="shared" si="1"/>
        <v>124031.00775193798</v>
      </c>
    </row>
    <row r="20" spans="1:4" x14ac:dyDescent="0.25">
      <c r="A20">
        <v>90</v>
      </c>
      <c r="B20">
        <v>12.2</v>
      </c>
      <c r="C20" s="92">
        <f t="shared" si="0"/>
        <v>8.1967213114754106E-2</v>
      </c>
      <c r="D20" s="93">
        <f t="shared" si="1"/>
        <v>131147.54098360657</v>
      </c>
    </row>
    <row r="21" spans="1:4" x14ac:dyDescent="0.25">
      <c r="A21">
        <v>91</v>
      </c>
      <c r="B21">
        <v>11.5</v>
      </c>
      <c r="C21" s="92">
        <f t="shared" si="0"/>
        <v>8.6956521739130432E-2</v>
      </c>
      <c r="D21" s="93">
        <f t="shared" si="1"/>
        <v>139130.4347826087</v>
      </c>
    </row>
    <row r="22" spans="1:4" x14ac:dyDescent="0.25">
      <c r="A22">
        <v>92</v>
      </c>
      <c r="B22">
        <v>10.8</v>
      </c>
      <c r="C22" s="92">
        <f t="shared" si="0"/>
        <v>9.2592592592592587E-2</v>
      </c>
      <c r="D22" s="93">
        <f t="shared" si="1"/>
        <v>148148.14814814815</v>
      </c>
    </row>
    <row r="23" spans="1:4" x14ac:dyDescent="0.25">
      <c r="A23">
        <v>93</v>
      </c>
      <c r="B23">
        <v>10.1</v>
      </c>
      <c r="C23" s="92">
        <f t="shared" si="0"/>
        <v>9.9009900990099015E-2</v>
      </c>
      <c r="D23" s="93">
        <f t="shared" si="1"/>
        <v>158415.84158415842</v>
      </c>
    </row>
    <row r="24" spans="1:4" x14ac:dyDescent="0.25">
      <c r="A24">
        <v>94</v>
      </c>
      <c r="B24">
        <v>9.5</v>
      </c>
      <c r="C24" s="92">
        <f t="shared" si="0"/>
        <v>0.10526315789473684</v>
      </c>
      <c r="D24" s="93">
        <f t="shared" si="1"/>
        <v>168421.05263157893</v>
      </c>
    </row>
    <row r="25" spans="1:4" ht="15.75" thickBot="1" x14ac:dyDescent="0.3">
      <c r="A25">
        <v>95</v>
      </c>
      <c r="B25">
        <v>8.9</v>
      </c>
      <c r="C25" s="92">
        <f t="shared" si="0"/>
        <v>0.11235955056179775</v>
      </c>
      <c r="D25" s="93">
        <f t="shared" si="1"/>
        <v>179775.2808988764</v>
      </c>
    </row>
    <row r="26" spans="1:4" ht="15.75" thickTop="1" x14ac:dyDescent="0.25">
      <c r="A26" s="94" t="s">
        <v>76</v>
      </c>
      <c r="B26" s="95"/>
      <c r="C26" s="96"/>
    </row>
  </sheetData>
  <mergeCells count="2">
    <mergeCell ref="A1:C1"/>
    <mergeCell ref="A26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68"/>
  <sheetViews>
    <sheetView topLeftCell="A15" zoomScaleNormal="100" workbookViewId="0">
      <selection activeCell="A20" sqref="A20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65" t="s">
        <v>109</v>
      </c>
      <c r="B1" s="66"/>
      <c r="C1" s="67"/>
      <c r="D1" t="s">
        <v>62</v>
      </c>
      <c r="E1" s="37">
        <v>45413</v>
      </c>
    </row>
    <row r="2" spans="1:8" x14ac:dyDescent="0.25">
      <c r="A2" s="47" t="s">
        <v>96</v>
      </c>
      <c r="B2" s="47">
        <v>45422</v>
      </c>
      <c r="C2" s="6"/>
      <c r="D2" t="s">
        <v>24</v>
      </c>
    </row>
    <row r="3" spans="1:8" x14ac:dyDescent="0.25">
      <c r="A3" s="60" t="s">
        <v>79</v>
      </c>
      <c r="B3" s="60">
        <v>2027</v>
      </c>
      <c r="C3" s="6"/>
      <c r="D3" s="14" t="s">
        <v>54</v>
      </c>
    </row>
    <row r="4" spans="1:8" x14ac:dyDescent="0.25">
      <c r="A4" s="24" t="s">
        <v>92</v>
      </c>
      <c r="B4" s="21">
        <v>29200</v>
      </c>
      <c r="C4" s="19"/>
      <c r="D4" s="14" t="s">
        <v>52</v>
      </c>
    </row>
    <row r="5" spans="1:8" x14ac:dyDescent="0.25">
      <c r="A5" s="39" t="s">
        <v>97</v>
      </c>
      <c r="B5" s="40">
        <v>174.7</v>
      </c>
      <c r="C5" s="41"/>
      <c r="D5" s="14" t="s">
        <v>53</v>
      </c>
      <c r="F5" s="13"/>
    </row>
    <row r="6" spans="1:8" x14ac:dyDescent="0.25">
      <c r="A6" s="61" t="s">
        <v>108</v>
      </c>
      <c r="B6" s="21">
        <v>3000</v>
      </c>
      <c r="C6" s="19"/>
      <c r="D6" s="14" t="s">
        <v>54</v>
      </c>
      <c r="F6" s="13"/>
      <c r="G6" s="3"/>
      <c r="H6" s="3"/>
    </row>
    <row r="7" spans="1:8" ht="15.75" thickBot="1" x14ac:dyDescent="0.3">
      <c r="A7" s="20" t="s">
        <v>80</v>
      </c>
      <c r="B7" s="61">
        <v>0.05</v>
      </c>
      <c r="D7" s="15" t="s">
        <v>52</v>
      </c>
      <c r="E7" s="16"/>
      <c r="F7" s="17"/>
      <c r="G7" s="3"/>
      <c r="H7" s="3"/>
    </row>
    <row r="8" spans="1:8" x14ac:dyDescent="0.25">
      <c r="A8" s="20" t="s">
        <v>81</v>
      </c>
      <c r="B8" s="61">
        <v>7.0000000000000007E-2</v>
      </c>
      <c r="G8" s="3"/>
      <c r="H8" s="3"/>
    </row>
    <row r="9" spans="1:8" x14ac:dyDescent="0.25">
      <c r="A9" s="25" t="s">
        <v>110</v>
      </c>
      <c r="B9" s="61">
        <v>0.66666666666666663</v>
      </c>
      <c r="C9" s="6"/>
    </row>
    <row r="10" spans="1:8" x14ac:dyDescent="0.25">
      <c r="A10" s="20" t="s">
        <v>114</v>
      </c>
      <c r="B10" s="91">
        <v>250000</v>
      </c>
      <c r="G10" s="3"/>
      <c r="H10" s="3"/>
    </row>
    <row r="11" spans="1:8" x14ac:dyDescent="0.25">
      <c r="A11" s="25" t="s">
        <v>115</v>
      </c>
      <c r="B11" s="61">
        <v>8.9999999999999993E-3</v>
      </c>
      <c r="C11" s="6"/>
    </row>
    <row r="12" spans="1:8" ht="15.75" thickBot="1" x14ac:dyDescent="0.3">
      <c r="A12" s="25" t="s">
        <v>116</v>
      </c>
      <c r="B12" s="61">
        <v>3.7999999999999999E-2</v>
      </c>
      <c r="C12" s="6"/>
    </row>
    <row r="13" spans="1:8" ht="15.75" thickTop="1" x14ac:dyDescent="0.25">
      <c r="A13" s="65" t="s">
        <v>122</v>
      </c>
      <c r="B13" s="66"/>
      <c r="C13" s="67"/>
    </row>
    <row r="14" spans="1:8" x14ac:dyDescent="0.25">
      <c r="A14" s="24" t="s">
        <v>73</v>
      </c>
      <c r="B14" s="47">
        <v>19661</v>
      </c>
      <c r="C14" s="6"/>
    </row>
    <row r="15" spans="1:8" ht="15.75" thickBot="1" x14ac:dyDescent="0.3">
      <c r="A15" s="24" t="s">
        <v>74</v>
      </c>
      <c r="B15" s="47">
        <v>20859</v>
      </c>
      <c r="C15" s="6"/>
      <c r="D15" t="s">
        <v>58</v>
      </c>
      <c r="G15" s="3"/>
      <c r="H15" s="3"/>
    </row>
    <row r="16" spans="1:8" ht="15.75" thickTop="1" x14ac:dyDescent="0.25">
      <c r="A16" s="65" t="s">
        <v>121</v>
      </c>
      <c r="B16" s="66"/>
      <c r="C16" s="67"/>
      <c r="G16" s="3"/>
      <c r="H16" s="3"/>
    </row>
    <row r="17" spans="1:4" x14ac:dyDescent="0.25">
      <c r="A17" s="24" t="s">
        <v>111</v>
      </c>
      <c r="B17" s="48" t="s">
        <v>73</v>
      </c>
      <c r="C17" s="6"/>
      <c r="D17" t="s">
        <v>60</v>
      </c>
    </row>
    <row r="18" spans="1:4" x14ac:dyDescent="0.25">
      <c r="A18" s="24" t="s">
        <v>112</v>
      </c>
      <c r="B18" s="48" t="s">
        <v>73</v>
      </c>
      <c r="C18" s="6"/>
      <c r="D18" t="s">
        <v>27</v>
      </c>
    </row>
    <row r="19" spans="1:4" x14ac:dyDescent="0.25">
      <c r="A19" s="24" t="s">
        <v>113</v>
      </c>
      <c r="B19" s="48" t="s">
        <v>74</v>
      </c>
      <c r="C19" s="6"/>
    </row>
    <row r="20" spans="1:4" x14ac:dyDescent="0.25">
      <c r="A20" s="24" t="s">
        <v>132</v>
      </c>
      <c r="B20" s="97"/>
      <c r="C20" s="98"/>
    </row>
    <row r="21" spans="1:4" x14ac:dyDescent="0.25">
      <c r="A21" s="24" t="s">
        <v>124</v>
      </c>
      <c r="B21" s="97"/>
      <c r="C21" s="98"/>
    </row>
    <row r="22" spans="1:4" ht="15.75" thickBot="1" x14ac:dyDescent="0.3">
      <c r="A22" s="24" t="s">
        <v>125</v>
      </c>
      <c r="B22" s="97"/>
      <c r="C22" s="98"/>
    </row>
    <row r="23" spans="1:4" ht="15.75" thickTop="1" x14ac:dyDescent="0.25">
      <c r="A23" s="65" t="s">
        <v>117</v>
      </c>
      <c r="B23" s="66"/>
      <c r="C23" s="67"/>
      <c r="D23" s="4" t="s">
        <v>29</v>
      </c>
    </row>
    <row r="24" spans="1:4" x14ac:dyDescent="0.25">
      <c r="A24" s="24" t="s">
        <v>112</v>
      </c>
      <c r="B24" s="2">
        <v>73</v>
      </c>
      <c r="C24" s="6"/>
      <c r="D24" s="4" t="s">
        <v>30</v>
      </c>
    </row>
    <row r="25" spans="1:4" ht="15.75" thickBot="1" x14ac:dyDescent="0.3">
      <c r="A25" s="24" t="s">
        <v>113</v>
      </c>
      <c r="B25" s="2">
        <v>73</v>
      </c>
      <c r="C25" s="6"/>
      <c r="D25" s="4"/>
    </row>
    <row r="26" spans="1:4" ht="15.75" thickTop="1" x14ac:dyDescent="0.25">
      <c r="A26" s="65" t="s">
        <v>118</v>
      </c>
      <c r="B26" s="66"/>
      <c r="C26" s="67"/>
      <c r="D26" t="s">
        <v>28</v>
      </c>
    </row>
    <row r="27" spans="1:4" ht="15.75" thickBot="1" x14ac:dyDescent="0.3">
      <c r="A27" s="24" t="s">
        <v>111</v>
      </c>
      <c r="B27" s="2">
        <v>17.2</v>
      </c>
      <c r="C27" s="6"/>
    </row>
    <row r="28" spans="1:4" ht="15.75" thickTop="1" x14ac:dyDescent="0.25">
      <c r="A28" s="65" t="s">
        <v>119</v>
      </c>
      <c r="B28" s="66"/>
      <c r="C28" s="67"/>
      <c r="D28" t="s">
        <v>61</v>
      </c>
    </row>
    <row r="29" spans="1:4" x14ac:dyDescent="0.25">
      <c r="A29" s="24" t="s">
        <v>111</v>
      </c>
      <c r="B29" s="21">
        <v>41925.5</v>
      </c>
      <c r="C29" s="6"/>
    </row>
    <row r="30" spans="1:4" x14ac:dyDescent="0.25">
      <c r="A30" s="24" t="s">
        <v>112</v>
      </c>
      <c r="B30" s="21">
        <v>2082478.98</v>
      </c>
      <c r="C30" s="6"/>
      <c r="D30" t="s">
        <v>64</v>
      </c>
    </row>
    <row r="31" spans="1:4" x14ac:dyDescent="0.25">
      <c r="A31" s="24" t="s">
        <v>113</v>
      </c>
      <c r="B31" s="21">
        <v>1049867.8400000001</v>
      </c>
      <c r="C31" s="6"/>
      <c r="D31" t="s">
        <v>71</v>
      </c>
    </row>
    <row r="32" spans="1:4" x14ac:dyDescent="0.25">
      <c r="A32" s="24" t="s">
        <v>132</v>
      </c>
      <c r="B32" s="21">
        <v>400000</v>
      </c>
      <c r="C32" s="6"/>
      <c r="D32" t="s">
        <v>65</v>
      </c>
    </row>
    <row r="33" spans="1:4" x14ac:dyDescent="0.25">
      <c r="A33" s="24" t="s">
        <v>124</v>
      </c>
      <c r="B33" s="21">
        <v>130000</v>
      </c>
      <c r="C33" s="6"/>
    </row>
    <row r="34" spans="1:4" ht="15.75" thickBot="1" x14ac:dyDescent="0.3">
      <c r="A34" s="24" t="s">
        <v>125</v>
      </c>
      <c r="B34" s="21">
        <v>170000</v>
      </c>
      <c r="C34" s="6"/>
      <c r="D34" t="s">
        <v>65</v>
      </c>
    </row>
    <row r="35" spans="1:4" ht="15.75" thickTop="1" x14ac:dyDescent="0.25">
      <c r="A35" s="65" t="s">
        <v>120</v>
      </c>
      <c r="B35" s="66"/>
      <c r="C35" s="67"/>
      <c r="D35" t="s">
        <v>66</v>
      </c>
    </row>
    <row r="36" spans="1:4" x14ac:dyDescent="0.25">
      <c r="A36" s="24" t="s">
        <v>111</v>
      </c>
      <c r="B36" s="21">
        <v>41925</v>
      </c>
      <c r="C36" s="6"/>
      <c r="D36" t="s">
        <v>67</v>
      </c>
    </row>
    <row r="37" spans="1:4" x14ac:dyDescent="0.25">
      <c r="A37" s="24" t="s">
        <v>112</v>
      </c>
      <c r="B37" s="21">
        <v>2200000</v>
      </c>
      <c r="C37" s="6"/>
      <c r="D37" t="s">
        <v>68</v>
      </c>
    </row>
    <row r="38" spans="1:4" x14ac:dyDescent="0.25">
      <c r="A38" s="24" t="s">
        <v>113</v>
      </c>
      <c r="B38" s="21">
        <v>1009000</v>
      </c>
      <c r="C38" s="6"/>
      <c r="D38" t="s">
        <v>72</v>
      </c>
    </row>
    <row r="39" spans="1:4" x14ac:dyDescent="0.25">
      <c r="A39" s="24" t="s">
        <v>132</v>
      </c>
      <c r="B39" s="21">
        <v>400000</v>
      </c>
      <c r="C39" s="6"/>
      <c r="D39" t="s">
        <v>70</v>
      </c>
    </row>
    <row r="40" spans="1:4" x14ac:dyDescent="0.25">
      <c r="A40" s="24" t="s">
        <v>124</v>
      </c>
      <c r="B40" s="21">
        <v>200000</v>
      </c>
      <c r="C40" s="6"/>
      <c r="D40" t="s">
        <v>70</v>
      </c>
    </row>
    <row r="41" spans="1:4" ht="15.75" thickBot="1" x14ac:dyDescent="0.3">
      <c r="A41" s="24" t="s">
        <v>125</v>
      </c>
      <c r="B41" s="21">
        <v>300000</v>
      </c>
      <c r="C41" s="6"/>
      <c r="D41" t="s">
        <v>70</v>
      </c>
    </row>
    <row r="42" spans="1:4" ht="15.75" thickTop="1" x14ac:dyDescent="0.25">
      <c r="A42" s="65" t="s">
        <v>104</v>
      </c>
      <c r="B42" s="66"/>
      <c r="C42" s="67"/>
      <c r="D42" t="s">
        <v>69</v>
      </c>
    </row>
    <row r="43" spans="1:4" x14ac:dyDescent="0.25">
      <c r="A43" s="24" t="s">
        <v>132</v>
      </c>
      <c r="B43" s="21">
        <v>250000</v>
      </c>
      <c r="C43" s="21"/>
      <c r="D43" t="s">
        <v>72</v>
      </c>
    </row>
    <row r="44" spans="1:4" x14ac:dyDescent="0.25">
      <c r="A44" s="24" t="s">
        <v>124</v>
      </c>
      <c r="B44" s="21">
        <v>130000</v>
      </c>
      <c r="C44" s="21"/>
      <c r="D44" t="s">
        <v>72</v>
      </c>
    </row>
    <row r="45" spans="1:4" ht="15.75" thickBot="1" x14ac:dyDescent="0.3">
      <c r="A45" s="24" t="s">
        <v>125</v>
      </c>
      <c r="B45" s="21">
        <v>130000</v>
      </c>
      <c r="C45" s="21"/>
      <c r="D45" t="s">
        <v>72</v>
      </c>
    </row>
    <row r="46" spans="1:4" ht="15.75" thickTop="1" x14ac:dyDescent="0.25">
      <c r="A46" s="65" t="s">
        <v>105</v>
      </c>
      <c r="B46" s="66"/>
      <c r="C46" s="67"/>
      <c r="D46" t="s">
        <v>70</v>
      </c>
    </row>
    <row r="47" spans="1:4" x14ac:dyDescent="0.25">
      <c r="A47" s="24" t="s">
        <v>73</v>
      </c>
      <c r="B47" s="21">
        <f>12*4505.6</f>
        <v>54067.200000000004</v>
      </c>
      <c r="C47" s="21"/>
      <c r="D47" t="s">
        <v>69</v>
      </c>
    </row>
    <row r="48" spans="1:4" ht="15.75" thickBot="1" x14ac:dyDescent="0.3">
      <c r="A48" s="24" t="s">
        <v>74</v>
      </c>
      <c r="B48" s="21">
        <f>12*2661.6</f>
        <v>31939.199999999997</v>
      </c>
      <c r="C48" s="6"/>
    </row>
    <row r="49" spans="1:6" ht="16.5" thickTop="1" thickBot="1" x14ac:dyDescent="0.3">
      <c r="A49" s="88" t="s">
        <v>123</v>
      </c>
      <c r="B49" s="89"/>
      <c r="C49" s="90"/>
    </row>
    <row r="50" spans="1:6" ht="15.75" thickTop="1" x14ac:dyDescent="0.25">
      <c r="A50" s="27" t="s">
        <v>106</v>
      </c>
      <c r="B50" s="28">
        <v>-10950</v>
      </c>
      <c r="C50" s="29"/>
    </row>
    <row r="51" spans="1:6" ht="15.75" thickBot="1" x14ac:dyDescent="0.3">
      <c r="A51" s="18" t="s">
        <v>107</v>
      </c>
      <c r="B51" s="22">
        <v>-17755</v>
      </c>
      <c r="C51" s="23"/>
    </row>
    <row r="52" spans="1:6" ht="15.75" thickTop="1" x14ac:dyDescent="0.25">
      <c r="A52" s="65" t="s">
        <v>77</v>
      </c>
      <c r="B52" s="66"/>
      <c r="C52" s="67"/>
      <c r="D52" s="42" t="s">
        <v>55</v>
      </c>
    </row>
    <row r="53" spans="1:6" x14ac:dyDescent="0.25">
      <c r="A53" s="24" t="s">
        <v>78</v>
      </c>
      <c r="B53" s="48" t="s">
        <v>74</v>
      </c>
      <c r="C53" s="6"/>
      <c r="D53" s="43" t="s">
        <v>56</v>
      </c>
    </row>
    <row r="54" spans="1:6" ht="15.75" thickBot="1" x14ac:dyDescent="0.3">
      <c r="A54" s="24" t="s">
        <v>101</v>
      </c>
      <c r="B54" s="48" t="s">
        <v>73</v>
      </c>
      <c r="C54" s="6"/>
      <c r="D54" s="44" t="s">
        <v>57</v>
      </c>
    </row>
    <row r="55" spans="1:6" ht="15.75" thickTop="1" x14ac:dyDescent="0.25">
      <c r="A55" s="65" t="s">
        <v>103</v>
      </c>
      <c r="B55" s="66"/>
      <c r="C55" s="67"/>
      <c r="D55" s="45" t="s">
        <v>59</v>
      </c>
    </row>
    <row r="56" spans="1:6" x14ac:dyDescent="0.25">
      <c r="A56" s="24" t="s">
        <v>78</v>
      </c>
      <c r="B56" s="21">
        <f>2634*12</f>
        <v>31608</v>
      </c>
      <c r="C56" s="6"/>
      <c r="D56" s="46" t="s">
        <v>63</v>
      </c>
    </row>
    <row r="57" spans="1:6" ht="15.75" thickBot="1" x14ac:dyDescent="0.3">
      <c r="A57" s="24" t="s">
        <v>101</v>
      </c>
      <c r="B57" s="21">
        <f>71065.98-50692.01</f>
        <v>20373.969999999994</v>
      </c>
      <c r="C57" s="6"/>
    </row>
    <row r="58" spans="1:6" ht="15.75" thickTop="1" x14ac:dyDescent="0.25">
      <c r="A58" s="65" t="s">
        <v>102</v>
      </c>
      <c r="B58" s="66"/>
      <c r="C58" s="67"/>
      <c r="F58" s="4"/>
    </row>
    <row r="59" spans="1:6" ht="15.75" thickBot="1" x14ac:dyDescent="0.3">
      <c r="A59" s="24" t="s">
        <v>101</v>
      </c>
      <c r="B59" s="60">
        <v>2025</v>
      </c>
      <c r="C59" s="6"/>
    </row>
    <row r="60" spans="1:6" ht="15.75" thickTop="1" x14ac:dyDescent="0.25">
      <c r="A60" s="62" t="s">
        <v>76</v>
      </c>
      <c r="B60" s="63"/>
      <c r="C60" s="64"/>
    </row>
    <row r="66" spans="9:9" ht="15.75" customHeight="1" x14ac:dyDescent="0.25"/>
    <row r="69" spans="9:9" x14ac:dyDescent="0.25">
      <c r="I69" s="3"/>
    </row>
    <row r="70" spans="9:9" x14ac:dyDescent="0.25">
      <c r="I70" s="5"/>
    </row>
    <row r="71" spans="9:9" x14ac:dyDescent="0.25">
      <c r="I71" s="5"/>
    </row>
    <row r="93" ht="15.75" customHeight="1" x14ac:dyDescent="0.25"/>
    <row r="94" ht="15.75" customHeight="1" x14ac:dyDescent="0.25"/>
    <row r="113" ht="15.75" customHeight="1" x14ac:dyDescent="0.25"/>
    <row r="136" ht="15.75" customHeight="1" x14ac:dyDescent="0.25"/>
    <row r="147" ht="15.75" customHeight="1" x14ac:dyDescent="0.25"/>
    <row r="161" ht="15.75" customHeight="1" x14ac:dyDescent="0.25"/>
    <row r="162" ht="15.75" customHeight="1" x14ac:dyDescent="0.25"/>
    <row r="164" ht="15.75" customHeight="1" x14ac:dyDescent="0.25"/>
    <row r="167" ht="15.75" customHeight="1" x14ac:dyDescent="0.25"/>
    <row r="176" ht="15.75" customHeight="1" x14ac:dyDescent="0.25"/>
    <row r="188" ht="15.75" customHeight="1" x14ac:dyDescent="0.25"/>
    <row r="190" ht="15.75" customHeight="1" x14ac:dyDescent="0.25"/>
    <row r="195" spans="4:4" ht="15.75" customHeight="1" x14ac:dyDescent="0.25"/>
    <row r="199" spans="4:4" x14ac:dyDescent="0.25">
      <c r="D199" s="1"/>
    </row>
    <row r="204" spans="4:4" x14ac:dyDescent="0.25">
      <c r="D204" s="1"/>
    </row>
    <row r="216" ht="15.75" customHeight="1" x14ac:dyDescent="0.25"/>
    <row r="223" ht="15.75" customHeight="1" x14ac:dyDescent="0.25"/>
    <row r="240" ht="15.75" customHeight="1" x14ac:dyDescent="0.25"/>
    <row r="268" ht="15.75" customHeight="1" x14ac:dyDescent="0.25"/>
  </sheetData>
  <mergeCells count="14">
    <mergeCell ref="A1:C1"/>
    <mergeCell ref="A23:C23"/>
    <mergeCell ref="A28:C28"/>
    <mergeCell ref="A42:C42"/>
    <mergeCell ref="A60:C60"/>
    <mergeCell ref="A13:C13"/>
    <mergeCell ref="A16:C16"/>
    <mergeCell ref="A26:C26"/>
    <mergeCell ref="A46:C46"/>
    <mergeCell ref="A58:C58"/>
    <mergeCell ref="A52:C52"/>
    <mergeCell ref="A35:C35"/>
    <mergeCell ref="A55:C55"/>
    <mergeCell ref="A49:C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F52-D268-4547-90EC-39905D7B6FF7}">
  <dimension ref="A1:E137"/>
  <sheetViews>
    <sheetView tabSelected="1" topLeftCell="A63" workbookViewId="0">
      <selection sqref="A1:C1"/>
    </sheetView>
  </sheetViews>
  <sheetFormatPr defaultRowHeight="15" x14ac:dyDescent="0.25"/>
  <cols>
    <col min="1" max="1" width="52.42578125" style="99" bestFit="1" customWidth="1"/>
    <col min="2" max="2" width="10.85546875" style="104" bestFit="1" customWidth="1"/>
    <col min="3" max="3" width="9.140625" style="99"/>
    <col min="4" max="5" width="25.5703125" style="99" bestFit="1" customWidth="1"/>
    <col min="6" max="16384" width="9.140625" style="99"/>
  </cols>
  <sheetData>
    <row r="1" spans="1:5" ht="15.75" thickTop="1" x14ac:dyDescent="0.25">
      <c r="A1" s="68" t="s">
        <v>132</v>
      </c>
      <c r="B1" s="66"/>
      <c r="C1" s="67"/>
    </row>
    <row r="2" spans="1:5" x14ac:dyDescent="0.25">
      <c r="A2" s="99" t="s">
        <v>12</v>
      </c>
      <c r="B2" s="103">
        <v>2148.12</v>
      </c>
    </row>
    <row r="4" spans="1:5" x14ac:dyDescent="0.25">
      <c r="A4" s="99" t="s">
        <v>1</v>
      </c>
      <c r="B4" s="103">
        <v>2148.12</v>
      </c>
    </row>
    <row r="5" spans="1:5" x14ac:dyDescent="0.25">
      <c r="A5" s="99" t="s">
        <v>2</v>
      </c>
    </row>
    <row r="6" spans="1:5" x14ac:dyDescent="0.25">
      <c r="A6" s="99" t="s">
        <v>31</v>
      </c>
      <c r="B6" s="103">
        <v>2148.12</v>
      </c>
    </row>
    <row r="7" spans="1:5" x14ac:dyDescent="0.25">
      <c r="A7" s="99" t="s">
        <v>37</v>
      </c>
      <c r="B7" s="103">
        <v>0</v>
      </c>
      <c r="D7" s="99" t="s">
        <v>37</v>
      </c>
      <c r="E7" s="99" t="s">
        <v>37</v>
      </c>
    </row>
    <row r="8" spans="1:5" x14ac:dyDescent="0.25">
      <c r="A8" s="99" t="s">
        <v>6</v>
      </c>
      <c r="B8" s="103">
        <v>0</v>
      </c>
      <c r="E8" s="99" t="s">
        <v>11</v>
      </c>
    </row>
    <row r="9" spans="1:5" x14ac:dyDescent="0.25">
      <c r="A9" s="99" t="s">
        <v>7</v>
      </c>
      <c r="B9" s="103">
        <v>0</v>
      </c>
      <c r="E9" s="99" t="s">
        <v>14</v>
      </c>
    </row>
    <row r="10" spans="1:5" x14ac:dyDescent="0.25">
      <c r="A10" s="99" t="s">
        <v>8</v>
      </c>
      <c r="B10" s="103">
        <v>0</v>
      </c>
      <c r="E10" s="99" t="s">
        <v>15</v>
      </c>
    </row>
    <row r="11" spans="1:5" x14ac:dyDescent="0.25">
      <c r="A11" s="99" t="s">
        <v>126</v>
      </c>
      <c r="B11" s="103">
        <v>0</v>
      </c>
      <c r="E11" s="99" t="s">
        <v>26</v>
      </c>
    </row>
    <row r="12" spans="1:5" x14ac:dyDescent="0.25">
      <c r="A12" s="99" t="s">
        <v>10</v>
      </c>
      <c r="B12" s="103">
        <v>0</v>
      </c>
      <c r="E12" s="99" t="s">
        <v>32</v>
      </c>
    </row>
    <row r="13" spans="1:5" x14ac:dyDescent="0.25">
      <c r="A13" s="99" t="s">
        <v>11</v>
      </c>
      <c r="B13" s="103">
        <v>0</v>
      </c>
      <c r="D13" s="99" t="s">
        <v>11</v>
      </c>
      <c r="E13" s="99" t="s">
        <v>33</v>
      </c>
    </row>
    <row r="14" spans="1:5" x14ac:dyDescent="0.25">
      <c r="A14" s="99" t="s">
        <v>13</v>
      </c>
      <c r="B14" s="103">
        <v>75436.960000000006</v>
      </c>
      <c r="E14" s="99" t="s">
        <v>44</v>
      </c>
    </row>
    <row r="15" spans="1:5" x14ac:dyDescent="0.25">
      <c r="E15" s="99" t="s">
        <v>45</v>
      </c>
    </row>
    <row r="16" spans="1:5" x14ac:dyDescent="0.25">
      <c r="A16" s="99" t="s">
        <v>14</v>
      </c>
      <c r="B16" s="103">
        <v>0</v>
      </c>
      <c r="D16" s="99" t="s">
        <v>14</v>
      </c>
    </row>
    <row r="17" spans="1:4" x14ac:dyDescent="0.25">
      <c r="A17" s="99" t="s">
        <v>15</v>
      </c>
      <c r="B17" s="103">
        <v>75436.960000000006</v>
      </c>
      <c r="D17" s="99" t="s">
        <v>15</v>
      </c>
    </row>
    <row r="18" spans="1:4" x14ac:dyDescent="0.25">
      <c r="A18" s="99" t="s">
        <v>127</v>
      </c>
    </row>
    <row r="19" spans="1:4" x14ac:dyDescent="0.25">
      <c r="A19" s="99" t="s">
        <v>16</v>
      </c>
      <c r="B19" s="103">
        <v>0</v>
      </c>
    </row>
    <row r="20" spans="1:4" x14ac:dyDescent="0.25">
      <c r="A20" s="99" t="s">
        <v>17</v>
      </c>
      <c r="B20" s="103">
        <v>0</v>
      </c>
    </row>
    <row r="21" spans="1:4" x14ac:dyDescent="0.25">
      <c r="A21" s="99" t="s">
        <v>128</v>
      </c>
      <c r="B21" s="103">
        <v>0</v>
      </c>
    </row>
    <row r="22" spans="1:4" x14ac:dyDescent="0.25">
      <c r="A22" s="99" t="s">
        <v>19</v>
      </c>
      <c r="B22" s="103">
        <v>0</v>
      </c>
    </row>
    <row r="23" spans="1:4" x14ac:dyDescent="0.25">
      <c r="A23" s="99" t="s">
        <v>20</v>
      </c>
    </row>
    <row r="24" spans="1:4" x14ac:dyDescent="0.25">
      <c r="A24" s="99" t="s">
        <v>21</v>
      </c>
      <c r="B24" s="103">
        <v>0</v>
      </c>
    </row>
    <row r="25" spans="1:4" x14ac:dyDescent="0.25">
      <c r="A25" s="99" t="s">
        <v>26</v>
      </c>
      <c r="D25" s="99" t="s">
        <v>26</v>
      </c>
    </row>
    <row r="26" spans="1:4" x14ac:dyDescent="0.25">
      <c r="A26" s="99" t="s">
        <v>31</v>
      </c>
      <c r="B26" s="103">
        <v>2148.12</v>
      </c>
    </row>
    <row r="27" spans="1:4" x14ac:dyDescent="0.25">
      <c r="A27" s="99" t="s">
        <v>32</v>
      </c>
      <c r="B27" s="103">
        <v>1176.92</v>
      </c>
      <c r="D27" s="99" t="s">
        <v>32</v>
      </c>
    </row>
    <row r="28" spans="1:4" x14ac:dyDescent="0.25">
      <c r="A28" s="99" t="s">
        <v>33</v>
      </c>
      <c r="B28" s="103">
        <v>971.2</v>
      </c>
      <c r="D28" s="99" t="s">
        <v>33</v>
      </c>
    </row>
    <row r="29" spans="1:4" x14ac:dyDescent="0.25">
      <c r="A29" s="99" t="s">
        <v>34</v>
      </c>
      <c r="B29" s="103">
        <v>0</v>
      </c>
    </row>
    <row r="30" spans="1:4" x14ac:dyDescent="0.25">
      <c r="A30" s="99" t="s">
        <v>36</v>
      </c>
      <c r="B30" s="103">
        <v>0</v>
      </c>
    </row>
    <row r="31" spans="1:4" x14ac:dyDescent="0.25">
      <c r="A31" s="99" t="s">
        <v>37</v>
      </c>
      <c r="B31" s="103">
        <v>0</v>
      </c>
    </row>
    <row r="32" spans="1:4" x14ac:dyDescent="0.25">
      <c r="A32" s="99" t="s">
        <v>38</v>
      </c>
      <c r="B32" s="103">
        <v>0</v>
      </c>
    </row>
    <row r="33" spans="1:4" x14ac:dyDescent="0.25">
      <c r="A33" s="99" t="s">
        <v>39</v>
      </c>
      <c r="B33" s="103">
        <v>0</v>
      </c>
    </row>
    <row r="34" spans="1:4" x14ac:dyDescent="0.25">
      <c r="A34" s="99" t="s">
        <v>40</v>
      </c>
      <c r="B34" s="103">
        <v>0</v>
      </c>
    </row>
    <row r="35" spans="1:4" x14ac:dyDescent="0.25">
      <c r="A35" s="99" t="s">
        <v>41</v>
      </c>
      <c r="B35" s="103">
        <v>0</v>
      </c>
    </row>
    <row r="36" spans="1:4" x14ac:dyDescent="0.25">
      <c r="A36" s="99" t="s">
        <v>42</v>
      </c>
      <c r="B36" s="103">
        <v>0</v>
      </c>
    </row>
    <row r="37" spans="1:4" x14ac:dyDescent="0.25">
      <c r="A37" s="99" t="s">
        <v>10</v>
      </c>
      <c r="B37" s="103">
        <v>0</v>
      </c>
    </row>
    <row r="38" spans="1:4" x14ac:dyDescent="0.25">
      <c r="A38" s="99" t="s">
        <v>43</v>
      </c>
      <c r="B38" s="103">
        <v>0</v>
      </c>
    </row>
    <row r="39" spans="1:4" x14ac:dyDescent="0.25">
      <c r="A39" s="99" t="s">
        <v>44</v>
      </c>
      <c r="B39" s="103">
        <v>0</v>
      </c>
      <c r="D39" s="99" t="s">
        <v>44</v>
      </c>
    </row>
    <row r="40" spans="1:4" x14ac:dyDescent="0.25">
      <c r="A40" s="99" t="s">
        <v>45</v>
      </c>
      <c r="B40" s="103">
        <v>0</v>
      </c>
      <c r="D40" s="99" t="s">
        <v>45</v>
      </c>
    </row>
    <row r="41" spans="1:4" x14ac:dyDescent="0.25">
      <c r="A41" s="99" t="s">
        <v>46</v>
      </c>
      <c r="B41" s="104" t="s">
        <v>47</v>
      </c>
    </row>
    <row r="42" spans="1:4" x14ac:dyDescent="0.25">
      <c r="A42" s="99" t="s">
        <v>48</v>
      </c>
      <c r="B42" s="103">
        <v>0</v>
      </c>
    </row>
    <row r="43" spans="1:4" x14ac:dyDescent="0.25">
      <c r="A43" s="99" t="s">
        <v>49</v>
      </c>
      <c r="B43" s="103">
        <v>0</v>
      </c>
    </row>
    <row r="44" spans="1:4" x14ac:dyDescent="0.25">
      <c r="A44" s="99" t="s">
        <v>129</v>
      </c>
      <c r="B44" s="103">
        <v>0</v>
      </c>
    </row>
    <row r="45" spans="1:4" x14ac:dyDescent="0.25">
      <c r="A45" s="99" t="s">
        <v>130</v>
      </c>
      <c r="B45" s="103">
        <v>0</v>
      </c>
    </row>
    <row r="47" spans="1:4" x14ac:dyDescent="0.25">
      <c r="A47" s="100" t="s">
        <v>124</v>
      </c>
      <c r="B47" s="100"/>
      <c r="C47" s="100"/>
    </row>
    <row r="48" spans="1:4" x14ac:dyDescent="0.25">
      <c r="A48" s="99" t="s">
        <v>12</v>
      </c>
      <c r="B48" s="103">
        <v>730.61</v>
      </c>
    </row>
    <row r="50" spans="1:2" x14ac:dyDescent="0.25">
      <c r="A50" s="99" t="s">
        <v>1</v>
      </c>
      <c r="B50" s="103">
        <v>730.61</v>
      </c>
    </row>
    <row r="51" spans="1:2" x14ac:dyDescent="0.25">
      <c r="A51" s="99" t="s">
        <v>2</v>
      </c>
    </row>
    <row r="52" spans="1:2" x14ac:dyDescent="0.25">
      <c r="A52" s="99" t="s">
        <v>31</v>
      </c>
      <c r="B52" s="103">
        <v>730.61</v>
      </c>
    </row>
    <row r="53" spans="1:2" x14ac:dyDescent="0.25">
      <c r="A53" s="99" t="s">
        <v>37</v>
      </c>
      <c r="B53" s="103">
        <v>0</v>
      </c>
    </row>
    <row r="54" spans="1:2" x14ac:dyDescent="0.25">
      <c r="A54" s="99" t="s">
        <v>6</v>
      </c>
      <c r="B54" s="103">
        <v>0</v>
      </c>
    </row>
    <row r="55" spans="1:2" x14ac:dyDescent="0.25">
      <c r="A55" s="99" t="s">
        <v>7</v>
      </c>
      <c r="B55" s="103">
        <v>0</v>
      </c>
    </row>
    <row r="56" spans="1:2" x14ac:dyDescent="0.25">
      <c r="A56" s="99" t="s">
        <v>8</v>
      </c>
      <c r="B56" s="103">
        <v>0</v>
      </c>
    </row>
    <row r="57" spans="1:2" x14ac:dyDescent="0.25">
      <c r="A57" s="99" t="s">
        <v>126</v>
      </c>
      <c r="B57" s="103">
        <v>0</v>
      </c>
    </row>
    <row r="58" spans="1:2" x14ac:dyDescent="0.25">
      <c r="A58" s="99" t="s">
        <v>10</v>
      </c>
      <c r="B58" s="103">
        <v>0</v>
      </c>
    </row>
    <row r="59" spans="1:2" x14ac:dyDescent="0.25">
      <c r="A59" s="99" t="s">
        <v>11</v>
      </c>
      <c r="B59" s="103">
        <v>0</v>
      </c>
    </row>
    <row r="60" spans="1:2" x14ac:dyDescent="0.25">
      <c r="A60" s="99" t="s">
        <v>13</v>
      </c>
      <c r="B60" s="103">
        <v>-345.84</v>
      </c>
    </row>
    <row r="62" spans="1:2" x14ac:dyDescent="0.25">
      <c r="A62" s="99" t="s">
        <v>14</v>
      </c>
      <c r="B62" s="103">
        <v>-343.15</v>
      </c>
    </row>
    <row r="63" spans="1:2" x14ac:dyDescent="0.25">
      <c r="A63" s="99" t="s">
        <v>15</v>
      </c>
      <c r="B63" s="103">
        <v>-2.69</v>
      </c>
    </row>
    <row r="64" spans="1:2" x14ac:dyDescent="0.25">
      <c r="A64" s="99" t="s">
        <v>127</v>
      </c>
    </row>
    <row r="65" spans="1:2" x14ac:dyDescent="0.25">
      <c r="A65" s="99" t="s">
        <v>16</v>
      </c>
      <c r="B65" s="103">
        <v>0</v>
      </c>
    </row>
    <row r="66" spans="1:2" x14ac:dyDescent="0.25">
      <c r="A66" s="99" t="s">
        <v>17</v>
      </c>
      <c r="B66" s="103">
        <v>0</v>
      </c>
    </row>
    <row r="67" spans="1:2" x14ac:dyDescent="0.25">
      <c r="A67" s="99" t="s">
        <v>128</v>
      </c>
      <c r="B67" s="103">
        <v>0</v>
      </c>
    </row>
    <row r="68" spans="1:2" x14ac:dyDescent="0.25">
      <c r="A68" s="99" t="s">
        <v>19</v>
      </c>
      <c r="B68" s="103">
        <v>0</v>
      </c>
    </row>
    <row r="69" spans="1:2" x14ac:dyDescent="0.25">
      <c r="A69" s="99" t="s">
        <v>20</v>
      </c>
    </row>
    <row r="70" spans="1:2" x14ac:dyDescent="0.25">
      <c r="A70" s="99" t="s">
        <v>21</v>
      </c>
      <c r="B70" s="103">
        <v>0</v>
      </c>
    </row>
    <row r="71" spans="1:2" x14ac:dyDescent="0.25">
      <c r="A71" s="99" t="s">
        <v>31</v>
      </c>
      <c r="B71" s="103">
        <v>730.61</v>
      </c>
    </row>
    <row r="72" spans="1:2" x14ac:dyDescent="0.25">
      <c r="A72" s="99" t="s">
        <v>32</v>
      </c>
      <c r="B72" s="103">
        <v>79.62</v>
      </c>
    </row>
    <row r="73" spans="1:2" x14ac:dyDescent="0.25">
      <c r="A73" s="99" t="s">
        <v>33</v>
      </c>
      <c r="B73" s="103">
        <v>650.99</v>
      </c>
    </row>
    <row r="74" spans="1:2" x14ac:dyDescent="0.25">
      <c r="A74" s="99" t="s">
        <v>34</v>
      </c>
      <c r="B74" s="103">
        <v>0</v>
      </c>
    </row>
    <row r="75" spans="1:2" x14ac:dyDescent="0.25">
      <c r="A75" s="99" t="s">
        <v>36</v>
      </c>
      <c r="B75" s="103">
        <v>0</v>
      </c>
    </row>
    <row r="76" spans="1:2" x14ac:dyDescent="0.25">
      <c r="A76" s="99" t="s">
        <v>37</v>
      </c>
      <c r="B76" s="103">
        <v>0</v>
      </c>
    </row>
    <row r="77" spans="1:2" x14ac:dyDescent="0.25">
      <c r="A77" s="99" t="s">
        <v>38</v>
      </c>
      <c r="B77" s="103">
        <v>0</v>
      </c>
    </row>
    <row r="78" spans="1:2" x14ac:dyDescent="0.25">
      <c r="A78" s="99" t="s">
        <v>39</v>
      </c>
      <c r="B78" s="103">
        <v>0</v>
      </c>
    </row>
    <row r="79" spans="1:2" x14ac:dyDescent="0.25">
      <c r="A79" s="99" t="s">
        <v>40</v>
      </c>
      <c r="B79" s="103">
        <v>0</v>
      </c>
    </row>
    <row r="80" spans="1:2" x14ac:dyDescent="0.25">
      <c r="A80" s="99" t="s">
        <v>41</v>
      </c>
      <c r="B80" s="103">
        <v>0</v>
      </c>
    </row>
    <row r="81" spans="1:3" x14ac:dyDescent="0.25">
      <c r="A81" s="99" t="s">
        <v>42</v>
      </c>
      <c r="B81" s="103">
        <v>0</v>
      </c>
    </row>
    <row r="82" spans="1:3" x14ac:dyDescent="0.25">
      <c r="A82" s="99" t="s">
        <v>10</v>
      </c>
      <c r="B82" s="103">
        <v>0</v>
      </c>
    </row>
    <row r="83" spans="1:3" x14ac:dyDescent="0.25">
      <c r="A83" s="99" t="s">
        <v>43</v>
      </c>
      <c r="B83" s="103">
        <v>0</v>
      </c>
    </row>
    <row r="84" spans="1:3" x14ac:dyDescent="0.25">
      <c r="A84" s="99" t="s">
        <v>44</v>
      </c>
      <c r="B84" s="103">
        <v>0</v>
      </c>
    </row>
    <row r="85" spans="1:3" x14ac:dyDescent="0.25">
      <c r="A85" s="99" t="s">
        <v>45</v>
      </c>
      <c r="B85" s="103">
        <v>0.34</v>
      </c>
    </row>
    <row r="86" spans="1:3" x14ac:dyDescent="0.25">
      <c r="A86" s="99" t="s">
        <v>46</v>
      </c>
      <c r="B86" s="104" t="s">
        <v>131</v>
      </c>
    </row>
    <row r="87" spans="1:3" x14ac:dyDescent="0.25">
      <c r="A87" s="99" t="s">
        <v>48</v>
      </c>
      <c r="B87" s="103">
        <v>0</v>
      </c>
    </row>
    <row r="88" spans="1:3" x14ac:dyDescent="0.25">
      <c r="A88" s="99" t="s">
        <v>49</v>
      </c>
      <c r="B88" s="103">
        <v>0</v>
      </c>
    </row>
    <row r="89" spans="1:3" x14ac:dyDescent="0.25">
      <c r="A89" s="99" t="s">
        <v>129</v>
      </c>
      <c r="B89" s="103">
        <v>0</v>
      </c>
    </row>
    <row r="90" spans="1:3" x14ac:dyDescent="0.25">
      <c r="A90" s="99" t="s">
        <v>130</v>
      </c>
      <c r="B90" s="103">
        <v>0</v>
      </c>
    </row>
    <row r="92" spans="1:3" x14ac:dyDescent="0.25">
      <c r="A92" s="100" t="s">
        <v>125</v>
      </c>
      <c r="B92" s="100"/>
      <c r="C92" s="100"/>
    </row>
    <row r="93" spans="1:3" x14ac:dyDescent="0.25">
      <c r="A93" s="99" t="s">
        <v>12</v>
      </c>
      <c r="B93" s="103">
        <v>1929.69</v>
      </c>
    </row>
    <row r="95" spans="1:3" x14ac:dyDescent="0.25">
      <c r="A95" s="99" t="s">
        <v>1</v>
      </c>
      <c r="B95" s="103">
        <v>1900.51</v>
      </c>
    </row>
    <row r="96" spans="1:3" x14ac:dyDescent="0.25">
      <c r="A96" s="99" t="s">
        <v>2</v>
      </c>
    </row>
    <row r="97" spans="1:2" x14ac:dyDescent="0.25">
      <c r="A97" s="99" t="s">
        <v>31</v>
      </c>
      <c r="B97" s="103">
        <v>1900.51</v>
      </c>
    </row>
    <row r="98" spans="1:2" x14ac:dyDescent="0.25">
      <c r="A98" s="99" t="s">
        <v>37</v>
      </c>
      <c r="B98" s="103">
        <v>0</v>
      </c>
    </row>
    <row r="99" spans="1:2" x14ac:dyDescent="0.25">
      <c r="A99" s="99" t="s">
        <v>6</v>
      </c>
      <c r="B99" s="103">
        <v>0</v>
      </c>
    </row>
    <row r="100" spans="1:2" x14ac:dyDescent="0.25">
      <c r="A100" s="99" t="s">
        <v>7</v>
      </c>
      <c r="B100" s="103">
        <v>0</v>
      </c>
    </row>
    <row r="101" spans="1:2" x14ac:dyDescent="0.25">
      <c r="A101" s="99" t="s">
        <v>8</v>
      </c>
      <c r="B101" s="103">
        <v>0</v>
      </c>
    </row>
    <row r="102" spans="1:2" x14ac:dyDescent="0.25">
      <c r="A102" s="99" t="s">
        <v>126</v>
      </c>
      <c r="B102" s="103">
        <v>29.18</v>
      </c>
    </row>
    <row r="103" spans="1:2" x14ac:dyDescent="0.25">
      <c r="A103" s="99" t="s">
        <v>10</v>
      </c>
      <c r="B103" s="103">
        <v>29.18</v>
      </c>
    </row>
    <row r="104" spans="1:2" x14ac:dyDescent="0.25">
      <c r="A104" s="99" t="s">
        <v>11</v>
      </c>
      <c r="B104" s="103">
        <v>0</v>
      </c>
    </row>
    <row r="105" spans="1:2" x14ac:dyDescent="0.25">
      <c r="A105" s="99" t="s">
        <v>13</v>
      </c>
      <c r="B105" s="103">
        <v>-1597.81</v>
      </c>
    </row>
    <row r="106" spans="1:2" x14ac:dyDescent="0.25">
      <c r="A106" s="102"/>
    </row>
    <row r="107" spans="1:2" x14ac:dyDescent="0.25">
      <c r="A107" s="99" t="s">
        <v>14</v>
      </c>
      <c r="B107" s="103">
        <v>-1447.99</v>
      </c>
    </row>
    <row r="108" spans="1:2" x14ac:dyDescent="0.25">
      <c r="A108" s="99" t="s">
        <v>15</v>
      </c>
      <c r="B108" s="103">
        <v>-149.82</v>
      </c>
    </row>
    <row r="109" spans="1:2" x14ac:dyDescent="0.25">
      <c r="A109" s="99" t="s">
        <v>127</v>
      </c>
    </row>
    <row r="110" spans="1:2" x14ac:dyDescent="0.25">
      <c r="A110" s="99" t="s">
        <v>16</v>
      </c>
      <c r="B110" s="103">
        <v>0</v>
      </c>
    </row>
    <row r="111" spans="1:2" x14ac:dyDescent="0.25">
      <c r="A111" s="99" t="s">
        <v>17</v>
      </c>
      <c r="B111" s="103">
        <v>0</v>
      </c>
    </row>
    <row r="112" spans="1:2" x14ac:dyDescent="0.25">
      <c r="A112" s="99" t="s">
        <v>128</v>
      </c>
      <c r="B112" s="103">
        <v>0</v>
      </c>
    </row>
    <row r="113" spans="1:2" x14ac:dyDescent="0.25">
      <c r="A113" s="99" t="s">
        <v>19</v>
      </c>
      <c r="B113" s="103">
        <v>0</v>
      </c>
    </row>
    <row r="114" spans="1:2" x14ac:dyDescent="0.25">
      <c r="A114" s="99" t="s">
        <v>20</v>
      </c>
    </row>
    <row r="115" spans="1:2" x14ac:dyDescent="0.25">
      <c r="A115" s="99" t="s">
        <v>21</v>
      </c>
      <c r="B115" s="103">
        <v>0</v>
      </c>
    </row>
    <row r="117" spans="1:2" x14ac:dyDescent="0.25">
      <c r="A117" s="99" t="s">
        <v>31</v>
      </c>
      <c r="B117" s="103">
        <v>1900.51</v>
      </c>
    </row>
    <row r="118" spans="1:2" x14ac:dyDescent="0.25">
      <c r="A118" s="99" t="s">
        <v>32</v>
      </c>
      <c r="B118" s="103">
        <v>1900.51</v>
      </c>
    </row>
    <row r="119" spans="1:2" x14ac:dyDescent="0.25">
      <c r="A119" s="99" t="s">
        <v>33</v>
      </c>
      <c r="B119" s="103">
        <v>0</v>
      </c>
    </row>
    <row r="120" spans="1:2" x14ac:dyDescent="0.25">
      <c r="A120" s="99" t="s">
        <v>34</v>
      </c>
      <c r="B120" s="103">
        <v>0</v>
      </c>
    </row>
    <row r="121" spans="1:2" x14ac:dyDescent="0.25">
      <c r="A121" s="99" t="s">
        <v>36</v>
      </c>
      <c r="B121" s="103">
        <v>0</v>
      </c>
    </row>
    <row r="122" spans="1:2" x14ac:dyDescent="0.25">
      <c r="A122" s="99" t="s">
        <v>37</v>
      </c>
      <c r="B122" s="103">
        <v>0</v>
      </c>
    </row>
    <row r="123" spans="1:2" x14ac:dyDescent="0.25">
      <c r="A123" s="99" t="s">
        <v>38</v>
      </c>
      <c r="B123" s="103">
        <v>0</v>
      </c>
    </row>
    <row r="124" spans="1:2" x14ac:dyDescent="0.25">
      <c r="A124" s="99" t="s">
        <v>39</v>
      </c>
      <c r="B124" s="103">
        <v>0</v>
      </c>
    </row>
    <row r="125" spans="1:2" x14ac:dyDescent="0.25">
      <c r="A125" s="99" t="s">
        <v>40</v>
      </c>
      <c r="B125" s="103">
        <v>0</v>
      </c>
    </row>
    <row r="126" spans="1:2" x14ac:dyDescent="0.25">
      <c r="A126" s="99" t="s">
        <v>41</v>
      </c>
      <c r="B126" s="103">
        <v>0</v>
      </c>
    </row>
    <row r="127" spans="1:2" x14ac:dyDescent="0.25">
      <c r="A127" s="99" t="s">
        <v>42</v>
      </c>
      <c r="B127" s="103">
        <v>0</v>
      </c>
    </row>
    <row r="128" spans="1:2" x14ac:dyDescent="0.25">
      <c r="A128" s="99" t="s">
        <v>10</v>
      </c>
      <c r="B128" s="103">
        <v>29.18</v>
      </c>
    </row>
    <row r="129" spans="1:3" x14ac:dyDescent="0.25">
      <c r="A129" s="99" t="s">
        <v>43</v>
      </c>
      <c r="B129" s="103">
        <v>0</v>
      </c>
    </row>
    <row r="130" spans="1:3" x14ac:dyDescent="0.25">
      <c r="A130" s="99" t="s">
        <v>44</v>
      </c>
      <c r="B130" s="103">
        <v>0</v>
      </c>
    </row>
    <row r="131" spans="1:3" x14ac:dyDescent="0.25">
      <c r="A131" s="99" t="s">
        <v>45</v>
      </c>
      <c r="B131" s="103">
        <v>265.67</v>
      </c>
    </row>
    <row r="132" spans="1:3" x14ac:dyDescent="0.25">
      <c r="A132" s="99" t="s">
        <v>46</v>
      </c>
      <c r="B132" s="104" t="s">
        <v>131</v>
      </c>
    </row>
    <row r="133" spans="1:3" x14ac:dyDescent="0.25">
      <c r="A133" s="99" t="s">
        <v>48</v>
      </c>
      <c r="B133" s="103">
        <v>0</v>
      </c>
    </row>
    <row r="134" spans="1:3" x14ac:dyDescent="0.25">
      <c r="A134" s="99" t="s">
        <v>49</v>
      </c>
      <c r="B134" s="103">
        <v>0</v>
      </c>
    </row>
    <row r="135" spans="1:3" x14ac:dyDescent="0.25">
      <c r="A135" s="99" t="s">
        <v>129</v>
      </c>
      <c r="B135" s="103">
        <v>0</v>
      </c>
    </row>
    <row r="136" spans="1:3" x14ac:dyDescent="0.25">
      <c r="A136" s="99" t="s">
        <v>130</v>
      </c>
      <c r="B136" s="103">
        <v>0</v>
      </c>
    </row>
    <row r="137" spans="1:3" x14ac:dyDescent="0.25">
      <c r="A137" s="101" t="s">
        <v>76</v>
      </c>
      <c r="B137" s="101"/>
      <c r="C137" s="101"/>
    </row>
  </sheetData>
  <mergeCells count="4">
    <mergeCell ref="A1:C1"/>
    <mergeCell ref="A47:C47"/>
    <mergeCell ref="A92:C92"/>
    <mergeCell ref="A137:C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06"/>
  <sheetViews>
    <sheetView topLeftCell="A148" zoomScaleNormal="100" workbookViewId="0">
      <selection activeCell="A152" sqref="A152:C15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86" t="s">
        <v>84</v>
      </c>
      <c r="B1" s="87"/>
      <c r="C1" s="87"/>
    </row>
    <row r="2" spans="1:3" x14ac:dyDescent="0.25">
      <c r="A2" s="35" t="s">
        <v>82</v>
      </c>
    </row>
    <row r="3" spans="1:3" ht="15.75" customHeight="1" thickBot="1" x14ac:dyDescent="0.3">
      <c r="A3" s="36" t="s">
        <v>83</v>
      </c>
    </row>
    <row r="4" spans="1:3" ht="15.75" thickBot="1" x14ac:dyDescent="0.3">
      <c r="A4" s="73" t="s">
        <v>1</v>
      </c>
      <c r="B4" s="73"/>
      <c r="C4" s="49">
        <v>2148.12</v>
      </c>
    </row>
    <row r="5" spans="1:3" x14ac:dyDescent="0.25">
      <c r="A5" s="30" t="s">
        <v>2</v>
      </c>
      <c r="B5" s="8" t="s">
        <v>3</v>
      </c>
      <c r="C5" s="50"/>
    </row>
    <row r="6" spans="1:3" x14ac:dyDescent="0.25">
      <c r="A6" s="74" t="s">
        <v>4</v>
      </c>
      <c r="B6" s="75"/>
      <c r="C6" s="51">
        <v>2148.12</v>
      </c>
    </row>
    <row r="7" spans="1:3" ht="15.75" thickBot="1" x14ac:dyDescent="0.3">
      <c r="A7" s="76" t="s">
        <v>5</v>
      </c>
      <c r="B7" s="77"/>
      <c r="C7" s="52">
        <v>0</v>
      </c>
    </row>
    <row r="8" spans="1:3" ht="15.75" thickBot="1" x14ac:dyDescent="0.3">
      <c r="A8" s="32" t="s">
        <v>6</v>
      </c>
      <c r="B8" s="9" t="s">
        <v>3</v>
      </c>
      <c r="C8" s="53">
        <v>0</v>
      </c>
    </row>
    <row r="9" spans="1:3" ht="15.75" thickBot="1" x14ac:dyDescent="0.3">
      <c r="A9" s="32" t="s">
        <v>7</v>
      </c>
      <c r="B9" s="9" t="s">
        <v>3</v>
      </c>
      <c r="C9" s="53">
        <v>0</v>
      </c>
    </row>
    <row r="10" spans="1:3" ht="15.75" thickBot="1" x14ac:dyDescent="0.3">
      <c r="A10" s="32" t="s">
        <v>8</v>
      </c>
      <c r="B10" s="9" t="s">
        <v>3</v>
      </c>
      <c r="C10" s="53">
        <v>0</v>
      </c>
    </row>
    <row r="11" spans="1:3" ht="15.75" thickBot="1" x14ac:dyDescent="0.3">
      <c r="A11" s="32" t="s">
        <v>26</v>
      </c>
      <c r="B11" s="9" t="s">
        <v>3</v>
      </c>
      <c r="C11" s="53">
        <v>0</v>
      </c>
    </row>
    <row r="12" spans="1:3" ht="15.75" thickBot="1" x14ac:dyDescent="0.3">
      <c r="A12" s="73" t="s">
        <v>9</v>
      </c>
      <c r="B12" s="73"/>
      <c r="C12" s="49">
        <v>0</v>
      </c>
    </row>
    <row r="13" spans="1:3" ht="15.75" thickBot="1" x14ac:dyDescent="0.3">
      <c r="A13" s="32" t="s">
        <v>10</v>
      </c>
      <c r="B13" s="9" t="s">
        <v>3</v>
      </c>
      <c r="C13" s="53">
        <v>0</v>
      </c>
    </row>
    <row r="14" spans="1:3" ht="15.75" thickBot="1" x14ac:dyDescent="0.3">
      <c r="A14" s="32" t="s">
        <v>11</v>
      </c>
      <c r="B14" s="9" t="s">
        <v>3</v>
      </c>
      <c r="C14" s="53">
        <v>0</v>
      </c>
    </row>
    <row r="15" spans="1:3" ht="15.75" thickBot="1" x14ac:dyDescent="0.3">
      <c r="A15" s="73" t="s">
        <v>12</v>
      </c>
      <c r="B15" s="73"/>
      <c r="C15" s="49">
        <v>2148.12</v>
      </c>
    </row>
    <row r="16" spans="1:3" ht="15.75" thickBot="1" x14ac:dyDescent="0.3">
      <c r="A16" s="78"/>
      <c r="B16" s="78"/>
      <c r="C16" s="79"/>
    </row>
    <row r="17" spans="1:3" ht="15.75" thickBot="1" x14ac:dyDescent="0.3">
      <c r="A17" s="73" t="s">
        <v>13</v>
      </c>
      <c r="B17" s="73"/>
      <c r="C17" s="49">
        <v>9919.7099999999991</v>
      </c>
    </row>
    <row r="18" spans="1:3" ht="15.75" thickBot="1" x14ac:dyDescent="0.3">
      <c r="A18" s="32" t="s">
        <v>14</v>
      </c>
      <c r="B18" s="7" t="s">
        <v>3</v>
      </c>
      <c r="C18" s="53">
        <v>0</v>
      </c>
    </row>
    <row r="19" spans="1:3" ht="15.75" thickBot="1" x14ac:dyDescent="0.3">
      <c r="A19" s="32" t="s">
        <v>15</v>
      </c>
      <c r="B19" s="7" t="s">
        <v>3</v>
      </c>
      <c r="C19" s="53">
        <v>9919.7099999999991</v>
      </c>
    </row>
    <row r="20" spans="1:3" ht="15.75" thickBot="1" x14ac:dyDescent="0.3">
      <c r="A20" s="33" t="s">
        <v>16</v>
      </c>
      <c r="B20" s="10" t="s">
        <v>3</v>
      </c>
      <c r="C20" s="54">
        <v>0</v>
      </c>
    </row>
    <row r="21" spans="1:3" ht="15.75" thickBot="1" x14ac:dyDescent="0.3">
      <c r="A21" s="33" t="s">
        <v>17</v>
      </c>
      <c r="B21" s="10" t="s">
        <v>3</v>
      </c>
      <c r="C21" s="54">
        <v>0</v>
      </c>
    </row>
    <row r="22" spans="1:3" ht="15.75" thickBot="1" x14ac:dyDescent="0.3">
      <c r="A22" s="33" t="s">
        <v>18</v>
      </c>
      <c r="B22" s="10" t="s">
        <v>3</v>
      </c>
      <c r="C22" s="54">
        <v>0</v>
      </c>
    </row>
    <row r="23" spans="1:3" ht="15.75" thickBot="1" x14ac:dyDescent="0.3">
      <c r="A23" s="33" t="s">
        <v>19</v>
      </c>
      <c r="B23" s="10" t="s">
        <v>3</v>
      </c>
      <c r="C23" s="54">
        <v>0</v>
      </c>
    </row>
    <row r="24" spans="1:3" ht="15.75" thickBot="1" x14ac:dyDescent="0.3">
      <c r="A24" s="78"/>
      <c r="B24" s="78"/>
      <c r="C24" s="79"/>
    </row>
    <row r="25" spans="1:3" ht="15.75" thickBot="1" x14ac:dyDescent="0.3">
      <c r="A25" s="73" t="s">
        <v>20</v>
      </c>
      <c r="B25" s="73"/>
      <c r="C25" s="80"/>
    </row>
    <row r="26" spans="1:3" x14ac:dyDescent="0.25">
      <c r="A26" s="81" t="s">
        <v>21</v>
      </c>
      <c r="B26" s="82"/>
      <c r="C26" s="55">
        <v>0</v>
      </c>
    </row>
    <row r="27" spans="1:3" x14ac:dyDescent="0.25">
      <c r="A27" s="74" t="s">
        <v>22</v>
      </c>
      <c r="B27" s="75"/>
      <c r="C27" s="51">
        <v>0</v>
      </c>
    </row>
    <row r="28" spans="1:3" ht="15.75" thickBot="1" x14ac:dyDescent="0.3">
      <c r="A28" s="31" t="s">
        <v>23</v>
      </c>
      <c r="B28" s="11"/>
      <c r="C28" s="52">
        <v>0</v>
      </c>
    </row>
    <row r="29" spans="1:3" ht="15.75" thickTop="1" x14ac:dyDescent="0.25">
      <c r="A29" s="71" t="s">
        <v>86</v>
      </c>
      <c r="B29" s="72"/>
      <c r="C29" s="72"/>
    </row>
    <row r="30" spans="1:3" ht="15.75" customHeight="1" x14ac:dyDescent="0.25">
      <c r="A30" s="35" t="s">
        <v>82</v>
      </c>
    </row>
    <row r="31" spans="1:3" ht="15.75" customHeight="1" thickBot="1" x14ac:dyDescent="0.3">
      <c r="A31" s="36" t="s">
        <v>83</v>
      </c>
    </row>
    <row r="32" spans="1:3" ht="15.75" thickBot="1" x14ac:dyDescent="0.3">
      <c r="A32" s="73" t="s">
        <v>1</v>
      </c>
      <c r="B32" s="73"/>
      <c r="C32" s="49">
        <v>636.94000000000005</v>
      </c>
    </row>
    <row r="33" spans="1:3" x14ac:dyDescent="0.25">
      <c r="A33" s="30" t="s">
        <v>2</v>
      </c>
      <c r="B33" s="8" t="s">
        <v>3</v>
      </c>
      <c r="C33" s="50"/>
    </row>
    <row r="34" spans="1:3" x14ac:dyDescent="0.25">
      <c r="A34" s="74" t="s">
        <v>4</v>
      </c>
      <c r="B34" s="75"/>
      <c r="C34" s="51">
        <v>636.94000000000005</v>
      </c>
    </row>
    <row r="35" spans="1:3" ht="15.75" thickBot="1" x14ac:dyDescent="0.3">
      <c r="A35" s="76" t="s">
        <v>5</v>
      </c>
      <c r="B35" s="77"/>
      <c r="C35" s="52">
        <v>0</v>
      </c>
    </row>
    <row r="36" spans="1:3" ht="15.75" thickBot="1" x14ac:dyDescent="0.3">
      <c r="A36" s="32" t="s">
        <v>6</v>
      </c>
      <c r="B36" s="9" t="s">
        <v>3</v>
      </c>
      <c r="C36" s="53">
        <v>0</v>
      </c>
    </row>
    <row r="37" spans="1:3" thickTop="1" x14ac:dyDescent="0.3">
      <c r="A37" s="32" t="s">
        <v>7</v>
      </c>
      <c r="B37" s="9" t="s">
        <v>3</v>
      </c>
      <c r="C37" s="53">
        <v>0</v>
      </c>
    </row>
    <row r="38" spans="1:3" ht="15.75" thickBot="1" x14ac:dyDescent="0.3">
      <c r="A38" s="32" t="s">
        <v>8</v>
      </c>
      <c r="B38" s="9" t="s">
        <v>3</v>
      </c>
      <c r="C38" s="53">
        <v>0</v>
      </c>
    </row>
    <row r="39" spans="1:3" ht="15.75" thickBot="1" x14ac:dyDescent="0.3">
      <c r="A39" s="73" t="s">
        <v>9</v>
      </c>
      <c r="B39" s="73"/>
      <c r="C39" s="49">
        <v>0</v>
      </c>
    </row>
    <row r="40" spans="1:3" ht="15.75" thickBot="1" x14ac:dyDescent="0.3">
      <c r="A40" s="32" t="s">
        <v>10</v>
      </c>
      <c r="B40" s="9" t="s">
        <v>3</v>
      </c>
      <c r="C40" s="53">
        <v>0</v>
      </c>
    </row>
    <row r="41" spans="1:3" ht="15.75" thickBot="1" x14ac:dyDescent="0.3">
      <c r="A41" s="32" t="s">
        <v>11</v>
      </c>
      <c r="B41" s="9" t="s">
        <v>3</v>
      </c>
      <c r="C41" s="53">
        <v>0</v>
      </c>
    </row>
    <row r="42" spans="1:3" ht="15.75" thickBot="1" x14ac:dyDescent="0.3">
      <c r="A42" s="73" t="s">
        <v>12</v>
      </c>
      <c r="B42" s="73"/>
      <c r="C42" s="49">
        <v>636.94000000000005</v>
      </c>
    </row>
    <row r="43" spans="1:3" ht="15.75" thickBot="1" x14ac:dyDescent="0.3">
      <c r="A43" s="78"/>
      <c r="B43" s="78"/>
      <c r="C43" s="79"/>
    </row>
    <row r="44" spans="1:3" ht="15.75" thickBot="1" x14ac:dyDescent="0.3">
      <c r="A44" s="73" t="s">
        <v>13</v>
      </c>
      <c r="B44" s="73"/>
      <c r="C44" s="56">
        <v>-345.84</v>
      </c>
    </row>
    <row r="45" spans="1:3" ht="15.75" thickBot="1" x14ac:dyDescent="0.3">
      <c r="A45" s="32" t="s">
        <v>14</v>
      </c>
      <c r="B45" s="7" t="s">
        <v>3</v>
      </c>
      <c r="C45" s="53">
        <v>-343.15</v>
      </c>
    </row>
    <row r="46" spans="1:3" ht="15.75" thickBot="1" x14ac:dyDescent="0.3">
      <c r="A46" s="32" t="s">
        <v>15</v>
      </c>
      <c r="B46" s="7" t="s">
        <v>3</v>
      </c>
      <c r="C46" s="53">
        <v>-2.69</v>
      </c>
    </row>
    <row r="47" spans="1:3" ht="15.75" thickBot="1" x14ac:dyDescent="0.3">
      <c r="A47" s="33" t="s">
        <v>16</v>
      </c>
      <c r="B47" s="10" t="s">
        <v>3</v>
      </c>
      <c r="C47" s="54">
        <v>0</v>
      </c>
    </row>
    <row r="48" spans="1:3" ht="15.75" thickBot="1" x14ac:dyDescent="0.3">
      <c r="A48" s="33" t="s">
        <v>17</v>
      </c>
      <c r="B48" s="10" t="s">
        <v>3</v>
      </c>
      <c r="C48" s="54">
        <v>0</v>
      </c>
    </row>
    <row r="49" spans="1:3" ht="15.75" thickBot="1" x14ac:dyDescent="0.3">
      <c r="A49" s="33" t="s">
        <v>18</v>
      </c>
      <c r="B49" s="10" t="s">
        <v>3</v>
      </c>
      <c r="C49" s="54">
        <v>0</v>
      </c>
    </row>
    <row r="50" spans="1:3" ht="15.75" customHeight="1" thickBot="1" x14ac:dyDescent="0.3">
      <c r="A50" s="33" t="s">
        <v>19</v>
      </c>
      <c r="B50" s="10" t="s">
        <v>3</v>
      </c>
      <c r="C50" s="54">
        <v>0</v>
      </c>
    </row>
    <row r="51" spans="1:3" ht="15.75" thickBot="1" x14ac:dyDescent="0.3">
      <c r="A51" s="78"/>
      <c r="B51" s="78"/>
      <c r="C51" s="79"/>
    </row>
    <row r="52" spans="1:3" ht="15.75" thickBot="1" x14ac:dyDescent="0.3">
      <c r="A52" s="73" t="s">
        <v>20</v>
      </c>
      <c r="B52" s="73"/>
      <c r="C52" s="80"/>
    </row>
    <row r="53" spans="1:3" x14ac:dyDescent="0.25">
      <c r="A53" s="81" t="s">
        <v>21</v>
      </c>
      <c r="B53" s="82"/>
      <c r="C53" s="55">
        <v>0</v>
      </c>
    </row>
    <row r="54" spans="1:3" x14ac:dyDescent="0.25">
      <c r="A54" s="74" t="s">
        <v>22</v>
      </c>
      <c r="B54" s="75"/>
      <c r="C54" s="51">
        <v>0</v>
      </c>
    </row>
    <row r="55" spans="1:3" ht="15.75" thickBot="1" x14ac:dyDescent="0.3">
      <c r="A55" s="31" t="s">
        <v>23</v>
      </c>
      <c r="B55" s="11"/>
      <c r="C55" s="52">
        <v>0</v>
      </c>
    </row>
    <row r="56" spans="1:3" ht="15.75" thickTop="1" x14ac:dyDescent="0.25">
      <c r="A56" s="71" t="s">
        <v>85</v>
      </c>
      <c r="B56" s="72"/>
      <c r="C56" s="72"/>
    </row>
    <row r="57" spans="1:3" x14ac:dyDescent="0.25">
      <c r="A57" s="35" t="s">
        <v>82</v>
      </c>
    </row>
    <row r="58" spans="1:3" ht="15.75" thickBot="1" x14ac:dyDescent="0.3">
      <c r="A58" s="36" t="s">
        <v>83</v>
      </c>
    </row>
    <row r="59" spans="1:3" ht="15.75" thickBot="1" x14ac:dyDescent="0.3">
      <c r="A59" s="73" t="s">
        <v>1</v>
      </c>
      <c r="B59" s="73"/>
      <c r="C59" s="49">
        <v>1406.55</v>
      </c>
    </row>
    <row r="60" spans="1:3" x14ac:dyDescent="0.25">
      <c r="A60" s="30" t="s">
        <v>2</v>
      </c>
      <c r="B60" s="8" t="s">
        <v>3</v>
      </c>
      <c r="C60" s="50"/>
    </row>
    <row r="61" spans="1:3" x14ac:dyDescent="0.25">
      <c r="A61" s="74" t="s">
        <v>4</v>
      </c>
      <c r="B61" s="75"/>
      <c r="C61" s="51">
        <v>1406.55</v>
      </c>
    </row>
    <row r="62" spans="1:3" ht="15.75" thickBot="1" x14ac:dyDescent="0.3">
      <c r="A62" s="76" t="s">
        <v>5</v>
      </c>
      <c r="B62" s="77"/>
      <c r="C62" s="52">
        <v>0</v>
      </c>
    </row>
    <row r="63" spans="1:3" ht="15.75" thickBot="1" x14ac:dyDescent="0.3">
      <c r="A63" s="32" t="s">
        <v>6</v>
      </c>
      <c r="B63" s="9" t="s">
        <v>3</v>
      </c>
      <c r="C63" s="53">
        <v>0</v>
      </c>
    </row>
    <row r="64" spans="1:3" ht="15.75" thickBot="1" x14ac:dyDescent="0.3">
      <c r="A64" s="32" t="s">
        <v>7</v>
      </c>
      <c r="B64" s="9" t="s">
        <v>3</v>
      </c>
      <c r="C64" s="53">
        <v>0</v>
      </c>
    </row>
    <row r="65" spans="1:3" ht="15.75" thickBot="1" x14ac:dyDescent="0.3">
      <c r="A65" s="32" t="s">
        <v>8</v>
      </c>
      <c r="B65" s="9" t="s">
        <v>3</v>
      </c>
      <c r="C65" s="53">
        <v>0</v>
      </c>
    </row>
    <row r="66" spans="1:3" ht="15.75" thickBot="1" x14ac:dyDescent="0.3">
      <c r="A66" s="73" t="s">
        <v>9</v>
      </c>
      <c r="B66" s="73"/>
      <c r="C66" s="49">
        <v>15.05</v>
      </c>
    </row>
    <row r="67" spans="1:3" ht="15.75" thickBot="1" x14ac:dyDescent="0.3">
      <c r="A67" s="32" t="s">
        <v>10</v>
      </c>
      <c r="B67" s="9" t="s">
        <v>3</v>
      </c>
      <c r="C67" s="53">
        <v>15.05</v>
      </c>
    </row>
    <row r="68" spans="1:3" ht="15.75" thickBot="1" x14ac:dyDescent="0.3">
      <c r="A68" s="32" t="s">
        <v>11</v>
      </c>
      <c r="B68" s="9" t="s">
        <v>3</v>
      </c>
      <c r="C68" s="53">
        <v>0</v>
      </c>
    </row>
    <row r="69" spans="1:3" ht="15.75" thickBot="1" x14ac:dyDescent="0.3">
      <c r="A69" s="73" t="s">
        <v>12</v>
      </c>
      <c r="B69" s="73"/>
      <c r="C69" s="49">
        <v>1421.6</v>
      </c>
    </row>
    <row r="70" spans="1:3" ht="15.75" thickBot="1" x14ac:dyDescent="0.3">
      <c r="A70" s="78"/>
      <c r="B70" s="78"/>
      <c r="C70" s="79"/>
    </row>
    <row r="71" spans="1:3" ht="15.75" thickBot="1" x14ac:dyDescent="0.3">
      <c r="A71" s="73" t="s">
        <v>13</v>
      </c>
      <c r="B71" s="73"/>
      <c r="C71" s="56">
        <v>-1352.29</v>
      </c>
    </row>
    <row r="72" spans="1:3" ht="15.75" thickBot="1" x14ac:dyDescent="0.3">
      <c r="A72" s="32" t="s">
        <v>14</v>
      </c>
      <c r="B72" s="7" t="s">
        <v>3</v>
      </c>
      <c r="C72" s="53">
        <v>-1292.49</v>
      </c>
    </row>
    <row r="73" spans="1:3" ht="15.75" customHeight="1" thickBot="1" x14ac:dyDescent="0.3">
      <c r="A73" s="32" t="s">
        <v>15</v>
      </c>
      <c r="B73" s="7" t="s">
        <v>3</v>
      </c>
      <c r="C73" s="53">
        <v>-59.8</v>
      </c>
    </row>
    <row r="74" spans="1:3" ht="15.75" thickBot="1" x14ac:dyDescent="0.3">
      <c r="A74" s="33" t="s">
        <v>16</v>
      </c>
      <c r="B74" s="10" t="s">
        <v>3</v>
      </c>
      <c r="C74" s="54">
        <v>0</v>
      </c>
    </row>
    <row r="75" spans="1:3" ht="15.75" thickBot="1" x14ac:dyDescent="0.3">
      <c r="A75" s="33" t="s">
        <v>17</v>
      </c>
      <c r="B75" s="10" t="s">
        <v>3</v>
      </c>
      <c r="C75" s="54">
        <v>0</v>
      </c>
    </row>
    <row r="76" spans="1:3" ht="15.75" thickBot="1" x14ac:dyDescent="0.3">
      <c r="A76" s="33" t="s">
        <v>18</v>
      </c>
      <c r="B76" s="10" t="s">
        <v>3</v>
      </c>
      <c r="C76" s="54">
        <v>0</v>
      </c>
    </row>
    <row r="77" spans="1:3" ht="15.75" thickBot="1" x14ac:dyDescent="0.3">
      <c r="A77" s="33" t="s">
        <v>19</v>
      </c>
      <c r="B77" s="10" t="s">
        <v>3</v>
      </c>
      <c r="C77" s="54">
        <v>0</v>
      </c>
    </row>
    <row r="78" spans="1:3" ht="15.75" thickBot="1" x14ac:dyDescent="0.3">
      <c r="A78" s="78"/>
      <c r="B78" s="78"/>
      <c r="C78" s="79"/>
    </row>
    <row r="79" spans="1:3" ht="15.75" thickBot="1" x14ac:dyDescent="0.3">
      <c r="A79" s="73" t="s">
        <v>20</v>
      </c>
      <c r="B79" s="73"/>
      <c r="C79" s="80"/>
    </row>
    <row r="80" spans="1:3" x14ac:dyDescent="0.25">
      <c r="A80" s="81" t="s">
        <v>21</v>
      </c>
      <c r="B80" s="82"/>
      <c r="C80" s="55">
        <v>0</v>
      </c>
    </row>
    <row r="81" spans="1:3" x14ac:dyDescent="0.25">
      <c r="A81" s="74" t="s">
        <v>22</v>
      </c>
      <c r="B81" s="75"/>
      <c r="C81" s="51">
        <v>0</v>
      </c>
    </row>
    <row r="82" spans="1:3" ht="15.75" thickBot="1" x14ac:dyDescent="0.3">
      <c r="A82" s="31" t="s">
        <v>23</v>
      </c>
      <c r="B82" s="11"/>
      <c r="C82" s="52">
        <v>0</v>
      </c>
    </row>
    <row r="83" spans="1:3" ht="15.75" thickTop="1" x14ac:dyDescent="0.25">
      <c r="A83" s="71" t="s">
        <v>89</v>
      </c>
      <c r="B83" s="72"/>
      <c r="C83" s="72"/>
    </row>
    <row r="84" spans="1:3" ht="15.75" customHeight="1" x14ac:dyDescent="0.25">
      <c r="A84" s="35" t="s">
        <v>87</v>
      </c>
    </row>
    <row r="85" spans="1:3" ht="15.75" thickBot="1" x14ac:dyDescent="0.3">
      <c r="A85" s="36" t="s">
        <v>88</v>
      </c>
    </row>
    <row r="86" spans="1:3" ht="15.75" thickBot="1" x14ac:dyDescent="0.3">
      <c r="A86" s="69" t="s">
        <v>0</v>
      </c>
      <c r="B86" s="70"/>
      <c r="C86" s="57" t="s">
        <v>25</v>
      </c>
    </row>
    <row r="87" spans="1:3" ht="15.75" thickBot="1" x14ac:dyDescent="0.3">
      <c r="A87" s="34" t="s">
        <v>31</v>
      </c>
      <c r="B87" s="7" t="s">
        <v>3</v>
      </c>
      <c r="C87" s="58">
        <v>2148.12</v>
      </c>
    </row>
    <row r="88" spans="1:3" ht="15.75" thickBot="1" x14ac:dyDescent="0.3">
      <c r="A88" s="34" t="s">
        <v>32</v>
      </c>
      <c r="B88" s="12"/>
      <c r="C88" s="58">
        <v>1176.92</v>
      </c>
    </row>
    <row r="89" spans="1:3" ht="15.75" thickBot="1" x14ac:dyDescent="0.3">
      <c r="A89" s="34" t="s">
        <v>33</v>
      </c>
      <c r="B89" s="12"/>
      <c r="C89" s="58">
        <v>971.2</v>
      </c>
    </row>
    <row r="90" spans="1:3" ht="15.75" thickBot="1" x14ac:dyDescent="0.3">
      <c r="A90" s="34" t="s">
        <v>34</v>
      </c>
      <c r="B90" s="12"/>
      <c r="C90" s="59" t="s">
        <v>35</v>
      </c>
    </row>
    <row r="91" spans="1:3" ht="15.75" thickBot="1" x14ac:dyDescent="0.3">
      <c r="A91" s="34" t="s">
        <v>36</v>
      </c>
      <c r="B91" s="12"/>
      <c r="C91" s="59" t="s">
        <v>35</v>
      </c>
    </row>
    <row r="92" spans="1:3" ht="15.75" thickBot="1" x14ac:dyDescent="0.3">
      <c r="A92" s="34" t="s">
        <v>37</v>
      </c>
      <c r="B92" s="7" t="s">
        <v>3</v>
      </c>
      <c r="C92" s="58">
        <v>0</v>
      </c>
    </row>
    <row r="93" spans="1:3" ht="15.75" thickBot="1" x14ac:dyDescent="0.3">
      <c r="A93" s="34" t="s">
        <v>38</v>
      </c>
      <c r="B93" s="12"/>
      <c r="C93" s="59" t="s">
        <v>35</v>
      </c>
    </row>
    <row r="94" spans="1:3" ht="15.75" thickBot="1" x14ac:dyDescent="0.3">
      <c r="A94" s="34" t="s">
        <v>39</v>
      </c>
      <c r="B94" s="12"/>
      <c r="C94" s="59" t="s">
        <v>35</v>
      </c>
    </row>
    <row r="95" spans="1:3" ht="15.75" thickBot="1" x14ac:dyDescent="0.3">
      <c r="A95" s="34" t="s">
        <v>40</v>
      </c>
      <c r="B95" s="12"/>
      <c r="C95" s="59" t="s">
        <v>35</v>
      </c>
    </row>
    <row r="96" spans="1:3" ht="15.75" thickBot="1" x14ac:dyDescent="0.3">
      <c r="A96" s="34" t="s">
        <v>41</v>
      </c>
      <c r="B96" s="12"/>
      <c r="C96" s="59" t="s">
        <v>35</v>
      </c>
    </row>
    <row r="97" spans="1:3" ht="15.75" thickBot="1" x14ac:dyDescent="0.3">
      <c r="A97" s="34" t="s">
        <v>42</v>
      </c>
      <c r="B97" s="12"/>
      <c r="C97" s="59" t="s">
        <v>35</v>
      </c>
    </row>
    <row r="98" spans="1:3" ht="15.75" customHeight="1" thickBot="1" x14ac:dyDescent="0.3">
      <c r="A98" s="34" t="s">
        <v>10</v>
      </c>
      <c r="B98" s="7" t="s">
        <v>3</v>
      </c>
      <c r="C98" s="58">
        <v>0</v>
      </c>
    </row>
    <row r="99" spans="1:3" ht="15.75" customHeight="1" thickBot="1" x14ac:dyDescent="0.3">
      <c r="A99" s="34" t="s">
        <v>43</v>
      </c>
      <c r="B99" s="7" t="s">
        <v>3</v>
      </c>
      <c r="C99" s="58">
        <v>0</v>
      </c>
    </row>
    <row r="100" spans="1:3" ht="15.75" thickBot="1" x14ac:dyDescent="0.3">
      <c r="A100" s="34" t="s">
        <v>44</v>
      </c>
      <c r="B100" s="12"/>
      <c r="C100" s="58">
        <v>0</v>
      </c>
    </row>
    <row r="101" spans="1:3" ht="15.75" customHeight="1" thickBot="1" x14ac:dyDescent="0.3">
      <c r="A101" s="34" t="s">
        <v>45</v>
      </c>
      <c r="B101" s="7" t="s">
        <v>3</v>
      </c>
      <c r="C101" s="58">
        <v>0</v>
      </c>
    </row>
    <row r="102" spans="1:3" ht="15.75" thickBot="1" x14ac:dyDescent="0.3">
      <c r="A102" s="34" t="s">
        <v>46</v>
      </c>
      <c r="B102" s="12"/>
      <c r="C102" s="59" t="s">
        <v>47</v>
      </c>
    </row>
    <row r="103" spans="1:3" ht="15.75" thickBot="1" x14ac:dyDescent="0.3">
      <c r="A103" s="34" t="s">
        <v>48</v>
      </c>
      <c r="B103" s="12"/>
      <c r="C103" s="58">
        <v>0</v>
      </c>
    </row>
    <row r="104" spans="1:3" ht="15.75" customHeight="1" thickBot="1" x14ac:dyDescent="0.3">
      <c r="A104" s="34" t="s">
        <v>49</v>
      </c>
      <c r="B104" s="12"/>
      <c r="C104" s="58">
        <v>0</v>
      </c>
    </row>
    <row r="105" spans="1:3" ht="15.75" thickBot="1" x14ac:dyDescent="0.3">
      <c r="A105" s="34" t="s">
        <v>50</v>
      </c>
      <c r="B105" s="12"/>
      <c r="C105" s="58">
        <v>0</v>
      </c>
    </row>
    <row r="106" spans="1:3" ht="15.75" thickTop="1" x14ac:dyDescent="0.25">
      <c r="A106" s="71" t="s">
        <v>90</v>
      </c>
      <c r="B106" s="72"/>
      <c r="C106" s="72"/>
    </row>
    <row r="107" spans="1:3" x14ac:dyDescent="0.25">
      <c r="A107" s="35" t="s">
        <v>87</v>
      </c>
    </row>
    <row r="108" spans="1:3" ht="15.75" thickBot="1" x14ac:dyDescent="0.3">
      <c r="A108" s="36" t="s">
        <v>88</v>
      </c>
    </row>
    <row r="109" spans="1:3" ht="15.75" thickBot="1" x14ac:dyDescent="0.3">
      <c r="A109" s="69" t="s">
        <v>0</v>
      </c>
      <c r="B109" s="70"/>
      <c r="C109" s="57" t="s">
        <v>25</v>
      </c>
    </row>
    <row r="110" spans="1:3" ht="15.75" thickBot="1" x14ac:dyDescent="0.3">
      <c r="A110" s="34" t="s">
        <v>31</v>
      </c>
      <c r="B110" s="7" t="s">
        <v>3</v>
      </c>
      <c r="C110" s="58">
        <v>636.92999999999995</v>
      </c>
    </row>
    <row r="111" spans="1:3" ht="15.75" thickBot="1" x14ac:dyDescent="0.3">
      <c r="A111" s="34" t="s">
        <v>32</v>
      </c>
      <c r="B111" s="12"/>
      <c r="C111" s="58">
        <v>69.33</v>
      </c>
    </row>
    <row r="112" spans="1:3" ht="15.75" thickBot="1" x14ac:dyDescent="0.3">
      <c r="A112" s="34" t="s">
        <v>33</v>
      </c>
      <c r="B112" s="12"/>
      <c r="C112" s="58">
        <v>567.6</v>
      </c>
    </row>
    <row r="113" spans="1:3" ht="15.75" customHeight="1" thickBot="1" x14ac:dyDescent="0.3">
      <c r="A113" s="34" t="s">
        <v>34</v>
      </c>
      <c r="B113" s="12"/>
      <c r="C113" s="59" t="s">
        <v>35</v>
      </c>
    </row>
    <row r="114" spans="1:3" ht="15.75" thickBot="1" x14ac:dyDescent="0.3">
      <c r="A114" s="34" t="s">
        <v>36</v>
      </c>
      <c r="B114" s="12"/>
      <c r="C114" s="59" t="s">
        <v>35</v>
      </c>
    </row>
    <row r="115" spans="1:3" ht="15.75" thickBot="1" x14ac:dyDescent="0.3">
      <c r="A115" s="34" t="s">
        <v>37</v>
      </c>
      <c r="B115" s="7" t="s">
        <v>3</v>
      </c>
      <c r="C115" s="58">
        <v>0</v>
      </c>
    </row>
    <row r="116" spans="1:3" ht="15.75" thickBot="1" x14ac:dyDescent="0.3">
      <c r="A116" s="34" t="s">
        <v>38</v>
      </c>
      <c r="B116" s="12"/>
      <c r="C116" s="59" t="s">
        <v>35</v>
      </c>
    </row>
    <row r="117" spans="1:3" ht="15.75" thickBot="1" x14ac:dyDescent="0.3">
      <c r="A117" s="34" t="s">
        <v>39</v>
      </c>
      <c r="B117" s="12"/>
      <c r="C117" s="59" t="s">
        <v>35</v>
      </c>
    </row>
    <row r="118" spans="1:3" ht="15.75" thickBot="1" x14ac:dyDescent="0.3">
      <c r="A118" s="34" t="s">
        <v>40</v>
      </c>
      <c r="B118" s="12"/>
      <c r="C118" s="59" t="s">
        <v>35</v>
      </c>
    </row>
    <row r="119" spans="1:3" ht="15.75" thickBot="1" x14ac:dyDescent="0.3">
      <c r="A119" s="34" t="s">
        <v>41</v>
      </c>
      <c r="B119" s="12"/>
      <c r="C119" s="59" t="s">
        <v>35</v>
      </c>
    </row>
    <row r="120" spans="1:3" ht="15.75" thickBot="1" x14ac:dyDescent="0.3">
      <c r="A120" s="34" t="s">
        <v>42</v>
      </c>
      <c r="B120" s="12"/>
      <c r="C120" s="59" t="s">
        <v>35</v>
      </c>
    </row>
    <row r="121" spans="1:3" ht="15.75" thickBot="1" x14ac:dyDescent="0.3">
      <c r="A121" s="34" t="s">
        <v>10</v>
      </c>
      <c r="B121" s="7" t="s">
        <v>3</v>
      </c>
      <c r="C121" s="58">
        <v>0</v>
      </c>
    </row>
    <row r="122" spans="1:3" ht="15.75" thickBot="1" x14ac:dyDescent="0.3">
      <c r="A122" s="34" t="s">
        <v>43</v>
      </c>
      <c r="B122" s="7" t="s">
        <v>3</v>
      </c>
      <c r="C122" s="58">
        <v>0</v>
      </c>
    </row>
    <row r="123" spans="1:3" ht="15.75" thickBot="1" x14ac:dyDescent="0.3">
      <c r="A123" s="34" t="s">
        <v>44</v>
      </c>
      <c r="B123" s="12"/>
      <c r="C123" s="58">
        <v>0</v>
      </c>
    </row>
    <row r="124" spans="1:3" ht="15.75" thickBot="1" x14ac:dyDescent="0.3">
      <c r="A124" s="34" t="s">
        <v>45</v>
      </c>
      <c r="B124" s="7" t="s">
        <v>3</v>
      </c>
      <c r="C124" s="58">
        <v>0.34</v>
      </c>
    </row>
    <row r="125" spans="1:3" ht="15.75" customHeight="1" thickBot="1" x14ac:dyDescent="0.3">
      <c r="A125" s="34" t="s">
        <v>46</v>
      </c>
      <c r="B125" s="12"/>
      <c r="C125" s="59" t="s">
        <v>51</v>
      </c>
    </row>
    <row r="126" spans="1:3" ht="15.75" thickBot="1" x14ac:dyDescent="0.3">
      <c r="A126" s="34" t="s">
        <v>48</v>
      </c>
      <c r="B126" s="12"/>
      <c r="C126" s="58">
        <v>0</v>
      </c>
    </row>
    <row r="127" spans="1:3" ht="15.75" customHeight="1" thickBot="1" x14ac:dyDescent="0.3">
      <c r="A127" s="34" t="s">
        <v>49</v>
      </c>
      <c r="B127" s="12"/>
      <c r="C127" s="58">
        <v>0</v>
      </c>
    </row>
    <row r="128" spans="1:3" ht="15.75" thickBot="1" x14ac:dyDescent="0.3">
      <c r="A128" s="34" t="s">
        <v>50</v>
      </c>
      <c r="B128" s="12"/>
      <c r="C128" s="58">
        <v>0</v>
      </c>
    </row>
    <row r="129" spans="1:4" ht="15.75" thickTop="1" x14ac:dyDescent="0.25">
      <c r="A129" s="71" t="s">
        <v>91</v>
      </c>
      <c r="B129" s="72"/>
      <c r="C129" s="72"/>
    </row>
    <row r="130" spans="1:4" x14ac:dyDescent="0.25">
      <c r="A130" s="35" t="s">
        <v>87</v>
      </c>
    </row>
    <row r="131" spans="1:4" ht="15.75" thickBot="1" x14ac:dyDescent="0.3">
      <c r="A131" s="36" t="s">
        <v>88</v>
      </c>
    </row>
    <row r="132" spans="1:4" ht="15.75" customHeight="1" thickBot="1" x14ac:dyDescent="0.3">
      <c r="A132" s="69" t="s">
        <v>0</v>
      </c>
      <c r="B132" s="70"/>
      <c r="C132" s="57" t="s">
        <v>25</v>
      </c>
    </row>
    <row r="133" spans="1:4" ht="15.75" thickBot="1" x14ac:dyDescent="0.3">
      <c r="A133" s="34" t="s">
        <v>31</v>
      </c>
      <c r="B133" s="7" t="s">
        <v>3</v>
      </c>
      <c r="C133" s="58">
        <v>1406.55</v>
      </c>
    </row>
    <row r="134" spans="1:4" ht="15.75" thickBot="1" x14ac:dyDescent="0.3">
      <c r="A134" s="34" t="s">
        <v>32</v>
      </c>
      <c r="B134" s="12"/>
      <c r="C134" s="58">
        <v>1406.55</v>
      </c>
    </row>
    <row r="135" spans="1:4" ht="15.75" thickBot="1" x14ac:dyDescent="0.3">
      <c r="A135" s="34" t="s">
        <v>33</v>
      </c>
      <c r="B135" s="12"/>
      <c r="C135" s="58">
        <v>0</v>
      </c>
    </row>
    <row r="136" spans="1:4" ht="15.75" thickBot="1" x14ac:dyDescent="0.3">
      <c r="A136" s="34" t="s">
        <v>34</v>
      </c>
      <c r="B136" s="12"/>
      <c r="C136" s="59" t="s">
        <v>35</v>
      </c>
    </row>
    <row r="137" spans="1:4" ht="15.75" thickBot="1" x14ac:dyDescent="0.3">
      <c r="A137" s="34" t="s">
        <v>36</v>
      </c>
      <c r="B137" s="12"/>
      <c r="C137" s="59" t="s">
        <v>35</v>
      </c>
    </row>
    <row r="138" spans="1:4" ht="15.75" thickBot="1" x14ac:dyDescent="0.3">
      <c r="A138" s="34" t="s">
        <v>37</v>
      </c>
      <c r="B138" s="7" t="s">
        <v>3</v>
      </c>
      <c r="C138" s="58">
        <v>0</v>
      </c>
    </row>
    <row r="139" spans="1:4" ht="15.75" thickBot="1" x14ac:dyDescent="0.3">
      <c r="A139" s="34" t="s">
        <v>38</v>
      </c>
      <c r="B139" s="12"/>
      <c r="C139" s="59" t="s">
        <v>35</v>
      </c>
    </row>
    <row r="140" spans="1:4" ht="15.75" thickBot="1" x14ac:dyDescent="0.3">
      <c r="A140" s="34" t="s">
        <v>39</v>
      </c>
      <c r="B140" s="12"/>
      <c r="C140" s="59" t="s">
        <v>35</v>
      </c>
    </row>
    <row r="141" spans="1:4" ht="15.75" thickBot="1" x14ac:dyDescent="0.3">
      <c r="A141" s="34" t="s">
        <v>40</v>
      </c>
      <c r="B141" s="12"/>
      <c r="C141" s="59" t="s">
        <v>35</v>
      </c>
    </row>
    <row r="142" spans="1:4" ht="15.75" thickBot="1" x14ac:dyDescent="0.3">
      <c r="A142" s="34" t="s">
        <v>41</v>
      </c>
      <c r="B142" s="12"/>
      <c r="C142" s="59" t="s">
        <v>35</v>
      </c>
      <c r="D142" s="1"/>
    </row>
    <row r="143" spans="1:4" ht="15.75" thickBot="1" x14ac:dyDescent="0.3">
      <c r="A143" s="34" t="s">
        <v>42</v>
      </c>
      <c r="B143" s="12"/>
      <c r="C143" s="59" t="s">
        <v>35</v>
      </c>
    </row>
    <row r="144" spans="1:4" ht="15.75" thickBot="1" x14ac:dyDescent="0.3">
      <c r="A144" s="34" t="s">
        <v>10</v>
      </c>
      <c r="B144" s="7" t="s">
        <v>3</v>
      </c>
      <c r="C144" s="58">
        <v>15.05</v>
      </c>
    </row>
    <row r="145" spans="1:4" ht="15.75" thickBot="1" x14ac:dyDescent="0.3">
      <c r="A145" s="34" t="s">
        <v>43</v>
      </c>
      <c r="B145" s="7" t="s">
        <v>3</v>
      </c>
      <c r="C145" s="58">
        <v>0</v>
      </c>
    </row>
    <row r="146" spans="1:4" ht="15.75" thickBot="1" x14ac:dyDescent="0.3">
      <c r="A146" s="34" t="s">
        <v>44</v>
      </c>
      <c r="B146" s="12"/>
      <c r="C146" s="58">
        <v>0</v>
      </c>
    </row>
    <row r="147" spans="1:4" ht="15.75" thickBot="1" x14ac:dyDescent="0.3">
      <c r="A147" s="34" t="s">
        <v>45</v>
      </c>
      <c r="B147" s="7" t="s">
        <v>3</v>
      </c>
      <c r="C147" s="58">
        <v>167.33</v>
      </c>
      <c r="D147" s="1"/>
    </row>
    <row r="148" spans="1:4" ht="15.75" thickBot="1" x14ac:dyDescent="0.3">
      <c r="A148" s="34" t="s">
        <v>46</v>
      </c>
      <c r="B148" s="12"/>
      <c r="C148" s="59" t="s">
        <v>51</v>
      </c>
    </row>
    <row r="149" spans="1:4" ht="15.75" thickBot="1" x14ac:dyDescent="0.3">
      <c r="A149" s="34" t="s">
        <v>48</v>
      </c>
      <c r="B149" s="12"/>
      <c r="C149" s="58">
        <v>0</v>
      </c>
    </row>
    <row r="150" spans="1:4" ht="15.75" thickBot="1" x14ac:dyDescent="0.3">
      <c r="A150" s="34" t="s">
        <v>49</v>
      </c>
      <c r="B150" s="12"/>
      <c r="C150" s="58">
        <v>0</v>
      </c>
    </row>
    <row r="151" spans="1:4" ht="15.75" thickBot="1" x14ac:dyDescent="0.3">
      <c r="A151" s="34" t="s">
        <v>50</v>
      </c>
      <c r="B151" s="12"/>
      <c r="C151" s="58">
        <v>0</v>
      </c>
    </row>
    <row r="152" spans="1:4" ht="16.5" thickTop="1" thickBot="1" x14ac:dyDescent="0.3">
      <c r="A152" s="62" t="s">
        <v>76</v>
      </c>
      <c r="B152" s="63"/>
      <c r="C152" s="64"/>
    </row>
    <row r="153" spans="1:4" ht="15.75" thickBot="1" x14ac:dyDescent="0.3">
      <c r="A153" s="34"/>
      <c r="B153" s="12"/>
      <c r="C153" s="58"/>
    </row>
    <row r="154" spans="1:4" ht="15.75" thickTop="1" x14ac:dyDescent="0.25">
      <c r="A154" s="83" t="s">
        <v>98</v>
      </c>
      <c r="B154" s="84"/>
      <c r="C154" s="85"/>
    </row>
    <row r="155" spans="1:4" x14ac:dyDescent="0.25">
      <c r="A155" s="25" t="str">
        <f>A6</f>
        <v>- Ordinary Dividends</v>
      </c>
      <c r="B155" s="26">
        <f>SUMIFS(C$2:C$82,A$2:A$82,A155)</f>
        <v>4191.6099999999997</v>
      </c>
      <c r="C155" s="6"/>
    </row>
    <row r="156" spans="1:4" x14ac:dyDescent="0.25">
      <c r="A156" s="25" t="str">
        <f>A7</f>
        <v>- Capital Gain Distributions</v>
      </c>
      <c r="B156" s="26">
        <f>SUMIFS(C$2:C$82,A$2:A$82,A156)</f>
        <v>0</v>
      </c>
      <c r="C156" s="6"/>
    </row>
    <row r="157" spans="1:4" x14ac:dyDescent="0.25">
      <c r="A157" s="25" t="str">
        <f>A8</f>
        <v>Interest Income</v>
      </c>
      <c r="B157" s="26">
        <f>SUMIFS(C$2:C$82,A$2:A$82,A157)</f>
        <v>0</v>
      </c>
      <c r="C157" s="6"/>
    </row>
    <row r="158" spans="1:4" x14ac:dyDescent="0.25">
      <c r="A158" s="25" t="str">
        <f>A9</f>
        <v>Miscellaneous Income</v>
      </c>
      <c r="B158" s="26">
        <f>SUMIFS(C$2:C$82,A$2:A$82,A158)</f>
        <v>0</v>
      </c>
      <c r="C158" s="6"/>
    </row>
    <row r="159" spans="1:4" x14ac:dyDescent="0.25">
      <c r="A159" s="25" t="str">
        <f>A10</f>
        <v>Original Issue Discount</v>
      </c>
      <c r="B159" s="26">
        <f>SUMIFS(C$2:C$82,A$2:A$82,A159)</f>
        <v>0</v>
      </c>
      <c r="C159" s="6"/>
    </row>
    <row r="160" spans="1:4" x14ac:dyDescent="0.25">
      <c r="A160" s="25" t="str">
        <f>A11</f>
        <v>Foreign Currency Gain/Loss</v>
      </c>
      <c r="B160" s="26">
        <f>SUMIFS(C$2:C$82,A$2:A$82,A160)</f>
        <v>0</v>
      </c>
      <c r="C160" s="6"/>
    </row>
    <row r="161" spans="1:9" x14ac:dyDescent="0.25">
      <c r="A161" s="25" t="str">
        <f>A14</f>
        <v>Tax-Exempt Income</v>
      </c>
      <c r="B161" s="26">
        <f>SUMIFS(C$2:C$82,A$2:A$82,A161)</f>
        <v>0</v>
      </c>
      <c r="C161" s="6"/>
    </row>
    <row r="162" spans="1:9" ht="16.5" customHeight="1" x14ac:dyDescent="0.25">
      <c r="A162" s="25" t="str">
        <f>A18</f>
        <v>Net Short-Term</v>
      </c>
      <c r="B162" s="26">
        <f>SUMIFS(C$2:C$82,A$2:A$82,A162)</f>
        <v>-1635.6399999999999</v>
      </c>
      <c r="C162" s="6"/>
    </row>
    <row r="163" spans="1:9" x14ac:dyDescent="0.25">
      <c r="A163" s="25" t="str">
        <f>A19</f>
        <v>Net Long-Term</v>
      </c>
      <c r="B163" s="26">
        <f>SUMIFS(C$2:C$82,A$2:A$82,A163)</f>
        <v>9857.2199999999993</v>
      </c>
      <c r="C163" s="6"/>
    </row>
    <row r="164" spans="1:9" x14ac:dyDescent="0.25">
      <c r="A164" s="25" t="str">
        <f>A20</f>
        <v>Reportable Bond Premium</v>
      </c>
      <c r="B164" s="26">
        <f>SUMIFS(C$2:C$82,A$2:A$82,A164)</f>
        <v>0</v>
      </c>
      <c r="C164" s="6"/>
    </row>
    <row r="165" spans="1:9" x14ac:dyDescent="0.25">
      <c r="A165" s="25" t="str">
        <f>A21</f>
        <v>Realized Accrued Market Discount Income</v>
      </c>
      <c r="B165" s="26">
        <f>SUMIFS(C$2:C$82,A$2:A$82,A165)</f>
        <v>0</v>
      </c>
      <c r="C165" s="6"/>
    </row>
    <row r="166" spans="1:9" x14ac:dyDescent="0.25">
      <c r="A166" s="25" t="str">
        <f>A22</f>
        <v>Ordinary Income or Loss **</v>
      </c>
      <c r="B166" s="26">
        <f>SUMIFS(C$2:C$82,A$2:A$82,A166)</f>
        <v>0</v>
      </c>
      <c r="C166" s="6"/>
    </row>
    <row r="167" spans="1:9" x14ac:dyDescent="0.25">
      <c r="A167" s="25" t="str">
        <f>A23</f>
        <v>Reportable Acquisition Premium</v>
      </c>
      <c r="B167" s="26">
        <f>SUMIFS(C$2:C$82,A$2:A$82,A167)</f>
        <v>0</v>
      </c>
      <c r="C167" s="6"/>
    </row>
    <row r="168" spans="1:9" x14ac:dyDescent="0.25">
      <c r="A168" s="25" t="str">
        <f>A26</f>
        <v>Margin Interest Paid</v>
      </c>
      <c r="B168" s="26">
        <f>SUMIFS(C$2:C$82,A$2:A$82,A168)</f>
        <v>0</v>
      </c>
      <c r="C168" s="6"/>
    </row>
    <row r="169" spans="1:9" x14ac:dyDescent="0.25">
      <c r="A169" s="25" t="str">
        <f>A27</f>
        <v>Option Sales</v>
      </c>
      <c r="B169" s="26">
        <f>SUMIFS(C$2:C$82,A$2:A$82,A169)</f>
        <v>0</v>
      </c>
      <c r="C169" s="6"/>
    </row>
    <row r="170" spans="1:9" ht="15.75" thickBot="1" x14ac:dyDescent="0.3">
      <c r="A170" s="25" t="str">
        <f>A28</f>
        <v>Return of Principal</v>
      </c>
      <c r="B170" s="26">
        <f>SUMIFS(C$2:C$82,A$2:A$82,A170)</f>
        <v>0</v>
      </c>
      <c r="C170" s="6"/>
    </row>
    <row r="171" spans="1:9" ht="15.75" thickTop="1" x14ac:dyDescent="0.25">
      <c r="A171" s="62" t="s">
        <v>99</v>
      </c>
      <c r="B171" s="63"/>
      <c r="C171" s="64"/>
    </row>
    <row r="172" spans="1:9" x14ac:dyDescent="0.25">
      <c r="A172" s="25" t="str">
        <f>A88</f>
        <v>- Non-Qualified Dividends</v>
      </c>
      <c r="B172" s="26">
        <f>SUMIFS(C$84:C$151,A$84:A$151,A172)</f>
        <v>2652.8</v>
      </c>
      <c r="C172" s="6"/>
    </row>
    <row r="173" spans="1:9" x14ac:dyDescent="0.25">
      <c r="A173" s="25" t="str">
        <f>A89</f>
        <v>- Qualified Dividends</v>
      </c>
      <c r="B173" s="26">
        <f>SUMIFS(C$84:C$151,A$84:A$151,A173)</f>
        <v>1538.8000000000002</v>
      </c>
      <c r="C173" s="6"/>
    </row>
    <row r="174" spans="1:9" x14ac:dyDescent="0.25">
      <c r="A174" s="25" t="str">
        <f>A90</f>
        <v>- Section 897 Ordinary Dividends</v>
      </c>
      <c r="B174" s="26">
        <f>SUMIFS(C$84:C$151,A$84:A$151,A174)</f>
        <v>0</v>
      </c>
      <c r="C174" s="6"/>
    </row>
    <row r="175" spans="1:9" x14ac:dyDescent="0.25">
      <c r="A175" s="25" t="str">
        <f>A91</f>
        <v>- Section 199A Dividends</v>
      </c>
      <c r="B175" s="26">
        <f>SUMIFS(C$84:C$151,A$84:A$151,A175)</f>
        <v>0</v>
      </c>
      <c r="C175" s="6"/>
      <c r="I175" s="3"/>
    </row>
    <row r="176" spans="1:9" x14ac:dyDescent="0.25">
      <c r="A176" s="25" t="str">
        <f>A93</f>
        <v>- Unrecaptured Section 1250 Capital Gains</v>
      </c>
      <c r="B176" s="26">
        <f>SUMIFS(C$84:C$151,A$84:A$151,A176)</f>
        <v>0</v>
      </c>
      <c r="C176" s="6"/>
      <c r="I176" s="5"/>
    </row>
    <row r="177" spans="1:3" x14ac:dyDescent="0.25">
      <c r="A177" s="25" t="str">
        <f>A94</f>
        <v>- Section 1202 Capital Gains</v>
      </c>
      <c r="B177" s="26">
        <f>SUMIFS(C$84:C$151,A$84:A$151,A177)</f>
        <v>0</v>
      </c>
      <c r="C177" s="6"/>
    </row>
    <row r="178" spans="1:3" x14ac:dyDescent="0.25">
      <c r="A178" s="25" t="str">
        <f>A95</f>
        <v>- 28% Rate Capital Gains</v>
      </c>
      <c r="B178" s="26">
        <f>SUMIFS(C$84:C$151,A$84:A$151,A178)</f>
        <v>0</v>
      </c>
      <c r="C178" s="6"/>
    </row>
    <row r="179" spans="1:3" x14ac:dyDescent="0.25">
      <c r="A179" s="25" t="str">
        <f>A96</f>
        <v>- Section 897 Capital Gain</v>
      </c>
      <c r="B179" s="26">
        <f>SUMIFS(C$84:C$151,A$84:A$151,A179)</f>
        <v>0</v>
      </c>
      <c r="C179" s="6"/>
    </row>
    <row r="180" spans="1:3" x14ac:dyDescent="0.25">
      <c r="A180" s="25" t="str">
        <f>A97</f>
        <v>- 15% Rate Capital Gains</v>
      </c>
      <c r="B180" s="26">
        <f>SUMIFS(C$84:C$151,A$84:A$151,A180)</f>
        <v>0</v>
      </c>
      <c r="C180" s="6"/>
    </row>
    <row r="181" spans="1:3" x14ac:dyDescent="0.25">
      <c r="A181" s="25" t="str">
        <f>A98</f>
        <v>Nondividend Distributions</v>
      </c>
      <c r="B181" s="26">
        <f>SUMIFS(C$84:C$151,A$84:A$151,A181)</f>
        <v>15.05</v>
      </c>
      <c r="C181" s="6"/>
    </row>
    <row r="182" spans="1:3" x14ac:dyDescent="0.25">
      <c r="A182" s="25" t="str">
        <f>A100</f>
        <v>Investment Expenses</v>
      </c>
      <c r="B182" s="26">
        <f>SUMIFS(C$84:C$151,A$84:A$151,A182)</f>
        <v>0</v>
      </c>
      <c r="C182" s="6"/>
    </row>
    <row r="183" spans="1:3" x14ac:dyDescent="0.25">
      <c r="A183" s="25" t="str">
        <f>A101</f>
        <v>Foreign Tax Paid</v>
      </c>
      <c r="B183" s="26">
        <f>SUMIFS(C$84:C$151,A$84:A$151,A183)</f>
        <v>167.67000000000002</v>
      </c>
      <c r="C183" s="6"/>
    </row>
    <row r="184" spans="1:3" x14ac:dyDescent="0.25">
      <c r="A184" s="25" t="str">
        <f>A103</f>
        <v>Cash Liquidation Distributions</v>
      </c>
      <c r="B184" s="26">
        <f>SUMIFS(C$84:C$151,A$84:A$151,A184)</f>
        <v>0</v>
      </c>
      <c r="C184" s="6"/>
    </row>
    <row r="185" spans="1:3" x14ac:dyDescent="0.25">
      <c r="A185" s="25" t="str">
        <f>A104</f>
        <v>Non-cash Liquidation Distributions</v>
      </c>
      <c r="B185" s="26">
        <f>SUMIFS(C$84:C$151,A$84:A$151,A185)</f>
        <v>0</v>
      </c>
      <c r="C185" s="6"/>
    </row>
    <row r="186" spans="1:3" x14ac:dyDescent="0.25">
      <c r="A186" s="25" t="str">
        <f>A105</f>
        <v>Total Tax Exempt Interest Dividends</v>
      </c>
      <c r="B186" s="26">
        <f>SUMIFS(C$84:C$151,A$84:A$151,A186)</f>
        <v>0</v>
      </c>
      <c r="C186" s="6"/>
    </row>
    <row r="206" ht="15.75" customHeight="1" x14ac:dyDescent="0.25"/>
  </sheetData>
  <mergeCells count="45">
    <mergeCell ref="A29:C29"/>
    <mergeCell ref="A16:C16"/>
    <mergeCell ref="A154:C154"/>
    <mergeCell ref="A171:C171"/>
    <mergeCell ref="A152:C152"/>
    <mergeCell ref="A1:C1"/>
    <mergeCell ref="A4:B4"/>
    <mergeCell ref="A6:B6"/>
    <mergeCell ref="A7:B7"/>
    <mergeCell ref="A12:B12"/>
    <mergeCell ref="A15:B15"/>
    <mergeCell ref="A17:B17"/>
    <mergeCell ref="A24:C24"/>
    <mergeCell ref="A25:C25"/>
    <mergeCell ref="A26:B26"/>
    <mergeCell ref="A27:B27"/>
    <mergeCell ref="A81:B81"/>
    <mergeCell ref="A83:C83"/>
    <mergeCell ref="A59:B59"/>
    <mergeCell ref="A61:B61"/>
    <mergeCell ref="A62:B62"/>
    <mergeCell ref="A66:B66"/>
    <mergeCell ref="A69:B69"/>
    <mergeCell ref="A70:C70"/>
    <mergeCell ref="A71:B71"/>
    <mergeCell ref="A78:C78"/>
    <mergeCell ref="A79:C79"/>
    <mergeCell ref="A80:B80"/>
    <mergeCell ref="A56:C56"/>
    <mergeCell ref="A32:B32"/>
    <mergeCell ref="A34:B34"/>
    <mergeCell ref="A35:B35"/>
    <mergeCell ref="A39:B39"/>
    <mergeCell ref="A42:B42"/>
    <mergeCell ref="A44:B44"/>
    <mergeCell ref="A51:C51"/>
    <mergeCell ref="A52:C52"/>
    <mergeCell ref="A53:B53"/>
    <mergeCell ref="A54:B54"/>
    <mergeCell ref="A43:C43"/>
    <mergeCell ref="A86:B86"/>
    <mergeCell ref="A106:C106"/>
    <mergeCell ref="A109:B109"/>
    <mergeCell ref="A129:C129"/>
    <mergeCell ref="A132:B132"/>
  </mergeCells>
  <hyperlinks>
    <hyperlink ref="B5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8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9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10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11" r:id="rId5" display="https://oltx.fidelity.com/ftgw/fbc/ofaccounts/taxInfoForeignCurrGainLoss?ACCOUNT=X82865374&amp;SELECTED_YEAR_IND=0&amp;FCGL=Y" xr:uid="{15DDAA71-05A2-4BF1-986D-155DA4462084}"/>
    <hyperlink ref="B13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14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18" r:id="rId8" tooltip="Details for Net Short-Term" display="https://oltx.fidelity.com/ftgw/fbc/ofaccounts/taxInfoRGL?ACCOUNT=X82865374&amp;SELECTED_YEAR=2024&amp;SELECTED_TERM=SHORT&amp;txs=F" xr:uid="{13810399-5AE3-4F61-8911-3E5A069270B9}"/>
    <hyperlink ref="B19" r:id="rId9" tooltip="Details for Net Long-Term" display="https://oltx.fidelity.com/ftgw/fbc/ofaccounts/taxInfoRGL?ACCOUNT=X82865374&amp;SELECTED_YEAR=2024&amp;SELECTED_TERM=LONG&amp;txs=G" xr:uid="{29F566B1-7312-481E-96CB-D35A4BE33123}"/>
    <hyperlink ref="B20" r:id="rId10" tooltip="Details for Reportable Bond Premium" display="https://oltx.fidelity.com/ftgw/fbc/ofaccounts/taxInfoDetails?ACCOUNT=X82865374&amp;SELECTED_YEAR_IND=0&amp;pageType=0" xr:uid="{759E95EE-49F9-4E8D-AE9A-1D9B505A6390}"/>
    <hyperlink ref="B21" r:id="rId11" tooltip="Details for Realized Accrued Market Discount Income" display="https://oltx.fidelity.com/ftgw/fbc/ofaccounts/taxInfoDetails?ACCOUNT=X82865374&amp;SELECTED_YEAR_IND=0&amp;pageType=1" xr:uid="{A82AF2E5-CC22-4011-B9EC-6BDD973D779A}"/>
    <hyperlink ref="B22" r:id="rId12" tooltip="Details for Ordinary Income or Loss" display="https://oltx.fidelity.com/ftgw/fbc/ofaccounts/taxInfoDetails?ACCOUNT=X82865374&amp;SELECTED_YEAR_IND=0&amp;pageType=2" xr:uid="{01C6184D-BD54-42A1-8F78-62FE13C0EA24}"/>
    <hyperlink ref="B23" r:id="rId13" tooltip="Details for Reportable Acquisition Premium" display="https://oltx.fidelity.com/ftgw/fbc/ofaccounts/taxInfoDetails?ACCOUNT=X82865374&amp;SELECTED_YEAR_IND=0&amp;pageType=3" xr:uid="{F880BD40-9E81-4A20-AE56-95E87C08786E}"/>
    <hyperlink ref="B33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36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37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38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40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41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45" r:id="rId20" tooltip="Details for Net Short-Term" display="https://oltx.fidelity.com/ftgw/fbc/ofaccounts/taxInfoRGL?ACCOUNT=Y80817344&amp;SELECTED_YEAR=2024&amp;SELECTED_TERM=SHORT&amp;txs=F" xr:uid="{CC0BE752-8F22-447F-8354-E3EBBC5E3FA6}"/>
    <hyperlink ref="B46" r:id="rId21" tooltip="Details for Net Long-Term" display="https://oltx.fidelity.com/ftgw/fbc/ofaccounts/taxInfoRGL?ACCOUNT=Y80817344&amp;SELECTED_YEAR=2024&amp;SELECTED_TERM=LONG&amp;txs=G" xr:uid="{BED3D60B-926A-426C-BD5D-D3D8B35CE4C4}"/>
    <hyperlink ref="B47" r:id="rId22" tooltip="Details for Reportable Bond Premium" display="https://oltx.fidelity.com/ftgw/fbc/ofaccounts/taxInfoDetails?ACCOUNT=Y80817344&amp;SELECTED_YEAR_IND=0&amp;pageType=0" xr:uid="{7F9AEC1E-EF1B-4EC6-9D9D-CF3A62E06075}"/>
    <hyperlink ref="B48" r:id="rId23" tooltip="Details for Realized Accrued Market Discount Income" display="https://oltx.fidelity.com/ftgw/fbc/ofaccounts/taxInfoDetails?ACCOUNT=Y80817344&amp;SELECTED_YEAR_IND=0&amp;pageType=1" xr:uid="{EE0BF936-5584-475D-A1AA-164F94B264A9}"/>
    <hyperlink ref="B49" r:id="rId24" tooltip="Details for Ordinary Income or Loss" display="https://oltx.fidelity.com/ftgw/fbc/ofaccounts/taxInfoDetails?ACCOUNT=Y80817344&amp;SELECTED_YEAR_IND=0&amp;pageType=2" xr:uid="{841B448A-3C03-4DFC-9D8C-7D892E4A0A97}"/>
    <hyperlink ref="B50" r:id="rId25" tooltip="Details for Reportable Acquisition Premium" display="https://oltx.fidelity.com/ftgw/fbc/ofaccounts/taxInfoDetails?ACCOUNT=Y80817344&amp;SELECTED_YEAR_IND=0&amp;pageType=3" xr:uid="{F8BC197D-7CEA-4880-B281-06B4540E3B65}"/>
    <hyperlink ref="B60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63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64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65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67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68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72" r:id="rId32" tooltip="Details for Net Short-Term" display="https://oltx.fidelity.com/ftgw/fbc/ofaccounts/taxInfoRGL?ACCOUNT=Y80570158&amp;SELECTED_YEAR=2024&amp;SELECTED_TERM=SHORT&amp;txs=F" xr:uid="{8BAECF83-8613-44AD-AF6D-DC55F92C7B11}"/>
    <hyperlink ref="B73" r:id="rId33" tooltip="Details for Net Long-Term" display="https://oltx.fidelity.com/ftgw/fbc/ofaccounts/taxInfoRGL?ACCOUNT=Y80570158&amp;SELECTED_YEAR=2024&amp;SELECTED_TERM=LONG&amp;txs=G" xr:uid="{99A6E161-3391-4135-929C-89DAC6A433D1}"/>
    <hyperlink ref="B74" r:id="rId34" tooltip="Details for Reportable Bond Premium" display="https://oltx.fidelity.com/ftgw/fbc/ofaccounts/taxInfoDetails?ACCOUNT=Y80570158&amp;SELECTED_YEAR_IND=0&amp;pageType=0" xr:uid="{B93F1FD8-E6F8-481F-9631-42279C53E67C}"/>
    <hyperlink ref="B75" r:id="rId35" tooltip="Details for Realized Accrued Market Discount Income" display="https://oltx.fidelity.com/ftgw/fbc/ofaccounts/taxInfoDetails?ACCOUNT=Y80570158&amp;SELECTED_YEAR_IND=0&amp;pageType=1" xr:uid="{2FC3E058-865D-4CC3-95AA-9221C943B67D}"/>
    <hyperlink ref="B76" r:id="rId36" tooltip="Details for Ordinary Income or Loss" display="https://oltx.fidelity.com/ftgw/fbc/ofaccounts/taxInfoDetails?ACCOUNT=Y80570158&amp;SELECTED_YEAR_IND=0&amp;pageType=2" xr:uid="{3FFF1721-3540-4716-9089-C450A20C6C0A}"/>
    <hyperlink ref="B77" r:id="rId37" tooltip="Details for Reportable Acquisition Premium" display="https://oltx.fidelity.com/ftgw/fbc/ofaccounts/taxInfoDetails?ACCOUNT=Y80570158&amp;SELECTED_YEAR_IND=0&amp;pageType=3" xr:uid="{CFBB5C71-EFC4-4759-83D4-AECC43A24260}"/>
    <hyperlink ref="B87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92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98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99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01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10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15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21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22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24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33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38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44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45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47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Brackets</vt:lpstr>
      <vt:lpstr>Life Expectancies</vt:lpstr>
      <vt:lpstr>Statics</vt:lpstr>
      <vt:lpstr>Investments</vt:lpstr>
      <vt:lpstr>Old 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2024-05-23T12:26:18Z</dcterms:modified>
</cp:coreProperties>
</file>