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krat\git\MyStudiesRepo\myStudies\"/>
    </mc:Choice>
  </mc:AlternateContent>
  <xr:revisionPtr revIDLastSave="0" documentId="13_ncr:1_{5A6268A2-3436-404C-AEA5-1C2E7DE3E64B}" xr6:coauthVersionLast="47" xr6:coauthVersionMax="47" xr10:uidLastSave="{00000000-0000-0000-0000-000000000000}"/>
  <bookViews>
    <workbookView xWindow="-120" yWindow="-120" windowWidth="29040" windowHeight="16440" tabRatio="735" xr2:uid="{61290AE9-9247-4055-A5C3-1005466886B7}"/>
  </bookViews>
  <sheets>
    <sheet name="Statics" sheetId="38" r:id="rId1"/>
    <sheet name="Brackets" sheetId="39" r:id="rId2"/>
    <sheet name="Investments" sheetId="41" r:id="rId3"/>
    <sheet name="Life Expectancies" sheetId="42" r:id="rId4"/>
    <sheet name="Outputsx" sheetId="40" r:id="rId5"/>
  </sheets>
  <definedNames>
    <definedName name="OI_ROW" localSheetId="1">_xlfn.XMATCH(#REF!,Brackets!#REF!,-1,2)</definedName>
    <definedName name="OI_ROW" localSheetId="2">_xlfn.XMATCH(#REF!,Investments!#REF!,-1,2)</definedName>
    <definedName name="OI_ROW" localSheetId="4">_xlfn.XMATCH(#REF!,Outputsx!#REF!,-1,2)</definedName>
    <definedName name="OI_ROW" localSheetId="0">_xlfn.XMATCH(#REF!,Statics!#REF!,-1,2)</definedName>
    <definedName name="OI_ROW">_xlfn.XMATCH(#REF!,#REF!,-1,2)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6" i="41" l="1"/>
  <c r="B46" i="41" s="1"/>
  <c r="A45" i="41"/>
  <c r="B45" i="41" s="1"/>
  <c r="A44" i="41"/>
  <c r="B44" i="41" s="1"/>
  <c r="A43" i="41"/>
  <c r="B43" i="41" s="1"/>
  <c r="B42" i="41"/>
  <c r="A42" i="41"/>
  <c r="B41" i="41"/>
  <c r="A41" i="41"/>
  <c r="A40" i="41"/>
  <c r="B40" i="41" s="1"/>
  <c r="B39" i="41"/>
  <c r="A39" i="41"/>
  <c r="A38" i="41"/>
  <c r="B38" i="41" s="1"/>
  <c r="A37" i="41"/>
  <c r="B37" i="41" s="1"/>
  <c r="A36" i="41"/>
  <c r="B36" i="41" s="1"/>
  <c r="A35" i="41"/>
  <c r="B35" i="41" s="1"/>
  <c r="B34" i="41"/>
  <c r="A34" i="41"/>
  <c r="B33" i="41"/>
  <c r="A33" i="41"/>
  <c r="A32" i="41"/>
  <c r="B32" i="41" s="1"/>
  <c r="A31" i="41"/>
  <c r="B31" i="41" s="1"/>
  <c r="B30" i="41"/>
  <c r="A30" i="41"/>
  <c r="A29" i="41"/>
  <c r="B29" i="41" s="1"/>
  <c r="A28" i="41"/>
  <c r="B28" i="41" s="1"/>
  <c r="B45" i="38"/>
  <c r="B37" i="38"/>
  <c r="B36" i="38"/>
  <c r="A9" i="39"/>
  <c r="A26" i="41"/>
  <c r="B26" i="41" s="1"/>
  <c r="A25" i="41"/>
  <c r="B25" i="41" s="1"/>
  <c r="A24" i="41"/>
  <c r="B24" i="41" s="1"/>
  <c r="A23" i="41"/>
  <c r="B23" i="41" s="1"/>
  <c r="A21" i="41"/>
  <c r="B21" i="41" s="1"/>
  <c r="A20" i="41"/>
  <c r="B20" i="41" s="1"/>
  <c r="A19" i="41"/>
  <c r="B19" i="41" s="1"/>
  <c r="A18" i="41"/>
  <c r="B18" i="41" s="1"/>
  <c r="A17" i="41"/>
  <c r="B17" i="41" s="1"/>
  <c r="A16" i="41"/>
  <c r="B16" i="41" s="1"/>
  <c r="A15" i="41"/>
  <c r="B15" i="41" s="1"/>
  <c r="A13" i="41"/>
  <c r="B13" i="41" s="1"/>
  <c r="A12" i="41"/>
  <c r="B12" i="41" s="1"/>
  <c r="A11" i="41"/>
  <c r="B11" i="41" s="1"/>
  <c r="A10" i="41"/>
  <c r="B10" i="41" s="1"/>
  <c r="A9" i="41"/>
  <c r="B9" i="41" s="1"/>
  <c r="A8" i="41"/>
  <c r="B8" i="41" s="1"/>
  <c r="A7" i="41"/>
  <c r="B7" i="41" s="1"/>
  <c r="A6" i="41"/>
  <c r="B6" i="41" s="1"/>
  <c r="A5" i="41"/>
  <c r="B5" i="41" s="1"/>
  <c r="A4" i="41"/>
  <c r="B4" i="41" s="1"/>
  <c r="A3" i="41"/>
  <c r="A2" i="41"/>
  <c r="B2" i="41" s="1"/>
  <c r="B30" i="38"/>
  <c r="B31" i="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ttps://secure tsp gov/components/CORS/getSharePrices html?G=1" description="Connection to the 'https://secure tsp gov/components/CORS/getSharePrices html?G=1' query in the workbook." type="5" refreshedVersion="6" background="1" saveData="1">
    <dbPr connection="Provider=Microsoft.Mashup.OleDb.1;Data Source=$Workbook$;Location=&quot;https://secure tsp gov/components/CORS/getSharePrices html?G=1&quot;;Extended Properties=&quot;&quot;" command="SELECT * FROM [https://secure tsp gov/components/CORS/getSharePrices html?G=1]"/>
  </connection>
</connections>
</file>

<file path=xl/sharedStrings.xml><?xml version="1.0" encoding="utf-8"?>
<sst xmlns="http://schemas.openxmlformats.org/spreadsheetml/2006/main" count="332" uniqueCount="133">
  <si>
    <t>Description</t>
  </si>
  <si>
    <t>Total Taxable Income</t>
  </si>
  <si>
    <t>Ordinary Dividends and Distributions</t>
  </si>
  <si>
    <t>Details</t>
  </si>
  <si>
    <t>- Ordinary Dividends</t>
  </si>
  <si>
    <t>- Capital Gain Distributions</t>
  </si>
  <si>
    <t>Interest Income</t>
  </si>
  <si>
    <t>Miscellaneous Income</t>
  </si>
  <si>
    <t>Original Issue Discount</t>
  </si>
  <si>
    <t>Total Nondividend and Tax-Exempt Income</t>
  </si>
  <si>
    <t>Nondividend Distributions</t>
  </si>
  <si>
    <t>Tax-Exempt Income</t>
  </si>
  <si>
    <t>Total Income</t>
  </si>
  <si>
    <t>Total Realized Gain/Loss</t>
  </si>
  <si>
    <t>Net Short-Term</t>
  </si>
  <si>
    <t>Net Long-Term</t>
  </si>
  <si>
    <t>Reportable Bond Premium</t>
  </si>
  <si>
    <t>Realized Accrued Market Discount Income</t>
  </si>
  <si>
    <t>Ordinary Income or Loss **</t>
  </si>
  <si>
    <t>Reportable Acquisition Premium</t>
  </si>
  <si>
    <t>Other Information</t>
  </si>
  <si>
    <t>Margin Interest Paid</t>
  </si>
  <si>
    <t>Option Sales</t>
  </si>
  <si>
    <t>Return of Principal</t>
  </si>
  <si>
    <t>https://turbotax.intuit.com/tax-tips/irs-tax-return/what-is-the-difference-between-agi-and-magi-on-your-taxes/L7kHckNS3</t>
  </si>
  <si>
    <t>Amount</t>
  </si>
  <si>
    <t>Foreign Currency Gain/Loss</t>
  </si>
  <si>
    <t>https://www.investopedia.com/ask/answers/082715/how-are-nonqualified-variable-annuities-taxed.asp#:~:text=When%20you%20make%20withdrawals%20or,withdrawal%20penalty%20in%20most%20cases</t>
  </si>
  <si>
    <t>To download TSP, sign in.  Click on "Investments."  Scroll down for the download button.</t>
  </si>
  <si>
    <t>To download Vanguard, sign in.  Click on Holdings, click on Download Center.</t>
  </si>
  <si>
    <t>Select "1 month" and csv.  Select all accounts.  Then click the "Download" button.</t>
  </si>
  <si>
    <t>Ordinary Dividends</t>
  </si>
  <si>
    <t>- Non-Qualified Dividends</t>
  </si>
  <si>
    <t>- Qualified Dividends</t>
  </si>
  <si>
    <t>- Section 897 Ordinary Dividends</t>
  </si>
  <si>
    <t>$0.00</t>
  </si>
  <si>
    <t>- Section 199A Dividends</t>
  </si>
  <si>
    <t>Capital Gain Distributions</t>
  </si>
  <si>
    <t>- Unrecaptured Section 1250 Capital Gains</t>
  </si>
  <si>
    <t>- Section 1202 Capital Gains</t>
  </si>
  <si>
    <t>- 28% Rate Capital Gains</t>
  </si>
  <si>
    <t>- Section 897 Capital Gain</t>
  </si>
  <si>
    <t>- 15% Rate Capital Gains</t>
  </si>
  <si>
    <t>Federal Income Tax Withheld</t>
  </si>
  <si>
    <t>Investment Expenses</t>
  </si>
  <si>
    <t>Foreign Tax Paid</t>
  </si>
  <si>
    <t>Foreign Country or U.S. Possession</t>
  </si>
  <si>
    <t>N/A</t>
  </si>
  <si>
    <t>Cash Liquidation Distributions</t>
  </si>
  <si>
    <t>Non-cash Liquidation Distributions</t>
  </si>
  <si>
    <t>Total Tax Exempt Interest Dividends</t>
  </si>
  <si>
    <t>VARIOUS</t>
  </si>
  <si>
    <t>https://thefinancebuff.com/roth-conversion-social-security-medicare-irmaa.html</t>
  </si>
  <si>
    <t>IRMAA Info:</t>
  </si>
  <si>
    <t>https://youstaywealthy.com/medicare-irmaa-brackets/</t>
  </si>
  <si>
    <t>My header Row are "Neutral"</t>
  </si>
  <si>
    <t>Calculated are "40% Accent3"</t>
  </si>
  <si>
    <t>Calculated from 3 Fidelities are "60% Accent6"</t>
  </si>
  <si>
    <t>Medicare Specific MAGI: AGI + Tax-Exempt Interest</t>
  </si>
  <si>
    <t>AGI</t>
  </si>
  <si>
    <t>Taxable Income</t>
  </si>
  <si>
    <t>MAGI</t>
  </si>
  <si>
    <t>Critical Sums are "Accent2"</t>
  </si>
  <si>
    <t xml:space="preserve">Annuity Withdrawals: The amount that is considered income is computed via a ratio of value to investment. See:
</t>
  </si>
  <si>
    <t>CG = "Capital Gains"</t>
  </si>
  <si>
    <t>Today's Date</t>
  </si>
  <si>
    <t>IRA Withdrawal Line is "Accent1"</t>
  </si>
  <si>
    <t>SSA Base Amount = "Combined Income" = AGI + Nontaxable Income + 1/2 of Social Security Benefits</t>
  </si>
  <si>
    <t>Qualified Dividends; taxed at long-term rate</t>
  </si>
  <si>
    <t>Non Qualified Dividends; added to ordinary income</t>
  </si>
  <si>
    <t>Capital Gains Distributions are always taxed at long-term rate</t>
  </si>
  <si>
    <t>Long Term Rate is determined by Taxable Income</t>
  </si>
  <si>
    <t>Long Term Rate: Piecewise Linear</t>
  </si>
  <si>
    <t>Social Security is taxed; Step Function</t>
  </si>
  <si>
    <t xml:space="preserve">AGI = Earnings, Taxable Interest, all dividends, IRA withdrawals, </t>
  </si>
  <si>
    <t>Taxable Income is: AGI minus Standard Deduction</t>
  </si>
  <si>
    <t>Short Term</t>
  </si>
  <si>
    <t>Long Term</t>
  </si>
  <si>
    <t>Combined Income (for SSA)</t>
  </si>
  <si>
    <t>Thomas</t>
  </si>
  <si>
    <t>Diem-Tran</t>
  </si>
  <si>
    <t>IRA Age of RMD</t>
  </si>
  <si>
    <t>Tax Brackets</t>
  </si>
  <si>
    <t>Summaries of Java Input (With no Optional IRA Withdrawal)</t>
  </si>
  <si>
    <t>Thomas 00</t>
  </si>
  <si>
    <t>Thomas 01</t>
  </si>
  <si>
    <t>Diem-Tran 00</t>
  </si>
  <si>
    <t>End Data</t>
  </si>
  <si>
    <t>Fidelity Imports</t>
  </si>
  <si>
    <t>Outside Income</t>
  </si>
  <si>
    <t>IRA Current Balance</t>
  </si>
  <si>
    <t>Tax Payer</t>
  </si>
  <si>
    <t>IRA</t>
  </si>
  <si>
    <t>OPM</t>
  </si>
  <si>
    <t>Final Year</t>
  </si>
  <si>
    <t>Inflation</t>
  </si>
  <si>
    <t>Investments</t>
  </si>
  <si>
    <t>x</t>
  </si>
  <si>
    <t>2024 Year-to-Date Tax Activity</t>
  </si>
  <si>
    <t>As of 05/08/2024, 2:10 AM ET</t>
  </si>
  <si>
    <t>JOINT WROS - TOD (X82865374) Year-to-Date Tax Activity</t>
  </si>
  <si>
    <t>Tax Adv Intl SMA (Y80570158) Year-to-Date Tax Activity</t>
  </si>
  <si>
    <t>Tax Adv US SMA (Y80817344) Year-to-Date Tax Activity</t>
  </si>
  <si>
    <t>2024 Ordinary Dividends and Distributions</t>
  </si>
  <si>
    <t>As of 05/08/2024, 3:16 AM</t>
  </si>
  <si>
    <t>JOINT WROS - TOD (X82865374) Ordinary Dividends and Distributions</t>
  </si>
  <si>
    <t>Tax Adv US SMA (Y80817344) Ordinary Dividends and Distributions</t>
  </si>
  <si>
    <t>Tax Adv Intl SMA (Y80570158) Ordinary Dividends and Distributions</t>
  </si>
  <si>
    <t>Standard Deduction Current Year</t>
  </si>
  <si>
    <t>IRA Divisor Current Year</t>
  </si>
  <si>
    <t>SSA Current Year</t>
  </si>
  <si>
    <t>IRMAA Multipliers</t>
  </si>
  <si>
    <t>IRA Balance Beginning of Current Year</t>
  </si>
  <si>
    <t>Capital Gains Carryover to Current Year</t>
  </si>
  <si>
    <t>Long Term Tax Rates</t>
  </si>
  <si>
    <t>Social Security AGI Tax Rates</t>
  </si>
  <si>
    <t>Growth Rates</t>
  </si>
  <si>
    <t>Current Date</t>
  </si>
  <si>
    <t>Part B Premium Current Year</t>
  </si>
  <si>
    <t>Consolidated Year-to-Date Tax Activity</t>
  </si>
  <si>
    <t>Consolidated Ordinary Dividends and Distributions</t>
  </si>
  <si>
    <t>Expected Life Lengths</t>
  </si>
  <si>
    <t>Annuity</t>
  </si>
  <si>
    <t>Outside Income Year</t>
  </si>
  <si>
    <t>Outside Income Amount</t>
  </si>
  <si>
    <t>Composite</t>
  </si>
  <si>
    <t>Post Tax Investment Current Balance</t>
  </si>
  <si>
    <t>Post Tax Investment Current Basis</t>
  </si>
  <si>
    <t>Post Tax Investment Long/Total</t>
  </si>
  <si>
    <t>Consolidated Balance Information</t>
  </si>
  <si>
    <t>Balance</t>
  </si>
  <si>
    <t>Basis</t>
  </si>
  <si>
    <t>Long/Total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</si>
</sst>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yyyy\-mm\-dd;@"/>
    <numFmt numFmtId="166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sz val="8"/>
      <color rgb="FFCC0000"/>
      <name val="Verdana"/>
      <family val="2"/>
    </font>
    <font>
      <sz val="11"/>
      <color rgb="FF222222"/>
      <name val="Calibri"/>
      <family val="2"/>
      <scheme val="minor"/>
    </font>
    <font>
      <b/>
      <sz val="8"/>
      <color rgb="FF666666"/>
      <name val="Verdana"/>
      <family val="2"/>
    </font>
    <font>
      <sz val="8.25"/>
      <color rgb="FF000000"/>
      <name val="Fidelity Sans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dotted">
        <color rgb="FFDBDBDB"/>
      </bottom>
      <diagonal/>
    </border>
    <border>
      <left style="medium">
        <color rgb="FFDBDBDB"/>
      </left>
      <right/>
      <top/>
      <bottom style="dotted">
        <color rgb="FFDBDBDB"/>
      </bottom>
      <diagonal/>
    </border>
    <border>
      <left/>
      <right/>
      <top/>
      <bottom style="medium">
        <color rgb="FFDBDBDB"/>
      </bottom>
      <diagonal/>
    </border>
    <border>
      <left style="medium">
        <color rgb="FFDBDBDB"/>
      </left>
      <right/>
      <top/>
      <bottom style="medium">
        <color rgb="FFDBDBDB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3" applyFont="0" applyBorder="0">
      <alignment horizontal="left"/>
    </xf>
    <xf numFmtId="0" fontId="18" fillId="0" borderId="0"/>
    <xf numFmtId="0" fontId="19" fillId="0" borderId="0" applyNumberFormat="0" applyFill="0" applyBorder="0" applyAlignment="0" applyProtection="0"/>
  </cellStyleXfs>
  <cellXfs count="105">
    <xf numFmtId="0" fontId="0" fillId="0" borderId="0" xfId="0"/>
    <xf numFmtId="8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0" fontId="23" fillId="0" borderId="0" xfId="0" applyFont="1"/>
    <xf numFmtId="164" fontId="0" fillId="0" borderId="0" xfId="0" applyNumberFormat="1" applyAlignment="1">
      <alignment horizontal="right"/>
    </xf>
    <xf numFmtId="0" fontId="0" fillId="0" borderId="18" xfId="0" applyBorder="1"/>
    <xf numFmtId="0" fontId="19" fillId="0" borderId="13" xfId="44" applyBorder="1" applyAlignment="1">
      <alignment horizontal="right" vertical="top" wrapText="1"/>
    </xf>
    <xf numFmtId="0" fontId="19" fillId="0" borderId="14" xfId="44" applyBorder="1" applyAlignment="1">
      <alignment horizontal="center" vertical="top" wrapText="1"/>
    </xf>
    <xf numFmtId="0" fontId="19" fillId="0" borderId="13" xfId="44" applyBorder="1" applyAlignment="1">
      <alignment horizontal="center" vertical="top" wrapText="1"/>
    </xf>
    <xf numFmtId="0" fontId="19" fillId="33" borderId="13" xfId="44" applyFill="1" applyBorder="1" applyAlignment="1">
      <alignment horizontal="right" vertical="top" wrapText="1"/>
    </xf>
    <xf numFmtId="0" fontId="21" fillId="0" borderId="16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right" vertical="top" wrapText="1"/>
    </xf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8" xfId="0" applyBorder="1" applyAlignment="1">
      <alignment horizontal="center"/>
    </xf>
    <xf numFmtId="9" fontId="0" fillId="0" borderId="17" xfId="0" applyNumberFormat="1" applyBorder="1"/>
    <xf numFmtId="8" fontId="0" fillId="0" borderId="10" xfId="0" applyNumberFormat="1" applyBorder="1"/>
    <xf numFmtId="8" fontId="0" fillId="0" borderId="31" xfId="0" applyNumberFormat="1" applyBorder="1"/>
    <xf numFmtId="0" fontId="0" fillId="0" borderId="32" xfId="0" applyBorder="1"/>
    <xf numFmtId="0" fontId="0" fillId="0" borderId="0" xfId="0" quotePrefix="1"/>
    <xf numFmtId="0" fontId="0" fillId="0" borderId="35" xfId="0" applyBorder="1"/>
    <xf numFmtId="0" fontId="0" fillId="0" borderId="11" xfId="0" applyBorder="1"/>
    <xf numFmtId="8" fontId="0" fillId="0" borderId="11" xfId="0" applyNumberFormat="1" applyBorder="1"/>
    <xf numFmtId="0" fontId="0" fillId="0" borderId="17" xfId="0" quotePrefix="1" applyBorder="1"/>
    <xf numFmtId="0" fontId="0" fillId="0" borderId="27" xfId="0" quotePrefix="1" applyBorder="1"/>
    <xf numFmtId="8" fontId="1" fillId="32" borderId="10" xfId="41" applyNumberFormat="1" applyBorder="1"/>
    <xf numFmtId="8" fontId="1" fillId="32" borderId="31" xfId="41" applyNumberFormat="1" applyBorder="1"/>
    <xf numFmtId="0" fontId="0" fillId="0" borderId="23" xfId="0" applyBorder="1"/>
    <xf numFmtId="8" fontId="0" fillId="0" borderId="33" xfId="0" applyNumberFormat="1" applyBorder="1"/>
    <xf numFmtId="0" fontId="0" fillId="0" borderId="34" xfId="0" applyBorder="1"/>
    <xf numFmtId="0" fontId="21" fillId="0" borderId="39" xfId="0" applyFont="1" applyBorder="1" applyAlignment="1">
      <alignment horizontal="left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1" fillId="33" borderId="12" xfId="0" applyFont="1" applyFill="1" applyBorder="1" applyAlignment="1">
      <alignment horizontal="left" vertical="top" wrapText="1"/>
    </xf>
    <xf numFmtId="0" fontId="21" fillId="0" borderId="41" xfId="0" applyFont="1" applyBorder="1" applyAlignment="1">
      <alignment horizontal="left" vertical="top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 indent="1"/>
    </xf>
    <xf numFmtId="164" fontId="0" fillId="0" borderId="0" xfId="0" applyNumberFormat="1"/>
    <xf numFmtId="8" fontId="0" fillId="0" borderId="19" xfId="0" applyNumberFormat="1" applyBorder="1"/>
    <xf numFmtId="9" fontId="0" fillId="0" borderId="42" xfId="0" applyNumberFormat="1" applyBorder="1"/>
    <xf numFmtId="8" fontId="0" fillId="0" borderId="43" xfId="0" applyNumberFormat="1" applyBorder="1"/>
    <xf numFmtId="0" fontId="0" fillId="0" borderId="44" xfId="0" applyBorder="1" applyAlignment="1">
      <alignment horizontal="center"/>
    </xf>
    <xf numFmtId="0" fontId="8" fillId="4" borderId="18" xfId="8" applyBorder="1" applyAlignment="1">
      <alignment horizontal="left"/>
    </xf>
    <xf numFmtId="8" fontId="1" fillId="19" borderId="18" xfId="28" applyNumberFormat="1" applyBorder="1" applyAlignment="1">
      <alignment horizontal="left"/>
    </xf>
    <xf numFmtId="0" fontId="1" fillId="32" borderId="18" xfId="41" applyBorder="1" applyAlignment="1">
      <alignment horizontal="left"/>
    </xf>
    <xf numFmtId="0" fontId="17" fillId="13" borderId="18" xfId="22" applyBorder="1" applyAlignment="1">
      <alignment horizontal="left"/>
    </xf>
    <xf numFmtId="8" fontId="17" fillId="9" borderId="10" xfId="18" applyNumberFormat="1" applyBorder="1" applyAlignment="1">
      <alignment horizontal="left"/>
    </xf>
    <xf numFmtId="164" fontId="0" fillId="0" borderId="35" xfId="0" applyNumberFormat="1" applyBorder="1"/>
    <xf numFmtId="8" fontId="0" fillId="0" borderId="10" xfId="0" applyNumberFormat="1" applyBorder="1" applyAlignment="1">
      <alignment horizontal="right"/>
    </xf>
    <xf numFmtId="8" fontId="20" fillId="33" borderId="13" xfId="0" applyNumberFormat="1" applyFont="1" applyFill="1" applyBorder="1" applyAlignment="1">
      <alignment horizontal="right" vertical="top" wrapText="1"/>
    </xf>
    <xf numFmtId="0" fontId="21" fillId="0" borderId="14" xfId="0" applyFont="1" applyBorder="1" applyAlignment="1">
      <alignment horizontal="center" vertical="top" wrapText="1"/>
    </xf>
    <xf numFmtId="8" fontId="21" fillId="0" borderId="15" xfId="0" applyNumberFormat="1" applyFont="1" applyBorder="1" applyAlignment="1">
      <alignment horizontal="right" vertical="top" wrapText="1"/>
    </xf>
    <xf numFmtId="8" fontId="21" fillId="0" borderId="16" xfId="0" applyNumberFormat="1" applyFont="1" applyBorder="1" applyAlignment="1">
      <alignment horizontal="right" vertical="top" wrapText="1"/>
    </xf>
    <xf numFmtId="8" fontId="21" fillId="0" borderId="13" xfId="0" applyNumberFormat="1" applyFont="1" applyBorder="1" applyAlignment="1">
      <alignment horizontal="right" vertical="top" wrapText="1"/>
    </xf>
    <xf numFmtId="8" fontId="21" fillId="33" borderId="13" xfId="0" applyNumberFormat="1" applyFont="1" applyFill="1" applyBorder="1" applyAlignment="1">
      <alignment horizontal="right" vertical="top" wrapText="1"/>
    </xf>
    <xf numFmtId="8" fontId="21" fillId="0" borderId="14" xfId="0" applyNumberFormat="1" applyFont="1" applyBorder="1" applyAlignment="1">
      <alignment horizontal="right" vertical="top" wrapText="1"/>
    </xf>
    <xf numFmtId="8" fontId="22" fillId="33" borderId="13" xfId="0" applyNumberFormat="1" applyFont="1" applyFill="1" applyBorder="1" applyAlignment="1">
      <alignment horizontal="right" vertical="top" wrapText="1"/>
    </xf>
    <xf numFmtId="0" fontId="24" fillId="0" borderId="46" xfId="0" applyFont="1" applyBorder="1" applyAlignment="1">
      <alignment horizontal="center" wrapText="1"/>
    </xf>
    <xf numFmtId="8" fontId="21" fillId="0" borderId="46" xfId="0" applyNumberFormat="1" applyFont="1" applyBorder="1" applyAlignment="1">
      <alignment horizontal="right" vertical="top" wrapText="1"/>
    </xf>
    <xf numFmtId="0" fontId="21" fillId="0" borderId="46" xfId="0" applyFont="1" applyBorder="1" applyAlignment="1">
      <alignment horizontal="right" vertical="top" wrapText="1"/>
    </xf>
    <xf numFmtId="0" fontId="8" fillId="4" borderId="45" xfId="8" applyBorder="1" applyAlignment="1">
      <alignment horizontal="center"/>
    </xf>
    <xf numFmtId="0" fontId="8" fillId="4" borderId="29" xfId="8" applyBorder="1" applyAlignment="1">
      <alignment horizontal="center"/>
    </xf>
    <xf numFmtId="0" fontId="8" fillId="4" borderId="30" xfId="8" applyBorder="1" applyAlignment="1">
      <alignment horizontal="center"/>
    </xf>
    <xf numFmtId="0" fontId="8" fillId="4" borderId="28" xfId="8" applyBorder="1" applyAlignment="1">
      <alignment horizontal="center"/>
    </xf>
    <xf numFmtId="0" fontId="8" fillId="4" borderId="23" xfId="8" applyBorder="1" applyAlignment="1">
      <alignment horizontal="center"/>
    </xf>
    <xf numFmtId="0" fontId="8" fillId="4" borderId="33" xfId="8" applyBorder="1" applyAlignment="1">
      <alignment horizontal="center"/>
    </xf>
    <xf numFmtId="0" fontId="8" fillId="4" borderId="34" xfId="8" applyBorder="1" applyAlignment="1">
      <alignment horizontal="center"/>
    </xf>
    <xf numFmtId="0" fontId="8" fillId="4" borderId="23" xfId="8" quotePrefix="1" applyBorder="1" applyAlignment="1">
      <alignment horizontal="center"/>
    </xf>
    <xf numFmtId="0" fontId="8" fillId="4" borderId="33" xfId="8" quotePrefix="1" applyBorder="1" applyAlignment="1">
      <alignment horizontal="center"/>
    </xf>
    <xf numFmtId="0" fontId="8" fillId="4" borderId="34" xfId="8" quotePrefix="1" applyBorder="1" applyAlignment="1">
      <alignment horizontal="center"/>
    </xf>
    <xf numFmtId="0" fontId="8" fillId="4" borderId="36" xfId="8" applyBorder="1" applyAlignment="1">
      <alignment horizontal="center"/>
    </xf>
    <xf numFmtId="0" fontId="8" fillId="4" borderId="37" xfId="8" applyBorder="1" applyAlignment="1">
      <alignment horizontal="center"/>
    </xf>
    <xf numFmtId="0" fontId="8" fillId="4" borderId="38" xfId="8" applyBorder="1" applyAlignment="1">
      <alignment horizontal="center"/>
    </xf>
    <xf numFmtId="0" fontId="24" fillId="0" borderId="41" xfId="0" applyFont="1" applyBorder="1" applyAlignment="1">
      <alignment horizontal="left" wrapText="1"/>
    </xf>
    <xf numFmtId="0" fontId="24" fillId="0" borderId="13" xfId="0" applyFont="1" applyBorder="1" applyAlignment="1">
      <alignment horizontal="left" wrapText="1"/>
    </xf>
    <xf numFmtId="0" fontId="6" fillId="2" borderId="22" xfId="6" applyBorder="1" applyAlignment="1">
      <alignment horizontal="center" vertical="center" wrapText="1"/>
    </xf>
    <xf numFmtId="0" fontId="6" fillId="2" borderId="11" xfId="6" applyBorder="1" applyAlignment="1">
      <alignment horizontal="center" vertical="center" wrapText="1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 wrapText="1"/>
    </xf>
    <xf numFmtId="0" fontId="21" fillId="0" borderId="39" xfId="0" applyFont="1" applyBorder="1" applyAlignment="1">
      <alignment horizontal="left" vertical="top" wrapText="1"/>
    </xf>
    <xf numFmtId="0" fontId="21" fillId="0" borderId="14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6" fillId="2" borderId="22" xfId="6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1" fontId="0" fillId="0" borderId="35" xfId="0" applyNumberFormat="1" applyBorder="1"/>
    <xf numFmtId="166" fontId="0" fillId="0" borderId="17" xfId="0" applyNumberFormat="1" applyBorder="1"/>
    <xf numFmtId="0" fontId="25" fillId="35" borderId="47" xfId="0" applyFont="1" applyFill="1" applyBorder="1" applyAlignment="1">
      <alignment horizontal="center" vertical="top" wrapText="1"/>
    </xf>
    <xf numFmtId="0" fontId="25" fillId="35" borderId="48" xfId="0" applyFont="1" applyFill="1" applyBorder="1" applyAlignment="1">
      <alignment horizontal="center" vertical="top" wrapText="1"/>
    </xf>
    <xf numFmtId="0" fontId="25" fillId="34" borderId="47" xfId="0" applyFont="1" applyFill="1" applyBorder="1" applyAlignment="1">
      <alignment horizontal="center" vertical="top" wrapText="1"/>
    </xf>
    <xf numFmtId="0" fontId="25" fillId="34" borderId="48" xfId="0" applyFont="1" applyFill="1" applyBorder="1" applyAlignment="1">
      <alignment horizontal="center" vertical="top" wrapText="1"/>
    </xf>
    <xf numFmtId="0" fontId="25" fillId="35" borderId="49" xfId="0" applyFont="1" applyFill="1" applyBorder="1" applyAlignment="1">
      <alignment horizontal="center" vertical="top" wrapText="1"/>
    </xf>
    <xf numFmtId="0" fontId="25" fillId="35" borderId="50" xfId="0" applyFont="1" applyFill="1" applyBorder="1" applyAlignment="1">
      <alignment horizontal="center" vertical="top" wrapText="1"/>
    </xf>
    <xf numFmtId="40" fontId="0" fillId="0" borderId="10" xfId="0" applyNumberFormat="1" applyBorder="1"/>
    <xf numFmtId="8" fontId="0" fillId="0" borderId="18" xfId="0" applyNumberFormat="1" applyBorder="1"/>
    <xf numFmtId="40" fontId="1" fillId="32" borderId="10" xfId="41" applyNumberFormat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5E32C4-D3A7-4CC6-9384-D77B8CCA8724}"/>
    <cellStyle name="Note" xfId="15" builtinId="10" customBuiltin="1"/>
    <cellStyle name="Output" xfId="10" builtinId="21" customBuiltin="1"/>
    <cellStyle name="Style 1" xfId="42" xr:uid="{68165B53-831F-4ED2-A211-B42AF2948FD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6699"/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oltx.fidelity.com/ftgw/fbc/ofaccounts/taxInfoDetails?ACCOUNT=X82865374&amp;SELECTED_YEAR_IND=0&amp;pageType=3" TargetMode="External"/><Relationship Id="rId18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26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39" Type="http://schemas.openxmlformats.org/officeDocument/2006/relationships/hyperlink" Target="https://oltx.fidelity.com/ftgw/fbc/ofaccounts/taxInfoL2?ACCOUNT=X82865374&amp;L2_TRAN_TYPE=1099-DIV&amp;txn=1099-DIV&amp;L1T1_INDEX=1&amp;SELECTED_YEAR_IND=0&amp;SORT_C=F&amp;BOX_N=2&amp;L2_INDEX=2&amp;txs=2" TargetMode="External"/><Relationship Id="rId21" Type="http://schemas.openxmlformats.org/officeDocument/2006/relationships/hyperlink" Target="https://oltx.fidelity.com/ftgw/fbc/ofaccounts/taxInfoRGL?ACCOUNT=Y80817344&amp;SELECTED_YEAR=2024&amp;SELECTED_TERM=LONG&amp;txs=G" TargetMode="External"/><Relationship Id="rId34" Type="http://schemas.openxmlformats.org/officeDocument/2006/relationships/hyperlink" Target="https://oltx.fidelity.com/ftgw/fbc/ofaccounts/taxInfoDetails?ACCOUNT=Y80570158&amp;SELECTED_YEAR_IND=0&amp;pageType=0" TargetMode="External"/><Relationship Id="rId42" Type="http://schemas.openxmlformats.org/officeDocument/2006/relationships/hyperlink" Target="https://oltx.fidelity.com/ftgw/fbc/ofaccounts/taxInfoL2?ACCOUNT=X82865374&amp;L2_TRAN_TYPE=1099-DIV&amp;txn=1099-DIV&amp;L1T1_INDEX=1&amp;SELECTED_YEAR_IND=0&amp;SORT_C=P&amp;BOX_N=7&amp;L2_INDEX=5&amp;txs=5" TargetMode="External"/><Relationship Id="rId47" Type="http://schemas.openxmlformats.org/officeDocument/2006/relationships/hyperlink" Target="https://oltx.fidelity.com/ftgw/fbc/ofaccounts/taxInfoL2?ACCOUNT=Y80817344&amp;L2_TRAN_TYPE=1099-DIV&amp;txn=1099-DIV&amp;L1T1_INDEX=1&amp;SELECTED_YEAR_IND=0&amp;SORT_C=P&amp;BOX_N=7&amp;L2_INDEX=5&amp;txs=5" TargetMode="External"/><Relationship Id="rId50" Type="http://schemas.openxmlformats.org/officeDocument/2006/relationships/hyperlink" Target="https://oltx.fidelity.com/ftgw/fbc/ofaccounts/taxInfoL2?ACCOUNT=Y80570158&amp;L2_TRAN_TYPE=1099-DIV&amp;txn=1099-DIV&amp;L1T1_INDEX=1&amp;SELECTED_YEAR_IND=0&amp;SORT_C=L&amp;BOX_N=3&amp;L2_INDEX=3&amp;txs=3" TargetMode="External"/><Relationship Id="rId7" Type="http://schemas.openxmlformats.org/officeDocument/2006/relationships/hyperlink" Target="https://oltx.fidelity.com/ftgw/fbc/ofaccounts/taxInfoL2?ACCOUNT=X82865374&amp;L2_TRAN_TYPE=1099-INT&amp;SELECTED_YEAR_IND=0&amp;L1T1_INDEX=0&amp;L2_INDEX=9&amp;txs=9&amp;BOX_N=8&amp;SORT_C=P" TargetMode="External"/><Relationship Id="rId2" Type="http://schemas.openxmlformats.org/officeDocument/2006/relationships/hyperlink" Target="https://oltx.fidelity.com/ftgw/fbc/ofaccounts/taxInfoL1T1?ACCOUNT=X82865374&amp;TRS_TRAN_TYPE=1099-INT&amp;SELECTED_YEAR_IND=0&amp;L1T1_INDEX=2&amp;txs=C" TargetMode="External"/><Relationship Id="rId16" Type="http://schemas.openxmlformats.org/officeDocument/2006/relationships/hyperlink" Target="https://oltx.fidelity.com/ftgw/fbc/ofaccounts/taxInfoL1T1?ACCOUNT=Y80817344&amp;TRS_TRAN_TYPE=1099-MISC&amp;SELECTED_YEAR_IND=0&amp;L1T1_INDEX=3&amp;txs=D" TargetMode="External"/><Relationship Id="rId29" Type="http://schemas.openxmlformats.org/officeDocument/2006/relationships/hyperlink" Target="https://oltx.fidelity.com/ftgw/fbc/ofaccounts/taxInfoDetails?ACCOUNT=Y80570158&amp;SELECTED_YEAR_IND=0&amp;TRS_TRAN_TYPE=1099-OID&amp;pageType=4" TargetMode="External"/><Relationship Id="rId11" Type="http://schemas.openxmlformats.org/officeDocument/2006/relationships/hyperlink" Target="https://oltx.fidelity.com/ftgw/fbc/ofaccounts/taxInfoDetails?ACCOUNT=X82865374&amp;SELECTED_YEAR_IND=0&amp;pageType=1" TargetMode="External"/><Relationship Id="rId24" Type="http://schemas.openxmlformats.org/officeDocument/2006/relationships/hyperlink" Target="https://oltx.fidelity.com/ftgw/fbc/ofaccounts/taxInfoDetails?ACCOUNT=Y80817344&amp;SELECTED_YEAR_IND=0&amp;pageType=2" TargetMode="External"/><Relationship Id="rId32" Type="http://schemas.openxmlformats.org/officeDocument/2006/relationships/hyperlink" Target="https://oltx.fidelity.com/ftgw/fbc/ofaccounts/taxInfoRGL?ACCOUNT=Y80570158&amp;SELECTED_YEAR=2024&amp;SELECTED_TERM=SHORT&amp;txs=F" TargetMode="External"/><Relationship Id="rId37" Type="http://schemas.openxmlformats.org/officeDocument/2006/relationships/hyperlink" Target="https://oltx.fidelity.com/ftgw/fbc/ofaccounts/taxInfoDetails?ACCOUNT=Y80570158&amp;SELECTED_YEAR_IND=0&amp;pageType=3" TargetMode="External"/><Relationship Id="rId40" Type="http://schemas.openxmlformats.org/officeDocument/2006/relationships/hyperlink" Target="https://oltx.fidelity.com/ftgw/fbc/ofaccounts/taxInfoL2?ACCOUNT=X82865374&amp;L2_TRAN_TYPE=1099-DIV&amp;txn=1099-DIV&amp;L1T1_INDEX=1&amp;SELECTED_YEAR_IND=0&amp;SORT_C=L&amp;BOX_N=3&amp;L2_INDEX=3&amp;txs=3" TargetMode="External"/><Relationship Id="rId45" Type="http://schemas.openxmlformats.org/officeDocument/2006/relationships/hyperlink" Target="https://oltx.fidelity.com/ftgw/fbc/ofaccounts/taxInfoL2?ACCOUNT=Y80817344&amp;L2_TRAN_TYPE=1099-DIV&amp;txn=1099-DIV&amp;L1T1_INDEX=1&amp;SELECTED_YEAR_IND=0&amp;SORT_C=L&amp;BOX_N=3&amp;L2_INDEX=3&amp;txs=3" TargetMode="External"/><Relationship Id="rId53" Type="http://schemas.openxmlformats.org/officeDocument/2006/relationships/printerSettings" Target="../printerSettings/printerSettings3.bin"/><Relationship Id="rId5" Type="http://schemas.openxmlformats.org/officeDocument/2006/relationships/hyperlink" Target="https://oltx.fidelity.com/ftgw/fbc/ofaccounts/taxInfoForeignCurrGainLoss?ACCOUNT=X82865374&amp;SELECTED_YEAR_IND=0&amp;FCGL=Y" TargetMode="External"/><Relationship Id="rId10" Type="http://schemas.openxmlformats.org/officeDocument/2006/relationships/hyperlink" Target="https://oltx.fidelity.com/ftgw/fbc/ofaccounts/taxInfoDetails?ACCOUNT=X82865374&amp;SELECTED_YEAR_IND=0&amp;pageType=0" TargetMode="External"/><Relationship Id="rId19" Type="http://schemas.openxmlformats.org/officeDocument/2006/relationships/hyperlink" Target="https://oltx.fidelity.com/ftgw/fbc/ofaccounts/taxInfoL2?ACCOUNT=Y80817344&amp;L2_TRAN_TYPE=1099-INT&amp;SELECTED_YEAR_IND=0&amp;L1T1_INDEX=0&amp;L2_INDEX=9&amp;txs=9&amp;BOX_N=8&amp;SORT_C=P" TargetMode="External"/><Relationship Id="rId31" Type="http://schemas.openxmlformats.org/officeDocument/2006/relationships/hyperlink" Target="https://oltx.fidelity.com/ftgw/fbc/ofaccounts/taxInfoL2?ACCOUNT=Y80570158&amp;L2_TRAN_TYPE=1099-INT&amp;SELECTED_YEAR_IND=0&amp;L1T1_INDEX=0&amp;L2_INDEX=9&amp;txs=9&amp;BOX_N=8&amp;SORT_C=P" TargetMode="External"/><Relationship Id="rId44" Type="http://schemas.openxmlformats.org/officeDocument/2006/relationships/hyperlink" Target="https://oltx.fidelity.com/ftgw/fbc/ofaccounts/taxInfoL2?ACCOUNT=Y80817344&amp;L2_TRAN_TYPE=1099-DIV&amp;txn=1099-DIV&amp;L1T1_INDEX=1&amp;SELECTED_YEAR_IND=0&amp;SORT_C=F&amp;BOX_N=2&amp;L2_INDEX=2&amp;txs=2" TargetMode="External"/><Relationship Id="rId52" Type="http://schemas.openxmlformats.org/officeDocument/2006/relationships/hyperlink" Target="https://oltx.fidelity.com/ftgw/fbc/ofaccounts/taxInfoL2?ACCOUNT=Y80570158&amp;L2_TRAN_TYPE=1099-DIV&amp;txn=1099-DIV&amp;L1T1_INDEX=1&amp;SELECTED_YEAR_IND=0&amp;SORT_C=P&amp;BOX_N=7&amp;L2_INDEX=5&amp;txs=5" TargetMode="External"/><Relationship Id="rId4" Type="http://schemas.openxmlformats.org/officeDocument/2006/relationships/hyperlink" Target="https://oltx.fidelity.com/ftgw/fbc/ofaccounts/taxInfoDetails?ACCOUNT=X82865374&amp;SELECTED_YEAR_IND=0&amp;TRS_TRAN_TYPE=1099-OID&amp;pageType=4" TargetMode="External"/><Relationship Id="rId9" Type="http://schemas.openxmlformats.org/officeDocument/2006/relationships/hyperlink" Target="https://oltx.fidelity.com/ftgw/fbc/ofaccounts/taxInfoRGL?ACCOUNT=X82865374&amp;SELECTED_YEAR=2024&amp;SELECTED_TERM=LONG&amp;txs=G" TargetMode="External"/><Relationship Id="rId14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22" Type="http://schemas.openxmlformats.org/officeDocument/2006/relationships/hyperlink" Target="https://oltx.fidelity.com/ftgw/fbc/ofaccounts/taxInfoDetails?ACCOUNT=Y80817344&amp;SELECTED_YEAR_IND=0&amp;pageType=0" TargetMode="External"/><Relationship Id="rId27" Type="http://schemas.openxmlformats.org/officeDocument/2006/relationships/hyperlink" Target="https://oltx.fidelity.com/ftgw/fbc/ofaccounts/taxInfoL1T1?ACCOUNT=Y80570158&amp;TRS_TRAN_TYPE=1099-INT&amp;SELECTED_YEAR_IND=0&amp;L1T1_INDEX=2&amp;txs=C" TargetMode="External"/><Relationship Id="rId30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35" Type="http://schemas.openxmlformats.org/officeDocument/2006/relationships/hyperlink" Target="https://oltx.fidelity.com/ftgw/fbc/ofaccounts/taxInfoDetails?ACCOUNT=Y80570158&amp;SELECTED_YEAR_IND=0&amp;pageType=1" TargetMode="External"/><Relationship Id="rId43" Type="http://schemas.openxmlformats.org/officeDocument/2006/relationships/hyperlink" Target="https://oltx.fidelity.com/ftgw/fbc/ofaccounts/taxInfoL2?ACCOUNT=Y80817344&amp;L2_TRAN_TYPE=1099-DIV&amp;txn=1099-DIV&amp;L1T1_INDEX=1&amp;SELECTED_YEAR_IND=0&amp;SORT_C=A&amp;BOX_N=1A&amp;L2_INDEX=1&amp;txs=1" TargetMode="External"/><Relationship Id="rId48" Type="http://schemas.openxmlformats.org/officeDocument/2006/relationships/hyperlink" Target="https://oltx.fidelity.com/ftgw/fbc/ofaccounts/taxInfoL2?ACCOUNT=Y80570158&amp;L2_TRAN_TYPE=1099-DIV&amp;txn=1099-DIV&amp;L1T1_INDEX=1&amp;SELECTED_YEAR_IND=0&amp;SORT_C=A&amp;BOX_N=1A&amp;L2_INDEX=1&amp;txs=1" TargetMode="External"/><Relationship Id="rId8" Type="http://schemas.openxmlformats.org/officeDocument/2006/relationships/hyperlink" Target="https://oltx.fidelity.com/ftgw/fbc/ofaccounts/taxInfoRGL?ACCOUNT=X82865374&amp;SELECTED_YEAR=2024&amp;SELECTED_TERM=SHORT&amp;txs=F" TargetMode="External"/><Relationship Id="rId51" Type="http://schemas.openxmlformats.org/officeDocument/2006/relationships/hyperlink" Target="https://oltx.fidelity.com/ftgw/fbc/ofaccounts/taxInfoL2?ACCOUNT=Y80570158&amp;L2_TRAN_TYPE=1099-DIV&amp;txn=1099-DIV&amp;L1T1_INDEX=1&amp;SELECTED_YEAR_IND=0&amp;SORT_C=M&amp;BOX_N=4&amp;L2_INDEX=4&amp;txs=4" TargetMode="External"/><Relationship Id="rId3" Type="http://schemas.openxmlformats.org/officeDocument/2006/relationships/hyperlink" Target="https://oltx.fidelity.com/ftgw/fbc/ofaccounts/taxInfoL1T1?ACCOUNT=X82865374&amp;TRS_TRAN_TYPE=1099-MISC&amp;SELECTED_YEAR_IND=0&amp;L1T1_INDEX=3&amp;txs=D" TargetMode="External"/><Relationship Id="rId12" Type="http://schemas.openxmlformats.org/officeDocument/2006/relationships/hyperlink" Target="https://oltx.fidelity.com/ftgw/fbc/ofaccounts/taxInfoDetails?ACCOUNT=X82865374&amp;SELECTED_YEAR_IND=0&amp;pageType=2" TargetMode="External"/><Relationship Id="rId17" Type="http://schemas.openxmlformats.org/officeDocument/2006/relationships/hyperlink" Target="https://oltx.fidelity.com/ftgw/fbc/ofaccounts/taxInfoDetails?ACCOUNT=Y80817344&amp;SELECTED_YEAR_IND=0&amp;TRS_TRAN_TYPE=1099-OID&amp;pageType=4" TargetMode="External"/><Relationship Id="rId25" Type="http://schemas.openxmlformats.org/officeDocument/2006/relationships/hyperlink" Target="https://oltx.fidelity.com/ftgw/fbc/ofaccounts/taxInfoDetails?ACCOUNT=Y80817344&amp;SELECTED_YEAR_IND=0&amp;pageType=3" TargetMode="External"/><Relationship Id="rId33" Type="http://schemas.openxmlformats.org/officeDocument/2006/relationships/hyperlink" Target="https://oltx.fidelity.com/ftgw/fbc/ofaccounts/taxInfoRGL?ACCOUNT=Y80570158&amp;SELECTED_YEAR=2024&amp;SELECTED_TERM=LONG&amp;txs=G" TargetMode="External"/><Relationship Id="rId38" Type="http://schemas.openxmlformats.org/officeDocument/2006/relationships/hyperlink" Target="https://oltx.fidelity.com/ftgw/fbc/ofaccounts/taxInfoL2?ACCOUNT=X82865374&amp;L2_TRAN_TYPE=1099-DIV&amp;txn=1099-DIV&amp;L1T1_INDEX=1&amp;SELECTED_YEAR_IND=0&amp;SORT_C=A&amp;BOX_N=1A&amp;L2_INDEX=1&amp;txs=1" TargetMode="External"/><Relationship Id="rId46" Type="http://schemas.openxmlformats.org/officeDocument/2006/relationships/hyperlink" Target="https://oltx.fidelity.com/ftgw/fbc/ofaccounts/taxInfoL2?ACCOUNT=Y80817344&amp;L2_TRAN_TYPE=1099-DIV&amp;txn=1099-DIV&amp;L1T1_INDEX=1&amp;SELECTED_YEAR_IND=0&amp;SORT_C=M&amp;BOX_N=4&amp;L2_INDEX=4&amp;txs=4" TargetMode="External"/><Relationship Id="rId20" Type="http://schemas.openxmlformats.org/officeDocument/2006/relationships/hyperlink" Target="https://oltx.fidelity.com/ftgw/fbc/ofaccounts/taxInfoRGL?ACCOUNT=Y80817344&amp;SELECTED_YEAR=2024&amp;SELECTED_TERM=SHORT&amp;txs=F" TargetMode="External"/><Relationship Id="rId41" Type="http://schemas.openxmlformats.org/officeDocument/2006/relationships/hyperlink" Target="https://oltx.fidelity.com/ftgw/fbc/ofaccounts/taxInfoL2?ACCOUNT=X82865374&amp;L2_TRAN_TYPE=1099-DIV&amp;txn=1099-DIV&amp;L1T1_INDEX=1&amp;SELECTED_YEAR_IND=0&amp;SORT_C=M&amp;BOX_N=4&amp;L2_INDEX=4&amp;txs=4" TargetMode="External"/><Relationship Id="rId1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6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15" Type="http://schemas.openxmlformats.org/officeDocument/2006/relationships/hyperlink" Target="https://oltx.fidelity.com/ftgw/fbc/ofaccounts/taxInfoL1T1?ACCOUNT=Y80817344&amp;TRS_TRAN_TYPE=1099-INT&amp;SELECTED_YEAR_IND=0&amp;L1T1_INDEX=2&amp;txs=C" TargetMode="External"/><Relationship Id="rId23" Type="http://schemas.openxmlformats.org/officeDocument/2006/relationships/hyperlink" Target="https://oltx.fidelity.com/ftgw/fbc/ofaccounts/taxInfoDetails?ACCOUNT=Y80817344&amp;SELECTED_YEAR_IND=0&amp;pageType=1" TargetMode="External"/><Relationship Id="rId28" Type="http://schemas.openxmlformats.org/officeDocument/2006/relationships/hyperlink" Target="https://oltx.fidelity.com/ftgw/fbc/ofaccounts/taxInfoL1T1?ACCOUNT=Y80570158&amp;TRS_TRAN_TYPE=1099-MISC&amp;SELECTED_YEAR_IND=0&amp;L1T1_INDEX=3&amp;txs=D" TargetMode="External"/><Relationship Id="rId36" Type="http://schemas.openxmlformats.org/officeDocument/2006/relationships/hyperlink" Target="https://oltx.fidelity.com/ftgw/fbc/ofaccounts/taxInfoDetails?ACCOUNT=Y80570158&amp;SELECTED_YEAR_IND=0&amp;pageType=2" TargetMode="External"/><Relationship Id="rId49" Type="http://schemas.openxmlformats.org/officeDocument/2006/relationships/hyperlink" Target="https://oltx.fidelity.com/ftgw/fbc/ofaccounts/taxInfoL2?ACCOUNT=Y80570158&amp;L2_TRAN_TYPE=1099-DIV&amp;txn=1099-DIV&amp;L1T1_INDEX=1&amp;SELECTED_YEAR_IND=0&amp;SORT_C=F&amp;BOX_N=2&amp;L2_INDEX=2&amp;txs=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46EC-93A7-4CC1-BFC6-CA309B41AD35}">
  <dimension ref="A1:I260"/>
  <sheetViews>
    <sheetView tabSelected="1" topLeftCell="A7" zoomScaleNormal="100" workbookViewId="0">
      <selection activeCell="A32" sqref="A32:C32"/>
    </sheetView>
  </sheetViews>
  <sheetFormatPr defaultRowHeight="1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8" ht="15.75" thickTop="1">
      <c r="A1" s="65" t="s">
        <v>117</v>
      </c>
      <c r="B1" s="66"/>
      <c r="C1" s="67"/>
      <c r="D1" t="s">
        <v>65</v>
      </c>
      <c r="E1" s="42">
        <v>45413</v>
      </c>
    </row>
    <row r="2" spans="1:8" ht="15.75" thickBot="1">
      <c r="A2" s="52">
        <v>45422</v>
      </c>
      <c r="B2" s="52"/>
      <c r="C2" s="6"/>
      <c r="D2" t="s">
        <v>24</v>
      </c>
    </row>
    <row r="3" spans="1:8" ht="15.75" thickTop="1">
      <c r="A3" s="65" t="s">
        <v>94</v>
      </c>
      <c r="B3" s="66"/>
      <c r="C3" s="67"/>
      <c r="D3" s="14" t="s">
        <v>54</v>
      </c>
    </row>
    <row r="4" spans="1:8" ht="15.75" thickBot="1">
      <c r="A4" s="94">
        <v>2027</v>
      </c>
      <c r="B4" s="52"/>
      <c r="C4" s="6"/>
      <c r="D4" s="14" t="s">
        <v>52</v>
      </c>
    </row>
    <row r="5" spans="1:8" ht="15.75" thickTop="1">
      <c r="A5" s="69" t="s">
        <v>108</v>
      </c>
      <c r="B5" s="70"/>
      <c r="C5" s="71"/>
      <c r="D5" s="14" t="s">
        <v>53</v>
      </c>
      <c r="F5" s="13"/>
    </row>
    <row r="6" spans="1:8" ht="15.75" thickBot="1">
      <c r="A6" s="25"/>
      <c r="B6" s="21">
        <v>30700</v>
      </c>
      <c r="C6" s="19"/>
      <c r="D6" s="14" t="s">
        <v>54</v>
      </c>
      <c r="F6" s="13"/>
      <c r="G6" s="3"/>
      <c r="H6" s="3"/>
    </row>
    <row r="7" spans="1:8" ht="16.5" thickTop="1" thickBot="1">
      <c r="A7" s="68" t="s">
        <v>118</v>
      </c>
      <c r="B7" s="66"/>
      <c r="C7" s="67"/>
      <c r="D7" s="15" t="s">
        <v>52</v>
      </c>
      <c r="E7" s="16"/>
      <c r="F7" s="17"/>
      <c r="G7" s="3"/>
      <c r="H7" s="3"/>
    </row>
    <row r="8" spans="1:8" ht="15.75" thickBot="1">
      <c r="A8" s="44"/>
      <c r="B8" s="45">
        <v>174.7</v>
      </c>
      <c r="C8" s="46"/>
      <c r="G8" s="3"/>
      <c r="H8" s="3"/>
    </row>
    <row r="9" spans="1:8" ht="15.75" thickTop="1">
      <c r="A9" s="65" t="s">
        <v>91</v>
      </c>
      <c r="B9" s="66"/>
      <c r="C9" s="67"/>
      <c r="D9" t="s">
        <v>58</v>
      </c>
      <c r="G9" s="3"/>
      <c r="H9" s="3"/>
    </row>
    <row r="10" spans="1:8">
      <c r="A10" s="25" t="s">
        <v>79</v>
      </c>
      <c r="B10" s="52">
        <v>19661</v>
      </c>
      <c r="C10" s="6"/>
      <c r="G10" s="3"/>
      <c r="H10" s="3"/>
    </row>
    <row r="11" spans="1:8" ht="15.75" thickBot="1">
      <c r="A11" s="25" t="s">
        <v>80</v>
      </c>
      <c r="B11" s="52">
        <v>20859</v>
      </c>
      <c r="C11" s="6"/>
      <c r="D11" t="s">
        <v>63</v>
      </c>
    </row>
    <row r="12" spans="1:8" ht="15.75" thickTop="1">
      <c r="A12" s="65" t="s">
        <v>92</v>
      </c>
      <c r="B12" s="66"/>
      <c r="C12" s="67"/>
      <c r="D12" t="s">
        <v>27</v>
      </c>
    </row>
    <row r="13" spans="1:8">
      <c r="A13" s="25" t="s">
        <v>84</v>
      </c>
      <c r="B13" s="53" t="s">
        <v>79</v>
      </c>
      <c r="C13" s="6"/>
    </row>
    <row r="14" spans="1:8">
      <c r="A14" s="25" t="s">
        <v>85</v>
      </c>
      <c r="B14" s="53" t="s">
        <v>79</v>
      </c>
      <c r="C14" s="6"/>
      <c r="D14" s="4" t="s">
        <v>29</v>
      </c>
    </row>
    <row r="15" spans="1:8" ht="15.75" thickBot="1">
      <c r="A15" s="25" t="s">
        <v>86</v>
      </c>
      <c r="B15" s="53" t="s">
        <v>80</v>
      </c>
      <c r="C15" s="6"/>
      <c r="D15" s="4" t="s">
        <v>30</v>
      </c>
    </row>
    <row r="16" spans="1:8" ht="15.75" thickTop="1">
      <c r="A16" s="65" t="s">
        <v>81</v>
      </c>
      <c r="B16" s="66"/>
      <c r="C16" s="67"/>
      <c r="D16" s="4"/>
    </row>
    <row r="17" spans="1:4">
      <c r="A17" s="25" t="s">
        <v>85</v>
      </c>
      <c r="B17" s="2">
        <v>73</v>
      </c>
      <c r="C17" s="6"/>
      <c r="D17" t="s">
        <v>28</v>
      </c>
    </row>
    <row r="18" spans="1:4" ht="15.75" thickBot="1">
      <c r="A18" s="25" t="s">
        <v>86</v>
      </c>
      <c r="B18" s="2">
        <v>73</v>
      </c>
      <c r="C18" s="6"/>
    </row>
    <row r="19" spans="1:4" ht="15.75" thickTop="1">
      <c r="A19" s="65" t="s">
        <v>109</v>
      </c>
      <c r="B19" s="66"/>
      <c r="C19" s="67"/>
      <c r="D19" t="s">
        <v>64</v>
      </c>
    </row>
    <row r="20" spans="1:4" ht="15.75" thickBot="1">
      <c r="A20" s="25" t="s">
        <v>84</v>
      </c>
      <c r="B20" s="2">
        <v>17.2</v>
      </c>
      <c r="C20" s="6"/>
    </row>
    <row r="21" spans="1:4" ht="15.75" thickTop="1">
      <c r="A21" s="65" t="s">
        <v>112</v>
      </c>
      <c r="B21" s="66"/>
      <c r="C21" s="67"/>
      <c r="D21" t="s">
        <v>67</v>
      </c>
    </row>
    <row r="22" spans="1:4">
      <c r="A22" s="25" t="s">
        <v>84</v>
      </c>
      <c r="B22" s="21">
        <v>41925.5</v>
      </c>
      <c r="C22" s="6"/>
      <c r="D22" t="s">
        <v>74</v>
      </c>
    </row>
    <row r="23" spans="1:4">
      <c r="A23" s="25" t="s">
        <v>85</v>
      </c>
      <c r="B23" s="21">
        <v>2082478.98</v>
      </c>
      <c r="C23" s="6"/>
      <c r="D23" t="s">
        <v>68</v>
      </c>
    </row>
    <row r="24" spans="1:4" ht="15.75" thickBot="1">
      <c r="A24" s="25" t="s">
        <v>86</v>
      </c>
      <c r="B24" s="21">
        <v>1049867.8400000001</v>
      </c>
      <c r="C24" s="6"/>
      <c r="D24" t="s">
        <v>69</v>
      </c>
    </row>
    <row r="25" spans="1:4" ht="15.75" thickTop="1">
      <c r="A25" s="65" t="s">
        <v>90</v>
      </c>
      <c r="B25" s="66"/>
      <c r="C25" s="67"/>
      <c r="D25" t="s">
        <v>70</v>
      </c>
    </row>
    <row r="26" spans="1:4">
      <c r="A26" s="25" t="s">
        <v>84</v>
      </c>
      <c r="B26" s="21">
        <v>41925</v>
      </c>
      <c r="C26" s="6"/>
      <c r="D26" t="s">
        <v>71</v>
      </c>
    </row>
    <row r="27" spans="1:4">
      <c r="A27" s="25" t="s">
        <v>85</v>
      </c>
      <c r="B27" s="21">
        <v>2200000</v>
      </c>
      <c r="C27" s="6"/>
      <c r="D27" t="s">
        <v>75</v>
      </c>
    </row>
    <row r="28" spans="1:4" ht="15.75" thickBot="1">
      <c r="A28" s="25" t="s">
        <v>86</v>
      </c>
      <c r="B28" s="21">
        <v>1009000</v>
      </c>
      <c r="C28" s="6"/>
      <c r="D28" t="s">
        <v>73</v>
      </c>
    </row>
    <row r="29" spans="1:4" ht="15.75" thickTop="1">
      <c r="A29" s="65" t="s">
        <v>110</v>
      </c>
      <c r="B29" s="66"/>
      <c r="C29" s="67"/>
      <c r="D29" t="s">
        <v>72</v>
      </c>
    </row>
    <row r="30" spans="1:4">
      <c r="A30" s="25" t="s">
        <v>79</v>
      </c>
      <c r="B30" s="21">
        <f>10*1487.9</f>
        <v>14879</v>
      </c>
      <c r="C30" s="21"/>
    </row>
    <row r="31" spans="1:4" ht="15.75" thickBot="1">
      <c r="A31" s="25" t="s">
        <v>80</v>
      </c>
      <c r="B31" s="21">
        <f>12*2578.9</f>
        <v>30946.800000000003</v>
      </c>
      <c r="C31" s="6"/>
      <c r="D31" s="47" t="s">
        <v>55</v>
      </c>
    </row>
    <row r="32" spans="1:4" ht="15.75" thickTop="1">
      <c r="A32" s="65" t="s">
        <v>89</v>
      </c>
      <c r="B32" s="66"/>
      <c r="C32" s="67"/>
      <c r="D32" s="48" t="s">
        <v>56</v>
      </c>
    </row>
    <row r="33" spans="1:6">
      <c r="A33" s="25" t="s">
        <v>93</v>
      </c>
      <c r="B33" s="53" t="s">
        <v>80</v>
      </c>
      <c r="C33" s="6"/>
      <c r="D33" s="49" t="s">
        <v>57</v>
      </c>
    </row>
    <row r="34" spans="1:6" ht="15.75" thickBot="1">
      <c r="A34" s="25" t="s">
        <v>122</v>
      </c>
      <c r="B34" s="53" t="s">
        <v>79</v>
      </c>
      <c r="C34" s="6"/>
      <c r="D34" s="50" t="s">
        <v>62</v>
      </c>
    </row>
    <row r="35" spans="1:6" ht="15.75" thickTop="1">
      <c r="A35" s="65" t="s">
        <v>124</v>
      </c>
      <c r="B35" s="66"/>
      <c r="C35" s="67"/>
      <c r="D35" s="51" t="s">
        <v>66</v>
      </c>
    </row>
    <row r="36" spans="1:6">
      <c r="A36" s="25" t="s">
        <v>93</v>
      </c>
      <c r="B36" s="21">
        <f>12*2578.1</f>
        <v>30937.199999999997</v>
      </c>
      <c r="C36" s="6"/>
    </row>
    <row r="37" spans="1:6" ht="15.75" thickBot="1">
      <c r="A37" s="25" t="s">
        <v>122</v>
      </c>
      <c r="B37" s="21">
        <f>71065.98-50692.01</f>
        <v>20373.969999999994</v>
      </c>
      <c r="C37" s="6"/>
      <c r="F37" s="4"/>
    </row>
    <row r="38" spans="1:6" ht="15.75" thickTop="1">
      <c r="A38" s="65" t="s">
        <v>123</v>
      </c>
      <c r="B38" s="66"/>
      <c r="C38" s="67"/>
    </row>
    <row r="39" spans="1:6" ht="15.75" thickBot="1">
      <c r="A39" s="25" t="s">
        <v>122</v>
      </c>
      <c r="B39" s="94">
        <v>2025</v>
      </c>
      <c r="C39" s="6"/>
    </row>
    <row r="40" spans="1:6" ht="15.75" thickTop="1">
      <c r="A40" s="65" t="s">
        <v>126</v>
      </c>
      <c r="B40" s="66"/>
      <c r="C40" s="67"/>
    </row>
    <row r="41" spans="1:6" ht="15.75" thickBot="1">
      <c r="A41" s="25" t="s">
        <v>125</v>
      </c>
      <c r="B41" s="21">
        <v>792816.17999999993</v>
      </c>
      <c r="C41" s="6"/>
    </row>
    <row r="42" spans="1:6" ht="15.75" thickTop="1">
      <c r="A42" s="65" t="s">
        <v>127</v>
      </c>
      <c r="B42" s="66"/>
      <c r="C42" s="67"/>
    </row>
    <row r="43" spans="1:6" ht="15.75" thickBot="1">
      <c r="A43" s="25" t="s">
        <v>125</v>
      </c>
      <c r="B43" s="103">
        <v>454641.68999999994</v>
      </c>
      <c r="C43" s="103"/>
    </row>
    <row r="44" spans="1:6" ht="15.75" thickTop="1">
      <c r="A44" s="65" t="s">
        <v>128</v>
      </c>
      <c r="B44" s="66"/>
      <c r="C44" s="67"/>
    </row>
    <row r="45" spans="1:6" ht="15.75" thickBot="1">
      <c r="A45" s="25" t="s">
        <v>125</v>
      </c>
      <c r="B45" s="102">
        <f>2/3</f>
        <v>0.66666666666666663</v>
      </c>
      <c r="C45" s="6"/>
    </row>
    <row r="46" spans="1:6" ht="16.5" thickTop="1" thickBot="1">
      <c r="A46" s="75" t="s">
        <v>113</v>
      </c>
      <c r="B46" s="76"/>
      <c r="C46" s="77"/>
    </row>
    <row r="47" spans="1:6" ht="15.75" thickTop="1">
      <c r="A47" s="32" t="s">
        <v>76</v>
      </c>
      <c r="B47" s="33">
        <v>-10950</v>
      </c>
      <c r="C47" s="34"/>
    </row>
    <row r="48" spans="1:6" ht="15.75" thickBot="1">
      <c r="A48" s="18" t="s">
        <v>77</v>
      </c>
      <c r="B48" s="22">
        <v>-17755</v>
      </c>
      <c r="C48" s="23"/>
    </row>
    <row r="49" spans="1:9" ht="15.75" thickTop="1">
      <c r="A49" s="68" t="s">
        <v>116</v>
      </c>
      <c r="B49" s="66"/>
      <c r="C49" s="67"/>
    </row>
    <row r="50" spans="1:9">
      <c r="A50" s="20" t="s">
        <v>95</v>
      </c>
      <c r="B50" s="95">
        <v>0.05</v>
      </c>
    </row>
    <row r="51" spans="1:9" ht="15.75" thickBot="1">
      <c r="A51" s="20" t="s">
        <v>96</v>
      </c>
      <c r="B51" s="95">
        <v>7.0000000000000007E-2</v>
      </c>
    </row>
    <row r="52" spans="1:9" ht="15.75" thickTop="1">
      <c r="A52" s="72" t="s">
        <v>87</v>
      </c>
      <c r="B52" s="73"/>
      <c r="C52" s="74"/>
    </row>
    <row r="58" spans="1:9" ht="15.75" customHeight="1"/>
    <row r="61" spans="1:9">
      <c r="I61" s="3"/>
    </row>
    <row r="62" spans="1:9">
      <c r="I62" s="5"/>
    </row>
    <row r="63" spans="1:9">
      <c r="I63" s="5"/>
    </row>
    <row r="85" ht="15.75" customHeight="1"/>
    <row r="86" ht="15.75" customHeight="1"/>
    <row r="105" ht="15.75" customHeight="1"/>
    <row r="128" ht="15.75" customHeight="1"/>
    <row r="139" ht="15.75" customHeight="1"/>
    <row r="153" ht="15.75" customHeight="1"/>
    <row r="154" ht="15.75" customHeight="1"/>
    <row r="156" ht="15.75" customHeight="1"/>
    <row r="159" ht="15.75" customHeight="1"/>
    <row r="168" ht="15.75" customHeight="1"/>
    <row r="180" spans="4:4" ht="15.75" customHeight="1"/>
    <row r="182" spans="4:4" ht="15.75" customHeight="1"/>
    <row r="187" spans="4:4" ht="15.75" customHeight="1"/>
    <row r="191" spans="4:4">
      <c r="D191" s="1"/>
    </row>
    <row r="196" spans="4:4">
      <c r="D196" s="1"/>
    </row>
    <row r="208" spans="4:4" ht="15.75" customHeight="1"/>
    <row r="215" ht="15.75" customHeight="1"/>
    <row r="232" ht="15.75" customHeight="1"/>
    <row r="260" ht="15.75" customHeight="1"/>
  </sheetData>
  <mergeCells count="20">
    <mergeCell ref="A44:C44"/>
    <mergeCell ref="A42:C42"/>
    <mergeCell ref="A52:C52"/>
    <mergeCell ref="A9:C9"/>
    <mergeCell ref="A12:C12"/>
    <mergeCell ref="A19:C19"/>
    <mergeCell ref="A49:C49"/>
    <mergeCell ref="A29:C29"/>
    <mergeCell ref="A38:C38"/>
    <mergeCell ref="A46:C46"/>
    <mergeCell ref="A32:C32"/>
    <mergeCell ref="A25:C25"/>
    <mergeCell ref="A35:C35"/>
    <mergeCell ref="A40:C40"/>
    <mergeCell ref="A1:C1"/>
    <mergeCell ref="A3:C3"/>
    <mergeCell ref="A16:C16"/>
    <mergeCell ref="A21:C21"/>
    <mergeCell ref="A7:C7"/>
    <mergeCell ref="A5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4955-0F80-43F5-88A1-E586421548F7}">
  <dimension ref="A1:I267"/>
  <sheetViews>
    <sheetView zoomScaleNormal="100" workbookViewId="0">
      <selection activeCell="A10" sqref="A10"/>
    </sheetView>
  </sheetViews>
  <sheetFormatPr defaultRowHeight="1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>
      <c r="A1" s="68" t="s">
        <v>82</v>
      </c>
      <c r="B1" s="66"/>
      <c r="C1" s="67"/>
    </row>
    <row r="2" spans="1:3">
      <c r="A2" s="95">
        <v>0.1</v>
      </c>
      <c r="B2" s="21">
        <v>23200</v>
      </c>
      <c r="C2" s="19"/>
    </row>
    <row r="3" spans="1:3">
      <c r="A3" s="95">
        <v>0.12</v>
      </c>
      <c r="B3" s="21">
        <v>94300</v>
      </c>
      <c r="C3" s="19"/>
    </row>
    <row r="4" spans="1:3">
      <c r="A4" s="95">
        <v>0.22</v>
      </c>
      <c r="B4" s="21">
        <v>201050</v>
      </c>
      <c r="C4" s="19"/>
    </row>
    <row r="5" spans="1:3">
      <c r="A5" s="95">
        <v>0.24</v>
      </c>
      <c r="B5" s="21">
        <v>383900</v>
      </c>
      <c r="C5" s="19"/>
    </row>
    <row r="6" spans="1:3">
      <c r="A6" s="95">
        <v>0.32</v>
      </c>
      <c r="B6" s="21">
        <v>487450</v>
      </c>
      <c r="C6" s="19"/>
    </row>
    <row r="7" spans="1:3">
      <c r="A7" s="95">
        <v>0.35</v>
      </c>
      <c r="B7" s="21">
        <v>731200</v>
      </c>
      <c r="C7" s="19"/>
    </row>
    <row r="8" spans="1:3" ht="15.75" thickBot="1">
      <c r="A8" s="95">
        <v>0.37</v>
      </c>
      <c r="B8" s="22"/>
      <c r="C8" s="19"/>
    </row>
    <row r="9" spans="1:3" ht="15.75" thickTop="1">
      <c r="A9" s="68" t="str">
        <f>_xlfn.CONCAT(A1," 2026")</f>
        <v>Tax Brackets 2026</v>
      </c>
      <c r="B9" s="66"/>
      <c r="C9" s="67"/>
    </row>
    <row r="10" spans="1:3">
      <c r="A10" s="95">
        <v>0.1</v>
      </c>
      <c r="B10" s="21"/>
      <c r="C10" s="19"/>
    </row>
    <row r="11" spans="1:3">
      <c r="A11" s="95">
        <v>0.15</v>
      </c>
      <c r="B11" s="21"/>
      <c r="C11" s="19"/>
    </row>
    <row r="12" spans="1:3">
      <c r="A12" s="95">
        <v>0.25</v>
      </c>
      <c r="B12" s="21"/>
      <c r="C12" s="19"/>
    </row>
    <row r="13" spans="1:3">
      <c r="A13" s="95">
        <v>0.28000000000000003</v>
      </c>
      <c r="B13" s="21"/>
      <c r="C13" s="19"/>
    </row>
    <row r="14" spans="1:3">
      <c r="A14" s="95">
        <v>0.33</v>
      </c>
      <c r="B14" s="21"/>
      <c r="C14" s="19"/>
    </row>
    <row r="15" spans="1:3">
      <c r="A15" s="95">
        <v>0.35</v>
      </c>
      <c r="B15" s="21"/>
      <c r="C15" s="19"/>
    </row>
    <row r="16" spans="1:3" ht="15.75" thickBot="1">
      <c r="A16" s="95">
        <v>0.39600000000000002</v>
      </c>
      <c r="B16" s="22"/>
      <c r="C16" s="19"/>
    </row>
    <row r="17" spans="1:3" ht="15.75" thickTop="1">
      <c r="A17" s="68" t="s">
        <v>114</v>
      </c>
      <c r="B17" s="66"/>
      <c r="C17" s="67"/>
    </row>
    <row r="18" spans="1:3">
      <c r="A18" s="95">
        <v>0</v>
      </c>
      <c r="B18" s="21">
        <v>89250</v>
      </c>
      <c r="C18" s="19"/>
    </row>
    <row r="19" spans="1:3">
      <c r="A19" s="95">
        <v>0.15</v>
      </c>
      <c r="B19" s="21">
        <v>553850</v>
      </c>
      <c r="C19" s="19"/>
    </row>
    <row r="20" spans="1:3" ht="15.75" thickBot="1">
      <c r="A20" s="95">
        <v>0.2</v>
      </c>
      <c r="B20" s="22"/>
      <c r="C20" s="19"/>
    </row>
    <row r="21" spans="1:3" ht="15.75" thickTop="1">
      <c r="A21" s="68" t="s">
        <v>115</v>
      </c>
      <c r="B21" s="66"/>
      <c r="C21" s="67"/>
    </row>
    <row r="22" spans="1:3">
      <c r="A22" s="95">
        <v>0</v>
      </c>
      <c r="B22" s="21">
        <v>32000</v>
      </c>
    </row>
    <row r="23" spans="1:3">
      <c r="A23" s="95">
        <v>0.5</v>
      </c>
      <c r="B23" s="21">
        <v>44000</v>
      </c>
    </row>
    <row r="24" spans="1:3" ht="15.75" thickBot="1">
      <c r="A24" s="95">
        <v>0.85</v>
      </c>
      <c r="B24" s="21"/>
    </row>
    <row r="25" spans="1:3" ht="15.75" thickTop="1">
      <c r="A25" s="68" t="s">
        <v>111</v>
      </c>
      <c r="B25" s="66"/>
      <c r="C25" s="67"/>
    </row>
    <row r="26" spans="1:3">
      <c r="A26" s="95">
        <v>1</v>
      </c>
      <c r="B26" s="43">
        <v>210000</v>
      </c>
    </row>
    <row r="27" spans="1:3">
      <c r="A27" s="95">
        <v>1.4</v>
      </c>
      <c r="B27" s="43">
        <v>264000</v>
      </c>
    </row>
    <row r="28" spans="1:3">
      <c r="A28" s="95">
        <v>2</v>
      </c>
      <c r="B28" s="43">
        <v>330000</v>
      </c>
    </row>
    <row r="29" spans="1:3">
      <c r="A29" s="95">
        <v>2.6</v>
      </c>
      <c r="B29" s="43">
        <v>394000</v>
      </c>
    </row>
    <row r="30" spans="1:3">
      <c r="A30" s="95">
        <v>3.2</v>
      </c>
      <c r="B30" s="43">
        <v>750000</v>
      </c>
    </row>
    <row r="31" spans="1:3" ht="15.75" thickBot="1">
      <c r="A31" s="95">
        <v>3.4</v>
      </c>
      <c r="B31" s="43"/>
    </row>
    <row r="32" spans="1:3" ht="15.75" thickTop="1">
      <c r="A32" s="72" t="s">
        <v>87</v>
      </c>
      <c r="B32" s="73"/>
      <c r="C32" s="74"/>
    </row>
    <row r="44" spans="9:9">
      <c r="I44" s="3"/>
    </row>
    <row r="45" spans="9:9">
      <c r="I45" s="5"/>
    </row>
    <row r="46" spans="9:9">
      <c r="I46" s="5"/>
    </row>
    <row r="65" ht="15.75" customHeight="1"/>
    <row r="92" ht="15.75" customHeight="1"/>
    <row r="93" ht="15.75" customHeight="1"/>
    <row r="112" ht="15.75" customHeight="1"/>
    <row r="135" ht="15.75" customHeight="1"/>
    <row r="146" ht="15.75" customHeight="1"/>
    <row r="160" ht="15.75" customHeight="1"/>
    <row r="161" ht="15.75" customHeight="1"/>
    <row r="163" ht="15.75" customHeight="1"/>
    <row r="166" ht="15.75" customHeight="1"/>
    <row r="175" ht="15.75" customHeight="1"/>
    <row r="187" ht="15.75" customHeight="1"/>
    <row r="189" ht="15.75" customHeight="1"/>
    <row r="194" spans="4:4" ht="15.75" customHeight="1"/>
    <row r="204" spans="4:4">
      <c r="D204" s="1"/>
    </row>
    <row r="209" spans="4:4">
      <c r="D209" s="1"/>
    </row>
    <row r="215" spans="4:4" ht="15.75" customHeight="1"/>
    <row r="222" spans="4:4" ht="15.75" customHeight="1"/>
    <row r="239" ht="15.75" customHeight="1"/>
    <row r="267" ht="15.75" customHeight="1"/>
  </sheetData>
  <mergeCells count="6">
    <mergeCell ref="A9:C9"/>
    <mergeCell ref="A1:C1"/>
    <mergeCell ref="A25:C25"/>
    <mergeCell ref="A17:C17"/>
    <mergeCell ref="A21:C21"/>
    <mergeCell ref="A32:C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4838-E504-4CBA-8D4E-DD881A64EA8E}">
  <dimension ref="A1:I258"/>
  <sheetViews>
    <sheetView topLeftCell="A18" zoomScaleNormal="100" workbookViewId="0">
      <selection activeCell="A47" sqref="A47:C47"/>
    </sheetView>
  </sheetViews>
  <sheetFormatPr defaultRowHeight="1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>
      <c r="A1" s="69" t="s">
        <v>119</v>
      </c>
      <c r="B1" s="70"/>
      <c r="C1" s="71"/>
    </row>
    <row r="2" spans="1:3">
      <c r="A2" s="28" t="str">
        <f t="shared" ref="A2:A13" si="0">A57</f>
        <v>Total Taxable Income</v>
      </c>
      <c r="B2" s="30">
        <f>SUMIFS(C$57:C$135,A$57:A$135,A2)</f>
        <v>4191.6099999999997</v>
      </c>
      <c r="C2" s="6"/>
    </row>
    <row r="3" spans="1:3">
      <c r="A3" s="28" t="str">
        <f t="shared" si="0"/>
        <v>Ordinary Dividends and Distributions</v>
      </c>
      <c r="C3" s="6"/>
    </row>
    <row r="4" spans="1:3">
      <c r="A4" s="28" t="str">
        <f t="shared" si="0"/>
        <v>- Ordinary Dividends</v>
      </c>
      <c r="B4" s="30">
        <f>SUMIFS(C$57:C$135,A$57:A$135,A4)</f>
        <v>4191.6099999999997</v>
      </c>
      <c r="C4" s="6"/>
    </row>
    <row r="5" spans="1:3">
      <c r="A5" s="28" t="str">
        <f t="shared" si="0"/>
        <v>- Capital Gain Distributions</v>
      </c>
      <c r="B5" s="30">
        <f>SUMIFS(C$57:C$135,A$57:A$135,A5)</f>
        <v>0</v>
      </c>
      <c r="C5" s="6"/>
    </row>
    <row r="6" spans="1:3">
      <c r="A6" s="28" t="str">
        <f t="shared" si="0"/>
        <v>Interest Income</v>
      </c>
      <c r="B6" s="30">
        <f>SUMIFS(C$57:C$135,A$57:A$135,A6)</f>
        <v>0</v>
      </c>
      <c r="C6" s="6"/>
    </row>
    <row r="7" spans="1:3">
      <c r="A7" s="28" t="str">
        <f t="shared" si="0"/>
        <v>Miscellaneous Income</v>
      </c>
      <c r="B7" s="30">
        <f>SUMIFS(C$57:C$135,A$57:A$135,A7)</f>
        <v>0</v>
      </c>
      <c r="C7" s="6"/>
    </row>
    <row r="8" spans="1:3">
      <c r="A8" s="28" t="str">
        <f t="shared" si="0"/>
        <v>Original Issue Discount</v>
      </c>
      <c r="B8" s="30">
        <f>SUMIFS(C$57:C$135,A$57:A$135,A8)</f>
        <v>0</v>
      </c>
      <c r="C8" s="6"/>
    </row>
    <row r="9" spans="1:3">
      <c r="A9" s="28" t="str">
        <f t="shared" si="0"/>
        <v>Foreign Currency Gain/Loss</v>
      </c>
      <c r="B9" s="30">
        <f>SUMIFS(C$57:C$135,A$57:A$135,A9)</f>
        <v>0</v>
      </c>
      <c r="C9" s="6"/>
    </row>
    <row r="10" spans="1:3">
      <c r="A10" s="28" t="str">
        <f t="shared" si="0"/>
        <v>Total Nondividend and Tax-Exempt Income</v>
      </c>
      <c r="B10" s="30">
        <f>SUMIFS(C$57:C$135,A$57:A$135,A10)</f>
        <v>15.05</v>
      </c>
      <c r="C10" s="6"/>
    </row>
    <row r="11" spans="1:3">
      <c r="A11" s="28" t="str">
        <f t="shared" si="0"/>
        <v>Nondividend Distributions</v>
      </c>
      <c r="B11" s="30">
        <f>SUMIFS(C$57:C$135,A$57:A$135,A11)</f>
        <v>15.05</v>
      </c>
      <c r="C11" s="6"/>
    </row>
    <row r="12" spans="1:3">
      <c r="A12" s="28" t="str">
        <f t="shared" si="0"/>
        <v>Tax-Exempt Income</v>
      </c>
      <c r="B12" s="30">
        <f>SUMIFS(C$57:C$135,A$57:A$135,A12)</f>
        <v>0</v>
      </c>
      <c r="C12" s="6"/>
    </row>
    <row r="13" spans="1:3">
      <c r="A13" s="28" t="str">
        <f t="shared" si="0"/>
        <v>Total Income</v>
      </c>
      <c r="B13" s="30">
        <f>SUMIFS(C$57:C$135,A$57:A$135,A13)</f>
        <v>4206.66</v>
      </c>
      <c r="C13" s="6"/>
    </row>
    <row r="14" spans="1:3">
      <c r="A14" s="28"/>
      <c r="B14" s="2"/>
      <c r="C14" s="6"/>
    </row>
    <row r="15" spans="1:3">
      <c r="A15" s="28" t="str">
        <f t="shared" ref="A15:A21" si="1">A70</f>
        <v>Total Realized Gain/Loss</v>
      </c>
      <c r="B15" s="30">
        <f>SUMIFS(C$57:C$135,A$57:A$135,A15)</f>
        <v>8221.5799999999981</v>
      </c>
      <c r="C15" s="6"/>
    </row>
    <row r="16" spans="1:3">
      <c r="A16" s="28" t="str">
        <f t="shared" si="1"/>
        <v>Net Short-Term</v>
      </c>
      <c r="B16" s="30">
        <f>SUMIFS(C$57:C$135,A$57:A$135,A16)</f>
        <v>-1635.6399999999999</v>
      </c>
      <c r="C16" s="6"/>
    </row>
    <row r="17" spans="1:9">
      <c r="A17" s="28" t="str">
        <f t="shared" si="1"/>
        <v>Net Long-Term</v>
      </c>
      <c r="B17" s="30">
        <f>SUMIFS(C$57:C$135,A$57:A$135,A17)</f>
        <v>9857.2199999999993</v>
      </c>
      <c r="C17" s="6"/>
    </row>
    <row r="18" spans="1:9">
      <c r="A18" s="28" t="str">
        <f t="shared" si="1"/>
        <v>Reportable Bond Premium</v>
      </c>
      <c r="B18" s="30">
        <f>SUMIFS(C$57:C$135,A$57:A$135,A18)</f>
        <v>0</v>
      </c>
      <c r="C18" s="6"/>
    </row>
    <row r="19" spans="1:9">
      <c r="A19" s="28" t="str">
        <f t="shared" si="1"/>
        <v>Realized Accrued Market Discount Income</v>
      </c>
      <c r="B19" s="30">
        <f>SUMIFS(C$57:C$135,A$57:A$135,A19)</f>
        <v>0</v>
      </c>
      <c r="C19" s="6"/>
    </row>
    <row r="20" spans="1:9">
      <c r="A20" s="28" t="str">
        <f t="shared" si="1"/>
        <v>Ordinary Income or Loss **</v>
      </c>
      <c r="B20" s="30">
        <f>SUMIFS(C$57:C$135,A$57:A$135,A20)</f>
        <v>0</v>
      </c>
      <c r="C20" s="6"/>
    </row>
    <row r="21" spans="1:9">
      <c r="A21" s="28" t="str">
        <f t="shared" si="1"/>
        <v>Reportable Acquisition Premium</v>
      </c>
      <c r="B21" s="30">
        <f>SUMIFS(C$57:C$135,A$57:A$135,A21)</f>
        <v>0</v>
      </c>
      <c r="C21" s="6"/>
    </row>
    <row r="22" spans="1:9">
      <c r="A22" s="28"/>
      <c r="C22" s="6"/>
    </row>
    <row r="23" spans="1:9">
      <c r="A23" s="28" t="str">
        <f>A78</f>
        <v>Other Information</v>
      </c>
      <c r="B23" s="30">
        <f>SUMIFS(C$57:C$135,A$57:A$135,A23)</f>
        <v>0</v>
      </c>
      <c r="C23" s="6"/>
    </row>
    <row r="24" spans="1:9">
      <c r="A24" s="28" t="str">
        <f>A79</f>
        <v>Margin Interest Paid</v>
      </c>
      <c r="B24" s="30">
        <f>SUMIFS(C$57:C$135,A$57:A$135,A24)</f>
        <v>0</v>
      </c>
      <c r="C24" s="6"/>
    </row>
    <row r="25" spans="1:9">
      <c r="A25" s="28" t="str">
        <f>A80</f>
        <v>Option Sales</v>
      </c>
      <c r="B25" s="30">
        <f>SUMIFS(C$57:C$135,A$57:A$135,A25)</f>
        <v>0</v>
      </c>
      <c r="C25" s="6"/>
    </row>
    <row r="26" spans="1:9" ht="15.75" thickBot="1">
      <c r="A26" s="28" t="str">
        <f>A81</f>
        <v>Return of Principal</v>
      </c>
      <c r="B26" s="30">
        <f>SUMIFS(C$57:C$135,A$57:A$135,A26)</f>
        <v>0</v>
      </c>
      <c r="C26" s="6"/>
    </row>
    <row r="27" spans="1:9" ht="15.75" thickTop="1">
      <c r="A27" s="72" t="s">
        <v>120</v>
      </c>
      <c r="B27" s="73"/>
      <c r="C27" s="74"/>
    </row>
    <row r="28" spans="1:9">
      <c r="A28" s="28" t="str">
        <f t="shared" ref="A28:A46" si="2">A120</f>
        <v>Nondividend Distributions</v>
      </c>
      <c r="B28" s="30">
        <f>SUMIFS(C$137:C$216,A$137:A$216,A28)</f>
        <v>15.05</v>
      </c>
      <c r="C28" s="6" t="s">
        <v>97</v>
      </c>
    </row>
    <row r="29" spans="1:9">
      <c r="A29" s="28" t="str">
        <f t="shared" si="2"/>
        <v>Tax-Exempt Income</v>
      </c>
      <c r="B29" s="30">
        <f>SUMIFS(C$137:C$216,A$137:A$216,A29)</f>
        <v>0</v>
      </c>
      <c r="C29" s="6"/>
    </row>
    <row r="30" spans="1:9">
      <c r="A30" s="28" t="str">
        <f t="shared" si="2"/>
        <v>Total Income</v>
      </c>
      <c r="B30" s="30">
        <f>SUMIFS(C$137:C$216,A$137:A$216,A30)</f>
        <v>0</v>
      </c>
      <c r="C30" s="6" t="s">
        <v>97</v>
      </c>
    </row>
    <row r="31" spans="1:9">
      <c r="A31" s="28">
        <f t="shared" si="2"/>
        <v>0</v>
      </c>
      <c r="B31" s="30">
        <f>SUMIFS(C$137:C$216,A$137:A$216,A31)</f>
        <v>0</v>
      </c>
      <c r="C31" s="6"/>
      <c r="I31" s="3"/>
    </row>
    <row r="32" spans="1:9">
      <c r="A32" s="28" t="str">
        <f t="shared" si="2"/>
        <v>Total Realized Gain/Loss</v>
      </c>
      <c r="B32" s="30">
        <f>SUMIFS(C$137:C$216,A$137:A$216,A32)</f>
        <v>0</v>
      </c>
      <c r="C32" s="6"/>
      <c r="I32" s="5"/>
    </row>
    <row r="33" spans="1:9">
      <c r="A33" s="28" t="str">
        <f t="shared" si="2"/>
        <v>Net Short-Term</v>
      </c>
      <c r="B33" s="30">
        <f>SUMIFS(C$137:C$216,A$137:A$216,A33)</f>
        <v>0</v>
      </c>
      <c r="C33" s="6" t="s">
        <v>97</v>
      </c>
      <c r="I33" s="5"/>
    </row>
    <row r="34" spans="1:9">
      <c r="A34" s="28" t="str">
        <f t="shared" si="2"/>
        <v>Net Long-Term</v>
      </c>
      <c r="B34" s="30">
        <f>SUMIFS(C$137:C$216,A$137:A$216,A34)</f>
        <v>0</v>
      </c>
      <c r="C34" s="6" t="s">
        <v>97</v>
      </c>
    </row>
    <row r="35" spans="1:9">
      <c r="A35" s="28" t="str">
        <f t="shared" si="2"/>
        <v>Reportable Bond Premium</v>
      </c>
      <c r="B35" s="30">
        <f>SUMIFS(C$137:C$216,A$137:A$216,A35)</f>
        <v>0</v>
      </c>
      <c r="C35" s="6"/>
    </row>
    <row r="36" spans="1:9">
      <c r="A36" s="28" t="str">
        <f t="shared" si="2"/>
        <v>Realized Accrued Market Discount Income</v>
      </c>
      <c r="B36" s="30">
        <f>SUMIFS(C$137:C$216,A$137:A$216,A36)</f>
        <v>0</v>
      </c>
      <c r="C36" s="6"/>
    </row>
    <row r="37" spans="1:9">
      <c r="A37" s="28" t="str">
        <f t="shared" si="2"/>
        <v>Ordinary Income or Loss **</v>
      </c>
      <c r="B37" s="30">
        <f>SUMIFS(C$137:C$216,A$137:A$216,A37)</f>
        <v>0</v>
      </c>
      <c r="C37" s="6"/>
    </row>
    <row r="38" spans="1:9">
      <c r="A38" s="28" t="str">
        <f t="shared" si="2"/>
        <v>Reportable Acquisition Premium</v>
      </c>
      <c r="B38" s="30">
        <f>SUMIFS(C$137:C$216,A$137:A$216,A38)</f>
        <v>0</v>
      </c>
      <c r="C38" s="6"/>
    </row>
    <row r="39" spans="1:9">
      <c r="A39" s="28">
        <f t="shared" si="2"/>
        <v>0</v>
      </c>
      <c r="B39" s="30">
        <f>SUMIFS(C$137:C$216,A$137:A$216,A39)</f>
        <v>0</v>
      </c>
      <c r="C39" s="6"/>
    </row>
    <row r="40" spans="1:9">
      <c r="A40" s="28" t="str">
        <f t="shared" si="2"/>
        <v>Other Information</v>
      </c>
      <c r="B40" s="30">
        <f>SUMIFS(C$137:C$216,A$137:A$216,A40)</f>
        <v>0</v>
      </c>
      <c r="C40" s="6"/>
    </row>
    <row r="41" spans="1:9">
      <c r="A41" s="28" t="str">
        <f t="shared" si="2"/>
        <v>Margin Interest Paid</v>
      </c>
      <c r="B41" s="30">
        <f>SUMIFS(C$137:C$216,A$137:A$216,A41)</f>
        <v>0</v>
      </c>
      <c r="C41" s="6"/>
    </row>
    <row r="42" spans="1:9">
      <c r="A42" s="28" t="str">
        <f t="shared" si="2"/>
        <v>Option Sales</v>
      </c>
      <c r="B42" s="30">
        <f>SUMIFS(C$137:C$216,A$137:A$216,A42)</f>
        <v>0</v>
      </c>
      <c r="C42" s="6" t="s">
        <v>97</v>
      </c>
    </row>
    <row r="43" spans="1:9">
      <c r="A43" s="28" t="str">
        <f t="shared" si="2"/>
        <v>Return of Principal</v>
      </c>
      <c r="B43" s="30">
        <f>SUMIFS(C$137:C$216,A$137:A$216,A43)</f>
        <v>0</v>
      </c>
      <c r="C43" s="6"/>
    </row>
    <row r="44" spans="1:9">
      <c r="A44" s="28" t="str">
        <f t="shared" si="2"/>
        <v>JOINT WROS - TOD (X82865374) Ordinary Dividends and Distributions</v>
      </c>
      <c r="B44" s="30">
        <f>SUMIFS(C$137:C$216,A$137:A$216,A44)</f>
        <v>0</v>
      </c>
      <c r="C44" s="6"/>
    </row>
    <row r="45" spans="1:9">
      <c r="A45" s="28" t="str">
        <f t="shared" si="2"/>
        <v>2024 Ordinary Dividends and Distributions</v>
      </c>
      <c r="B45" s="30">
        <f>SUMIFS(C$137:C$216,A$137:A$216,A45)</f>
        <v>0</v>
      </c>
      <c r="C45" s="6"/>
    </row>
    <row r="46" spans="1:9" ht="15.75" thickBot="1">
      <c r="A46" s="29" t="str">
        <f t="shared" si="2"/>
        <v>As of 05/08/2024, 3:16 AM</v>
      </c>
      <c r="B46" s="31">
        <f>SUMIFS(C$137:C$216,A$137:A$216,A46)</f>
        <v>0</v>
      </c>
      <c r="C46" s="23"/>
    </row>
    <row r="47" spans="1:9" ht="15.75" thickTop="1">
      <c r="A47" s="72" t="s">
        <v>129</v>
      </c>
      <c r="B47" s="73"/>
      <c r="C47" s="74"/>
    </row>
    <row r="48" spans="1:9">
      <c r="A48" s="28" t="s">
        <v>130</v>
      </c>
      <c r="B48" s="30">
        <v>792816.17999999993</v>
      </c>
      <c r="C48" s="6"/>
    </row>
    <row r="49" spans="1:3">
      <c r="A49" s="28" t="s">
        <v>131</v>
      </c>
      <c r="B49" s="30">
        <v>454641.68999999994</v>
      </c>
      <c r="C49" s="6"/>
    </row>
    <row r="50" spans="1:3" ht="15.75" thickBot="1">
      <c r="A50" s="28" t="s">
        <v>132</v>
      </c>
      <c r="B50" s="104">
        <v>0.66666666666666663</v>
      </c>
      <c r="C50" s="6"/>
    </row>
    <row r="51" spans="1:3" ht="15.75" thickTop="1">
      <c r="A51" s="72" t="s">
        <v>87</v>
      </c>
      <c r="B51" s="73"/>
      <c r="C51" s="74"/>
    </row>
    <row r="52" spans="1:3" ht="15.75" thickBot="1">
      <c r="A52" s="24"/>
    </row>
    <row r="53" spans="1:3" ht="16.5" thickTop="1" thickBot="1">
      <c r="A53" s="72" t="s">
        <v>88</v>
      </c>
      <c r="B53" s="73"/>
      <c r="C53" s="74"/>
    </row>
    <row r="54" spans="1:3" ht="15.75" thickTop="1">
      <c r="A54" s="92" t="s">
        <v>100</v>
      </c>
      <c r="B54" s="93"/>
      <c r="C54" s="93"/>
    </row>
    <row r="55" spans="1:3">
      <c r="A55" s="40" t="s">
        <v>98</v>
      </c>
    </row>
    <row r="56" spans="1:3" ht="15.75" customHeight="1" thickBot="1">
      <c r="A56" s="41" t="s">
        <v>99</v>
      </c>
    </row>
    <row r="57" spans="1:3" ht="15.75" thickBot="1">
      <c r="A57" s="82" t="s">
        <v>1</v>
      </c>
      <c r="B57" s="82"/>
      <c r="C57" s="54">
        <v>2148.12</v>
      </c>
    </row>
    <row r="58" spans="1:3">
      <c r="A58" s="35" t="s">
        <v>2</v>
      </c>
      <c r="B58" s="8" t="s">
        <v>3</v>
      </c>
      <c r="C58" s="55"/>
    </row>
    <row r="59" spans="1:3">
      <c r="A59" s="86" t="s">
        <v>4</v>
      </c>
      <c r="B59" s="87"/>
      <c r="C59" s="56">
        <v>2148.12</v>
      </c>
    </row>
    <row r="60" spans="1:3" ht="15.75" thickBot="1">
      <c r="A60" s="90" t="s">
        <v>5</v>
      </c>
      <c r="B60" s="91"/>
      <c r="C60" s="57">
        <v>0</v>
      </c>
    </row>
    <row r="61" spans="1:3" ht="15.75" thickBot="1">
      <c r="A61" s="37" t="s">
        <v>6</v>
      </c>
      <c r="B61" s="9" t="s">
        <v>3</v>
      </c>
      <c r="C61" s="58">
        <v>0</v>
      </c>
    </row>
    <row r="62" spans="1:3" ht="15.75" thickBot="1">
      <c r="A62" s="37" t="s">
        <v>7</v>
      </c>
      <c r="B62" s="9" t="s">
        <v>3</v>
      </c>
      <c r="C62" s="58">
        <v>0</v>
      </c>
    </row>
    <row r="63" spans="1:3" ht="15.75" thickBot="1">
      <c r="A63" s="37" t="s">
        <v>8</v>
      </c>
      <c r="B63" s="9" t="s">
        <v>3</v>
      </c>
      <c r="C63" s="58">
        <v>0</v>
      </c>
    </row>
    <row r="64" spans="1:3" ht="15.75" thickBot="1">
      <c r="A64" s="37" t="s">
        <v>26</v>
      </c>
      <c r="B64" s="9" t="s">
        <v>3</v>
      </c>
      <c r="C64" s="58">
        <v>0</v>
      </c>
    </row>
    <row r="65" spans="1:3" ht="15.75" thickBot="1">
      <c r="A65" s="82" t="s">
        <v>9</v>
      </c>
      <c r="B65" s="82"/>
      <c r="C65" s="54">
        <v>0</v>
      </c>
    </row>
    <row r="66" spans="1:3" ht="15.75" thickBot="1">
      <c r="A66" s="37" t="s">
        <v>10</v>
      </c>
      <c r="B66" s="9" t="s">
        <v>3</v>
      </c>
      <c r="C66" s="58">
        <v>0</v>
      </c>
    </row>
    <row r="67" spans="1:3" ht="15.75" thickBot="1">
      <c r="A67" s="37" t="s">
        <v>11</v>
      </c>
      <c r="B67" s="9" t="s">
        <v>3</v>
      </c>
      <c r="C67" s="58">
        <v>0</v>
      </c>
    </row>
    <row r="68" spans="1:3" ht="15.75" thickBot="1">
      <c r="A68" s="82" t="s">
        <v>12</v>
      </c>
      <c r="B68" s="82"/>
      <c r="C68" s="54">
        <v>2148.12</v>
      </c>
    </row>
    <row r="69" spans="1:3" ht="15.75" thickBot="1">
      <c r="A69" s="88"/>
      <c r="B69" s="88"/>
      <c r="C69" s="89"/>
    </row>
    <row r="70" spans="1:3" ht="15.75" thickBot="1">
      <c r="A70" s="82" t="s">
        <v>13</v>
      </c>
      <c r="B70" s="82"/>
      <c r="C70" s="54">
        <v>9919.7099999999991</v>
      </c>
    </row>
    <row r="71" spans="1:3" ht="15.75" thickBot="1">
      <c r="A71" s="37" t="s">
        <v>14</v>
      </c>
      <c r="B71" s="7" t="s">
        <v>3</v>
      </c>
      <c r="C71" s="58">
        <v>0</v>
      </c>
    </row>
    <row r="72" spans="1:3" ht="15.75" thickBot="1">
      <c r="A72" s="37" t="s">
        <v>15</v>
      </c>
      <c r="B72" s="7" t="s">
        <v>3</v>
      </c>
      <c r="C72" s="58">
        <v>9919.7099999999991</v>
      </c>
    </row>
    <row r="73" spans="1:3" ht="15.75" thickBot="1">
      <c r="A73" s="38" t="s">
        <v>16</v>
      </c>
      <c r="B73" s="10" t="s">
        <v>3</v>
      </c>
      <c r="C73" s="59">
        <v>0</v>
      </c>
    </row>
    <row r="74" spans="1:3" ht="15.75" thickBot="1">
      <c r="A74" s="38" t="s">
        <v>17</v>
      </c>
      <c r="B74" s="10" t="s">
        <v>3</v>
      </c>
      <c r="C74" s="59">
        <v>0</v>
      </c>
    </row>
    <row r="75" spans="1:3" ht="15.75" thickBot="1">
      <c r="A75" s="38" t="s">
        <v>18</v>
      </c>
      <c r="B75" s="10" t="s">
        <v>3</v>
      </c>
      <c r="C75" s="59">
        <v>0</v>
      </c>
    </row>
    <row r="76" spans="1:3" ht="15.75" thickBot="1">
      <c r="A76" s="38" t="s">
        <v>19</v>
      </c>
      <c r="B76" s="10" t="s">
        <v>3</v>
      </c>
      <c r="C76" s="59">
        <v>0</v>
      </c>
    </row>
    <row r="77" spans="1:3" ht="15.75" thickBot="1">
      <c r="A77" s="88"/>
      <c r="B77" s="88"/>
      <c r="C77" s="89"/>
    </row>
    <row r="78" spans="1:3" ht="15.75" thickBot="1">
      <c r="A78" s="82" t="s">
        <v>20</v>
      </c>
      <c r="B78" s="82"/>
      <c r="C78" s="83"/>
    </row>
    <row r="79" spans="1:3">
      <c r="A79" s="84" t="s">
        <v>21</v>
      </c>
      <c r="B79" s="85"/>
      <c r="C79" s="60">
        <v>0</v>
      </c>
    </row>
    <row r="80" spans="1:3">
      <c r="A80" s="86" t="s">
        <v>22</v>
      </c>
      <c r="B80" s="87"/>
      <c r="C80" s="56">
        <v>0</v>
      </c>
    </row>
    <row r="81" spans="1:3" ht="15.75" thickBot="1">
      <c r="A81" s="36" t="s">
        <v>23</v>
      </c>
      <c r="B81" s="11"/>
      <c r="C81" s="57">
        <v>0</v>
      </c>
    </row>
    <row r="82" spans="1:3" ht="15.75" thickTop="1">
      <c r="A82" s="80" t="s">
        <v>102</v>
      </c>
      <c r="B82" s="81"/>
      <c r="C82" s="81"/>
    </row>
    <row r="83" spans="1:3" ht="15.75" customHeight="1">
      <c r="A83" s="40" t="s">
        <v>98</v>
      </c>
    </row>
    <row r="84" spans="1:3" ht="15.75" customHeight="1" thickBot="1">
      <c r="A84" s="41" t="s">
        <v>99</v>
      </c>
    </row>
    <row r="85" spans="1:3" ht="15.75" thickBot="1">
      <c r="A85" s="82" t="s">
        <v>1</v>
      </c>
      <c r="B85" s="82"/>
      <c r="C85" s="54">
        <v>636.94000000000005</v>
      </c>
    </row>
    <row r="86" spans="1:3">
      <c r="A86" s="35" t="s">
        <v>2</v>
      </c>
      <c r="B86" s="8" t="s">
        <v>3</v>
      </c>
      <c r="C86" s="55"/>
    </row>
    <row r="87" spans="1:3">
      <c r="A87" s="86" t="s">
        <v>4</v>
      </c>
      <c r="B87" s="87"/>
      <c r="C87" s="56">
        <v>636.94000000000005</v>
      </c>
    </row>
    <row r="88" spans="1:3" ht="15.75" thickBot="1">
      <c r="A88" s="90" t="s">
        <v>5</v>
      </c>
      <c r="B88" s="91"/>
      <c r="C88" s="57">
        <v>0</v>
      </c>
    </row>
    <row r="89" spans="1:3" ht="15.75" thickBot="1">
      <c r="A89" s="37" t="s">
        <v>6</v>
      </c>
      <c r="B89" s="9" t="s">
        <v>3</v>
      </c>
      <c r="C89" s="58">
        <v>0</v>
      </c>
    </row>
    <row r="90" spans="1:3" ht="15.75" thickBot="1">
      <c r="A90" s="37" t="s">
        <v>7</v>
      </c>
      <c r="B90" s="9" t="s">
        <v>3</v>
      </c>
      <c r="C90" s="58">
        <v>0</v>
      </c>
    </row>
    <row r="91" spans="1:3" ht="15.75" thickBot="1">
      <c r="A91" s="37" t="s">
        <v>8</v>
      </c>
      <c r="B91" s="9" t="s">
        <v>3</v>
      </c>
      <c r="C91" s="58">
        <v>0</v>
      </c>
    </row>
    <row r="92" spans="1:3" ht="15.75" thickBot="1">
      <c r="A92" s="82" t="s">
        <v>9</v>
      </c>
      <c r="B92" s="82"/>
      <c r="C92" s="54">
        <v>0</v>
      </c>
    </row>
    <row r="93" spans="1:3" ht="15.75" thickBot="1">
      <c r="A93" s="37" t="s">
        <v>10</v>
      </c>
      <c r="B93" s="9" t="s">
        <v>3</v>
      </c>
      <c r="C93" s="58">
        <v>0</v>
      </c>
    </row>
    <row r="94" spans="1:3" ht="15.75" thickBot="1">
      <c r="A94" s="37" t="s">
        <v>11</v>
      </c>
      <c r="B94" s="9" t="s">
        <v>3</v>
      </c>
      <c r="C94" s="58">
        <v>0</v>
      </c>
    </row>
    <row r="95" spans="1:3" ht="15.75" thickBot="1">
      <c r="A95" s="82" t="s">
        <v>12</v>
      </c>
      <c r="B95" s="82"/>
      <c r="C95" s="54">
        <v>636.94000000000005</v>
      </c>
    </row>
    <row r="96" spans="1:3" ht="15.75" thickBot="1">
      <c r="A96" s="88"/>
      <c r="B96" s="88"/>
      <c r="C96" s="89"/>
    </row>
    <row r="97" spans="1:3" ht="15.75" thickBot="1">
      <c r="A97" s="82" t="s">
        <v>13</v>
      </c>
      <c r="B97" s="82"/>
      <c r="C97" s="61">
        <v>-345.84</v>
      </c>
    </row>
    <row r="98" spans="1:3" ht="15.75" thickBot="1">
      <c r="A98" s="37" t="s">
        <v>14</v>
      </c>
      <c r="B98" s="7" t="s">
        <v>3</v>
      </c>
      <c r="C98" s="58">
        <v>-343.15</v>
      </c>
    </row>
    <row r="99" spans="1:3" ht="15.75" thickBot="1">
      <c r="A99" s="37" t="s">
        <v>15</v>
      </c>
      <c r="B99" s="7" t="s">
        <v>3</v>
      </c>
      <c r="C99" s="58">
        <v>-2.69</v>
      </c>
    </row>
    <row r="100" spans="1:3" ht="15.75" thickBot="1">
      <c r="A100" s="38" t="s">
        <v>16</v>
      </c>
      <c r="B100" s="10" t="s">
        <v>3</v>
      </c>
      <c r="C100" s="59">
        <v>0</v>
      </c>
    </row>
    <row r="101" spans="1:3" ht="15.75" thickBot="1">
      <c r="A101" s="38" t="s">
        <v>17</v>
      </c>
      <c r="B101" s="10" t="s">
        <v>3</v>
      </c>
      <c r="C101" s="59">
        <v>0</v>
      </c>
    </row>
    <row r="102" spans="1:3" ht="15.75" thickBot="1">
      <c r="A102" s="38" t="s">
        <v>18</v>
      </c>
      <c r="B102" s="10" t="s">
        <v>3</v>
      </c>
      <c r="C102" s="59">
        <v>0</v>
      </c>
    </row>
    <row r="103" spans="1:3" ht="15.75" customHeight="1" thickBot="1">
      <c r="A103" s="38" t="s">
        <v>19</v>
      </c>
      <c r="B103" s="10" t="s">
        <v>3</v>
      </c>
      <c r="C103" s="59">
        <v>0</v>
      </c>
    </row>
    <row r="104" spans="1:3" ht="15.75" thickBot="1">
      <c r="A104" s="88"/>
      <c r="B104" s="88"/>
      <c r="C104" s="89"/>
    </row>
    <row r="105" spans="1:3" ht="15.75" thickBot="1">
      <c r="A105" s="82" t="s">
        <v>20</v>
      </c>
      <c r="B105" s="82"/>
      <c r="C105" s="83"/>
    </row>
    <row r="106" spans="1:3">
      <c r="A106" s="84" t="s">
        <v>21</v>
      </c>
      <c r="B106" s="85"/>
      <c r="C106" s="60">
        <v>0</v>
      </c>
    </row>
    <row r="107" spans="1:3">
      <c r="A107" s="86" t="s">
        <v>22</v>
      </c>
      <c r="B107" s="87"/>
      <c r="C107" s="56">
        <v>0</v>
      </c>
    </row>
    <row r="108" spans="1:3" ht="15.75" thickBot="1">
      <c r="A108" s="36" t="s">
        <v>23</v>
      </c>
      <c r="B108" s="11"/>
      <c r="C108" s="57">
        <v>0</v>
      </c>
    </row>
    <row r="109" spans="1:3" ht="15.75" thickTop="1">
      <c r="A109" s="80" t="s">
        <v>101</v>
      </c>
      <c r="B109" s="81"/>
      <c r="C109" s="81"/>
    </row>
    <row r="110" spans="1:3">
      <c r="A110" s="40" t="s">
        <v>98</v>
      </c>
    </row>
    <row r="111" spans="1:3" ht="15.75" thickBot="1">
      <c r="A111" s="41" t="s">
        <v>99</v>
      </c>
    </row>
    <row r="112" spans="1:3" ht="15.75" thickBot="1">
      <c r="A112" s="82" t="s">
        <v>1</v>
      </c>
      <c r="B112" s="82"/>
      <c r="C112" s="54">
        <v>1406.55</v>
      </c>
    </row>
    <row r="113" spans="1:3">
      <c r="A113" s="35" t="s">
        <v>2</v>
      </c>
      <c r="B113" s="8" t="s">
        <v>3</v>
      </c>
      <c r="C113" s="55"/>
    </row>
    <row r="114" spans="1:3">
      <c r="A114" s="86" t="s">
        <v>4</v>
      </c>
      <c r="B114" s="87"/>
      <c r="C114" s="56">
        <v>1406.55</v>
      </c>
    </row>
    <row r="115" spans="1:3" ht="15.75" thickBot="1">
      <c r="A115" s="90" t="s">
        <v>5</v>
      </c>
      <c r="B115" s="91"/>
      <c r="C115" s="57">
        <v>0</v>
      </c>
    </row>
    <row r="116" spans="1:3" ht="15.75" thickBot="1">
      <c r="A116" s="37" t="s">
        <v>6</v>
      </c>
      <c r="B116" s="9" t="s">
        <v>3</v>
      </c>
      <c r="C116" s="58">
        <v>0</v>
      </c>
    </row>
    <row r="117" spans="1:3" ht="15.75" thickBot="1">
      <c r="A117" s="37" t="s">
        <v>7</v>
      </c>
      <c r="B117" s="9" t="s">
        <v>3</v>
      </c>
      <c r="C117" s="58">
        <v>0</v>
      </c>
    </row>
    <row r="118" spans="1:3" ht="15.75" thickBot="1">
      <c r="A118" s="37" t="s">
        <v>8</v>
      </c>
      <c r="B118" s="9" t="s">
        <v>3</v>
      </c>
      <c r="C118" s="58">
        <v>0</v>
      </c>
    </row>
    <row r="119" spans="1:3" ht="15.75" thickBot="1">
      <c r="A119" s="82" t="s">
        <v>9</v>
      </c>
      <c r="B119" s="82"/>
      <c r="C119" s="54">
        <v>15.05</v>
      </c>
    </row>
    <row r="120" spans="1:3" ht="15.75" thickBot="1">
      <c r="A120" s="37" t="s">
        <v>10</v>
      </c>
      <c r="B120" s="9" t="s">
        <v>3</v>
      </c>
      <c r="C120" s="58">
        <v>15.05</v>
      </c>
    </row>
    <row r="121" spans="1:3" ht="15.75" thickBot="1">
      <c r="A121" s="37" t="s">
        <v>11</v>
      </c>
      <c r="B121" s="9" t="s">
        <v>3</v>
      </c>
      <c r="C121" s="58">
        <v>0</v>
      </c>
    </row>
    <row r="122" spans="1:3" ht="15.75" thickBot="1">
      <c r="A122" s="82" t="s">
        <v>12</v>
      </c>
      <c r="B122" s="82"/>
      <c r="C122" s="54">
        <v>1421.6</v>
      </c>
    </row>
    <row r="123" spans="1:3" ht="15.75" thickBot="1">
      <c r="A123" s="88"/>
      <c r="B123" s="88"/>
      <c r="C123" s="89"/>
    </row>
    <row r="124" spans="1:3" ht="15.75" thickBot="1">
      <c r="A124" s="82" t="s">
        <v>13</v>
      </c>
      <c r="B124" s="82"/>
      <c r="C124" s="61">
        <v>-1352.29</v>
      </c>
    </row>
    <row r="125" spans="1:3" ht="15.75" thickBot="1">
      <c r="A125" s="37" t="s">
        <v>14</v>
      </c>
      <c r="B125" s="7" t="s">
        <v>3</v>
      </c>
      <c r="C125" s="58">
        <v>-1292.49</v>
      </c>
    </row>
    <row r="126" spans="1:3" ht="15.75" customHeight="1" thickBot="1">
      <c r="A126" s="37" t="s">
        <v>15</v>
      </c>
      <c r="B126" s="7" t="s">
        <v>3</v>
      </c>
      <c r="C126" s="58">
        <v>-59.8</v>
      </c>
    </row>
    <row r="127" spans="1:3" ht="15.75" thickBot="1">
      <c r="A127" s="38" t="s">
        <v>16</v>
      </c>
      <c r="B127" s="10" t="s">
        <v>3</v>
      </c>
      <c r="C127" s="59">
        <v>0</v>
      </c>
    </row>
    <row r="128" spans="1:3" ht="15.75" thickBot="1">
      <c r="A128" s="38" t="s">
        <v>17</v>
      </c>
      <c r="B128" s="10" t="s">
        <v>3</v>
      </c>
      <c r="C128" s="59">
        <v>0</v>
      </c>
    </row>
    <row r="129" spans="1:3" ht="15.75" thickBot="1">
      <c r="A129" s="38" t="s">
        <v>18</v>
      </c>
      <c r="B129" s="10" t="s">
        <v>3</v>
      </c>
      <c r="C129" s="59">
        <v>0</v>
      </c>
    </row>
    <row r="130" spans="1:3" ht="15.75" thickBot="1">
      <c r="A130" s="38" t="s">
        <v>19</v>
      </c>
      <c r="B130" s="10" t="s">
        <v>3</v>
      </c>
      <c r="C130" s="59">
        <v>0</v>
      </c>
    </row>
    <row r="131" spans="1:3" ht="15.75" thickBot="1">
      <c r="A131" s="88"/>
      <c r="B131" s="88"/>
      <c r="C131" s="89"/>
    </row>
    <row r="132" spans="1:3" ht="15.75" thickBot="1">
      <c r="A132" s="82" t="s">
        <v>20</v>
      </c>
      <c r="B132" s="82"/>
      <c r="C132" s="83"/>
    </row>
    <row r="133" spans="1:3">
      <c r="A133" s="84" t="s">
        <v>21</v>
      </c>
      <c r="B133" s="85"/>
      <c r="C133" s="60">
        <v>0</v>
      </c>
    </row>
    <row r="134" spans="1:3">
      <c r="A134" s="86" t="s">
        <v>22</v>
      </c>
      <c r="B134" s="87"/>
      <c r="C134" s="56">
        <v>0</v>
      </c>
    </row>
    <row r="135" spans="1:3" ht="15.75" thickBot="1">
      <c r="A135" s="36" t="s">
        <v>23</v>
      </c>
      <c r="B135" s="11"/>
      <c r="C135" s="57">
        <v>0</v>
      </c>
    </row>
    <row r="136" spans="1:3" ht="15.75" thickTop="1">
      <c r="A136" s="80" t="s">
        <v>105</v>
      </c>
      <c r="B136" s="81"/>
      <c r="C136" s="81"/>
    </row>
    <row r="137" spans="1:3" ht="15.75" customHeight="1">
      <c r="A137" s="40" t="s">
        <v>103</v>
      </c>
    </row>
    <row r="138" spans="1:3" ht="15.75" thickBot="1">
      <c r="A138" s="41" t="s">
        <v>104</v>
      </c>
    </row>
    <row r="139" spans="1:3" ht="15.75" thickBot="1">
      <c r="A139" s="78" t="s">
        <v>0</v>
      </c>
      <c r="B139" s="79"/>
      <c r="C139" s="62" t="s">
        <v>25</v>
      </c>
    </row>
    <row r="140" spans="1:3" ht="15.75" thickBot="1">
      <c r="A140" s="39" t="s">
        <v>31</v>
      </c>
      <c r="B140" s="7" t="s">
        <v>3</v>
      </c>
      <c r="C140" s="63">
        <v>2148.12</v>
      </c>
    </row>
    <row r="141" spans="1:3" ht="15.75" thickBot="1">
      <c r="A141" s="39" t="s">
        <v>32</v>
      </c>
      <c r="B141" s="12"/>
      <c r="C141" s="63">
        <v>1176.92</v>
      </c>
    </row>
    <row r="142" spans="1:3" ht="15.75" thickBot="1">
      <c r="A142" s="39" t="s">
        <v>33</v>
      </c>
      <c r="B142" s="12"/>
      <c r="C142" s="63">
        <v>971.2</v>
      </c>
    </row>
    <row r="143" spans="1:3" ht="15.75" thickBot="1">
      <c r="A143" s="39" t="s">
        <v>34</v>
      </c>
      <c r="B143" s="12"/>
      <c r="C143" s="64" t="s">
        <v>35</v>
      </c>
    </row>
    <row r="144" spans="1:3" ht="15.75" thickBot="1">
      <c r="A144" s="39" t="s">
        <v>36</v>
      </c>
      <c r="B144" s="12"/>
      <c r="C144" s="64" t="s">
        <v>35</v>
      </c>
    </row>
    <row r="145" spans="1:3" ht="15.75" thickBot="1">
      <c r="A145" s="39" t="s">
        <v>37</v>
      </c>
      <c r="B145" s="7" t="s">
        <v>3</v>
      </c>
      <c r="C145" s="63">
        <v>0</v>
      </c>
    </row>
    <row r="146" spans="1:3" ht="15.75" thickBot="1">
      <c r="A146" s="39" t="s">
        <v>38</v>
      </c>
      <c r="B146" s="12"/>
      <c r="C146" s="64" t="s">
        <v>35</v>
      </c>
    </row>
    <row r="147" spans="1:3" ht="15.75" thickBot="1">
      <c r="A147" s="39" t="s">
        <v>39</v>
      </c>
      <c r="B147" s="12"/>
      <c r="C147" s="64" t="s">
        <v>35</v>
      </c>
    </row>
    <row r="148" spans="1:3" ht="15.75" thickBot="1">
      <c r="A148" s="39" t="s">
        <v>40</v>
      </c>
      <c r="B148" s="12"/>
      <c r="C148" s="64" t="s">
        <v>35</v>
      </c>
    </row>
    <row r="149" spans="1:3" ht="15.75" thickBot="1">
      <c r="A149" s="39" t="s">
        <v>41</v>
      </c>
      <c r="B149" s="12"/>
      <c r="C149" s="64" t="s">
        <v>35</v>
      </c>
    </row>
    <row r="150" spans="1:3" ht="15.75" thickBot="1">
      <c r="A150" s="39" t="s">
        <v>42</v>
      </c>
      <c r="B150" s="12"/>
      <c r="C150" s="64" t="s">
        <v>35</v>
      </c>
    </row>
    <row r="151" spans="1:3" ht="15.75" customHeight="1" thickBot="1">
      <c r="A151" s="39" t="s">
        <v>10</v>
      </c>
      <c r="B151" s="7" t="s">
        <v>3</v>
      </c>
      <c r="C151" s="63">
        <v>0</v>
      </c>
    </row>
    <row r="152" spans="1:3" ht="15.75" customHeight="1" thickBot="1">
      <c r="A152" s="39" t="s">
        <v>43</v>
      </c>
      <c r="B152" s="7" t="s">
        <v>3</v>
      </c>
      <c r="C152" s="63">
        <v>0</v>
      </c>
    </row>
    <row r="153" spans="1:3" ht="15.75" thickBot="1">
      <c r="A153" s="39" t="s">
        <v>44</v>
      </c>
      <c r="B153" s="12"/>
      <c r="C153" s="63">
        <v>0</v>
      </c>
    </row>
    <row r="154" spans="1:3" ht="15.75" customHeight="1" thickBot="1">
      <c r="A154" s="39" t="s">
        <v>45</v>
      </c>
      <c r="B154" s="7" t="s">
        <v>3</v>
      </c>
      <c r="C154" s="63">
        <v>0</v>
      </c>
    </row>
    <row r="155" spans="1:3" ht="15.75" thickBot="1">
      <c r="A155" s="39" t="s">
        <v>46</v>
      </c>
      <c r="B155" s="12"/>
      <c r="C155" s="64" t="s">
        <v>47</v>
      </c>
    </row>
    <row r="156" spans="1:3" ht="15.75" thickBot="1">
      <c r="A156" s="39" t="s">
        <v>48</v>
      </c>
      <c r="B156" s="12"/>
      <c r="C156" s="63">
        <v>0</v>
      </c>
    </row>
    <row r="157" spans="1:3" ht="15.75" customHeight="1" thickBot="1">
      <c r="A157" s="39" t="s">
        <v>49</v>
      </c>
      <c r="B157" s="12"/>
      <c r="C157" s="63">
        <v>0</v>
      </c>
    </row>
    <row r="158" spans="1:3" ht="15.75" thickBot="1">
      <c r="A158" s="39" t="s">
        <v>50</v>
      </c>
      <c r="B158" s="12"/>
      <c r="C158" s="63">
        <v>0</v>
      </c>
    </row>
    <row r="159" spans="1:3" ht="15.75" thickTop="1">
      <c r="A159" s="80" t="s">
        <v>106</v>
      </c>
      <c r="B159" s="81"/>
      <c r="C159" s="81"/>
    </row>
    <row r="160" spans="1:3">
      <c r="A160" s="40" t="s">
        <v>103</v>
      </c>
    </row>
    <row r="161" spans="1:3" ht="15.75" thickBot="1">
      <c r="A161" s="41" t="s">
        <v>104</v>
      </c>
    </row>
    <row r="162" spans="1:3" ht="15.75" thickBot="1">
      <c r="A162" s="78" t="s">
        <v>0</v>
      </c>
      <c r="B162" s="79"/>
      <c r="C162" s="62" t="s">
        <v>25</v>
      </c>
    </row>
    <row r="163" spans="1:3" ht="15.75" thickBot="1">
      <c r="A163" s="39" t="s">
        <v>31</v>
      </c>
      <c r="B163" s="7" t="s">
        <v>3</v>
      </c>
      <c r="C163" s="63">
        <v>636.92999999999995</v>
      </c>
    </row>
    <row r="164" spans="1:3" ht="15.75" thickBot="1">
      <c r="A164" s="39" t="s">
        <v>32</v>
      </c>
      <c r="B164" s="12"/>
      <c r="C164" s="63">
        <v>69.33</v>
      </c>
    </row>
    <row r="165" spans="1:3" ht="15.75" thickBot="1">
      <c r="A165" s="39" t="s">
        <v>33</v>
      </c>
      <c r="B165" s="12"/>
      <c r="C165" s="63">
        <v>567.6</v>
      </c>
    </row>
    <row r="166" spans="1:3" ht="15.75" customHeight="1" thickBot="1">
      <c r="A166" s="39" t="s">
        <v>34</v>
      </c>
      <c r="B166" s="12"/>
      <c r="C166" s="64" t="s">
        <v>35</v>
      </c>
    </row>
    <row r="167" spans="1:3" ht="15.75" thickBot="1">
      <c r="A167" s="39" t="s">
        <v>36</v>
      </c>
      <c r="B167" s="12"/>
      <c r="C167" s="64" t="s">
        <v>35</v>
      </c>
    </row>
    <row r="168" spans="1:3" ht="15.75" thickBot="1">
      <c r="A168" s="39" t="s">
        <v>37</v>
      </c>
      <c r="B168" s="7" t="s">
        <v>3</v>
      </c>
      <c r="C168" s="63">
        <v>0</v>
      </c>
    </row>
    <row r="169" spans="1:3" ht="15.75" thickBot="1">
      <c r="A169" s="39" t="s">
        <v>38</v>
      </c>
      <c r="B169" s="12"/>
      <c r="C169" s="64" t="s">
        <v>35</v>
      </c>
    </row>
    <row r="170" spans="1:3" ht="15.75" thickBot="1">
      <c r="A170" s="39" t="s">
        <v>39</v>
      </c>
      <c r="B170" s="12"/>
      <c r="C170" s="64" t="s">
        <v>35</v>
      </c>
    </row>
    <row r="171" spans="1:3" ht="15.75" thickBot="1">
      <c r="A171" s="39" t="s">
        <v>40</v>
      </c>
      <c r="B171" s="12"/>
      <c r="C171" s="64" t="s">
        <v>35</v>
      </c>
    </row>
    <row r="172" spans="1:3" ht="15.75" thickBot="1">
      <c r="A172" s="39" t="s">
        <v>41</v>
      </c>
      <c r="B172" s="12"/>
      <c r="C172" s="64" t="s">
        <v>35</v>
      </c>
    </row>
    <row r="173" spans="1:3" ht="15.75" thickBot="1">
      <c r="A173" s="39" t="s">
        <v>42</v>
      </c>
      <c r="B173" s="12"/>
      <c r="C173" s="64" t="s">
        <v>35</v>
      </c>
    </row>
    <row r="174" spans="1:3" ht="15.75" thickBot="1">
      <c r="A174" s="39" t="s">
        <v>10</v>
      </c>
      <c r="B174" s="7" t="s">
        <v>3</v>
      </c>
      <c r="C174" s="63">
        <v>0</v>
      </c>
    </row>
    <row r="175" spans="1:3" ht="15.75" thickBot="1">
      <c r="A175" s="39" t="s">
        <v>43</v>
      </c>
      <c r="B175" s="7" t="s">
        <v>3</v>
      </c>
      <c r="C175" s="63">
        <v>0</v>
      </c>
    </row>
    <row r="176" spans="1:3" ht="15.75" thickBot="1">
      <c r="A176" s="39" t="s">
        <v>44</v>
      </c>
      <c r="B176" s="12"/>
      <c r="C176" s="63">
        <v>0</v>
      </c>
    </row>
    <row r="177" spans="1:3" ht="15.75" thickBot="1">
      <c r="A177" s="39" t="s">
        <v>45</v>
      </c>
      <c r="B177" s="7" t="s">
        <v>3</v>
      </c>
      <c r="C177" s="63">
        <v>0.34</v>
      </c>
    </row>
    <row r="178" spans="1:3" ht="15.75" customHeight="1" thickBot="1">
      <c r="A178" s="39" t="s">
        <v>46</v>
      </c>
      <c r="B178" s="12"/>
      <c r="C178" s="64" t="s">
        <v>51</v>
      </c>
    </row>
    <row r="179" spans="1:3" ht="15.75" thickBot="1">
      <c r="A179" s="39" t="s">
        <v>48</v>
      </c>
      <c r="B179" s="12"/>
      <c r="C179" s="63">
        <v>0</v>
      </c>
    </row>
    <row r="180" spans="1:3" ht="15.75" customHeight="1" thickBot="1">
      <c r="A180" s="39" t="s">
        <v>49</v>
      </c>
      <c r="B180" s="12"/>
      <c r="C180" s="63">
        <v>0</v>
      </c>
    </row>
    <row r="181" spans="1:3" ht="15.75" thickBot="1">
      <c r="A181" s="39" t="s">
        <v>50</v>
      </c>
      <c r="B181" s="12"/>
      <c r="C181" s="63">
        <v>0</v>
      </c>
    </row>
    <row r="182" spans="1:3" ht="15.75" thickTop="1">
      <c r="A182" s="80" t="s">
        <v>107</v>
      </c>
      <c r="B182" s="81"/>
      <c r="C182" s="81"/>
    </row>
    <row r="183" spans="1:3">
      <c r="A183" s="40" t="s">
        <v>103</v>
      </c>
    </row>
    <row r="184" spans="1:3" ht="15.75" thickBot="1">
      <c r="A184" s="41" t="s">
        <v>104</v>
      </c>
    </row>
    <row r="185" spans="1:3" ht="15.75" customHeight="1" thickBot="1">
      <c r="A185" s="78" t="s">
        <v>0</v>
      </c>
      <c r="B185" s="79"/>
      <c r="C185" s="62" t="s">
        <v>25</v>
      </c>
    </row>
    <row r="186" spans="1:3" ht="15.75" thickBot="1">
      <c r="A186" s="39" t="s">
        <v>31</v>
      </c>
      <c r="B186" s="7" t="s">
        <v>3</v>
      </c>
      <c r="C186" s="63">
        <v>1406.55</v>
      </c>
    </row>
    <row r="187" spans="1:3" ht="15.75" thickBot="1">
      <c r="A187" s="39" t="s">
        <v>32</v>
      </c>
      <c r="B187" s="12"/>
      <c r="C187" s="63">
        <v>1406.55</v>
      </c>
    </row>
    <row r="188" spans="1:3" ht="15.75" thickBot="1">
      <c r="A188" s="39" t="s">
        <v>33</v>
      </c>
      <c r="B188" s="12"/>
      <c r="C188" s="63">
        <v>0</v>
      </c>
    </row>
    <row r="189" spans="1:3" ht="15.75" thickBot="1">
      <c r="A189" s="39" t="s">
        <v>34</v>
      </c>
      <c r="B189" s="12"/>
      <c r="C189" s="64" t="s">
        <v>35</v>
      </c>
    </row>
    <row r="190" spans="1:3" ht="15.75" thickBot="1">
      <c r="A190" s="39" t="s">
        <v>36</v>
      </c>
      <c r="B190" s="12"/>
      <c r="C190" s="64" t="s">
        <v>35</v>
      </c>
    </row>
    <row r="191" spans="1:3" ht="15.75" thickBot="1">
      <c r="A191" s="39" t="s">
        <v>37</v>
      </c>
      <c r="B191" s="7" t="s">
        <v>3</v>
      </c>
      <c r="C191" s="63">
        <v>0</v>
      </c>
    </row>
    <row r="192" spans="1:3" ht="15.75" thickBot="1">
      <c r="A192" s="39" t="s">
        <v>38</v>
      </c>
      <c r="B192" s="12"/>
      <c r="C192" s="64" t="s">
        <v>35</v>
      </c>
    </row>
    <row r="193" spans="1:4" ht="15.75" thickBot="1">
      <c r="A193" s="39" t="s">
        <v>39</v>
      </c>
      <c r="B193" s="12"/>
      <c r="C193" s="64" t="s">
        <v>35</v>
      </c>
    </row>
    <row r="194" spans="1:4" ht="15.75" thickBot="1">
      <c r="A194" s="39" t="s">
        <v>40</v>
      </c>
      <c r="B194" s="12"/>
      <c r="C194" s="64" t="s">
        <v>35</v>
      </c>
    </row>
    <row r="195" spans="1:4" ht="15.75" thickBot="1">
      <c r="A195" s="39" t="s">
        <v>41</v>
      </c>
      <c r="B195" s="12"/>
      <c r="C195" s="64" t="s">
        <v>35</v>
      </c>
      <c r="D195" s="1"/>
    </row>
    <row r="196" spans="1:4" ht="15.75" thickBot="1">
      <c r="A196" s="39" t="s">
        <v>42</v>
      </c>
      <c r="B196" s="12"/>
      <c r="C196" s="64" t="s">
        <v>35</v>
      </c>
    </row>
    <row r="197" spans="1:4" ht="15.75" thickBot="1">
      <c r="A197" s="39" t="s">
        <v>10</v>
      </c>
      <c r="B197" s="7" t="s">
        <v>3</v>
      </c>
      <c r="C197" s="63">
        <v>15.05</v>
      </c>
    </row>
    <row r="198" spans="1:4" ht="15.75" thickBot="1">
      <c r="A198" s="39" t="s">
        <v>43</v>
      </c>
      <c r="B198" s="7" t="s">
        <v>3</v>
      </c>
      <c r="C198" s="63">
        <v>0</v>
      </c>
    </row>
    <row r="199" spans="1:4" ht="15.75" thickBot="1">
      <c r="A199" s="39" t="s">
        <v>44</v>
      </c>
      <c r="B199" s="12"/>
      <c r="C199" s="63">
        <v>0</v>
      </c>
    </row>
    <row r="200" spans="1:4" ht="15.75" thickBot="1">
      <c r="A200" s="39" t="s">
        <v>45</v>
      </c>
      <c r="B200" s="7" t="s">
        <v>3</v>
      </c>
      <c r="C200" s="63">
        <v>167.33</v>
      </c>
      <c r="D200" s="1"/>
    </row>
    <row r="201" spans="1:4" ht="15.75" thickBot="1">
      <c r="A201" s="39" t="s">
        <v>46</v>
      </c>
      <c r="B201" s="12"/>
      <c r="C201" s="64" t="s">
        <v>51</v>
      </c>
    </row>
    <row r="202" spans="1:4" ht="15.75" thickBot="1">
      <c r="A202" s="39" t="s">
        <v>48</v>
      </c>
      <c r="B202" s="12"/>
      <c r="C202" s="63">
        <v>0</v>
      </c>
    </row>
    <row r="203" spans="1:4" ht="15.75" thickBot="1">
      <c r="A203" s="39" t="s">
        <v>49</v>
      </c>
      <c r="B203" s="12"/>
      <c r="C203" s="63">
        <v>0</v>
      </c>
    </row>
    <row r="204" spans="1:4" ht="15.75" thickBot="1">
      <c r="A204" s="39" t="s">
        <v>50</v>
      </c>
      <c r="B204" s="12"/>
      <c r="C204" s="63">
        <v>0</v>
      </c>
    </row>
    <row r="205" spans="1:4" ht="15.75" thickTop="1">
      <c r="A205" s="26"/>
      <c r="B205" s="27"/>
      <c r="C205" s="26"/>
    </row>
    <row r="206" spans="1:4" ht="15.75" customHeight="1"/>
    <row r="213" ht="15.75" customHeight="1"/>
    <row r="230" ht="15.75" customHeight="1"/>
    <row r="258" ht="15.75" customHeight="1"/>
  </sheetData>
  <mergeCells count="47">
    <mergeCell ref="A1:C1"/>
    <mergeCell ref="A77:C77"/>
    <mergeCell ref="A47:C47"/>
    <mergeCell ref="A51:C51"/>
    <mergeCell ref="A53:C53"/>
    <mergeCell ref="A54:C54"/>
    <mergeCell ref="A57:B57"/>
    <mergeCell ref="A59:B59"/>
    <mergeCell ref="A60:B60"/>
    <mergeCell ref="A65:B65"/>
    <mergeCell ref="A68:B68"/>
    <mergeCell ref="A69:C69"/>
    <mergeCell ref="A70:B70"/>
    <mergeCell ref="A27:C27"/>
    <mergeCell ref="A104:C104"/>
    <mergeCell ref="A78:C78"/>
    <mergeCell ref="A79:B79"/>
    <mergeCell ref="A80:B80"/>
    <mergeCell ref="A82:C82"/>
    <mergeCell ref="A85:B85"/>
    <mergeCell ref="A87:B87"/>
    <mergeCell ref="A88:B88"/>
    <mergeCell ref="A92:B92"/>
    <mergeCell ref="A95:B95"/>
    <mergeCell ref="A96:C96"/>
    <mergeCell ref="A97:B97"/>
    <mergeCell ref="A131:C131"/>
    <mergeCell ref="A105:C105"/>
    <mergeCell ref="A106:B106"/>
    <mergeCell ref="A107:B107"/>
    <mergeCell ref="A109:C109"/>
    <mergeCell ref="A112:B112"/>
    <mergeCell ref="A114:B114"/>
    <mergeCell ref="A115:B115"/>
    <mergeCell ref="A119:B119"/>
    <mergeCell ref="A122:B122"/>
    <mergeCell ref="A123:C123"/>
    <mergeCell ref="A124:B124"/>
    <mergeCell ref="A162:B162"/>
    <mergeCell ref="A182:C182"/>
    <mergeCell ref="A185:B185"/>
    <mergeCell ref="A132:C132"/>
    <mergeCell ref="A133:B133"/>
    <mergeCell ref="A134:B134"/>
    <mergeCell ref="A136:C136"/>
    <mergeCell ref="A139:B139"/>
    <mergeCell ref="A159:C159"/>
  </mergeCells>
  <hyperlinks>
    <hyperlink ref="B58" r:id="rId1" tooltip="Details for Ordinary Dividends and Distributions" display="https://oltx.fidelity.com/ftgw/fbc/ofaccounts/taxInfoL1T1?ACCOUNT=X82865374&amp;TRS_TRAN_TYPE=1099-DIV&amp;SELECTED_YEAR_IND=0&amp;L1T1_INDEX=1&amp;txs=B" xr:uid="{39301978-7C82-475E-8987-B3DF2603BE7B}"/>
    <hyperlink ref="B61" r:id="rId2" tooltip="Details for Interest Income" display="https://oltx.fidelity.com/ftgw/fbc/ofaccounts/taxInfoL1T1?ACCOUNT=X82865374&amp;TRS_TRAN_TYPE=1099-INT&amp;SELECTED_YEAR_IND=0&amp;L1T1_INDEX=2&amp;txs=C" xr:uid="{CC7B3E16-284F-47BA-8139-5BC9F55EE8FD}"/>
    <hyperlink ref="B62" r:id="rId3" tooltip="Details for Miscellaneous Income" display="https://oltx.fidelity.com/ftgw/fbc/ofaccounts/taxInfoL1T1?ACCOUNT=X82865374&amp;TRS_TRAN_TYPE=1099-MISC&amp;SELECTED_YEAR_IND=0&amp;L1T1_INDEX=3&amp;txs=D" xr:uid="{4FE44BC9-98D5-475D-A482-3D251459AFFD}"/>
    <hyperlink ref="B63" r:id="rId4" tooltip="Details for Original Issue Discount" display="https://oltx.fidelity.com/ftgw/fbc/ofaccounts/taxInfoDetails?ACCOUNT=X82865374&amp;SELECTED_YEAR_IND=0&amp;TRS_TRAN_TYPE=1099-OID&amp;pageType=4" xr:uid="{E02ACB89-BC2C-41B4-84B8-1394B96080F7}"/>
    <hyperlink ref="B64" r:id="rId5" display="https://oltx.fidelity.com/ftgw/fbc/ofaccounts/taxInfoForeignCurrGainLoss?ACCOUNT=X82865374&amp;SELECTED_YEAR_IND=0&amp;FCGL=Y" xr:uid="{AA2A1152-8AC0-4989-BE77-3C14380F2FB9}"/>
    <hyperlink ref="B66" r:id="rId6" tooltip="Details for Nondividend Distributions" display="https://oltx.fidelity.com/ftgw/fbc/ofaccounts/taxInfoL1T1?ACCOUNT=X82865374&amp;TRS_TRAN_TYPE=1099-DIV&amp;SELECTED_YEAR_IND=0&amp;L1T1_INDEX=1&amp;txs=B" xr:uid="{C1AB27E3-CA61-41CA-A00C-287CA1EADE07}"/>
    <hyperlink ref="B67" r:id="rId7" tooltip="Details for Tax-Exempt Income" display="https://oltx.fidelity.com/ftgw/fbc/ofaccounts/taxInfoL2?ACCOUNT=X82865374&amp;L2_TRAN_TYPE=1099-INT&amp;SELECTED_YEAR_IND=0&amp;L1T1_INDEX=0&amp;L2_INDEX=9&amp;txs=9&amp;BOX_N=8&amp;SORT_C=P" xr:uid="{831BF256-CB81-4746-BB85-C5A81912787A}"/>
    <hyperlink ref="B71" r:id="rId8" tooltip="Details for Net Short-Term" display="https://oltx.fidelity.com/ftgw/fbc/ofaccounts/taxInfoRGL?ACCOUNT=X82865374&amp;SELECTED_YEAR=2024&amp;SELECTED_TERM=SHORT&amp;txs=F" xr:uid="{A0672ED9-F639-4EBF-A55E-AB083FDE6CCF}"/>
    <hyperlink ref="B72" r:id="rId9" tooltip="Details for Net Long-Term" display="https://oltx.fidelity.com/ftgw/fbc/ofaccounts/taxInfoRGL?ACCOUNT=X82865374&amp;SELECTED_YEAR=2024&amp;SELECTED_TERM=LONG&amp;txs=G" xr:uid="{CC23203B-975C-42AB-A1D9-D477FAE758DD}"/>
    <hyperlink ref="B73" r:id="rId10" tooltip="Details for Reportable Bond Premium" display="https://oltx.fidelity.com/ftgw/fbc/ofaccounts/taxInfoDetails?ACCOUNT=X82865374&amp;SELECTED_YEAR_IND=0&amp;pageType=0" xr:uid="{FADF8B6A-757D-48D8-9BD7-CCB5407F757E}"/>
    <hyperlink ref="B74" r:id="rId11" tooltip="Details for Realized Accrued Market Discount Income" display="https://oltx.fidelity.com/ftgw/fbc/ofaccounts/taxInfoDetails?ACCOUNT=X82865374&amp;SELECTED_YEAR_IND=0&amp;pageType=1" xr:uid="{EE5D2105-D1D4-4FA8-88D9-175A5673D219}"/>
    <hyperlink ref="B75" r:id="rId12" tooltip="Details for Ordinary Income or Loss" display="https://oltx.fidelity.com/ftgw/fbc/ofaccounts/taxInfoDetails?ACCOUNT=X82865374&amp;SELECTED_YEAR_IND=0&amp;pageType=2" xr:uid="{B70F8DD2-E7DC-4974-9236-D1CB6EE877F2}"/>
    <hyperlink ref="B76" r:id="rId13" tooltip="Details for Reportable Acquisition Premium" display="https://oltx.fidelity.com/ftgw/fbc/ofaccounts/taxInfoDetails?ACCOUNT=X82865374&amp;SELECTED_YEAR_IND=0&amp;pageType=3" xr:uid="{9F0E24C3-2AEF-4415-BAA1-DD92A3990A42}"/>
    <hyperlink ref="B86" r:id="rId14" tooltip="Details for Ordinary Dividends and Distributions" display="https://oltx.fidelity.com/ftgw/fbc/ofaccounts/taxInfoL1T1?ACCOUNT=Y80817344&amp;TRS_TRAN_TYPE=1099-DIV&amp;SELECTED_YEAR_IND=0&amp;L1T1_INDEX=1&amp;txs=B" xr:uid="{E5E8D67D-5D29-4C24-B846-7BC5A6D4BEB0}"/>
    <hyperlink ref="B89" r:id="rId15" tooltip="Details for Interest Income" display="https://oltx.fidelity.com/ftgw/fbc/ofaccounts/taxInfoL1T1?ACCOUNT=Y80817344&amp;TRS_TRAN_TYPE=1099-INT&amp;SELECTED_YEAR_IND=0&amp;L1T1_INDEX=2&amp;txs=C" xr:uid="{BACD70FC-C15F-4625-84CC-9F1BE5CCBE35}"/>
    <hyperlink ref="B90" r:id="rId16" tooltip="Details for Miscellaneous Income" display="https://oltx.fidelity.com/ftgw/fbc/ofaccounts/taxInfoL1T1?ACCOUNT=Y80817344&amp;TRS_TRAN_TYPE=1099-MISC&amp;SELECTED_YEAR_IND=0&amp;L1T1_INDEX=3&amp;txs=D" xr:uid="{7CCB41C9-E098-4E7D-9336-FDEF0E5A53C2}"/>
    <hyperlink ref="B91" r:id="rId17" tooltip="Details for Original Issue Discount" display="https://oltx.fidelity.com/ftgw/fbc/ofaccounts/taxInfoDetails?ACCOUNT=Y80817344&amp;SELECTED_YEAR_IND=0&amp;TRS_TRAN_TYPE=1099-OID&amp;pageType=4" xr:uid="{638CC80C-46FB-4E3C-A8EB-70F1B3528CB5}"/>
    <hyperlink ref="B93" r:id="rId18" tooltip="Details for Nondividend Distributions" display="https://oltx.fidelity.com/ftgw/fbc/ofaccounts/taxInfoL1T1?ACCOUNT=Y80817344&amp;TRS_TRAN_TYPE=1099-DIV&amp;SELECTED_YEAR_IND=0&amp;L1T1_INDEX=1&amp;txs=B" xr:uid="{FC2B9CBA-F47F-4651-A5D1-5409D878AF1E}"/>
    <hyperlink ref="B94" r:id="rId19" tooltip="Details for Tax-Exempt Income" display="https://oltx.fidelity.com/ftgw/fbc/ofaccounts/taxInfoL2?ACCOUNT=Y80817344&amp;L2_TRAN_TYPE=1099-INT&amp;SELECTED_YEAR_IND=0&amp;L1T1_INDEX=0&amp;L2_INDEX=9&amp;txs=9&amp;BOX_N=8&amp;SORT_C=P" xr:uid="{D66B2AF1-1D66-4D2A-8AEF-C1A3DD4CFDEE}"/>
    <hyperlink ref="B98" r:id="rId20" tooltip="Details for Net Short-Term" display="https://oltx.fidelity.com/ftgw/fbc/ofaccounts/taxInfoRGL?ACCOUNT=Y80817344&amp;SELECTED_YEAR=2024&amp;SELECTED_TERM=SHORT&amp;txs=F" xr:uid="{124D7F1B-4282-4267-8A01-EC02CBCBB907}"/>
    <hyperlink ref="B99" r:id="rId21" tooltip="Details for Net Long-Term" display="https://oltx.fidelity.com/ftgw/fbc/ofaccounts/taxInfoRGL?ACCOUNT=Y80817344&amp;SELECTED_YEAR=2024&amp;SELECTED_TERM=LONG&amp;txs=G" xr:uid="{CD3EA9FC-D98B-40B2-89E5-3F320374A98D}"/>
    <hyperlink ref="B100" r:id="rId22" tooltip="Details for Reportable Bond Premium" display="https://oltx.fidelity.com/ftgw/fbc/ofaccounts/taxInfoDetails?ACCOUNT=Y80817344&amp;SELECTED_YEAR_IND=0&amp;pageType=0" xr:uid="{2E355888-3D8D-476B-849D-0F0FC03A3C32}"/>
    <hyperlink ref="B101" r:id="rId23" tooltip="Details for Realized Accrued Market Discount Income" display="https://oltx.fidelity.com/ftgw/fbc/ofaccounts/taxInfoDetails?ACCOUNT=Y80817344&amp;SELECTED_YEAR_IND=0&amp;pageType=1" xr:uid="{A3E07592-81EF-4AB5-91C7-B56E1A3CE864}"/>
    <hyperlink ref="B102" r:id="rId24" tooltip="Details for Ordinary Income or Loss" display="https://oltx.fidelity.com/ftgw/fbc/ofaccounts/taxInfoDetails?ACCOUNT=Y80817344&amp;SELECTED_YEAR_IND=0&amp;pageType=2" xr:uid="{9241D96B-823C-4915-B25F-D8A3CA2C2491}"/>
    <hyperlink ref="B103" r:id="rId25" tooltip="Details for Reportable Acquisition Premium" display="https://oltx.fidelity.com/ftgw/fbc/ofaccounts/taxInfoDetails?ACCOUNT=Y80817344&amp;SELECTED_YEAR_IND=0&amp;pageType=3" xr:uid="{0E1846D2-BBA4-431E-BFB5-50AE5817647B}"/>
    <hyperlink ref="B113" r:id="rId26" tooltip="Details for Ordinary Dividends and Distributions" display="https://oltx.fidelity.com/ftgw/fbc/ofaccounts/taxInfoL1T1?ACCOUNT=Y80570158&amp;TRS_TRAN_TYPE=1099-DIV&amp;SELECTED_YEAR_IND=0&amp;L1T1_INDEX=1&amp;txs=B" xr:uid="{70F3F9FC-529F-4A99-9B5E-59D51E435D73}"/>
    <hyperlink ref="B116" r:id="rId27" tooltip="Details for Interest Income" display="https://oltx.fidelity.com/ftgw/fbc/ofaccounts/taxInfoL1T1?ACCOUNT=Y80570158&amp;TRS_TRAN_TYPE=1099-INT&amp;SELECTED_YEAR_IND=0&amp;L1T1_INDEX=2&amp;txs=C" xr:uid="{7A761AAD-ABE9-4FD6-A950-822ADEEE1C07}"/>
    <hyperlink ref="B117" r:id="rId28" tooltip="Details for Miscellaneous Income" display="https://oltx.fidelity.com/ftgw/fbc/ofaccounts/taxInfoL1T1?ACCOUNT=Y80570158&amp;TRS_TRAN_TYPE=1099-MISC&amp;SELECTED_YEAR_IND=0&amp;L1T1_INDEX=3&amp;txs=D" xr:uid="{AD2E200F-8748-4FA8-9085-35E9F9ABFB07}"/>
    <hyperlink ref="B118" r:id="rId29" tooltip="Details for Original Issue Discount" display="https://oltx.fidelity.com/ftgw/fbc/ofaccounts/taxInfoDetails?ACCOUNT=Y80570158&amp;SELECTED_YEAR_IND=0&amp;TRS_TRAN_TYPE=1099-OID&amp;pageType=4" xr:uid="{3190FB79-B85D-442F-AB96-E63125B6AE58}"/>
    <hyperlink ref="B120" r:id="rId30" tooltip="Details for Nondividend Distributions" display="https://oltx.fidelity.com/ftgw/fbc/ofaccounts/taxInfoL1T1?ACCOUNT=Y80570158&amp;TRS_TRAN_TYPE=1099-DIV&amp;SELECTED_YEAR_IND=0&amp;L1T1_INDEX=1&amp;txs=B" xr:uid="{0D202C27-33ED-417B-BE9D-50F31E17238B}"/>
    <hyperlink ref="B121" r:id="rId31" tooltip="Details for Tax-Exempt Income" display="https://oltx.fidelity.com/ftgw/fbc/ofaccounts/taxInfoL2?ACCOUNT=Y80570158&amp;L2_TRAN_TYPE=1099-INT&amp;SELECTED_YEAR_IND=0&amp;L1T1_INDEX=0&amp;L2_INDEX=9&amp;txs=9&amp;BOX_N=8&amp;SORT_C=P" xr:uid="{D5E7BA81-FDFF-4AE5-96E0-E0109449F300}"/>
    <hyperlink ref="B125" r:id="rId32" tooltip="Details for Net Short-Term" display="https://oltx.fidelity.com/ftgw/fbc/ofaccounts/taxInfoRGL?ACCOUNT=Y80570158&amp;SELECTED_YEAR=2024&amp;SELECTED_TERM=SHORT&amp;txs=F" xr:uid="{4F08DAF4-3A27-4315-8B8F-AB070A5449BE}"/>
    <hyperlink ref="B126" r:id="rId33" tooltip="Details for Net Long-Term" display="https://oltx.fidelity.com/ftgw/fbc/ofaccounts/taxInfoRGL?ACCOUNT=Y80570158&amp;SELECTED_YEAR=2024&amp;SELECTED_TERM=LONG&amp;txs=G" xr:uid="{F7ECEB28-3FA7-4A34-A8F6-E4B2273283FF}"/>
    <hyperlink ref="B127" r:id="rId34" tooltip="Details for Reportable Bond Premium" display="https://oltx.fidelity.com/ftgw/fbc/ofaccounts/taxInfoDetails?ACCOUNT=Y80570158&amp;SELECTED_YEAR_IND=0&amp;pageType=0" xr:uid="{A18EBFE3-3AF0-4535-A1BD-FC205151F5CE}"/>
    <hyperlink ref="B128" r:id="rId35" tooltip="Details for Realized Accrued Market Discount Income" display="https://oltx.fidelity.com/ftgw/fbc/ofaccounts/taxInfoDetails?ACCOUNT=Y80570158&amp;SELECTED_YEAR_IND=0&amp;pageType=1" xr:uid="{F4B281CE-FA74-4F2C-B175-7759AFC033CE}"/>
    <hyperlink ref="B129" r:id="rId36" tooltip="Details for Ordinary Income or Loss" display="https://oltx.fidelity.com/ftgw/fbc/ofaccounts/taxInfoDetails?ACCOUNT=Y80570158&amp;SELECTED_YEAR_IND=0&amp;pageType=2" xr:uid="{A294A30D-3F83-4D14-9753-C2E8B23497B9}"/>
    <hyperlink ref="B130" r:id="rId37" tooltip="Details for Reportable Acquisition Premium" display="https://oltx.fidelity.com/ftgw/fbc/ofaccounts/taxInfoDetails?ACCOUNT=Y80570158&amp;SELECTED_YEAR_IND=0&amp;pageType=3" xr:uid="{E2A33D4D-EDDA-4108-9ADC-BD5F872D52FA}"/>
    <hyperlink ref="B140" r:id="rId38" tooltip="Details for Ordinary Dividends" display="https://oltx.fidelity.com/ftgw/fbc/ofaccounts/taxInfoL2?ACCOUNT=X82865374&amp;L2_TRAN_TYPE=1099-DIV&amp;txn=1099-DIV&amp;L1T1_INDEX=1&amp;SELECTED_YEAR_IND=0&amp;SORT_C=A&amp;BOX_N=1A&amp;L2_INDEX=1&amp;txs=1" xr:uid="{7CAD1373-432F-426A-AB82-137924A66DB7}"/>
    <hyperlink ref="B145" r:id="rId39" tooltip="Details for Capital Gain Distributions" display="https://oltx.fidelity.com/ftgw/fbc/ofaccounts/taxInfoL2?ACCOUNT=X82865374&amp;L2_TRAN_TYPE=1099-DIV&amp;txn=1099-DIV&amp;L1T1_INDEX=1&amp;SELECTED_YEAR_IND=0&amp;SORT_C=F&amp;BOX_N=2&amp;L2_INDEX=2&amp;txs=2" xr:uid="{0F3F8327-8712-4916-A671-FBF39CDAC6ED}"/>
    <hyperlink ref="B151" r:id="rId40" tooltip="Details for Nondividend Distributions" display="https://oltx.fidelity.com/ftgw/fbc/ofaccounts/taxInfoL2?ACCOUNT=X82865374&amp;L2_TRAN_TYPE=1099-DIV&amp;txn=1099-DIV&amp;L1T1_INDEX=1&amp;SELECTED_YEAR_IND=0&amp;SORT_C=L&amp;BOX_N=3&amp;L2_INDEX=3&amp;txs=3" xr:uid="{D9B56C8E-2486-40A4-8AC5-2B5D0AE17C8F}"/>
    <hyperlink ref="B152" r:id="rId41" tooltip="Details for Federal Income Tax Withheld" display="https://oltx.fidelity.com/ftgw/fbc/ofaccounts/taxInfoL2?ACCOUNT=X82865374&amp;L2_TRAN_TYPE=1099-DIV&amp;txn=1099-DIV&amp;L1T1_INDEX=1&amp;SELECTED_YEAR_IND=0&amp;SORT_C=M&amp;BOX_N=4&amp;L2_INDEX=4&amp;txs=4" xr:uid="{5BE8A41C-C837-4018-99E6-840122CDD6F3}"/>
    <hyperlink ref="B154" r:id="rId42" tooltip="Details for Foreign Tax Paid" display="https://oltx.fidelity.com/ftgw/fbc/ofaccounts/taxInfoL2?ACCOUNT=X82865374&amp;L2_TRAN_TYPE=1099-DIV&amp;txn=1099-DIV&amp;L1T1_INDEX=1&amp;SELECTED_YEAR_IND=0&amp;SORT_C=P&amp;BOX_N=7&amp;L2_INDEX=5&amp;txs=5" xr:uid="{6E8FB607-CE34-463C-B66E-364A191EF35D}"/>
    <hyperlink ref="B163" r:id="rId43" tooltip="Details for Ordinary Dividends" display="https://oltx.fidelity.com/ftgw/fbc/ofaccounts/taxInfoL2?ACCOUNT=Y80817344&amp;L2_TRAN_TYPE=1099-DIV&amp;txn=1099-DIV&amp;L1T1_INDEX=1&amp;SELECTED_YEAR_IND=0&amp;SORT_C=A&amp;BOX_N=1A&amp;L2_INDEX=1&amp;txs=1" xr:uid="{C57954B6-F739-4316-993B-92F7ED9542FF}"/>
    <hyperlink ref="B168" r:id="rId44" tooltip="Details for Capital Gain Distributions" display="https://oltx.fidelity.com/ftgw/fbc/ofaccounts/taxInfoL2?ACCOUNT=Y80817344&amp;L2_TRAN_TYPE=1099-DIV&amp;txn=1099-DIV&amp;L1T1_INDEX=1&amp;SELECTED_YEAR_IND=0&amp;SORT_C=F&amp;BOX_N=2&amp;L2_INDEX=2&amp;txs=2" xr:uid="{97030F70-FF3A-4C0C-B121-361C9ED926D2}"/>
    <hyperlink ref="B174" r:id="rId45" tooltip="Details for Nondividend Distributions" display="https://oltx.fidelity.com/ftgw/fbc/ofaccounts/taxInfoL2?ACCOUNT=Y80817344&amp;L2_TRAN_TYPE=1099-DIV&amp;txn=1099-DIV&amp;L1T1_INDEX=1&amp;SELECTED_YEAR_IND=0&amp;SORT_C=L&amp;BOX_N=3&amp;L2_INDEX=3&amp;txs=3" xr:uid="{EEBFE4AE-12E4-4F52-922C-CE1B3D117BB5}"/>
    <hyperlink ref="B175" r:id="rId46" tooltip="Details for Federal Income Tax Withheld" display="https://oltx.fidelity.com/ftgw/fbc/ofaccounts/taxInfoL2?ACCOUNT=Y80817344&amp;L2_TRAN_TYPE=1099-DIV&amp;txn=1099-DIV&amp;L1T1_INDEX=1&amp;SELECTED_YEAR_IND=0&amp;SORT_C=M&amp;BOX_N=4&amp;L2_INDEX=4&amp;txs=4" xr:uid="{C88689FE-BEF9-4A88-8653-FC730E0CCAEB}"/>
    <hyperlink ref="B177" r:id="rId47" tooltip="Details for Foreign Tax Paid" display="https://oltx.fidelity.com/ftgw/fbc/ofaccounts/taxInfoL2?ACCOUNT=Y80817344&amp;L2_TRAN_TYPE=1099-DIV&amp;txn=1099-DIV&amp;L1T1_INDEX=1&amp;SELECTED_YEAR_IND=0&amp;SORT_C=P&amp;BOX_N=7&amp;L2_INDEX=5&amp;txs=5" xr:uid="{2AB535D5-FD58-45A3-B431-2399C867F7EA}"/>
    <hyperlink ref="B186" r:id="rId48" tooltip="Details for Ordinary Dividends" display="https://oltx.fidelity.com/ftgw/fbc/ofaccounts/taxInfoL2?ACCOUNT=Y80570158&amp;L2_TRAN_TYPE=1099-DIV&amp;txn=1099-DIV&amp;L1T1_INDEX=1&amp;SELECTED_YEAR_IND=0&amp;SORT_C=A&amp;BOX_N=1A&amp;L2_INDEX=1&amp;txs=1" xr:uid="{D7340340-4767-46B7-9AA2-2789743076AD}"/>
    <hyperlink ref="B191" r:id="rId49" tooltip="Details for Capital Gain Distributions" display="https://oltx.fidelity.com/ftgw/fbc/ofaccounts/taxInfoL2?ACCOUNT=Y80570158&amp;L2_TRAN_TYPE=1099-DIV&amp;txn=1099-DIV&amp;L1T1_INDEX=1&amp;SELECTED_YEAR_IND=0&amp;SORT_C=F&amp;BOX_N=2&amp;L2_INDEX=2&amp;txs=2" xr:uid="{A5E463E8-DFD9-4D06-B208-C501550599E6}"/>
    <hyperlink ref="B197" r:id="rId50" tooltip="Details for Nondividend Distributions" display="https://oltx.fidelity.com/ftgw/fbc/ofaccounts/taxInfoL2?ACCOUNT=Y80570158&amp;L2_TRAN_TYPE=1099-DIV&amp;txn=1099-DIV&amp;L1T1_INDEX=1&amp;SELECTED_YEAR_IND=0&amp;SORT_C=L&amp;BOX_N=3&amp;L2_INDEX=3&amp;txs=3" xr:uid="{46E4DA3E-316B-4AD5-B4E3-71D3F9FFD992}"/>
    <hyperlink ref="B198" r:id="rId51" tooltip="Details for Federal Income Tax Withheld" display="https://oltx.fidelity.com/ftgw/fbc/ofaccounts/taxInfoL2?ACCOUNT=Y80570158&amp;L2_TRAN_TYPE=1099-DIV&amp;txn=1099-DIV&amp;L1T1_INDEX=1&amp;SELECTED_YEAR_IND=0&amp;SORT_C=M&amp;BOX_N=4&amp;L2_INDEX=4&amp;txs=4" xr:uid="{352294D2-58F6-478E-B85D-E3DDFD1118C1}"/>
    <hyperlink ref="B200" r:id="rId52" tooltip="Details for Foreign Tax Paid" display="https://oltx.fidelity.com/ftgw/fbc/ofaccounts/taxInfoL2?ACCOUNT=Y80570158&amp;L2_TRAN_TYPE=1099-DIV&amp;txn=1099-DIV&amp;L1T1_INDEX=1&amp;SELECTED_YEAR_IND=0&amp;SORT_C=P&amp;BOX_N=7&amp;L2_INDEX=5&amp;txs=5" xr:uid="{8023D026-52AD-4146-9AD8-738E9D125328}"/>
  </hyperlinks>
  <pageMargins left="0.7" right="0.7" top="0.75" bottom="0.75" header="0.3" footer="0.3"/>
  <pageSetup orientation="portrait" r:id="rId5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784B-1E8B-4652-A9BF-C867CB4E7FB3}">
  <dimension ref="A1:C123"/>
  <sheetViews>
    <sheetView topLeftCell="A91" workbookViewId="0">
      <selection sqref="A1:C1"/>
    </sheetView>
  </sheetViews>
  <sheetFormatPr defaultRowHeight="15"/>
  <cols>
    <col min="1" max="1" width="4.42578125" bestFit="1" customWidth="1"/>
    <col min="2" max="2" width="4" bestFit="1" customWidth="1"/>
  </cols>
  <sheetData>
    <row r="1" spans="1:3" ht="15.75" thickTop="1">
      <c r="A1" s="65" t="s">
        <v>121</v>
      </c>
      <c r="B1" s="66"/>
      <c r="C1" s="67"/>
    </row>
    <row r="2" spans="1:3">
      <c r="A2" s="96">
        <v>0</v>
      </c>
      <c r="B2" s="97">
        <v>84.6</v>
      </c>
    </row>
    <row r="3" spans="1:3">
      <c r="A3" s="98">
        <v>1</v>
      </c>
      <c r="B3" s="99">
        <v>83.7</v>
      </c>
    </row>
    <row r="4" spans="1:3">
      <c r="A4" s="96">
        <v>2</v>
      </c>
      <c r="B4" s="97">
        <v>82.8</v>
      </c>
    </row>
    <row r="5" spans="1:3">
      <c r="A5" s="98">
        <v>3</v>
      </c>
      <c r="B5" s="99">
        <v>81.8</v>
      </c>
    </row>
    <row r="6" spans="1:3">
      <c r="A6" s="96">
        <v>4</v>
      </c>
      <c r="B6" s="97">
        <v>80.8</v>
      </c>
    </row>
    <row r="7" spans="1:3">
      <c r="A7" s="98">
        <v>5</v>
      </c>
      <c r="B7" s="99">
        <v>79.8</v>
      </c>
    </row>
    <row r="8" spans="1:3">
      <c r="A8" s="96">
        <v>6</v>
      </c>
      <c r="B8" s="97">
        <v>78.8</v>
      </c>
    </row>
    <row r="9" spans="1:3">
      <c r="A9" s="98">
        <v>7</v>
      </c>
      <c r="B9" s="99">
        <v>77.900000000000006</v>
      </c>
    </row>
    <row r="10" spans="1:3">
      <c r="A10" s="96">
        <v>8</v>
      </c>
      <c r="B10" s="97">
        <v>76.900000000000006</v>
      </c>
    </row>
    <row r="11" spans="1:3">
      <c r="A11" s="98">
        <v>9</v>
      </c>
      <c r="B11" s="99">
        <v>75.900000000000006</v>
      </c>
    </row>
    <row r="12" spans="1:3">
      <c r="A12" s="96">
        <v>10</v>
      </c>
      <c r="B12" s="97">
        <v>74.900000000000006</v>
      </c>
    </row>
    <row r="13" spans="1:3">
      <c r="A13" s="98">
        <v>11</v>
      </c>
      <c r="B13" s="99">
        <v>73.900000000000006</v>
      </c>
    </row>
    <row r="14" spans="1:3">
      <c r="A14" s="96">
        <v>12</v>
      </c>
      <c r="B14" s="97">
        <v>72.900000000000006</v>
      </c>
    </row>
    <row r="15" spans="1:3">
      <c r="A15" s="98">
        <v>13</v>
      </c>
      <c r="B15" s="99">
        <v>71.900000000000006</v>
      </c>
    </row>
    <row r="16" spans="1:3">
      <c r="A16" s="96">
        <v>14</v>
      </c>
      <c r="B16" s="97">
        <v>70.900000000000006</v>
      </c>
    </row>
    <row r="17" spans="1:2">
      <c r="A17" s="98">
        <v>15</v>
      </c>
      <c r="B17" s="99">
        <v>69.900000000000006</v>
      </c>
    </row>
    <row r="18" spans="1:2">
      <c r="A18" s="96">
        <v>16</v>
      </c>
      <c r="B18" s="97">
        <v>69</v>
      </c>
    </row>
    <row r="19" spans="1:2">
      <c r="A19" s="98">
        <v>17</v>
      </c>
      <c r="B19" s="99">
        <v>68</v>
      </c>
    </row>
    <row r="20" spans="1:2">
      <c r="A20" s="96">
        <v>18</v>
      </c>
      <c r="B20" s="97">
        <v>67</v>
      </c>
    </row>
    <row r="21" spans="1:2">
      <c r="A21" s="98">
        <v>19</v>
      </c>
      <c r="B21" s="99">
        <v>66</v>
      </c>
    </row>
    <row r="22" spans="1:2">
      <c r="A22" s="96">
        <v>20</v>
      </c>
      <c r="B22" s="97">
        <v>65</v>
      </c>
    </row>
    <row r="23" spans="1:2">
      <c r="A23" s="98">
        <v>21</v>
      </c>
      <c r="B23" s="99">
        <v>64.099999999999994</v>
      </c>
    </row>
    <row r="24" spans="1:2">
      <c r="A24" s="96">
        <v>22</v>
      </c>
      <c r="B24" s="97">
        <v>63.1</v>
      </c>
    </row>
    <row r="25" spans="1:2">
      <c r="A25" s="98">
        <v>23</v>
      </c>
      <c r="B25" s="99">
        <v>62.1</v>
      </c>
    </row>
    <row r="26" spans="1:2">
      <c r="A26" s="96">
        <v>24</v>
      </c>
      <c r="B26" s="97">
        <v>61.1</v>
      </c>
    </row>
    <row r="27" spans="1:2">
      <c r="A27" s="98">
        <v>25</v>
      </c>
      <c r="B27" s="99">
        <v>60.2</v>
      </c>
    </row>
    <row r="28" spans="1:2">
      <c r="A28" s="96">
        <v>26</v>
      </c>
      <c r="B28" s="97">
        <v>59.2</v>
      </c>
    </row>
    <row r="29" spans="1:2">
      <c r="A29" s="98">
        <v>27</v>
      </c>
      <c r="B29" s="99">
        <v>58.2</v>
      </c>
    </row>
    <row r="30" spans="1:2">
      <c r="A30" s="96">
        <v>28</v>
      </c>
      <c r="B30" s="97">
        <v>57.3</v>
      </c>
    </row>
    <row r="31" spans="1:2">
      <c r="A31" s="98">
        <v>29</v>
      </c>
      <c r="B31" s="99">
        <v>56.3</v>
      </c>
    </row>
    <row r="32" spans="1:2">
      <c r="A32" s="96">
        <v>30</v>
      </c>
      <c r="B32" s="97">
        <v>55.3</v>
      </c>
    </row>
    <row r="33" spans="1:2">
      <c r="A33" s="98">
        <v>31</v>
      </c>
      <c r="B33" s="99">
        <v>54.4</v>
      </c>
    </row>
    <row r="34" spans="1:2">
      <c r="A34" s="96">
        <v>32</v>
      </c>
      <c r="B34" s="97">
        <v>53.4</v>
      </c>
    </row>
    <row r="35" spans="1:2">
      <c r="A35" s="98">
        <v>33</v>
      </c>
      <c r="B35" s="99">
        <v>52.5</v>
      </c>
    </row>
    <row r="36" spans="1:2">
      <c r="A36" s="96">
        <v>34</v>
      </c>
      <c r="B36" s="97">
        <v>51.5</v>
      </c>
    </row>
    <row r="37" spans="1:2">
      <c r="A37" s="98">
        <v>35</v>
      </c>
      <c r="B37" s="99">
        <v>50.5</v>
      </c>
    </row>
    <row r="38" spans="1:2">
      <c r="A38" s="96">
        <v>36</v>
      </c>
      <c r="B38" s="97">
        <v>49.6</v>
      </c>
    </row>
    <row r="39" spans="1:2">
      <c r="A39" s="98">
        <v>37</v>
      </c>
      <c r="B39" s="99">
        <v>48.6</v>
      </c>
    </row>
    <row r="40" spans="1:2">
      <c r="A40" s="96">
        <v>38</v>
      </c>
      <c r="B40" s="97">
        <v>47.7</v>
      </c>
    </row>
    <row r="41" spans="1:2">
      <c r="A41" s="98">
        <v>39</v>
      </c>
      <c r="B41" s="99">
        <v>46.7</v>
      </c>
    </row>
    <row r="42" spans="1:2" ht="15.75" thickBot="1">
      <c r="A42" s="100">
        <v>40</v>
      </c>
      <c r="B42" s="101">
        <v>45.7</v>
      </c>
    </row>
    <row r="43" spans="1:2">
      <c r="A43" s="97">
        <v>41</v>
      </c>
      <c r="B43" s="97">
        <v>44.8</v>
      </c>
    </row>
    <row r="44" spans="1:2">
      <c r="A44" s="99">
        <v>42</v>
      </c>
      <c r="B44" s="99">
        <v>43.8</v>
      </c>
    </row>
    <row r="45" spans="1:2">
      <c r="A45" s="97">
        <v>43</v>
      </c>
      <c r="B45" s="97">
        <v>42.9</v>
      </c>
    </row>
    <row r="46" spans="1:2">
      <c r="A46" s="99">
        <v>44</v>
      </c>
      <c r="B46" s="99">
        <v>41.9</v>
      </c>
    </row>
    <row r="47" spans="1:2">
      <c r="A47" s="97">
        <v>45</v>
      </c>
      <c r="B47" s="97">
        <v>41</v>
      </c>
    </row>
    <row r="48" spans="1:2">
      <c r="A48" s="99">
        <v>46</v>
      </c>
      <c r="B48" s="99">
        <v>40</v>
      </c>
    </row>
    <row r="49" spans="1:2">
      <c r="A49" s="97">
        <v>47</v>
      </c>
      <c r="B49" s="97">
        <v>39</v>
      </c>
    </row>
    <row r="50" spans="1:2">
      <c r="A50" s="99">
        <v>48</v>
      </c>
      <c r="B50" s="99">
        <v>38.1</v>
      </c>
    </row>
    <row r="51" spans="1:2">
      <c r="A51" s="97">
        <v>49</v>
      </c>
      <c r="B51" s="97">
        <v>37.1</v>
      </c>
    </row>
    <row r="52" spans="1:2">
      <c r="A52" s="99">
        <v>50</v>
      </c>
      <c r="B52" s="99">
        <v>36.200000000000003</v>
      </c>
    </row>
    <row r="53" spans="1:2">
      <c r="A53" s="97">
        <v>51</v>
      </c>
      <c r="B53" s="97">
        <v>35.299999999999997</v>
      </c>
    </row>
    <row r="54" spans="1:2">
      <c r="A54" s="99">
        <v>52</v>
      </c>
      <c r="B54" s="99">
        <v>34.299999999999997</v>
      </c>
    </row>
    <row r="55" spans="1:2">
      <c r="A55" s="97">
        <v>53</v>
      </c>
      <c r="B55" s="97">
        <v>33.4</v>
      </c>
    </row>
    <row r="56" spans="1:2">
      <c r="A56" s="99">
        <v>54</v>
      </c>
      <c r="B56" s="99">
        <v>32.5</v>
      </c>
    </row>
    <row r="57" spans="1:2">
      <c r="A57" s="97">
        <v>55</v>
      </c>
      <c r="B57" s="97">
        <v>31.6</v>
      </c>
    </row>
    <row r="58" spans="1:2">
      <c r="A58" s="99">
        <v>56</v>
      </c>
      <c r="B58" s="99">
        <v>30.6</v>
      </c>
    </row>
    <row r="59" spans="1:2">
      <c r="A59" s="97">
        <v>57</v>
      </c>
      <c r="B59" s="97">
        <v>29.8</v>
      </c>
    </row>
    <row r="60" spans="1:2">
      <c r="A60" s="99">
        <v>58</v>
      </c>
      <c r="B60" s="99">
        <v>28.9</v>
      </c>
    </row>
    <row r="61" spans="1:2">
      <c r="A61" s="97">
        <v>59</v>
      </c>
      <c r="B61" s="97">
        <v>28</v>
      </c>
    </row>
    <row r="62" spans="1:2">
      <c r="A62" s="99">
        <v>60</v>
      </c>
      <c r="B62" s="99">
        <v>27.1</v>
      </c>
    </row>
    <row r="63" spans="1:2">
      <c r="A63" s="97">
        <v>61</v>
      </c>
      <c r="B63" s="97">
        <v>26.2</v>
      </c>
    </row>
    <row r="64" spans="1:2">
      <c r="A64" s="99">
        <v>62</v>
      </c>
      <c r="B64" s="99">
        <v>25.4</v>
      </c>
    </row>
    <row r="65" spans="1:2">
      <c r="A65" s="97">
        <v>63</v>
      </c>
      <c r="B65" s="97">
        <v>24.5</v>
      </c>
    </row>
    <row r="66" spans="1:2">
      <c r="A66" s="99">
        <v>64</v>
      </c>
      <c r="B66" s="99">
        <v>23.7</v>
      </c>
    </row>
    <row r="67" spans="1:2">
      <c r="A67" s="97">
        <v>65</v>
      </c>
      <c r="B67" s="97">
        <v>22.9</v>
      </c>
    </row>
    <row r="68" spans="1:2">
      <c r="A68" s="99">
        <v>66</v>
      </c>
      <c r="B68" s="99">
        <v>22</v>
      </c>
    </row>
    <row r="69" spans="1:2">
      <c r="A69" s="97">
        <v>67</v>
      </c>
      <c r="B69" s="97">
        <v>21.2</v>
      </c>
    </row>
    <row r="70" spans="1:2">
      <c r="A70" s="99">
        <v>68</v>
      </c>
      <c r="B70" s="99">
        <v>20.399999999999999</v>
      </c>
    </row>
    <row r="71" spans="1:2">
      <c r="A71" s="97">
        <v>69</v>
      </c>
      <c r="B71" s="97">
        <v>19.600000000000001</v>
      </c>
    </row>
    <row r="72" spans="1:2">
      <c r="A72" s="99">
        <v>70</v>
      </c>
      <c r="B72" s="99">
        <v>18.8</v>
      </c>
    </row>
    <row r="73" spans="1:2">
      <c r="A73" s="97">
        <v>71</v>
      </c>
      <c r="B73" s="97">
        <v>18</v>
      </c>
    </row>
    <row r="74" spans="1:2">
      <c r="A74" s="99">
        <v>72</v>
      </c>
      <c r="B74" s="99">
        <v>17.2</v>
      </c>
    </row>
    <row r="75" spans="1:2">
      <c r="A75" s="97">
        <v>73</v>
      </c>
      <c r="B75" s="97">
        <v>16.399999999999999</v>
      </c>
    </row>
    <row r="76" spans="1:2">
      <c r="A76" s="99">
        <v>74</v>
      </c>
      <c r="B76" s="99">
        <v>15.6</v>
      </c>
    </row>
    <row r="77" spans="1:2">
      <c r="A77" s="97">
        <v>75</v>
      </c>
      <c r="B77" s="97">
        <v>14.8</v>
      </c>
    </row>
    <row r="78" spans="1:2">
      <c r="A78" s="99">
        <v>76</v>
      </c>
      <c r="B78" s="99">
        <v>14.1</v>
      </c>
    </row>
    <row r="79" spans="1:2">
      <c r="A79" s="97">
        <v>77</v>
      </c>
      <c r="B79" s="97">
        <v>13.3</v>
      </c>
    </row>
    <row r="80" spans="1:2">
      <c r="A80" s="99">
        <v>78</v>
      </c>
      <c r="B80" s="99">
        <v>12.6</v>
      </c>
    </row>
    <row r="81" spans="1:2">
      <c r="A81" s="97">
        <v>79</v>
      </c>
      <c r="B81" s="97">
        <v>11.9</v>
      </c>
    </row>
    <row r="82" spans="1:2">
      <c r="A82" s="99">
        <v>80</v>
      </c>
      <c r="B82" s="99">
        <v>11.2</v>
      </c>
    </row>
    <row r="83" spans="1:2" ht="15.75" thickBot="1">
      <c r="A83" s="101">
        <v>81</v>
      </c>
      <c r="B83" s="101">
        <v>10.5</v>
      </c>
    </row>
    <row r="84" spans="1:2">
      <c r="A84" s="97">
        <v>82</v>
      </c>
      <c r="B84" s="97">
        <v>9.9</v>
      </c>
    </row>
    <row r="85" spans="1:2">
      <c r="A85" s="99">
        <v>83</v>
      </c>
      <c r="B85" s="99">
        <v>9.3000000000000007</v>
      </c>
    </row>
    <row r="86" spans="1:2">
      <c r="A86" s="97">
        <v>84</v>
      </c>
      <c r="B86" s="97">
        <v>8.6999999999999993</v>
      </c>
    </row>
    <row r="87" spans="1:2">
      <c r="A87" s="99">
        <v>85</v>
      </c>
      <c r="B87" s="99">
        <v>8.1</v>
      </c>
    </row>
    <row r="88" spans="1:2">
      <c r="A88" s="97">
        <v>86</v>
      </c>
      <c r="B88" s="97">
        <v>7.6</v>
      </c>
    </row>
    <row r="89" spans="1:2">
      <c r="A89" s="99">
        <v>87</v>
      </c>
      <c r="B89" s="99">
        <v>7.1</v>
      </c>
    </row>
    <row r="90" spans="1:2">
      <c r="A90" s="97">
        <v>88</v>
      </c>
      <c r="B90" s="97">
        <v>6.6</v>
      </c>
    </row>
    <row r="91" spans="1:2">
      <c r="A91" s="99">
        <v>89</v>
      </c>
      <c r="B91" s="99">
        <v>6.1</v>
      </c>
    </row>
    <row r="92" spans="1:2">
      <c r="A92" s="97">
        <v>90</v>
      </c>
      <c r="B92" s="97">
        <v>5.7</v>
      </c>
    </row>
    <row r="93" spans="1:2">
      <c r="A93" s="99">
        <v>91</v>
      </c>
      <c r="B93" s="99">
        <v>5.3</v>
      </c>
    </row>
    <row r="94" spans="1:2">
      <c r="A94" s="97">
        <v>92</v>
      </c>
      <c r="B94" s="97">
        <v>4.9000000000000004</v>
      </c>
    </row>
    <row r="95" spans="1:2">
      <c r="A95" s="99">
        <v>93</v>
      </c>
      <c r="B95" s="99">
        <v>4.5999999999999996</v>
      </c>
    </row>
    <row r="96" spans="1:2">
      <c r="A96" s="97">
        <v>94</v>
      </c>
      <c r="B96" s="97">
        <v>4.3</v>
      </c>
    </row>
    <row r="97" spans="1:2">
      <c r="A97" s="99">
        <v>95</v>
      </c>
      <c r="B97" s="99">
        <v>4</v>
      </c>
    </row>
    <row r="98" spans="1:2">
      <c r="A98" s="97">
        <v>96</v>
      </c>
      <c r="B98" s="97">
        <v>3.7</v>
      </c>
    </row>
    <row r="99" spans="1:2">
      <c r="A99" s="99">
        <v>97</v>
      </c>
      <c r="B99" s="99">
        <v>3.4</v>
      </c>
    </row>
    <row r="100" spans="1:2">
      <c r="A100" s="97">
        <v>98</v>
      </c>
      <c r="B100" s="97">
        <v>3.2</v>
      </c>
    </row>
    <row r="101" spans="1:2">
      <c r="A101" s="99">
        <v>99</v>
      </c>
      <c r="B101" s="99">
        <v>3</v>
      </c>
    </row>
    <row r="102" spans="1:2">
      <c r="A102" s="97">
        <v>100</v>
      </c>
      <c r="B102" s="97">
        <v>2.8</v>
      </c>
    </row>
    <row r="103" spans="1:2">
      <c r="A103" s="99">
        <v>101</v>
      </c>
      <c r="B103" s="99">
        <v>2.6</v>
      </c>
    </row>
    <row r="104" spans="1:2">
      <c r="A104" s="97">
        <v>102</v>
      </c>
      <c r="B104" s="97">
        <v>2.5</v>
      </c>
    </row>
    <row r="105" spans="1:2">
      <c r="A105" s="99">
        <v>103</v>
      </c>
      <c r="B105" s="99">
        <v>2.2999999999999998</v>
      </c>
    </row>
    <row r="106" spans="1:2">
      <c r="A106" s="97">
        <v>104</v>
      </c>
      <c r="B106" s="97">
        <v>2.2000000000000002</v>
      </c>
    </row>
    <row r="107" spans="1:2">
      <c r="A107" s="99">
        <v>105</v>
      </c>
      <c r="B107" s="99">
        <v>2.1</v>
      </c>
    </row>
    <row r="108" spans="1:2">
      <c r="A108" s="97">
        <v>106</v>
      </c>
      <c r="B108" s="97">
        <v>2.1</v>
      </c>
    </row>
    <row r="109" spans="1:2">
      <c r="A109" s="99">
        <v>107</v>
      </c>
      <c r="B109" s="99">
        <v>2.1</v>
      </c>
    </row>
    <row r="110" spans="1:2">
      <c r="A110" s="97">
        <v>108</v>
      </c>
      <c r="B110" s="97">
        <v>2</v>
      </c>
    </row>
    <row r="111" spans="1:2">
      <c r="A111" s="99">
        <v>109</v>
      </c>
      <c r="B111" s="99">
        <v>2</v>
      </c>
    </row>
    <row r="112" spans="1:2">
      <c r="A112" s="97">
        <v>110</v>
      </c>
      <c r="B112" s="97">
        <v>2</v>
      </c>
    </row>
    <row r="113" spans="1:3">
      <c r="A113" s="99">
        <v>111</v>
      </c>
      <c r="B113" s="99">
        <v>2</v>
      </c>
    </row>
    <row r="114" spans="1:3">
      <c r="A114" s="97">
        <v>112</v>
      </c>
      <c r="B114" s="97">
        <v>2</v>
      </c>
    </row>
    <row r="115" spans="1:3">
      <c r="A115" s="99">
        <v>113</v>
      </c>
      <c r="B115" s="99">
        <v>1.9</v>
      </c>
    </row>
    <row r="116" spans="1:3">
      <c r="A116" s="97">
        <v>114</v>
      </c>
      <c r="B116" s="97">
        <v>1.9</v>
      </c>
    </row>
    <row r="117" spans="1:3">
      <c r="A117" s="99">
        <v>115</v>
      </c>
      <c r="B117" s="99">
        <v>1.8</v>
      </c>
    </row>
    <row r="118" spans="1:3">
      <c r="A118" s="97">
        <v>116</v>
      </c>
      <c r="B118" s="97">
        <v>1.8</v>
      </c>
    </row>
    <row r="119" spans="1:3">
      <c r="A119" s="99">
        <v>117</v>
      </c>
      <c r="B119" s="99">
        <v>1.6</v>
      </c>
    </row>
    <row r="120" spans="1:3">
      <c r="A120" s="97">
        <v>118</v>
      </c>
      <c r="B120" s="97">
        <v>1.4</v>
      </c>
    </row>
    <row r="121" spans="1:3">
      <c r="A121" s="99">
        <v>119</v>
      </c>
      <c r="B121" s="99">
        <v>1.1000000000000001</v>
      </c>
    </row>
    <row r="122" spans="1:3" ht="15.75" thickBot="1">
      <c r="A122" s="97">
        <v>120</v>
      </c>
      <c r="B122" s="97">
        <v>1</v>
      </c>
    </row>
    <row r="123" spans="1:3" ht="15.75" thickTop="1">
      <c r="A123" s="72" t="s">
        <v>87</v>
      </c>
      <c r="B123" s="73"/>
      <c r="C123" s="74"/>
    </row>
  </sheetData>
  <mergeCells count="2">
    <mergeCell ref="A1:C1"/>
    <mergeCell ref="A123:C1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7637-F995-4425-9F7D-6323007EC1DC}">
  <dimension ref="A1:I254"/>
  <sheetViews>
    <sheetView zoomScaleNormal="100" workbookViewId="0">
      <selection activeCell="A8" sqref="A8:C172"/>
    </sheetView>
  </sheetViews>
  <sheetFormatPr defaultRowHeight="1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>
      <c r="A1" s="72" t="s">
        <v>83</v>
      </c>
      <c r="B1" s="73"/>
      <c r="C1" s="74"/>
    </row>
    <row r="2" spans="1:3">
      <c r="A2" s="24" t="s">
        <v>59</v>
      </c>
    </row>
    <row r="3" spans="1:3">
      <c r="A3" s="24" t="s">
        <v>61</v>
      </c>
    </row>
    <row r="4" spans="1:3">
      <c r="A4" s="24" t="s">
        <v>78</v>
      </c>
    </row>
    <row r="5" spans="1:3">
      <c r="A5" s="24" t="s">
        <v>12</v>
      </c>
    </row>
    <row r="6" spans="1:3">
      <c r="A6" s="24" t="s">
        <v>60</v>
      </c>
    </row>
    <row r="7" spans="1:3">
      <c r="A7" s="24" t="s">
        <v>1</v>
      </c>
    </row>
    <row r="31" spans="9:9">
      <c r="I31" s="3"/>
    </row>
    <row r="32" spans="9:9">
      <c r="I32" s="5"/>
    </row>
    <row r="33" spans="9:9">
      <c r="I33" s="5"/>
    </row>
    <row r="52" ht="15.75" customHeight="1"/>
    <row r="79" ht="15.75" customHeight="1"/>
    <row r="80" ht="15.75" customHeight="1"/>
    <row r="99" ht="15.75" customHeight="1"/>
    <row r="122" ht="15.75" customHeight="1"/>
    <row r="133" ht="15.75" customHeight="1"/>
    <row r="147" ht="15.75" customHeight="1"/>
    <row r="148" ht="15.75" customHeight="1"/>
    <row r="150" ht="15.75" customHeight="1"/>
    <row r="153" ht="15.75" customHeight="1"/>
    <row r="162" ht="15.75" customHeight="1"/>
    <row r="174" ht="15.75" customHeight="1"/>
    <row r="176" ht="15.75" customHeight="1"/>
    <row r="181" spans="4:4" ht="15.75" customHeight="1"/>
    <row r="191" spans="4:4">
      <c r="D191" s="1"/>
    </row>
    <row r="196" spans="4:4">
      <c r="D196" s="1"/>
    </row>
    <row r="202" spans="4:4" ht="15.75" customHeight="1"/>
    <row r="209" ht="15.75" customHeight="1"/>
    <row r="226" ht="15.75" customHeight="1"/>
    <row r="254" ht="15.75" customHeight="1"/>
  </sheetData>
  <mergeCells count="1">
    <mergeCell ref="A1:C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D A A B Q S w M E F A A C A A g A b D t C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w 7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0 J S I 3 v e G I 4 A A A D b A A A A E w A c A E Z v c m 1 1 b G F z L 1 N l Y 3 R p b 2 4 x L m 0 g o h g A K K A U A A A A A A A A A A A A A A A A A A A A A A A A A A A A h c 2 x C o M w E A b g P Z B 3 O O y i S 4 J r R T o 4 d K w 0 Q 2 e b H i a g O c m d f f 4 q h V K 6 9 J b / O L j / Y / Q S K Y F 7 Z 9 1 o p R W H I e M D D k U Q W f h o L a N f M 4 L w A i M 9 r a d 5 o Y R J 2 H a X q 7 M j i t t f + h w 9 M g S Z p 9 O 5 r Q t o Y U L R C r Z x t G a P 2 + W G d 9 M P I 5 b 7 0 l G S v a f 8 o c x G m f + U + V B V p V V M 3 1 T z A l B L A Q I t A B Q A A g A I A G w 7 Q l L t X n 4 q o g A A A P U A A A A S A A A A A A A A A A A A A A A A A A A A A A B D b 2 5 m a W c v U G F j a 2 F n Z S 5 4 b W x Q S w E C L Q A U A A I A C A B s O 0 J S D 8 r p q 6 Q A A A D p A A A A E w A A A A A A A A A A A A A A A A D u A A A A W 0 N v b n R l b n R f V H l w Z X N d L n h t b F B L A Q I t A B Q A A g A I A G w 7 Q l I j e 9 4 Y j g A A A N s A A A A T A A A A A A A A A A A A A A A A A N 8 B A A B G b 3 J t d W x h c y 9 T Z W N 0 a W 9 u M S 5 t U E s F B g A A A A A D A A M A w g A A A L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L A A A A A A A A Z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T I 6 M j c 6 M D Y u O D A z M z Y y O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Q 2 F w d G l v b i w w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U 2 9 1 c m N l L D F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b G F z c 0 5 h b W U s M n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Y X B 0 a W 9 u L D B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T b 3 V y Y 2 U s M X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N s Y X N z T m F t Z S w y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P g j I J d 1 k 6 R D V b m A w a t m w A A A A A C A A A A A A A Q Z g A A A A E A A C A A A A A d A 4 1 n k 7 J 9 h K Q F p J e z A I X W l R E a e J B + K / P Q 1 u D L N w d U C Q A A A A A O g A A A A A I A A C A A A A B m 1 g 8 f / e s K 4 o m Q C v q D 3 U x b b B T p E u P + m T n L 2 k c 7 X k / S y F A A A A D c 4 r u S S 6 0 Y O t 1 6 5 g m o l C c 1 S a g q z G o t F 2 B 5 j f Z F h G Z k 4 i f v b w 4 T z m G f F i C I k J N 6 H f 2 h A c F D 7 r v O 1 i g X A 1 f l Y H e b j l y a B L e H F + U b R 4 G S t H S 1 p k A A A A B G O Z r X o l N 7 / p 4 h e e r 7 Q a O c 5 m 8 z j q P P W z h I a k B o 2 W Y P O Q e Y O s + 1 I p X m h 7 j R G z s p 4 h H 5 c 5 h x t 7 w m t 6 n Y q + 0 y B x S V < / D a t a M a s h u p > 
</file>

<file path=customXml/itemProps1.xml><?xml version="1.0" encoding="utf-8"?>
<ds:datastoreItem xmlns:ds="http://schemas.openxmlformats.org/officeDocument/2006/customXml" ds:itemID="{622D7915-6FB4-4A25-9CD9-D1BDFCF51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Statics</vt:lpstr>
      <vt:lpstr>Brackets</vt:lpstr>
      <vt:lpstr>Investments</vt:lpstr>
      <vt:lpstr>Life Expectancies</vt:lpstr>
      <vt:lpstr>Outputsx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Kratzke</dc:creator>
  <cp:lastModifiedBy>Thomas Kratzke</cp:lastModifiedBy>
  <cp:lastPrinted>2022-04-11T14:20:11Z</cp:lastPrinted>
  <dcterms:created xsi:type="dcterms:W3CDTF">2018-04-21T14:42:01Z</dcterms:created>
  <dcterms:modified xsi:type="dcterms:W3CDTF">2024-05-13T13:57:35Z</dcterms:modified>
</cp:coreProperties>
</file>