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5988A18B-C785-4DC2-9C2F-6D82AF896A84}" xr6:coauthVersionLast="47" xr6:coauthVersionMax="47" xr10:uidLastSave="{00000000-0000-0000-0000-000000000000}"/>
  <bookViews>
    <workbookView xWindow="-120" yWindow="-120" windowWidth="29040" windowHeight="16440" tabRatio="735" activeTab="1" xr2:uid="{61290AE9-9247-4055-A5C3-1005466886B7}"/>
  </bookViews>
  <sheets>
    <sheet name="Static Data" sheetId="38" r:id="rId1"/>
    <sheet name="First Year Data" sheetId="39" r:id="rId2"/>
    <sheet name="Outputsx" sheetId="40" r:id="rId3"/>
  </sheets>
  <definedNames>
    <definedName name="OI_ROW" localSheetId="1">_xlfn.XMATCH(#REF!,'First Year Data'!$B$13:$B$19,-1,2)</definedName>
    <definedName name="OI_ROW" localSheetId="2">_xlfn.XMATCH(#REF!,Outputsx!#REF!,-1,2)</definedName>
    <definedName name="OI_ROW" localSheetId="0">_xlfn.XMATCH(#REF!,'Static Data'!#REF!,-1,2)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2" i="39" l="1"/>
  <c r="B82" i="39" s="1"/>
  <c r="A81" i="39"/>
  <c r="B81" i="39" s="1"/>
  <c r="A80" i="39"/>
  <c r="B80" i="39" s="1"/>
  <c r="A79" i="39"/>
  <c r="B79" i="39" s="1"/>
  <c r="A78" i="39"/>
  <c r="B78" i="39" s="1"/>
  <c r="A77" i="39"/>
  <c r="B77" i="39" s="1"/>
  <c r="A76" i="39"/>
  <c r="B76" i="39" s="1"/>
  <c r="A75" i="39"/>
  <c r="B75" i="39" s="1"/>
  <c r="A74" i="39"/>
  <c r="B74" i="39" s="1"/>
  <c r="A73" i="39"/>
  <c r="B73" i="39" s="1"/>
  <c r="A72" i="39"/>
  <c r="B72" i="39" s="1"/>
  <c r="A71" i="39"/>
  <c r="B71" i="39" s="1"/>
  <c r="A70" i="39"/>
  <c r="B70" i="39" s="1"/>
  <c r="A69" i="39"/>
  <c r="B69" i="39" s="1"/>
  <c r="A68" i="39"/>
  <c r="B68" i="39" s="1"/>
  <c r="A67" i="39"/>
  <c r="B67" i="39" s="1"/>
  <c r="A66" i="39"/>
  <c r="B66" i="39" s="1"/>
  <c r="A65" i="39"/>
  <c r="B65" i="39" s="1"/>
  <c r="A64" i="39"/>
  <c r="B64" i="39" s="1"/>
  <c r="A62" i="39"/>
  <c r="B62" i="39" s="1"/>
  <c r="A61" i="39"/>
  <c r="B61" i="39" s="1"/>
  <c r="A60" i="39"/>
  <c r="B60" i="39" s="1"/>
  <c r="A59" i="39"/>
  <c r="B59" i="39" s="1"/>
  <c r="A57" i="39"/>
  <c r="B57" i="39" s="1"/>
  <c r="A56" i="39"/>
  <c r="B56" i="39" s="1"/>
  <c r="A55" i="39"/>
  <c r="B55" i="39" s="1"/>
  <c r="A54" i="39"/>
  <c r="B54" i="39" s="1"/>
  <c r="A53" i="39"/>
  <c r="B53" i="39" s="1"/>
  <c r="A52" i="39"/>
  <c r="B52" i="39" s="1"/>
  <c r="A51" i="39"/>
  <c r="B51" i="39" s="1"/>
  <c r="A49" i="39"/>
  <c r="B49" i="39" s="1"/>
  <c r="A48" i="39"/>
  <c r="B48" i="39" s="1"/>
  <c r="A47" i="39"/>
  <c r="B47" i="39" s="1"/>
  <c r="A46" i="39"/>
  <c r="B46" i="39" s="1"/>
  <c r="A45" i="39"/>
  <c r="B45" i="39" s="1"/>
  <c r="A44" i="39"/>
  <c r="B44" i="39" s="1"/>
  <c r="A43" i="39"/>
  <c r="B43" i="39" s="1"/>
  <c r="A42" i="39"/>
  <c r="B42" i="39" s="1"/>
  <c r="A41" i="39"/>
  <c r="B41" i="39" s="1"/>
  <c r="A40" i="39"/>
  <c r="B40" i="39" s="1"/>
  <c r="A39" i="39"/>
  <c r="A38" i="39"/>
  <c r="B38" i="39" s="1"/>
  <c r="B6" i="39"/>
  <c r="B5" i="39"/>
  <c r="B3" i="39"/>
  <c r="B2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<sst xmlns="http://schemas.openxmlformats.org/spreadsheetml/2006/main" count="300" uniqueCount="118">
  <si>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</si>
  <si>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</si>
  <si>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</si>
  <si>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</si>
  <si>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</si>
  <si>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</si>
  <si>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</si>
  <si>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</si>
  <si>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</si>
  <si>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</si>
  <si>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</si>
  <si>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</si>
  <si>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</si>
  <si>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</si>
  <si>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</si>
  <si>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</si>
  <si>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</si>
  <si>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</si>
  <si>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</si>
  <si>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</si>
  <si>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</si>
  <si>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</si>
  <si>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</si>
  <si>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</si>
  <si>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</si>
  <si>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</si>
  <si>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</si>
  <si>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</si>
  <si>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</si>
  <si>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</si>
  <si>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</si>
  <si>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</si>
  <si>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</si>
  <si>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</si>
  <si>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</si>
  <si>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</si>
  <si>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</si>
  <si>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</si>
  <si>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</si>
  <si>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</si>
  <si>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</si>
  <si>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</si>
  <si>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</si>
  <si>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</si>
  <si>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</si>
  <si>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</si>
  <si>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</si>
  <si>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</si>
  <si>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</si>
  <si>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</si>
  <si>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</si>
  <si>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</si>
  <si>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Tax Adv US SMA (Y80817344) 2023 Ordinary Dividends and Distributions</t>
  </si>
  <si>
    <t>Tax Adv US SMA (Y80817344) 2023 Year-to-Date Tax Activity</t>
  </si>
  <si>
    <t>JOINT WROS - TOD (X82865374) 2023 Ordinary Dividends and Distributions</t>
  </si>
  <si>
    <t>JOINT WROS - TOD (X82865374) 2023 Year-to-Date Tax Activity</t>
  </si>
  <si>
    <t>Tax Adv Intl SMA (Y80570158) 2023 Year-to-Date Tax Activity</t>
  </si>
  <si>
    <t>Tax Adv Intl SMA (Y80570158) 2023 Ordinary Dividends and Distributions</t>
  </si>
  <si>
    <t>https://thefinancebuff.com/roth-conversion-social-security-medicare-irmaa.html</t>
  </si>
  <si>
    <t>IRMAA Info:</t>
  </si>
  <si>
    <t>https://youstaywealthy.com/medicare-irmaa-brackets/</t>
  </si>
  <si>
    <t>$4,231.48</t>
  </si>
  <si>
    <t>2023 Year-to-Date Tax Activity</t>
  </si>
  <si>
    <t>2023 Ordinary Dividends and Distributions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</si>
  <si>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</si>
  <si>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</si>
  <si>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</si>
  <si>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</si>
  <si>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AGI</t>
  </si>
  <si>
    <t>Taxable Income</t>
  </si>
  <si>
    <t>MAGI</t>
  </si>
  <si>
    <t>Standard Deduction</t>
  </si>
  <si>
    <t>Critical Sums are "Accent2"</t>
  </si>
  <si>
    <t xml:space="preserve">Annuity Withdrawals: The amount that is considered income is computed via a ratio of value to investment. See:
</t>
  </si>
  <si>
    <t>As of 12/28/2023, 12:46 AM ET</t>
  </si>
  <si>
    <t>As of 12/28/2023, 2:48 AM</t>
  </si>
  <si>
    <t>CG = "Capital Gains"</t>
  </si>
  <si>
    <t>Today's Date</t>
  </si>
  <si>
    <t>Fidelity Consolidated 2024 Year-to-Date Tax Activity</t>
  </si>
  <si>
    <t>Fidelity Consolidated 2024 Ordinary Dividends and Distributions</t>
  </si>
  <si>
    <t>2024 Long Term Rate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</si>
  <si>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</si>
  <si>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</si>
  <si>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</si>
  <si>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</si>
  <si>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</si>
  <si>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</si>
  <si>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</si>
  <si>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</si>
  <si>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</si>
  <si>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</si>
  <si>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SSA</t>
  </si>
  <si>
    <t>2024 Medicare Part B Standard Premium</t>
  </si>
  <si>
    <t>Short Term</t>
  </si>
  <si>
    <t>Long Term</t>
  </si>
  <si>
    <t>Social Security Tax Brackets</t>
  </si>
  <si>
    <t>Combined Income (for SSA)</t>
  </si>
  <si>
    <t>Thomas</t>
  </si>
  <si>
    <t>Diem-Tran</t>
  </si>
  <si>
    <t>Capital Gains Carryover</t>
  </si>
  <si>
    <t>Tax Brackets</t>
  </si>
  <si>
    <t>Summaries of Java Input (With no Optional IRA Withdrawal)</t>
  </si>
  <si>
    <t>Diem-Tran Pension</t>
  </si>
  <si>
    <t>IRMAA Multipliers</t>
  </si>
  <si>
    <t>Thomas 00</t>
  </si>
  <si>
    <t>Thomas 01</t>
  </si>
  <si>
    <t>Diem-Tran 00</t>
  </si>
  <si>
    <t>Thomas Annuity</t>
  </si>
  <si>
    <t>End Data</t>
  </si>
  <si>
    <t>First Year</t>
  </si>
  <si>
    <t>Last Year</t>
  </si>
  <si>
    <t>Tax Payers</t>
  </si>
  <si>
    <t>IRAs</t>
  </si>
  <si>
    <t>IRA Amounts</t>
  </si>
  <si>
    <t>IRA RMD Ages</t>
  </si>
  <si>
    <t>IRA RMD Divisors</t>
  </si>
  <si>
    <t>Fidelity Imports</t>
  </si>
  <si>
    <t>Outside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</si>
</sst>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yyyy\-mm\-dd;@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97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1" xfId="0" applyBorder="1"/>
    <xf numFmtId="0" fontId="0" fillId="0" borderId="22" xfId="0" applyBorder="1"/>
    <xf numFmtId="0" fontId="21" fillId="0" borderId="22" xfId="0" applyFont="1" applyBorder="1" applyAlignment="1">
      <alignment horizontal="left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9" fontId="0" fillId="0" borderId="28" xfId="0" applyNumberFormat="1" applyBorder="1"/>
    <xf numFmtId="8" fontId="0" fillId="0" borderId="32" xfId="0" applyNumberFormat="1" applyBorder="1"/>
    <xf numFmtId="0" fontId="0" fillId="0" borderId="33" xfId="0" applyBorder="1"/>
    <xf numFmtId="0" fontId="0" fillId="0" borderId="0" xfId="0" quotePrefix="1"/>
    <xf numFmtId="0" fontId="0" fillId="0" borderId="36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0" fontId="0" fillId="0" borderId="28" xfId="0" quotePrefix="1" applyBorder="1"/>
    <xf numFmtId="8" fontId="1" fillId="32" borderId="10" xfId="41" applyNumberFormat="1" applyBorder="1"/>
    <xf numFmtId="8" fontId="1" fillId="32" borderId="32" xfId="41" applyNumberFormat="1" applyBorder="1"/>
    <xf numFmtId="0" fontId="0" fillId="0" borderId="24" xfId="0" applyBorder="1"/>
    <xf numFmtId="8" fontId="0" fillId="0" borderId="34" xfId="0" applyNumberFormat="1" applyBorder="1"/>
    <xf numFmtId="0" fontId="0" fillId="0" borderId="35" xfId="0" applyBorder="1"/>
    <xf numFmtId="0" fontId="21" fillId="0" borderId="40" xfId="0" applyFont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2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8" fontId="20" fillId="33" borderId="12" xfId="0" applyNumberFormat="1" applyFont="1" applyFill="1" applyBorder="1" applyAlignment="1">
      <alignment horizontal="right" vertical="top" wrapText="1"/>
    </xf>
    <xf numFmtId="0" fontId="21" fillId="0" borderId="40" xfId="0" applyFont="1" applyBorder="1" applyAlignment="1">
      <alignment horizontal="center" vertical="top" wrapText="1"/>
    </xf>
    <xf numFmtId="8" fontId="21" fillId="0" borderId="0" xfId="0" applyNumberFormat="1" applyFont="1" applyAlignment="1">
      <alignment horizontal="right" vertical="top" wrapText="1"/>
    </xf>
    <xf numFmtId="8" fontId="21" fillId="0" borderId="41" xfId="0" applyNumberFormat="1" applyFont="1" applyBorder="1" applyAlignment="1">
      <alignment horizontal="right" vertical="top" wrapText="1"/>
    </xf>
    <xf numFmtId="8" fontId="21" fillId="0" borderId="12" xfId="0" applyNumberFormat="1" applyFont="1" applyBorder="1" applyAlignment="1">
      <alignment horizontal="right" vertical="top" wrapText="1"/>
    </xf>
    <xf numFmtId="8" fontId="21" fillId="33" borderId="12" xfId="0" applyNumberFormat="1" applyFont="1" applyFill="1" applyBorder="1" applyAlignment="1">
      <alignment horizontal="right" vertical="top" wrapText="1"/>
    </xf>
    <xf numFmtId="8" fontId="21" fillId="0" borderId="40" xfId="0" applyNumberFormat="1" applyFont="1" applyBorder="1" applyAlignment="1">
      <alignment horizontal="right" vertical="top" wrapText="1"/>
    </xf>
    <xf numFmtId="0" fontId="21" fillId="0" borderId="0" xfId="0" applyFont="1" applyAlignment="1">
      <alignment horizontal="center" vertical="top" wrapText="1"/>
    </xf>
    <xf numFmtId="8" fontId="22" fillId="33" borderId="12" xfId="0" applyNumberFormat="1" applyFont="1" applyFill="1" applyBorder="1" applyAlignment="1">
      <alignment horizontal="right" vertical="top" wrapText="1"/>
    </xf>
    <xf numFmtId="0" fontId="24" fillId="0" borderId="42" xfId="0" applyFont="1" applyBorder="1" applyAlignment="1">
      <alignment horizontal="center" wrapText="1"/>
    </xf>
    <xf numFmtId="8" fontId="21" fillId="0" borderId="42" xfId="0" applyNumberFormat="1" applyFont="1" applyBorder="1" applyAlignment="1">
      <alignment horizontal="right" vertical="top" wrapText="1"/>
    </xf>
    <xf numFmtId="0" fontId="21" fillId="0" borderId="42" xfId="0" applyFont="1" applyBorder="1" applyAlignment="1">
      <alignment horizontal="right" vertical="top" wrapText="1"/>
    </xf>
    <xf numFmtId="0" fontId="21" fillId="0" borderId="0" xfId="0" applyFont="1" applyAlignment="1">
      <alignment horizontal="right" vertical="top" wrapText="1"/>
    </xf>
    <xf numFmtId="164" fontId="0" fillId="0" borderId="0" xfId="0" applyNumberFormat="1"/>
    <xf numFmtId="8" fontId="0" fillId="0" borderId="19" xfId="0" applyNumberFormat="1" applyBorder="1"/>
    <xf numFmtId="9" fontId="0" fillId="0" borderId="43" xfId="0" applyNumberFormat="1" applyBorder="1"/>
    <xf numFmtId="8" fontId="0" fillId="0" borderId="44" xfId="0" applyNumberFormat="1" applyBorder="1"/>
    <xf numFmtId="0" fontId="0" fillId="0" borderId="45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5" fontId="0" fillId="0" borderId="20" xfId="0" applyNumberFormat="1" applyBorder="1" applyAlignment="1">
      <alignment horizontal="right"/>
    </xf>
    <xf numFmtId="0" fontId="8" fillId="4" borderId="24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35" xfId="8" quotePrefix="1" applyBorder="1" applyAlignment="1">
      <alignment horizontal="center"/>
    </xf>
    <xf numFmtId="0" fontId="8" fillId="4" borderId="46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31" xfId="8" applyBorder="1" applyAlignment="1">
      <alignment horizontal="center"/>
    </xf>
    <xf numFmtId="0" fontId="8" fillId="4" borderId="24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35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8" fillId="4" borderId="39" xfId="8" applyBorder="1" applyAlignment="1">
      <alignment horizontal="center"/>
    </xf>
    <xf numFmtId="0" fontId="8" fillId="4" borderId="29" xfId="8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6" fillId="2" borderId="23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6" fillId="2" borderId="23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4" fillId="0" borderId="42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164" fontId="0" fillId="0" borderId="36" xfId="0" applyNumberFormat="1" applyBorder="1"/>
    <xf numFmtId="8" fontId="0" fillId="0" borderId="10" xfId="0" applyNumberFormat="1" applyBorder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18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26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39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21" Type="http://schemas.openxmlformats.org/officeDocument/2006/relationships/hyperlink" Target="https://oltx.fidelity.com/ftgw/fbc/ofaccounts/taxInfoDetails?ACCOUNT=Y80570158&amp;SELECTED_YEAR_IND=0&amp;pageType=0" TargetMode="External"/><Relationship Id="rId34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42" Type="http://schemas.openxmlformats.org/officeDocument/2006/relationships/hyperlink" Target="https://oltx.fidelity.com/ftgw/fbc/ofaccounts/taxInfoDetails?ACCOUNT=X82865374&amp;SELECTED_YEAR_IND=0&amp;pageType=1" TargetMode="External"/><Relationship Id="rId47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50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7" Type="http://schemas.openxmlformats.org/officeDocument/2006/relationships/hyperlink" Target="https://oltx.fidelity.com/ftgw/fbc/ofaccounts/taxInfoRGL?ACCOUNT=Y80817344&amp;SELECTED_YEAR=2023&amp;SELECTED_TERM=SHORT&amp;txs=F" TargetMode="External"/><Relationship Id="rId2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16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29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11" Type="http://schemas.openxmlformats.org/officeDocument/2006/relationships/hyperlink" Target="https://oltx.fidelity.com/ftgw/fbc/ofaccounts/taxInfoDetails?ACCOUNT=Y80817344&amp;SELECTED_YEAR_IND=0&amp;pageType=2" TargetMode="External"/><Relationship Id="rId24" Type="http://schemas.openxmlformats.org/officeDocument/2006/relationships/hyperlink" Target="https://oltx.fidelity.com/ftgw/fbc/ofaccounts/taxInfoDetails?ACCOUNT=Y80570158&amp;SELECTED_YEAR_IND=0&amp;pageType=3" TargetMode="External"/><Relationship Id="rId32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37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40" Type="http://schemas.openxmlformats.org/officeDocument/2006/relationships/hyperlink" Target="https://oltx.fidelity.com/ftgw/fbc/ofaccounts/taxInfoDetails?ACCOUNT=X82865374&amp;SELECTED_YEAR_IND=0&amp;pageType=3" TargetMode="External"/><Relationship Id="rId45" Type="http://schemas.openxmlformats.org/officeDocument/2006/relationships/hyperlink" Target="https://oltx.fidelity.com/ftgw/fbc/ofaccounts/taxInfoRGL?ACCOUNT=X82865374&amp;SELECTED_YEAR=2023&amp;SELECTED_TERM=SHORT&amp;txs=F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10" Type="http://schemas.openxmlformats.org/officeDocument/2006/relationships/hyperlink" Target="https://oltx.fidelity.com/ftgw/fbc/ofaccounts/taxInfoDetails?ACCOUNT=Y80817344&amp;SELECTED_YEAR_IND=0&amp;pageType=1" TargetMode="External"/><Relationship Id="rId19" Type="http://schemas.openxmlformats.org/officeDocument/2006/relationships/hyperlink" Target="https://oltx.fidelity.com/ftgw/fbc/ofaccounts/taxInfoRGL?ACCOUNT=Y80570158&amp;SELECTED_YEAR=2023&amp;SELECTED_TERM=SHORT&amp;txs=F" TargetMode="External"/><Relationship Id="rId31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44" Type="http://schemas.openxmlformats.org/officeDocument/2006/relationships/hyperlink" Target="https://oltx.fidelity.com/ftgw/fbc/ofaccounts/taxInfoRGL?ACCOUNT=X82865374&amp;SELECTED_YEAR=2023&amp;SELECTED_TERM=LONG&amp;txs=G" TargetMode="External"/><Relationship Id="rId52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4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9" Type="http://schemas.openxmlformats.org/officeDocument/2006/relationships/hyperlink" Target="https://oltx.fidelity.com/ftgw/fbc/ofaccounts/taxInfoDetails?ACCOUNT=Y80817344&amp;SELECTED_YEAR_IND=0&amp;pageType=0" TargetMode="External"/><Relationship Id="rId14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22" Type="http://schemas.openxmlformats.org/officeDocument/2006/relationships/hyperlink" Target="https://oltx.fidelity.com/ftgw/fbc/ofaccounts/taxInfoDetails?ACCOUNT=Y80570158&amp;SELECTED_YEAR_IND=0&amp;pageType=1" TargetMode="External"/><Relationship Id="rId27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30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35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43" Type="http://schemas.openxmlformats.org/officeDocument/2006/relationships/hyperlink" Target="https://oltx.fidelity.com/ftgw/fbc/ofaccounts/taxInfoDetails?ACCOUNT=X82865374&amp;SELECTED_YEAR_IND=0&amp;pageType=0" TargetMode="External"/><Relationship Id="rId48" Type="http://schemas.openxmlformats.org/officeDocument/2006/relationships/hyperlink" Target="https://oltx.fidelity.com/ftgw/fbc/ofaccounts/taxInfoForeignCurrGainLoss?ACCOUNT=X82865374&amp;SELECTED_YEAR_IND=0&amp;FCGL=Y" TargetMode="External"/><Relationship Id="rId8" Type="http://schemas.openxmlformats.org/officeDocument/2006/relationships/hyperlink" Target="https://oltx.fidelity.com/ftgw/fbc/ofaccounts/taxInfoRGL?ACCOUNT=Y80817344&amp;SELECTED_YEAR=2023&amp;SELECTED_TERM=LONG&amp;txs=G" TargetMode="External"/><Relationship Id="rId51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3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Y80817344&amp;SELECTED_YEAR_IND=0&amp;pageType=3" TargetMode="External"/><Relationship Id="rId17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25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33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38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46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0" Type="http://schemas.openxmlformats.org/officeDocument/2006/relationships/hyperlink" Target="https://oltx.fidelity.com/ftgw/fbc/ofaccounts/taxInfoRGL?ACCOUNT=Y80570158&amp;SELECTED_YEAR=2023&amp;SELECTED_TERM=LONG&amp;txs=G" TargetMode="External"/><Relationship Id="rId41" Type="http://schemas.openxmlformats.org/officeDocument/2006/relationships/hyperlink" Target="https://oltx.fidelity.com/ftgw/fbc/ofaccounts/taxInfoDetails?ACCOUNT=X82865374&amp;SELECTED_YEAR_IND=0&amp;pageType=2" TargetMode="External"/><Relationship Id="rId1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6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15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23" Type="http://schemas.openxmlformats.org/officeDocument/2006/relationships/hyperlink" Target="https://oltx.fidelity.com/ftgw/fbc/ofaccounts/taxInfoDetails?ACCOUNT=Y80570158&amp;SELECTED_YEAR_IND=0&amp;pageType=2" TargetMode="External"/><Relationship Id="rId28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36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Relationship Id="rId49" Type="http://schemas.openxmlformats.org/officeDocument/2006/relationships/hyperlink" Target="https://oltx.fidelity.com/ftgw/fbc/ofaccounts/taxInfoDetails?ACCOUNT=X82865374&amp;SELECTED_YEAR_IND=0&amp;TRS_TRAN_TYPE=1099-OID&amp;pageType=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8"/>
  <sheetViews>
    <sheetView zoomScaleNormal="100" workbookViewId="0">
      <selection activeCell="A3" sqref="A3:C3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71" t="s">
        <v>109</v>
      </c>
      <c r="B1" s="72"/>
      <c r="C1" s="73"/>
      <c r="D1" t="s">
        <v>77</v>
      </c>
      <c r="E1" s="57">
        <v>45413</v>
      </c>
    </row>
    <row r="2" spans="1:8" ht="15.75" thickBot="1" x14ac:dyDescent="0.3">
      <c r="A2" s="95">
        <v>45657</v>
      </c>
      <c r="C2" s="6"/>
      <c r="D2" t="s">
        <v>24</v>
      </c>
    </row>
    <row r="3" spans="1:8" ht="15.75" thickTop="1" x14ac:dyDescent="0.25">
      <c r="A3" s="71" t="s">
        <v>110</v>
      </c>
      <c r="B3" s="72"/>
      <c r="C3" s="73"/>
      <c r="D3" s="14" t="s">
        <v>60</v>
      </c>
    </row>
    <row r="4" spans="1:8" ht="15.75" thickBot="1" x14ac:dyDescent="0.3">
      <c r="A4" s="95">
        <v>51501</v>
      </c>
      <c r="B4" s="95"/>
      <c r="C4" s="6"/>
      <c r="D4" s="14" t="s">
        <v>58</v>
      </c>
    </row>
    <row r="5" spans="1:8" ht="15.75" thickTop="1" x14ac:dyDescent="0.25">
      <c r="A5" s="71" t="s">
        <v>111</v>
      </c>
      <c r="B5" s="72"/>
      <c r="C5" s="73"/>
      <c r="D5" s="14" t="s">
        <v>59</v>
      </c>
      <c r="F5" s="13"/>
    </row>
    <row r="6" spans="1:8" x14ac:dyDescent="0.25">
      <c r="A6" s="27" t="s">
        <v>97</v>
      </c>
      <c r="B6" s="95">
        <v>19661</v>
      </c>
      <c r="C6" s="6"/>
      <c r="D6" s="14" t="s">
        <v>60</v>
      </c>
      <c r="F6" s="13"/>
      <c r="G6" s="3"/>
      <c r="H6" s="3"/>
    </row>
    <row r="7" spans="1:8" ht="15.75" thickBot="1" x14ac:dyDescent="0.3">
      <c r="A7" s="27" t="s">
        <v>98</v>
      </c>
      <c r="B7" s="95">
        <v>20859</v>
      </c>
      <c r="C7" s="6"/>
      <c r="D7" s="16" t="s">
        <v>58</v>
      </c>
      <c r="E7" s="17"/>
      <c r="F7" s="18"/>
      <c r="G7" s="3"/>
      <c r="H7" s="3"/>
    </row>
    <row r="8" spans="1:8" ht="15.75" thickTop="1" x14ac:dyDescent="0.25">
      <c r="A8" s="71" t="s">
        <v>112</v>
      </c>
      <c r="B8" s="72"/>
      <c r="C8" s="73"/>
      <c r="G8" s="3"/>
      <c r="H8" s="3"/>
    </row>
    <row r="9" spans="1:8" x14ac:dyDescent="0.25">
      <c r="A9" s="27" t="s">
        <v>104</v>
      </c>
      <c r="B9" s="96" t="s">
        <v>97</v>
      </c>
      <c r="C9" s="6"/>
      <c r="D9" t="s">
        <v>67</v>
      </c>
      <c r="G9" s="3"/>
      <c r="H9" s="3"/>
    </row>
    <row r="10" spans="1:8" x14ac:dyDescent="0.25">
      <c r="A10" s="27" t="s">
        <v>105</v>
      </c>
      <c r="B10" s="96" t="s">
        <v>97</v>
      </c>
      <c r="C10" s="6"/>
      <c r="G10" s="3"/>
      <c r="H10" s="3"/>
    </row>
    <row r="11" spans="1:8" ht="15.75" thickBot="1" x14ac:dyDescent="0.3">
      <c r="A11" s="27" t="s">
        <v>106</v>
      </c>
      <c r="B11" s="96" t="s">
        <v>98</v>
      </c>
      <c r="C11" s="6"/>
      <c r="D11" t="s">
        <v>73</v>
      </c>
    </row>
    <row r="12" spans="1:8" ht="15.75" thickTop="1" x14ac:dyDescent="0.25">
      <c r="A12" s="71" t="s">
        <v>114</v>
      </c>
      <c r="B12" s="72"/>
      <c r="C12" s="73"/>
      <c r="D12" t="s">
        <v>27</v>
      </c>
    </row>
    <row r="13" spans="1:8" x14ac:dyDescent="0.25">
      <c r="A13" s="27" t="s">
        <v>105</v>
      </c>
      <c r="B13" s="2">
        <v>73</v>
      </c>
      <c r="C13" s="6"/>
    </row>
    <row r="14" spans="1:8" ht="15.75" thickBot="1" x14ac:dyDescent="0.3">
      <c r="A14" s="27" t="s">
        <v>106</v>
      </c>
      <c r="B14" s="2">
        <v>73</v>
      </c>
      <c r="C14" s="6"/>
      <c r="D14" s="4" t="s">
        <v>29</v>
      </c>
    </row>
    <row r="15" spans="1:8" ht="15.75" thickTop="1" x14ac:dyDescent="0.25">
      <c r="A15" s="71" t="s">
        <v>115</v>
      </c>
      <c r="B15" s="72"/>
      <c r="C15" s="73"/>
      <c r="D15" s="4" t="s">
        <v>30</v>
      </c>
    </row>
    <row r="16" spans="1:8" ht="15.75" thickBot="1" x14ac:dyDescent="0.3">
      <c r="A16" s="27" t="s">
        <v>104</v>
      </c>
      <c r="B16" s="2">
        <v>17.2</v>
      </c>
      <c r="C16" s="6"/>
      <c r="D16" s="4"/>
    </row>
    <row r="17" spans="1:4" ht="15.75" thickTop="1" x14ac:dyDescent="0.25">
      <c r="A17" s="71" t="s">
        <v>113</v>
      </c>
      <c r="B17" s="72"/>
      <c r="C17" s="73"/>
      <c r="D17" t="s">
        <v>28</v>
      </c>
    </row>
    <row r="18" spans="1:4" x14ac:dyDescent="0.25">
      <c r="A18" s="27" t="s">
        <v>104</v>
      </c>
      <c r="B18" s="22">
        <v>41925</v>
      </c>
      <c r="C18" s="6"/>
    </row>
    <row r="19" spans="1:4" x14ac:dyDescent="0.25">
      <c r="A19" s="27" t="s">
        <v>105</v>
      </c>
      <c r="B19" s="22">
        <v>2200000</v>
      </c>
      <c r="C19" s="6"/>
      <c r="D19" t="s">
        <v>76</v>
      </c>
    </row>
    <row r="20" spans="1:4" ht="15.75" thickBot="1" x14ac:dyDescent="0.3">
      <c r="A20" s="27" t="s">
        <v>106</v>
      </c>
      <c r="B20" s="22">
        <v>1009000</v>
      </c>
      <c r="C20" s="6"/>
    </row>
    <row r="21" spans="1:4" ht="15.75" thickTop="1" x14ac:dyDescent="0.25">
      <c r="A21" s="68" t="s">
        <v>108</v>
      </c>
      <c r="B21" s="69"/>
      <c r="C21" s="70"/>
      <c r="D21" t="s">
        <v>82</v>
      </c>
    </row>
    <row r="22" spans="1:4" x14ac:dyDescent="0.25">
      <c r="D22" t="s">
        <v>89</v>
      </c>
    </row>
    <row r="23" spans="1:4" x14ac:dyDescent="0.25">
      <c r="D23" t="s">
        <v>83</v>
      </c>
    </row>
    <row r="24" spans="1:4" x14ac:dyDescent="0.25">
      <c r="D24" t="s">
        <v>84</v>
      </c>
    </row>
    <row r="25" spans="1:4" x14ac:dyDescent="0.25">
      <c r="D25" t="s">
        <v>85</v>
      </c>
    </row>
    <row r="26" spans="1:4" x14ac:dyDescent="0.25">
      <c r="D26" t="s">
        <v>86</v>
      </c>
    </row>
    <row r="27" spans="1:4" x14ac:dyDescent="0.25">
      <c r="D27" t="s">
        <v>90</v>
      </c>
    </row>
    <row r="28" spans="1:4" x14ac:dyDescent="0.25">
      <c r="D28" t="s">
        <v>88</v>
      </c>
    </row>
    <row r="29" spans="1:4" x14ac:dyDescent="0.25">
      <c r="D29" t="s">
        <v>87</v>
      </c>
    </row>
    <row r="31" spans="1:4" x14ac:dyDescent="0.25">
      <c r="D31" s="62" t="s">
        <v>64</v>
      </c>
    </row>
    <row r="32" spans="1:4" x14ac:dyDescent="0.25">
      <c r="D32" s="63" t="s">
        <v>65</v>
      </c>
    </row>
    <row r="33" spans="4:6" x14ac:dyDescent="0.25">
      <c r="D33" s="64" t="s">
        <v>66</v>
      </c>
    </row>
    <row r="34" spans="4:6" x14ac:dyDescent="0.25">
      <c r="D34" s="65" t="s">
        <v>72</v>
      </c>
    </row>
    <row r="35" spans="4:6" x14ac:dyDescent="0.25">
      <c r="D35" s="66" t="s">
        <v>81</v>
      </c>
    </row>
    <row r="37" spans="4:6" x14ac:dyDescent="0.25">
      <c r="F37" s="4"/>
    </row>
    <row r="56" spans="9:9" ht="15.75" customHeight="1" x14ac:dyDescent="0.25"/>
    <row r="59" spans="9:9" x14ac:dyDescent="0.25">
      <c r="I59" s="3"/>
    </row>
    <row r="60" spans="9:9" x14ac:dyDescent="0.25">
      <c r="I60" s="5"/>
    </row>
    <row r="61" spans="9:9" x14ac:dyDescent="0.25">
      <c r="I61" s="5"/>
    </row>
    <row r="83" ht="15.75" customHeight="1" x14ac:dyDescent="0.25"/>
    <row r="84" ht="15.75" customHeight="1" x14ac:dyDescent="0.25"/>
    <row r="103" ht="15.75" customHeight="1" x14ac:dyDescent="0.25"/>
    <row r="126" ht="15.75" customHeight="1" x14ac:dyDescent="0.25"/>
    <row r="137" ht="15.75" customHeight="1" x14ac:dyDescent="0.25"/>
    <row r="151" ht="15.75" customHeight="1" x14ac:dyDescent="0.25"/>
    <row r="152" ht="15.75" customHeight="1" x14ac:dyDescent="0.25"/>
    <row r="154" ht="15.75" customHeight="1" x14ac:dyDescent="0.25"/>
    <row r="157" ht="15.75" customHeight="1" x14ac:dyDescent="0.25"/>
    <row r="166" ht="15.75" customHeight="1" x14ac:dyDescent="0.25"/>
    <row r="178" spans="4:4" ht="15.75" customHeight="1" x14ac:dyDescent="0.25"/>
    <row r="180" spans="4:4" ht="15.75" customHeight="1" x14ac:dyDescent="0.25"/>
    <row r="185" spans="4:4" ht="15.75" customHeight="1" x14ac:dyDescent="0.25"/>
    <row r="189" spans="4:4" x14ac:dyDescent="0.25">
      <c r="D189" s="1"/>
    </row>
    <row r="194" spans="4:4" x14ac:dyDescent="0.25">
      <c r="D194" s="1"/>
    </row>
    <row r="206" spans="4:4" ht="15.75" customHeight="1" x14ac:dyDescent="0.25"/>
    <row r="213" ht="15.75" customHeight="1" x14ac:dyDescent="0.25"/>
    <row r="230" ht="15.75" customHeight="1" x14ac:dyDescent="0.25"/>
    <row r="258" ht="15.75" customHeight="1" x14ac:dyDescent="0.25"/>
  </sheetData>
  <mergeCells count="8">
    <mergeCell ref="A1:C1"/>
    <mergeCell ref="A3:C3"/>
    <mergeCell ref="A21:C21"/>
    <mergeCell ref="A5:C5"/>
    <mergeCell ref="A8:C8"/>
    <mergeCell ref="A12:C12"/>
    <mergeCell ref="A15:C15"/>
    <mergeCell ref="A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54"/>
  <sheetViews>
    <sheetView tabSelected="1" zoomScaleNormal="100" workbookViewId="0">
      <selection activeCell="A5" sqref="A5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1" t="s">
        <v>91</v>
      </c>
      <c r="B1" s="72"/>
      <c r="C1" s="73"/>
    </row>
    <row r="2" spans="1:3" x14ac:dyDescent="0.25">
      <c r="A2" s="27" t="s">
        <v>97</v>
      </c>
      <c r="B2" s="22">
        <f>10*1487.9</f>
        <v>14879</v>
      </c>
      <c r="C2" s="22"/>
    </row>
    <row r="3" spans="1:3" ht="15.75" thickBot="1" x14ac:dyDescent="0.3">
      <c r="A3" s="27" t="s">
        <v>98</v>
      </c>
      <c r="B3" s="22">
        <f>12*2578.9</f>
        <v>30946.800000000003</v>
      </c>
      <c r="C3" s="6"/>
    </row>
    <row r="4" spans="1:3" ht="15.75" thickTop="1" x14ac:dyDescent="0.25">
      <c r="A4" s="71" t="s">
        <v>117</v>
      </c>
      <c r="B4" s="72"/>
      <c r="C4" s="73"/>
    </row>
    <row r="5" spans="1:3" x14ac:dyDescent="0.25">
      <c r="A5" s="27" t="s">
        <v>102</v>
      </c>
      <c r="B5" s="22">
        <f>12*2578.1</f>
        <v>30937.199999999997</v>
      </c>
      <c r="C5" s="6"/>
    </row>
    <row r="6" spans="1:3" ht="15.75" thickBot="1" x14ac:dyDescent="0.3">
      <c r="A6" s="27" t="s">
        <v>107</v>
      </c>
      <c r="B6" s="22">
        <f>71065.98-50692.01</f>
        <v>20373.969999999994</v>
      </c>
      <c r="C6" s="6"/>
    </row>
    <row r="7" spans="1:3" ht="15.75" thickTop="1" x14ac:dyDescent="0.25">
      <c r="A7" s="74" t="s">
        <v>71</v>
      </c>
      <c r="B7" s="75"/>
      <c r="C7" s="76"/>
    </row>
    <row r="8" spans="1:3" ht="15.75" thickBot="1" x14ac:dyDescent="0.3">
      <c r="A8" s="27"/>
      <c r="B8" s="22">
        <v>29200</v>
      </c>
      <c r="C8" s="20"/>
    </row>
    <row r="9" spans="1:3" ht="16.5" thickTop="1" thickBot="1" x14ac:dyDescent="0.3">
      <c r="A9" s="77" t="s">
        <v>99</v>
      </c>
      <c r="B9" s="78"/>
      <c r="C9" s="79"/>
    </row>
    <row r="10" spans="1:3" ht="15.75" thickTop="1" x14ac:dyDescent="0.25">
      <c r="A10" s="34" t="s">
        <v>93</v>
      </c>
      <c r="B10" s="35">
        <v>-10950</v>
      </c>
      <c r="C10" s="36"/>
    </row>
    <row r="11" spans="1:3" ht="15.75" thickBot="1" x14ac:dyDescent="0.3">
      <c r="A11" s="19" t="s">
        <v>94</v>
      </c>
      <c r="B11" s="24">
        <v>-17755</v>
      </c>
      <c r="C11" s="25"/>
    </row>
    <row r="12" spans="1:3" ht="15.75" thickTop="1" x14ac:dyDescent="0.25">
      <c r="A12" s="80" t="s">
        <v>100</v>
      </c>
      <c r="B12" s="72"/>
      <c r="C12" s="73"/>
    </row>
    <row r="13" spans="1:3" x14ac:dyDescent="0.25">
      <c r="A13" s="21">
        <v>0.1</v>
      </c>
      <c r="B13" s="22">
        <v>23200</v>
      </c>
      <c r="C13" s="20"/>
    </row>
    <row r="14" spans="1:3" x14ac:dyDescent="0.25">
      <c r="A14" s="21">
        <v>0.12</v>
      </c>
      <c r="B14" s="22">
        <v>94300</v>
      </c>
      <c r="C14" s="20"/>
    </row>
    <row r="15" spans="1:3" x14ac:dyDescent="0.25">
      <c r="A15" s="21">
        <v>0.22</v>
      </c>
      <c r="B15" s="22">
        <v>201050</v>
      </c>
      <c r="C15" s="20"/>
    </row>
    <row r="16" spans="1:3" x14ac:dyDescent="0.25">
      <c r="A16" s="21">
        <v>0.24</v>
      </c>
      <c r="B16" s="22">
        <v>383900</v>
      </c>
      <c r="C16" s="20"/>
    </row>
    <row r="17" spans="1:9" x14ac:dyDescent="0.25">
      <c r="A17" s="21">
        <v>0.32</v>
      </c>
      <c r="B17" s="22">
        <v>487450</v>
      </c>
      <c r="C17" s="20"/>
    </row>
    <row r="18" spans="1:9" x14ac:dyDescent="0.25">
      <c r="A18" s="21">
        <v>0.35</v>
      </c>
      <c r="B18" s="22">
        <v>731200</v>
      </c>
      <c r="C18" s="20"/>
    </row>
    <row r="19" spans="1:9" ht="15.75" thickBot="1" x14ac:dyDescent="0.3">
      <c r="A19" s="23">
        <v>0.37</v>
      </c>
      <c r="B19" s="24"/>
      <c r="C19" s="20"/>
    </row>
    <row r="20" spans="1:9" ht="15.75" thickTop="1" x14ac:dyDescent="0.25">
      <c r="A20" s="80" t="s">
        <v>80</v>
      </c>
      <c r="B20" s="72"/>
      <c r="C20" s="73"/>
    </row>
    <row r="21" spans="1:9" x14ac:dyDescent="0.25">
      <c r="A21" s="21">
        <v>0</v>
      </c>
      <c r="B21" s="22">
        <v>89250</v>
      </c>
      <c r="C21" s="20"/>
    </row>
    <row r="22" spans="1:9" x14ac:dyDescent="0.25">
      <c r="A22" s="21">
        <v>0.15</v>
      </c>
      <c r="B22" s="22">
        <v>553850</v>
      </c>
      <c r="C22" s="20"/>
    </row>
    <row r="23" spans="1:9" ht="15.75" thickBot="1" x14ac:dyDescent="0.3">
      <c r="A23" s="23">
        <v>0.2</v>
      </c>
      <c r="B23" s="24"/>
      <c r="C23" s="20"/>
    </row>
    <row r="24" spans="1:9" ht="15.75" thickTop="1" x14ac:dyDescent="0.25">
      <c r="A24" s="80" t="s">
        <v>95</v>
      </c>
      <c r="B24" s="72"/>
      <c r="C24" s="73"/>
    </row>
    <row r="25" spans="1:9" x14ac:dyDescent="0.25">
      <c r="A25" s="21">
        <v>0</v>
      </c>
      <c r="B25" s="22">
        <v>32000</v>
      </c>
    </row>
    <row r="26" spans="1:9" x14ac:dyDescent="0.25">
      <c r="A26" s="21">
        <v>0.5</v>
      </c>
      <c r="B26" s="22">
        <v>44000</v>
      </c>
    </row>
    <row r="27" spans="1:9" ht="15.75" thickBot="1" x14ac:dyDescent="0.3">
      <c r="A27" s="21">
        <v>0.85</v>
      </c>
      <c r="B27" s="22"/>
    </row>
    <row r="28" spans="1:9" ht="15.75" thickTop="1" x14ac:dyDescent="0.25">
      <c r="A28" s="80" t="s">
        <v>92</v>
      </c>
      <c r="B28" s="72"/>
      <c r="C28" s="73"/>
    </row>
    <row r="29" spans="1:9" ht="15.75" thickBot="1" x14ac:dyDescent="0.3">
      <c r="A29" s="59"/>
      <c r="B29" s="60">
        <v>174.7</v>
      </c>
      <c r="C29" s="61"/>
    </row>
    <row r="30" spans="1:9" ht="15.75" thickTop="1" x14ac:dyDescent="0.25">
      <c r="A30" s="80" t="s">
        <v>103</v>
      </c>
      <c r="B30" s="72"/>
      <c r="C30" s="73"/>
    </row>
    <row r="31" spans="1:9" x14ac:dyDescent="0.25">
      <c r="A31" s="67">
        <v>1</v>
      </c>
      <c r="B31" s="58">
        <v>210000</v>
      </c>
      <c r="I31" s="3"/>
    </row>
    <row r="32" spans="1:9" x14ac:dyDescent="0.25">
      <c r="A32" s="67">
        <v>1.4</v>
      </c>
      <c r="B32" s="58">
        <v>264000</v>
      </c>
      <c r="I32" s="5"/>
    </row>
    <row r="33" spans="1:9" x14ac:dyDescent="0.25">
      <c r="A33" s="67">
        <v>2</v>
      </c>
      <c r="B33" s="58">
        <v>330000</v>
      </c>
      <c r="I33" s="5"/>
    </row>
    <row r="34" spans="1:9" x14ac:dyDescent="0.25">
      <c r="A34" s="67">
        <v>2.6</v>
      </c>
      <c r="B34" s="58">
        <v>394000</v>
      </c>
    </row>
    <row r="35" spans="1:9" x14ac:dyDescent="0.25">
      <c r="A35" s="67">
        <v>3.2</v>
      </c>
      <c r="B35" s="58">
        <v>750000</v>
      </c>
    </row>
    <row r="36" spans="1:9" ht="15.75" thickBot="1" x14ac:dyDescent="0.3">
      <c r="A36" s="67">
        <v>3.4</v>
      </c>
      <c r="B36" s="58"/>
    </row>
    <row r="37" spans="1:9" ht="15.75" thickTop="1" x14ac:dyDescent="0.25">
      <c r="A37" s="74" t="s">
        <v>78</v>
      </c>
      <c r="B37" s="75"/>
      <c r="C37" s="76"/>
    </row>
    <row r="38" spans="1:9" x14ac:dyDescent="0.25">
      <c r="A38" s="30" t="str">
        <f t="shared" ref="A38:A49" si="0">A89</f>
        <v>Total Taxable Income</v>
      </c>
      <c r="B38" s="32">
        <f>SUMIFS(C$89:C$170,A$89:A$170,A38)</f>
        <v>19393.09</v>
      </c>
      <c r="C38" s="6"/>
    </row>
    <row r="39" spans="1:9" x14ac:dyDescent="0.25">
      <c r="A39" s="30" t="str">
        <f t="shared" si="0"/>
        <v>Ordinary Dividends and Distributions</v>
      </c>
      <c r="C39" s="6"/>
    </row>
    <row r="40" spans="1:9" x14ac:dyDescent="0.25">
      <c r="A40" s="30" t="str">
        <f t="shared" si="0"/>
        <v>- Ordinary Dividends</v>
      </c>
      <c r="B40" s="32">
        <f>SUMIFS(C$89:C$170,A$89:A$170,A40)</f>
        <v>15161.61</v>
      </c>
      <c r="C40" s="6"/>
    </row>
    <row r="41" spans="1:9" x14ac:dyDescent="0.25">
      <c r="A41" s="30" t="str">
        <f t="shared" si="0"/>
        <v>- Capital Gain Distributions</v>
      </c>
      <c r="B41" s="32">
        <f>SUMIFS(C$89:C$170,A$89:A$170,A41)</f>
        <v>4231.4799999999996</v>
      </c>
      <c r="C41" s="6"/>
    </row>
    <row r="42" spans="1:9" x14ac:dyDescent="0.25">
      <c r="A42" s="30" t="str">
        <f t="shared" si="0"/>
        <v>Interest Income</v>
      </c>
      <c r="B42" s="32">
        <f>SUMIFS(C$89:C$170,A$89:A$170,A42)</f>
        <v>0</v>
      </c>
      <c r="C42" s="6"/>
    </row>
    <row r="43" spans="1:9" x14ac:dyDescent="0.25">
      <c r="A43" s="30" t="str">
        <f t="shared" si="0"/>
        <v>Miscellaneous Income</v>
      </c>
      <c r="B43" s="32">
        <f>SUMIFS(C$89:C$170,A$89:A$170,A43)</f>
        <v>0</v>
      </c>
      <c r="C43" s="6"/>
    </row>
    <row r="44" spans="1:9" x14ac:dyDescent="0.25">
      <c r="A44" s="30" t="str">
        <f t="shared" si="0"/>
        <v>Original Issue Discount</v>
      </c>
      <c r="B44" s="32">
        <f>SUMIFS(C$89:C$170,A$89:A$170,A44)</f>
        <v>0</v>
      </c>
      <c r="C44" s="6"/>
    </row>
    <row r="45" spans="1:9" x14ac:dyDescent="0.25">
      <c r="A45" s="30" t="str">
        <f t="shared" si="0"/>
        <v>Foreign Currency Gain/Loss</v>
      </c>
      <c r="B45" s="32">
        <f>SUMIFS(C$89:C$170,A$89:A$170,A45)</f>
        <v>0</v>
      </c>
      <c r="C45" s="6"/>
    </row>
    <row r="46" spans="1:9" x14ac:dyDescent="0.25">
      <c r="A46" s="30" t="str">
        <f t="shared" si="0"/>
        <v>Total Nondividend and Tax-Exempt Income</v>
      </c>
      <c r="B46" s="32">
        <f>SUMIFS(C$89:C$170,A$89:A$170,A46)</f>
        <v>26.86</v>
      </c>
      <c r="C46" s="6"/>
    </row>
    <row r="47" spans="1:9" x14ac:dyDescent="0.25">
      <c r="A47" s="30" t="str">
        <f t="shared" si="0"/>
        <v>Nondividend Distributions</v>
      </c>
      <c r="B47" s="32">
        <f>SUMIFS(C$89:C$170,A$89:A$170,A47)</f>
        <v>26.86</v>
      </c>
      <c r="C47" s="6"/>
    </row>
    <row r="48" spans="1:9" x14ac:dyDescent="0.25">
      <c r="A48" s="30" t="str">
        <f t="shared" si="0"/>
        <v>Tax-Exempt Income</v>
      </c>
      <c r="B48" s="32">
        <f>SUMIFS(C$89:C$170,A$89:A$170,A48)</f>
        <v>0</v>
      </c>
      <c r="C48" s="6"/>
    </row>
    <row r="49" spans="1:3" x14ac:dyDescent="0.25">
      <c r="A49" s="30" t="str">
        <f t="shared" si="0"/>
        <v>Total Income</v>
      </c>
      <c r="B49" s="32">
        <f>SUMIFS(C$89:C$170,A$89:A$170,A49)</f>
        <v>19419.95</v>
      </c>
      <c r="C49" s="6"/>
    </row>
    <row r="50" spans="1:3" x14ac:dyDescent="0.25">
      <c r="A50" s="30"/>
      <c r="B50" s="2"/>
      <c r="C50" s="6"/>
    </row>
    <row r="51" spans="1:3" x14ac:dyDescent="0.25">
      <c r="A51" s="30" t="str">
        <f t="shared" ref="A51:A57" si="1">A102</f>
        <v>Total Realized Gain/Loss</v>
      </c>
      <c r="B51" s="32">
        <f>SUMIFS(C$89:C$170,A$89:A$170,A51)</f>
        <v>-3586.87</v>
      </c>
      <c r="C51" s="6"/>
    </row>
    <row r="52" spans="1:3" ht="15.75" customHeight="1" x14ac:dyDescent="0.25">
      <c r="A52" s="30" t="str">
        <f t="shared" si="1"/>
        <v>Net Short-Term</v>
      </c>
      <c r="B52" s="32">
        <f>SUMIFS(C$89:C$170,A$89:A$170,A52)</f>
        <v>-12048.580000000002</v>
      </c>
      <c r="C52" s="6"/>
    </row>
    <row r="53" spans="1:3" x14ac:dyDescent="0.25">
      <c r="A53" s="30" t="str">
        <f t="shared" si="1"/>
        <v>Net Long-Term</v>
      </c>
      <c r="B53" s="32">
        <f>SUMIFS(C$89:C$170,A$89:A$170,A53)</f>
        <v>8461.7100000000009</v>
      </c>
      <c r="C53" s="6"/>
    </row>
    <row r="54" spans="1:3" x14ac:dyDescent="0.25">
      <c r="A54" s="30" t="str">
        <f t="shared" si="1"/>
        <v>Reportable Bond Premium</v>
      </c>
      <c r="B54" s="32">
        <f>SUMIFS(C$89:C$170,A$89:A$170,A54)</f>
        <v>0</v>
      </c>
      <c r="C54" s="6"/>
    </row>
    <row r="55" spans="1:3" x14ac:dyDescent="0.25">
      <c r="A55" s="30" t="str">
        <f t="shared" si="1"/>
        <v>Realized Accrued Market Discount Income</v>
      </c>
      <c r="B55" s="32">
        <f>SUMIFS(C$89:C$170,A$89:A$170,A55)</f>
        <v>0</v>
      </c>
      <c r="C55" s="6"/>
    </row>
    <row r="56" spans="1:3" x14ac:dyDescent="0.25">
      <c r="A56" s="30" t="str">
        <f t="shared" si="1"/>
        <v>Ordinary Income or Loss **</v>
      </c>
      <c r="B56" s="32">
        <f>SUMIFS(C$89:C$170,A$89:A$170,A56)</f>
        <v>0</v>
      </c>
      <c r="C56" s="6"/>
    </row>
    <row r="57" spans="1:3" x14ac:dyDescent="0.25">
      <c r="A57" s="30" t="str">
        <f t="shared" si="1"/>
        <v>Reportable Acquisition Premium</v>
      </c>
      <c r="B57" s="32">
        <f>SUMIFS(C$89:C$170,A$89:A$170,A57)</f>
        <v>0</v>
      </c>
      <c r="C57" s="6"/>
    </row>
    <row r="58" spans="1:3" x14ac:dyDescent="0.25">
      <c r="A58" s="30"/>
      <c r="C58" s="6"/>
    </row>
    <row r="59" spans="1:3" x14ac:dyDescent="0.25">
      <c r="A59" s="30" t="str">
        <f>A110</f>
        <v>Other Information</v>
      </c>
      <c r="B59" s="32">
        <f>SUMIFS(C$89:C$170,A$89:A$170,A59)</f>
        <v>0</v>
      </c>
      <c r="C59" s="6"/>
    </row>
    <row r="60" spans="1:3" x14ac:dyDescent="0.25">
      <c r="A60" s="30" t="str">
        <f>A111</f>
        <v>Margin Interest Paid</v>
      </c>
      <c r="B60" s="32">
        <f>SUMIFS(C$89:C$170,A$89:A$170,A60)</f>
        <v>0</v>
      </c>
      <c r="C60" s="6"/>
    </row>
    <row r="61" spans="1:3" x14ac:dyDescent="0.25">
      <c r="A61" s="30" t="str">
        <f>A112</f>
        <v>Option Sales</v>
      </c>
      <c r="B61" s="32">
        <f>SUMIFS(C$89:C$170,A$89:A$170,A61)</f>
        <v>0</v>
      </c>
      <c r="C61" s="6"/>
    </row>
    <row r="62" spans="1:3" ht="15.75" thickBot="1" x14ac:dyDescent="0.3">
      <c r="A62" s="30" t="str">
        <f>A113</f>
        <v>Return of Principal</v>
      </c>
      <c r="B62" s="32">
        <f>SUMIFS(C$89:C$170,A$89:A$170,A62)</f>
        <v>0</v>
      </c>
      <c r="C62" s="6"/>
    </row>
    <row r="63" spans="1:3" ht="15.75" thickTop="1" x14ac:dyDescent="0.25">
      <c r="A63" s="68" t="s">
        <v>79</v>
      </c>
      <c r="B63" s="69"/>
      <c r="C63" s="70"/>
    </row>
    <row r="64" spans="1:3" x14ac:dyDescent="0.25">
      <c r="A64" s="30" t="str">
        <f t="shared" ref="A64:A82" si="2">A175</f>
        <v>Ordinary Dividends</v>
      </c>
      <c r="B64" s="32">
        <f>SUMIFS(C$172:C$253,A$172:A$253,A64)</f>
        <v>15161.58</v>
      </c>
      <c r="C64" s="6"/>
    </row>
    <row r="65" spans="1:3" x14ac:dyDescent="0.25">
      <c r="A65" s="30" t="str">
        <f t="shared" si="2"/>
        <v>- Non-Qualified Dividends</v>
      </c>
      <c r="B65" s="32">
        <f>SUMIFS(C$172:C$253,A$172:A$253,A65)</f>
        <v>11613.46</v>
      </c>
      <c r="C65" s="6"/>
    </row>
    <row r="66" spans="1:3" x14ac:dyDescent="0.25">
      <c r="A66" s="30" t="str">
        <f t="shared" si="2"/>
        <v>- Qualified Dividends</v>
      </c>
      <c r="B66" s="32">
        <f>SUMIFS(C$172:C$253,A$172:A$253,A66)</f>
        <v>3548.13</v>
      </c>
      <c r="C66" s="6"/>
    </row>
    <row r="67" spans="1:3" x14ac:dyDescent="0.25">
      <c r="A67" s="30" t="str">
        <f t="shared" si="2"/>
        <v>- Section 897 Ordinary Dividends</v>
      </c>
      <c r="B67" s="32">
        <f>SUMIFS(C$172:C$253,A$172:A$253,A67)</f>
        <v>0</v>
      </c>
      <c r="C67" s="6"/>
    </row>
    <row r="68" spans="1:3" x14ac:dyDescent="0.25">
      <c r="A68" s="30" t="str">
        <f t="shared" si="2"/>
        <v>- Section 199A Dividends</v>
      </c>
      <c r="B68" s="32">
        <f>SUMIFS(C$172:C$253,A$172:A$253,A68)</f>
        <v>0</v>
      </c>
      <c r="C68" s="6"/>
    </row>
    <row r="69" spans="1:3" x14ac:dyDescent="0.25">
      <c r="A69" s="30" t="str">
        <f t="shared" si="2"/>
        <v>Capital Gain Distributions</v>
      </c>
      <c r="B69" s="32">
        <f>SUMIFS(C$172:C$253,A$172:A$253,A69)</f>
        <v>4231.4799999999996</v>
      </c>
      <c r="C69" s="6"/>
    </row>
    <row r="70" spans="1:3" x14ac:dyDescent="0.25">
      <c r="A70" s="30" t="str">
        <f t="shared" si="2"/>
        <v>- Unrecaptured Section 1250 Capital Gains</v>
      </c>
      <c r="B70" s="32">
        <f>SUMIFS(C$172:C$253,A$172:A$253,A70)</f>
        <v>0</v>
      </c>
      <c r="C70" s="6"/>
    </row>
    <row r="71" spans="1:3" x14ac:dyDescent="0.25">
      <c r="A71" s="30" t="str">
        <f t="shared" si="2"/>
        <v>- Section 1202 Capital Gains</v>
      </c>
      <c r="B71" s="32">
        <f>SUMIFS(C$172:C$253,A$172:A$253,A71)</f>
        <v>0</v>
      </c>
      <c r="C71" s="6"/>
    </row>
    <row r="72" spans="1:3" x14ac:dyDescent="0.25">
      <c r="A72" s="30" t="str">
        <f t="shared" si="2"/>
        <v>- 28% Rate Capital Gains</v>
      </c>
      <c r="B72" s="32">
        <f>SUMIFS(C$172:C$253,A$172:A$253,A72)</f>
        <v>0</v>
      </c>
      <c r="C72" s="6"/>
    </row>
    <row r="73" spans="1:3" x14ac:dyDescent="0.25">
      <c r="A73" s="30" t="str">
        <f t="shared" si="2"/>
        <v>- Section 897 Capital Gain</v>
      </c>
      <c r="B73" s="32">
        <f>SUMIFS(C$172:C$253,A$172:A$253,A73)</f>
        <v>0</v>
      </c>
      <c r="C73" s="6"/>
    </row>
    <row r="74" spans="1:3" x14ac:dyDescent="0.25">
      <c r="A74" s="30" t="str">
        <f t="shared" si="2"/>
        <v>- 15% Rate Capital Gains</v>
      </c>
      <c r="B74" s="32">
        <f>SUMIFS(C$172:C$253,A$172:A$253,A74)</f>
        <v>0</v>
      </c>
      <c r="C74" s="6"/>
    </row>
    <row r="75" spans="1:3" x14ac:dyDescent="0.25">
      <c r="A75" s="30" t="str">
        <f t="shared" si="2"/>
        <v>Nondividend Distributions</v>
      </c>
      <c r="B75" s="32">
        <f>SUMIFS(C$172:C$253,A$172:A$253,A75)</f>
        <v>26.86</v>
      </c>
      <c r="C75" s="6"/>
    </row>
    <row r="76" spans="1:3" x14ac:dyDescent="0.25">
      <c r="A76" s="30" t="str">
        <f t="shared" si="2"/>
        <v>Federal Income Tax Withheld</v>
      </c>
      <c r="B76" s="32">
        <f>SUMIFS(C$172:C$253,A$172:A$253,A76)</f>
        <v>0</v>
      </c>
      <c r="C76" s="6"/>
    </row>
    <row r="77" spans="1:3" x14ac:dyDescent="0.25">
      <c r="A77" s="30" t="str">
        <f t="shared" si="2"/>
        <v>Investment Expenses</v>
      </c>
      <c r="B77" s="32">
        <f>SUMIFS(C$172:C$253,A$172:A$253,A77)</f>
        <v>0</v>
      </c>
      <c r="C77" s="6"/>
    </row>
    <row r="78" spans="1:3" x14ac:dyDescent="0.25">
      <c r="A78" s="30" t="str">
        <f t="shared" si="2"/>
        <v>Foreign Tax Paid</v>
      </c>
      <c r="B78" s="32">
        <f>SUMIFS(C$172:C$253,A$172:A$253,A78)</f>
        <v>614.93000000000006</v>
      </c>
      <c r="C78" s="6"/>
    </row>
    <row r="79" spans="1:3" ht="15.75" customHeight="1" x14ac:dyDescent="0.25">
      <c r="A79" s="30" t="str">
        <f t="shared" si="2"/>
        <v>Foreign Country or U.S. Possession</v>
      </c>
      <c r="B79" s="32">
        <f>SUMIFS(C$172:C$253,A$172:A$253,A79)</f>
        <v>0</v>
      </c>
      <c r="C79" s="6"/>
    </row>
    <row r="80" spans="1:3" ht="15.75" customHeight="1" x14ac:dyDescent="0.25">
      <c r="A80" s="30" t="str">
        <f t="shared" si="2"/>
        <v>Cash Liquidation Distributions</v>
      </c>
      <c r="B80" s="32">
        <f>SUMIFS(C$172:C$253,A$172:A$253,A80)</f>
        <v>0</v>
      </c>
      <c r="C80" s="6"/>
    </row>
    <row r="81" spans="1:3" x14ac:dyDescent="0.25">
      <c r="A81" s="30" t="str">
        <f t="shared" si="2"/>
        <v>Non-cash Liquidation Distributions</v>
      </c>
      <c r="B81" s="32">
        <f>SUMIFS(C$172:C$253,A$172:A$253,A81)</f>
        <v>0</v>
      </c>
      <c r="C81" s="6"/>
    </row>
    <row r="82" spans="1:3" ht="15.75" thickBot="1" x14ac:dyDescent="0.3">
      <c r="A82" s="31" t="str">
        <f t="shared" si="2"/>
        <v>Total Tax Exempt Interest Dividends</v>
      </c>
      <c r="B82" s="33">
        <f>SUMIFS(C$172:C$253,A$172:A$253,A82)</f>
        <v>0</v>
      </c>
      <c r="C82" s="25"/>
    </row>
    <row r="83" spans="1:3" ht="15.75" thickTop="1" x14ac:dyDescent="0.25">
      <c r="A83" s="68" t="s">
        <v>108</v>
      </c>
      <c r="B83" s="69"/>
      <c r="C83" s="70"/>
    </row>
    <row r="84" spans="1:3" ht="15.75" thickBot="1" x14ac:dyDescent="0.3">
      <c r="A84" s="26"/>
    </row>
    <row r="85" spans="1:3" ht="16.5" thickTop="1" thickBot="1" x14ac:dyDescent="0.3">
      <c r="A85" s="68" t="s">
        <v>116</v>
      </c>
      <c r="B85" s="69"/>
      <c r="C85" s="70"/>
    </row>
    <row r="86" spans="1:3" ht="15.75" thickTop="1" x14ac:dyDescent="0.25">
      <c r="A86" s="83" t="s">
        <v>55</v>
      </c>
      <c r="B86" s="84"/>
      <c r="C86" s="84"/>
    </row>
    <row r="87" spans="1:3" x14ac:dyDescent="0.25">
      <c r="A87" s="42" t="s">
        <v>62</v>
      </c>
    </row>
    <row r="88" spans="1:3" ht="15.75" thickBot="1" x14ac:dyDescent="0.3">
      <c r="A88" s="43" t="s">
        <v>74</v>
      </c>
    </row>
    <row r="89" spans="1:3" ht="15.75" thickBot="1" x14ac:dyDescent="0.3">
      <c r="A89" s="85" t="s">
        <v>1</v>
      </c>
      <c r="B89" s="85"/>
      <c r="C89" s="44">
        <v>13501.43</v>
      </c>
    </row>
    <row r="90" spans="1:3" x14ac:dyDescent="0.25">
      <c r="A90" s="37" t="s">
        <v>2</v>
      </c>
      <c r="B90" s="8" t="s">
        <v>3</v>
      </c>
      <c r="C90" s="45"/>
    </row>
    <row r="91" spans="1:3" x14ac:dyDescent="0.25">
      <c r="A91" s="81" t="s">
        <v>4</v>
      </c>
      <c r="B91" s="82"/>
      <c r="C91" s="46">
        <v>9269.9500000000007</v>
      </c>
    </row>
    <row r="92" spans="1:3" ht="15.75" thickBot="1" x14ac:dyDescent="0.3">
      <c r="A92" s="86" t="s">
        <v>5</v>
      </c>
      <c r="B92" s="87"/>
      <c r="C92" s="47">
        <v>4231.4799999999996</v>
      </c>
    </row>
    <row r="93" spans="1:3" ht="15.75" thickBot="1" x14ac:dyDescent="0.3">
      <c r="A93" s="39" t="s">
        <v>6</v>
      </c>
      <c r="B93" s="9" t="s">
        <v>3</v>
      </c>
      <c r="C93" s="48">
        <v>0</v>
      </c>
    </row>
    <row r="94" spans="1:3" ht="15.75" thickBot="1" x14ac:dyDescent="0.3">
      <c r="A94" s="39" t="s">
        <v>7</v>
      </c>
      <c r="B94" s="9" t="s">
        <v>3</v>
      </c>
      <c r="C94" s="48">
        <v>0</v>
      </c>
    </row>
    <row r="95" spans="1:3" ht="15.75" thickBot="1" x14ac:dyDescent="0.3">
      <c r="A95" s="39" t="s">
        <v>8</v>
      </c>
      <c r="B95" s="9" t="s">
        <v>3</v>
      </c>
      <c r="C95" s="48">
        <v>0</v>
      </c>
    </row>
    <row r="96" spans="1:3" ht="15.75" thickBot="1" x14ac:dyDescent="0.3">
      <c r="A96" s="39" t="s">
        <v>26</v>
      </c>
      <c r="B96" s="9" t="s">
        <v>3</v>
      </c>
      <c r="C96" s="48">
        <v>0</v>
      </c>
    </row>
    <row r="97" spans="1:3" ht="15.75" thickBot="1" x14ac:dyDescent="0.3">
      <c r="A97" s="85" t="s">
        <v>9</v>
      </c>
      <c r="B97" s="85"/>
      <c r="C97" s="44">
        <v>0</v>
      </c>
    </row>
    <row r="98" spans="1:3" ht="15.75" thickBot="1" x14ac:dyDescent="0.3">
      <c r="A98" s="39" t="s">
        <v>10</v>
      </c>
      <c r="B98" s="9" t="s">
        <v>3</v>
      </c>
      <c r="C98" s="48">
        <v>0</v>
      </c>
    </row>
    <row r="99" spans="1:3" ht="15.75" customHeight="1" thickBot="1" x14ac:dyDescent="0.3">
      <c r="A99" s="39" t="s">
        <v>11</v>
      </c>
      <c r="B99" s="9" t="s">
        <v>3</v>
      </c>
      <c r="C99" s="48">
        <v>0</v>
      </c>
    </row>
    <row r="100" spans="1:3" ht="15.75" thickBot="1" x14ac:dyDescent="0.3">
      <c r="A100" s="85" t="s">
        <v>12</v>
      </c>
      <c r="B100" s="85"/>
      <c r="C100" s="44">
        <v>13501.43</v>
      </c>
    </row>
    <row r="101" spans="1:3" ht="15.75" thickBot="1" x14ac:dyDescent="0.3">
      <c r="A101" s="88"/>
      <c r="B101" s="88"/>
      <c r="C101" s="88"/>
    </row>
    <row r="102" spans="1:3" ht="15.75" thickBot="1" x14ac:dyDescent="0.3">
      <c r="A102" s="85" t="s">
        <v>13</v>
      </c>
      <c r="B102" s="85"/>
      <c r="C102" s="44">
        <v>9333.3700000000008</v>
      </c>
    </row>
    <row r="103" spans="1:3" ht="15.75" thickBot="1" x14ac:dyDescent="0.3">
      <c r="A103" s="39" t="s">
        <v>14</v>
      </c>
      <c r="B103" s="7" t="s">
        <v>3</v>
      </c>
      <c r="C103" s="48">
        <v>0</v>
      </c>
    </row>
    <row r="104" spans="1:3" ht="15.75" thickBot="1" x14ac:dyDescent="0.3">
      <c r="A104" s="39" t="s">
        <v>15</v>
      </c>
      <c r="B104" s="7" t="s">
        <v>3</v>
      </c>
      <c r="C104" s="48">
        <v>9333.3700000000008</v>
      </c>
    </row>
    <row r="105" spans="1:3" ht="15.75" thickBot="1" x14ac:dyDescent="0.3">
      <c r="A105" s="40" t="s">
        <v>16</v>
      </c>
      <c r="B105" s="10" t="s">
        <v>3</v>
      </c>
      <c r="C105" s="49">
        <v>0</v>
      </c>
    </row>
    <row r="106" spans="1:3" ht="15.75" thickBot="1" x14ac:dyDescent="0.3">
      <c r="A106" s="40" t="s">
        <v>17</v>
      </c>
      <c r="B106" s="10" t="s">
        <v>3</v>
      </c>
      <c r="C106" s="49">
        <v>0</v>
      </c>
    </row>
    <row r="107" spans="1:3" ht="15.75" thickBot="1" x14ac:dyDescent="0.3">
      <c r="A107" s="40" t="s">
        <v>18</v>
      </c>
      <c r="B107" s="10" t="s">
        <v>3</v>
      </c>
      <c r="C107" s="49">
        <v>0</v>
      </c>
    </row>
    <row r="108" spans="1:3" ht="15.75" thickBot="1" x14ac:dyDescent="0.3">
      <c r="A108" s="40" t="s">
        <v>19</v>
      </c>
      <c r="B108" s="10" t="s">
        <v>3</v>
      </c>
      <c r="C108" s="49">
        <v>0</v>
      </c>
    </row>
    <row r="109" spans="1:3" ht="15.75" thickBot="1" x14ac:dyDescent="0.3">
      <c r="A109" s="88"/>
      <c r="B109" s="88"/>
      <c r="C109" s="88"/>
    </row>
    <row r="110" spans="1:3" ht="15.75" thickBot="1" x14ac:dyDescent="0.3">
      <c r="A110" s="85" t="s">
        <v>20</v>
      </c>
      <c r="B110" s="85"/>
      <c r="C110" s="85"/>
    </row>
    <row r="111" spans="1:3" x14ac:dyDescent="0.25">
      <c r="A111" s="89" t="s">
        <v>21</v>
      </c>
      <c r="B111" s="90"/>
      <c r="C111" s="50">
        <v>0</v>
      </c>
    </row>
    <row r="112" spans="1:3" x14ac:dyDescent="0.25">
      <c r="A112" s="81" t="s">
        <v>22</v>
      </c>
      <c r="B112" s="82"/>
      <c r="C112" s="46">
        <v>0</v>
      </c>
    </row>
    <row r="113" spans="1:3" ht="15.75" thickBot="1" x14ac:dyDescent="0.3">
      <c r="A113" s="38" t="s">
        <v>23</v>
      </c>
      <c r="B113" s="11"/>
      <c r="C113" s="47">
        <v>0</v>
      </c>
    </row>
    <row r="114" spans="1:3" ht="15.75" thickBot="1" x14ac:dyDescent="0.3">
      <c r="A114" s="15"/>
      <c r="B114" s="51"/>
      <c r="C114" s="51"/>
    </row>
    <row r="115" spans="1:3" ht="15.75" thickTop="1" x14ac:dyDescent="0.25">
      <c r="A115" s="91" t="s">
        <v>53</v>
      </c>
      <c r="B115" s="92"/>
      <c r="C115" s="92"/>
    </row>
    <row r="116" spans="1:3" x14ac:dyDescent="0.25">
      <c r="A116" s="42" t="s">
        <v>62</v>
      </c>
    </row>
    <row r="117" spans="1:3" ht="15.75" thickBot="1" x14ac:dyDescent="0.3">
      <c r="A117" s="43" t="s">
        <v>74</v>
      </c>
    </row>
    <row r="118" spans="1:3" ht="15.75" thickBot="1" x14ac:dyDescent="0.3">
      <c r="A118" s="85" t="s">
        <v>1</v>
      </c>
      <c r="B118" s="85"/>
      <c r="C118" s="44">
        <v>1239.05</v>
      </c>
    </row>
    <row r="119" spans="1:3" x14ac:dyDescent="0.25">
      <c r="A119" s="37" t="s">
        <v>2</v>
      </c>
      <c r="B119" s="8" t="s">
        <v>3</v>
      </c>
      <c r="C119" s="45"/>
    </row>
    <row r="120" spans="1:3" x14ac:dyDescent="0.25">
      <c r="A120" s="81" t="s">
        <v>4</v>
      </c>
      <c r="B120" s="82"/>
      <c r="C120" s="46">
        <v>1239.05</v>
      </c>
    </row>
    <row r="121" spans="1:3" ht="15.75" thickBot="1" x14ac:dyDescent="0.3">
      <c r="A121" s="86" t="s">
        <v>5</v>
      </c>
      <c r="B121" s="87"/>
      <c r="C121" s="47">
        <v>0</v>
      </c>
    </row>
    <row r="122" spans="1:3" ht="15.75" customHeight="1" thickBot="1" x14ac:dyDescent="0.3">
      <c r="A122" s="39" t="s">
        <v>6</v>
      </c>
      <c r="B122" s="9" t="s">
        <v>3</v>
      </c>
      <c r="C122" s="48">
        <v>0</v>
      </c>
    </row>
    <row r="123" spans="1:3" ht="15.75" thickBot="1" x14ac:dyDescent="0.3">
      <c r="A123" s="39" t="s">
        <v>7</v>
      </c>
      <c r="B123" s="9" t="s">
        <v>3</v>
      </c>
      <c r="C123" s="48">
        <v>0</v>
      </c>
    </row>
    <row r="124" spans="1:3" ht="15.75" thickBot="1" x14ac:dyDescent="0.3">
      <c r="A124" s="39" t="s">
        <v>8</v>
      </c>
      <c r="B124" s="9" t="s">
        <v>3</v>
      </c>
      <c r="C124" s="48">
        <v>0</v>
      </c>
    </row>
    <row r="125" spans="1:3" ht="15.75" thickBot="1" x14ac:dyDescent="0.3">
      <c r="A125" s="85" t="s">
        <v>9</v>
      </c>
      <c r="B125" s="85"/>
      <c r="C125" s="44">
        <v>0</v>
      </c>
    </row>
    <row r="126" spans="1:3" ht="15.75" thickBot="1" x14ac:dyDescent="0.3">
      <c r="A126" s="39" t="s">
        <v>10</v>
      </c>
      <c r="B126" s="9" t="s">
        <v>3</v>
      </c>
      <c r="C126" s="48">
        <v>0</v>
      </c>
    </row>
    <row r="127" spans="1:3" ht="15.75" thickBot="1" x14ac:dyDescent="0.3">
      <c r="A127" s="39" t="s">
        <v>11</v>
      </c>
      <c r="B127" s="9" t="s">
        <v>3</v>
      </c>
      <c r="C127" s="48">
        <v>0</v>
      </c>
    </row>
    <row r="128" spans="1:3" ht="15.75" thickBot="1" x14ac:dyDescent="0.3">
      <c r="A128" s="85" t="s">
        <v>12</v>
      </c>
      <c r="B128" s="85"/>
      <c r="C128" s="44">
        <v>1239.05</v>
      </c>
    </row>
    <row r="129" spans="1:3" ht="15.75" thickBot="1" x14ac:dyDescent="0.3">
      <c r="A129" s="88"/>
      <c r="B129" s="88"/>
      <c r="C129" s="88"/>
    </row>
    <row r="130" spans="1:3" ht="15.75" thickBot="1" x14ac:dyDescent="0.3">
      <c r="A130" s="85" t="s">
        <v>13</v>
      </c>
      <c r="B130" s="85"/>
      <c r="C130" s="52">
        <v>-6199.81</v>
      </c>
    </row>
    <row r="131" spans="1:3" ht="15.75" thickBot="1" x14ac:dyDescent="0.3">
      <c r="A131" s="39" t="s">
        <v>14</v>
      </c>
      <c r="B131" s="7" t="s">
        <v>3</v>
      </c>
      <c r="C131" s="48">
        <v>-6199.81</v>
      </c>
    </row>
    <row r="132" spans="1:3" ht="15.75" thickBot="1" x14ac:dyDescent="0.3">
      <c r="A132" s="39" t="s">
        <v>15</v>
      </c>
      <c r="B132" s="7" t="s">
        <v>3</v>
      </c>
      <c r="C132" s="48">
        <v>0</v>
      </c>
    </row>
    <row r="133" spans="1:3" ht="15.75" customHeight="1" thickBot="1" x14ac:dyDescent="0.3">
      <c r="A133" s="40" t="s">
        <v>16</v>
      </c>
      <c r="B133" s="10" t="s">
        <v>3</v>
      </c>
      <c r="C133" s="49">
        <v>0</v>
      </c>
    </row>
    <row r="134" spans="1:3" ht="15.75" thickBot="1" x14ac:dyDescent="0.3">
      <c r="A134" s="40" t="s">
        <v>17</v>
      </c>
      <c r="B134" s="10" t="s">
        <v>3</v>
      </c>
      <c r="C134" s="49">
        <v>0</v>
      </c>
    </row>
    <row r="135" spans="1:3" ht="15.75" thickBot="1" x14ac:dyDescent="0.3">
      <c r="A135" s="40" t="s">
        <v>18</v>
      </c>
      <c r="B135" s="10" t="s">
        <v>3</v>
      </c>
      <c r="C135" s="49">
        <v>0</v>
      </c>
    </row>
    <row r="136" spans="1:3" ht="15.75" thickBot="1" x14ac:dyDescent="0.3">
      <c r="A136" s="40" t="s">
        <v>19</v>
      </c>
      <c r="B136" s="10" t="s">
        <v>3</v>
      </c>
      <c r="C136" s="49">
        <v>0</v>
      </c>
    </row>
    <row r="137" spans="1:3" ht="15.75" thickBot="1" x14ac:dyDescent="0.3">
      <c r="A137" s="88"/>
      <c r="B137" s="88"/>
      <c r="C137" s="88"/>
    </row>
    <row r="138" spans="1:3" ht="15.75" thickBot="1" x14ac:dyDescent="0.3">
      <c r="A138" s="85" t="s">
        <v>20</v>
      </c>
      <c r="B138" s="85"/>
      <c r="C138" s="85"/>
    </row>
    <row r="139" spans="1:3" x14ac:dyDescent="0.25">
      <c r="A139" s="89" t="s">
        <v>21</v>
      </c>
      <c r="B139" s="90"/>
      <c r="C139" s="50">
        <v>0</v>
      </c>
    </row>
    <row r="140" spans="1:3" x14ac:dyDescent="0.25">
      <c r="A140" s="81" t="s">
        <v>22</v>
      </c>
      <c r="B140" s="82"/>
      <c r="C140" s="46">
        <v>0</v>
      </c>
    </row>
    <row r="141" spans="1:3" ht="15.75" thickBot="1" x14ac:dyDescent="0.3">
      <c r="A141" s="38" t="s">
        <v>23</v>
      </c>
      <c r="B141" s="11"/>
      <c r="C141" s="47">
        <v>0</v>
      </c>
    </row>
    <row r="142" spans="1:3" ht="15.75" thickBot="1" x14ac:dyDescent="0.3">
      <c r="A142" s="15"/>
      <c r="B142" s="51"/>
      <c r="C142" s="51"/>
    </row>
    <row r="143" spans="1:3" ht="15.75" thickTop="1" x14ac:dyDescent="0.25">
      <c r="A143" s="91" t="s">
        <v>56</v>
      </c>
      <c r="B143" s="92"/>
      <c r="C143" s="92"/>
    </row>
    <row r="144" spans="1:3" x14ac:dyDescent="0.25">
      <c r="A144" s="42" t="s">
        <v>62</v>
      </c>
    </row>
    <row r="145" spans="1:3" ht="15.75" thickBot="1" x14ac:dyDescent="0.3">
      <c r="A145" s="43" t="s">
        <v>74</v>
      </c>
    </row>
    <row r="146" spans="1:3" ht="15.75" thickBot="1" x14ac:dyDescent="0.3">
      <c r="A146" s="85" t="s">
        <v>1</v>
      </c>
      <c r="B146" s="85"/>
      <c r="C146" s="44">
        <v>4652.6099999999997</v>
      </c>
    </row>
    <row r="147" spans="1:3" ht="15.75" customHeight="1" x14ac:dyDescent="0.25">
      <c r="A147" s="37" t="s">
        <v>2</v>
      </c>
      <c r="B147" s="8" t="s">
        <v>3</v>
      </c>
      <c r="C147" s="45"/>
    </row>
    <row r="148" spans="1:3" ht="15.75" customHeight="1" x14ac:dyDescent="0.25">
      <c r="A148" s="81" t="s">
        <v>4</v>
      </c>
      <c r="B148" s="82"/>
      <c r="C148" s="46">
        <v>4652.6099999999997</v>
      </c>
    </row>
    <row r="149" spans="1:3" ht="15.75" thickBot="1" x14ac:dyDescent="0.3">
      <c r="A149" s="86" t="s">
        <v>5</v>
      </c>
      <c r="B149" s="87"/>
      <c r="C149" s="47">
        <v>0</v>
      </c>
    </row>
    <row r="150" spans="1:3" ht="15.75" customHeight="1" thickBot="1" x14ac:dyDescent="0.3">
      <c r="A150" s="39" t="s">
        <v>6</v>
      </c>
      <c r="B150" s="9" t="s">
        <v>3</v>
      </c>
      <c r="C150" s="48">
        <v>0</v>
      </c>
    </row>
    <row r="151" spans="1:3" ht="15.75" thickBot="1" x14ac:dyDescent="0.3">
      <c r="A151" s="39" t="s">
        <v>7</v>
      </c>
      <c r="B151" s="9" t="s">
        <v>3</v>
      </c>
      <c r="C151" s="48">
        <v>0</v>
      </c>
    </row>
    <row r="152" spans="1:3" ht="15.75" thickBot="1" x14ac:dyDescent="0.3">
      <c r="A152" s="39" t="s">
        <v>8</v>
      </c>
      <c r="B152" s="9" t="s">
        <v>3</v>
      </c>
      <c r="C152" s="48">
        <v>0</v>
      </c>
    </row>
    <row r="153" spans="1:3" ht="15.75" customHeight="1" thickBot="1" x14ac:dyDescent="0.3">
      <c r="A153" s="85" t="s">
        <v>9</v>
      </c>
      <c r="B153" s="85"/>
      <c r="C153" s="44">
        <v>26.86</v>
      </c>
    </row>
    <row r="154" spans="1:3" ht="15.75" thickBot="1" x14ac:dyDescent="0.3">
      <c r="A154" s="39" t="s">
        <v>10</v>
      </c>
      <c r="B154" s="9" t="s">
        <v>3</v>
      </c>
      <c r="C154" s="48">
        <v>26.86</v>
      </c>
    </row>
    <row r="155" spans="1:3" ht="15.75" thickBot="1" x14ac:dyDescent="0.3">
      <c r="A155" s="39" t="s">
        <v>11</v>
      </c>
      <c r="B155" s="9" t="s">
        <v>3</v>
      </c>
      <c r="C155" s="48">
        <v>0</v>
      </c>
    </row>
    <row r="156" spans="1:3" ht="15.75" thickBot="1" x14ac:dyDescent="0.3">
      <c r="A156" s="85" t="s">
        <v>12</v>
      </c>
      <c r="B156" s="85"/>
      <c r="C156" s="44">
        <v>4679.47</v>
      </c>
    </row>
    <row r="157" spans="1:3" ht="15.75" thickBot="1" x14ac:dyDescent="0.3">
      <c r="A157" s="88"/>
      <c r="B157" s="88"/>
      <c r="C157" s="88"/>
    </row>
    <row r="158" spans="1:3" ht="15.75" thickBot="1" x14ac:dyDescent="0.3">
      <c r="A158" s="85" t="s">
        <v>13</v>
      </c>
      <c r="B158" s="85"/>
      <c r="C158" s="52">
        <v>-6720.43</v>
      </c>
    </row>
    <row r="159" spans="1:3" ht="15.75" thickBot="1" x14ac:dyDescent="0.3">
      <c r="A159" s="39" t="s">
        <v>14</v>
      </c>
      <c r="B159" s="7" t="s">
        <v>3</v>
      </c>
      <c r="C159" s="48">
        <v>-5848.77</v>
      </c>
    </row>
    <row r="160" spans="1:3" ht="15.75" thickBot="1" x14ac:dyDescent="0.3">
      <c r="A160" s="39" t="s">
        <v>15</v>
      </c>
      <c r="B160" s="7" t="s">
        <v>3</v>
      </c>
      <c r="C160" s="48">
        <v>-871.66</v>
      </c>
    </row>
    <row r="161" spans="1:3" ht="15.75" thickBot="1" x14ac:dyDescent="0.3">
      <c r="A161" s="40" t="s">
        <v>16</v>
      </c>
      <c r="B161" s="10" t="s">
        <v>3</v>
      </c>
      <c r="C161" s="49">
        <v>0</v>
      </c>
    </row>
    <row r="162" spans="1:3" ht="15.75" customHeight="1" thickBot="1" x14ac:dyDescent="0.3">
      <c r="A162" s="40" t="s">
        <v>17</v>
      </c>
      <c r="B162" s="10" t="s">
        <v>3</v>
      </c>
      <c r="C162" s="49">
        <v>0</v>
      </c>
    </row>
    <row r="163" spans="1:3" ht="15.75" thickBot="1" x14ac:dyDescent="0.3">
      <c r="A163" s="40" t="s">
        <v>18</v>
      </c>
      <c r="B163" s="10" t="s">
        <v>3</v>
      </c>
      <c r="C163" s="49">
        <v>0</v>
      </c>
    </row>
    <row r="164" spans="1:3" ht="15.75" thickBot="1" x14ac:dyDescent="0.3">
      <c r="A164" s="40" t="s">
        <v>19</v>
      </c>
      <c r="B164" s="10" t="s">
        <v>3</v>
      </c>
      <c r="C164" s="49">
        <v>0</v>
      </c>
    </row>
    <row r="165" spans="1:3" ht="15.75" thickBot="1" x14ac:dyDescent="0.3">
      <c r="A165" s="88"/>
      <c r="B165" s="88"/>
      <c r="C165" s="88"/>
    </row>
    <row r="166" spans="1:3" ht="15.75" thickBot="1" x14ac:dyDescent="0.3">
      <c r="A166" s="85" t="s">
        <v>20</v>
      </c>
      <c r="B166" s="85"/>
      <c r="C166" s="85"/>
    </row>
    <row r="167" spans="1:3" x14ac:dyDescent="0.25">
      <c r="A167" s="89" t="s">
        <v>21</v>
      </c>
      <c r="B167" s="90"/>
      <c r="C167" s="50">
        <v>0</v>
      </c>
    </row>
    <row r="168" spans="1:3" x14ac:dyDescent="0.25">
      <c r="A168" s="81" t="s">
        <v>22</v>
      </c>
      <c r="B168" s="82"/>
      <c r="C168" s="46">
        <v>0</v>
      </c>
    </row>
    <row r="169" spans="1:3" ht="15.75" thickBot="1" x14ac:dyDescent="0.3">
      <c r="A169" s="38" t="s">
        <v>23</v>
      </c>
      <c r="B169" s="11"/>
      <c r="C169" s="47">
        <v>0</v>
      </c>
    </row>
    <row r="170" spans="1:3" ht="15.75" thickBot="1" x14ac:dyDescent="0.3">
      <c r="A170" s="15"/>
      <c r="B170" s="51"/>
      <c r="C170" s="51"/>
    </row>
    <row r="171" spans="1:3" ht="15.75" thickTop="1" x14ac:dyDescent="0.25">
      <c r="A171" s="91" t="s">
        <v>54</v>
      </c>
      <c r="B171" s="92"/>
      <c r="C171" s="92"/>
    </row>
    <row r="172" spans="1:3" x14ac:dyDescent="0.25">
      <c r="A172" s="42" t="s">
        <v>63</v>
      </c>
    </row>
    <row r="173" spans="1:3" ht="15.75" thickBot="1" x14ac:dyDescent="0.3">
      <c r="A173" s="43" t="s">
        <v>75</v>
      </c>
    </row>
    <row r="174" spans="1:3" ht="15.75" customHeight="1" thickBot="1" x14ac:dyDescent="0.3">
      <c r="A174" s="93" t="s">
        <v>0</v>
      </c>
      <c r="B174" s="94"/>
      <c r="C174" s="53" t="s">
        <v>25</v>
      </c>
    </row>
    <row r="175" spans="1:3" ht="15.75" thickBot="1" x14ac:dyDescent="0.3">
      <c r="A175" s="41" t="s">
        <v>31</v>
      </c>
      <c r="B175" s="7" t="s">
        <v>3</v>
      </c>
      <c r="C175" s="54">
        <v>9269.94</v>
      </c>
    </row>
    <row r="176" spans="1:3" ht="15.75" customHeight="1" thickBot="1" x14ac:dyDescent="0.3">
      <c r="A176" s="41" t="s">
        <v>32</v>
      </c>
      <c r="B176" s="12"/>
      <c r="C176" s="54">
        <v>6750.15</v>
      </c>
    </row>
    <row r="177" spans="1:4" ht="15.75" thickBot="1" x14ac:dyDescent="0.3">
      <c r="A177" s="41" t="s">
        <v>33</v>
      </c>
      <c r="B177" s="12"/>
      <c r="C177" s="54">
        <v>2519.8000000000002</v>
      </c>
    </row>
    <row r="178" spans="1:4" ht="15.75" thickBot="1" x14ac:dyDescent="0.3">
      <c r="A178" s="41" t="s">
        <v>34</v>
      </c>
      <c r="B178" s="12"/>
      <c r="C178" s="55" t="s">
        <v>35</v>
      </c>
    </row>
    <row r="179" spans="1:4" ht="15.75" thickBot="1" x14ac:dyDescent="0.3">
      <c r="A179" s="41" t="s">
        <v>36</v>
      </c>
      <c r="B179" s="12"/>
      <c r="C179" s="55" t="s">
        <v>35</v>
      </c>
    </row>
    <row r="180" spans="1:4" ht="15.75" thickBot="1" x14ac:dyDescent="0.3">
      <c r="A180" s="41" t="s">
        <v>37</v>
      </c>
      <c r="B180" s="7" t="s">
        <v>3</v>
      </c>
      <c r="C180" s="54">
        <v>4231.4799999999996</v>
      </c>
    </row>
    <row r="181" spans="1:4" ht="15.75" customHeight="1" thickBot="1" x14ac:dyDescent="0.3">
      <c r="A181" s="41" t="s">
        <v>38</v>
      </c>
      <c r="B181" s="12"/>
      <c r="C181" s="55" t="s">
        <v>35</v>
      </c>
    </row>
    <row r="182" spans="1:4" ht="15.75" thickBot="1" x14ac:dyDescent="0.3">
      <c r="A182" s="41" t="s">
        <v>39</v>
      </c>
      <c r="B182" s="12"/>
      <c r="C182" s="55" t="s">
        <v>35</v>
      </c>
    </row>
    <row r="183" spans="1:4" ht="15.75" thickBot="1" x14ac:dyDescent="0.3">
      <c r="A183" s="41" t="s">
        <v>40</v>
      </c>
      <c r="B183" s="12"/>
      <c r="C183" s="55" t="s">
        <v>35</v>
      </c>
    </row>
    <row r="184" spans="1:4" ht="15.75" thickBot="1" x14ac:dyDescent="0.3">
      <c r="A184" s="41" t="s">
        <v>41</v>
      </c>
      <c r="B184" s="12"/>
      <c r="C184" s="55" t="s">
        <v>35</v>
      </c>
    </row>
    <row r="185" spans="1:4" ht="15.75" thickBot="1" x14ac:dyDescent="0.3">
      <c r="A185" s="41" t="s">
        <v>42</v>
      </c>
      <c r="B185" s="12"/>
      <c r="C185" s="55" t="s">
        <v>61</v>
      </c>
    </row>
    <row r="186" spans="1:4" ht="15.75" thickBot="1" x14ac:dyDescent="0.3">
      <c r="A186" s="41" t="s">
        <v>10</v>
      </c>
      <c r="B186" s="7" t="s">
        <v>3</v>
      </c>
      <c r="C186" s="54">
        <v>0</v>
      </c>
    </row>
    <row r="187" spans="1:4" ht="15.75" thickBot="1" x14ac:dyDescent="0.3">
      <c r="A187" s="41" t="s">
        <v>43</v>
      </c>
      <c r="B187" s="7" t="s">
        <v>3</v>
      </c>
      <c r="C187" s="54">
        <v>0</v>
      </c>
    </row>
    <row r="188" spans="1:4" ht="15.75" thickBot="1" x14ac:dyDescent="0.3">
      <c r="A188" s="41" t="s">
        <v>44</v>
      </c>
      <c r="B188" s="12"/>
      <c r="C188" s="54">
        <v>0</v>
      </c>
    </row>
    <row r="189" spans="1:4" ht="15.75" thickBot="1" x14ac:dyDescent="0.3">
      <c r="A189" s="41" t="s">
        <v>45</v>
      </c>
      <c r="B189" s="7" t="s">
        <v>3</v>
      </c>
      <c r="C189" s="54">
        <v>0</v>
      </c>
    </row>
    <row r="190" spans="1:4" ht="15.75" thickBot="1" x14ac:dyDescent="0.3">
      <c r="A190" s="41" t="s">
        <v>46</v>
      </c>
      <c r="B190" s="12"/>
      <c r="C190" s="55" t="s">
        <v>47</v>
      </c>
    </row>
    <row r="191" spans="1:4" ht="15.75" thickBot="1" x14ac:dyDescent="0.3">
      <c r="A191" s="41" t="s">
        <v>48</v>
      </c>
      <c r="B191" s="12"/>
      <c r="C191" s="54">
        <v>0</v>
      </c>
      <c r="D191" s="1"/>
    </row>
    <row r="192" spans="1:4" ht="15.75" thickBot="1" x14ac:dyDescent="0.3">
      <c r="A192" s="41" t="s">
        <v>49</v>
      </c>
      <c r="B192" s="12"/>
      <c r="C192" s="54">
        <v>0</v>
      </c>
    </row>
    <row r="193" spans="1:4" ht="15.75" thickBot="1" x14ac:dyDescent="0.3">
      <c r="A193" s="41" t="s">
        <v>50</v>
      </c>
      <c r="B193" s="12"/>
      <c r="C193" s="54">
        <v>0</v>
      </c>
    </row>
    <row r="194" spans="1:4" ht="15.75" thickBot="1" x14ac:dyDescent="0.3">
      <c r="A194" s="15"/>
      <c r="B194" s="56"/>
      <c r="C194" s="56"/>
    </row>
    <row r="195" spans="1:4" ht="15.75" thickTop="1" x14ac:dyDescent="0.25">
      <c r="A195" s="91" t="s">
        <v>52</v>
      </c>
      <c r="B195" s="92"/>
      <c r="C195" s="92"/>
    </row>
    <row r="196" spans="1:4" x14ac:dyDescent="0.25">
      <c r="A196" s="42" t="s">
        <v>63</v>
      </c>
      <c r="D196" s="1"/>
    </row>
    <row r="197" spans="1:4" ht="15.75" thickBot="1" x14ac:dyDescent="0.3">
      <c r="A197" s="43" t="s">
        <v>75</v>
      </c>
    </row>
    <row r="198" spans="1:4" ht="15.75" thickBot="1" x14ac:dyDescent="0.3">
      <c r="A198" s="93" t="s">
        <v>0</v>
      </c>
      <c r="B198" s="94"/>
      <c r="C198" s="53" t="s">
        <v>25</v>
      </c>
    </row>
    <row r="199" spans="1:4" ht="15.75" thickBot="1" x14ac:dyDescent="0.3">
      <c r="A199" s="41" t="s">
        <v>31</v>
      </c>
      <c r="B199" s="7" t="s">
        <v>3</v>
      </c>
      <c r="C199" s="54">
        <v>1239.04</v>
      </c>
    </row>
    <row r="200" spans="1:4" ht="15.75" thickBot="1" x14ac:dyDescent="0.3">
      <c r="A200" s="41" t="s">
        <v>32</v>
      </c>
      <c r="B200" s="12"/>
      <c r="C200" s="54">
        <v>210.71</v>
      </c>
    </row>
    <row r="201" spans="1:4" ht="15.75" thickBot="1" x14ac:dyDescent="0.3">
      <c r="A201" s="41" t="s">
        <v>33</v>
      </c>
      <c r="B201" s="12"/>
      <c r="C201" s="54">
        <v>1028.33</v>
      </c>
    </row>
    <row r="202" spans="1:4" ht="15.75" customHeight="1" thickBot="1" x14ac:dyDescent="0.3">
      <c r="A202" s="41" t="s">
        <v>34</v>
      </c>
      <c r="B202" s="12"/>
      <c r="C202" s="55" t="s">
        <v>35</v>
      </c>
    </row>
    <row r="203" spans="1:4" ht="15.75" thickBot="1" x14ac:dyDescent="0.3">
      <c r="A203" s="41" t="s">
        <v>36</v>
      </c>
      <c r="B203" s="12"/>
      <c r="C203" s="55" t="s">
        <v>35</v>
      </c>
    </row>
    <row r="204" spans="1:4" ht="15.75" thickBot="1" x14ac:dyDescent="0.3">
      <c r="A204" s="41" t="s">
        <v>37</v>
      </c>
      <c r="B204" s="7" t="s">
        <v>3</v>
      </c>
      <c r="C204" s="54">
        <v>0</v>
      </c>
    </row>
    <row r="205" spans="1:4" ht="15.75" thickBot="1" x14ac:dyDescent="0.3">
      <c r="A205" s="41" t="s">
        <v>38</v>
      </c>
      <c r="B205" s="12"/>
      <c r="C205" s="55" t="s">
        <v>35</v>
      </c>
    </row>
    <row r="206" spans="1:4" ht="15.75" thickBot="1" x14ac:dyDescent="0.3">
      <c r="A206" s="41" t="s">
        <v>39</v>
      </c>
      <c r="B206" s="12"/>
      <c r="C206" s="55" t="s">
        <v>35</v>
      </c>
    </row>
    <row r="207" spans="1:4" ht="15.75" thickBot="1" x14ac:dyDescent="0.3">
      <c r="A207" s="41" t="s">
        <v>40</v>
      </c>
      <c r="B207" s="12"/>
      <c r="C207" s="55" t="s">
        <v>35</v>
      </c>
    </row>
    <row r="208" spans="1:4" ht="15.75" thickBot="1" x14ac:dyDescent="0.3">
      <c r="A208" s="41" t="s">
        <v>41</v>
      </c>
      <c r="B208" s="12"/>
      <c r="C208" s="55" t="s">
        <v>35</v>
      </c>
    </row>
    <row r="209" spans="1:3" ht="15.75" customHeight="1" thickBot="1" x14ac:dyDescent="0.3">
      <c r="A209" s="41" t="s">
        <v>42</v>
      </c>
      <c r="B209" s="12"/>
      <c r="C209" s="55" t="s">
        <v>35</v>
      </c>
    </row>
    <row r="210" spans="1:3" ht="15.75" thickBot="1" x14ac:dyDescent="0.3">
      <c r="A210" s="41" t="s">
        <v>10</v>
      </c>
      <c r="B210" s="7" t="s">
        <v>3</v>
      </c>
      <c r="C210" s="54">
        <v>0</v>
      </c>
    </row>
    <row r="211" spans="1:3" ht="15.75" thickBot="1" x14ac:dyDescent="0.3">
      <c r="A211" s="41" t="s">
        <v>43</v>
      </c>
      <c r="B211" s="7" t="s">
        <v>3</v>
      </c>
      <c r="C211" s="54">
        <v>0</v>
      </c>
    </row>
    <row r="212" spans="1:3" ht="15.75" thickBot="1" x14ac:dyDescent="0.3">
      <c r="A212" s="41" t="s">
        <v>44</v>
      </c>
      <c r="B212" s="12"/>
      <c r="C212" s="54">
        <v>0</v>
      </c>
    </row>
    <row r="213" spans="1:3" ht="15.75" thickBot="1" x14ac:dyDescent="0.3">
      <c r="A213" s="41" t="s">
        <v>45</v>
      </c>
      <c r="B213" s="7" t="s">
        <v>3</v>
      </c>
      <c r="C213" s="54">
        <v>0.34</v>
      </c>
    </row>
    <row r="214" spans="1:3" ht="15.75" thickBot="1" x14ac:dyDescent="0.3">
      <c r="A214" s="41" t="s">
        <v>46</v>
      </c>
      <c r="B214" s="12"/>
      <c r="C214" s="55" t="s">
        <v>51</v>
      </c>
    </row>
    <row r="215" spans="1:3" ht="15.75" thickBot="1" x14ac:dyDescent="0.3">
      <c r="A215" s="41" t="s">
        <v>48</v>
      </c>
      <c r="B215" s="12"/>
      <c r="C215" s="54">
        <v>0</v>
      </c>
    </row>
    <row r="216" spans="1:3" ht="15.75" thickBot="1" x14ac:dyDescent="0.3">
      <c r="A216" s="41" t="s">
        <v>49</v>
      </c>
      <c r="B216" s="12"/>
      <c r="C216" s="54">
        <v>0</v>
      </c>
    </row>
    <row r="217" spans="1:3" ht="15.75" thickBot="1" x14ac:dyDescent="0.3">
      <c r="A217" s="41" t="s">
        <v>50</v>
      </c>
      <c r="B217" s="12"/>
      <c r="C217" s="54">
        <v>0</v>
      </c>
    </row>
    <row r="218" spans="1:3" ht="15.75" thickBot="1" x14ac:dyDescent="0.3">
      <c r="A218" s="15"/>
      <c r="B218" s="56"/>
      <c r="C218" s="56"/>
    </row>
    <row r="219" spans="1:3" ht="15.75" thickTop="1" x14ac:dyDescent="0.25">
      <c r="A219" s="91" t="s">
        <v>57</v>
      </c>
      <c r="B219" s="92"/>
      <c r="C219" s="92"/>
    </row>
    <row r="220" spans="1:3" x14ac:dyDescent="0.25">
      <c r="A220" s="42" t="s">
        <v>63</v>
      </c>
    </row>
    <row r="221" spans="1:3" ht="15.75" thickBot="1" x14ac:dyDescent="0.3">
      <c r="A221" s="43" t="s">
        <v>75</v>
      </c>
    </row>
    <row r="222" spans="1:3" ht="15.75" thickBot="1" x14ac:dyDescent="0.3">
      <c r="A222" s="93" t="s">
        <v>0</v>
      </c>
      <c r="B222" s="94"/>
      <c r="C222" s="53" t="s">
        <v>25</v>
      </c>
    </row>
    <row r="223" spans="1:3" ht="15.75" thickBot="1" x14ac:dyDescent="0.3">
      <c r="A223" s="41" t="s">
        <v>31</v>
      </c>
      <c r="B223" s="7" t="s">
        <v>3</v>
      </c>
      <c r="C223" s="54">
        <v>4652.6000000000004</v>
      </c>
    </row>
    <row r="224" spans="1:3" ht="15.75" thickBot="1" x14ac:dyDescent="0.3">
      <c r="A224" s="41" t="s">
        <v>32</v>
      </c>
      <c r="B224" s="12"/>
      <c r="C224" s="54">
        <v>4652.6000000000004</v>
      </c>
    </row>
    <row r="225" spans="1:3" ht="15.75" thickBot="1" x14ac:dyDescent="0.3">
      <c r="A225" s="41" t="s">
        <v>33</v>
      </c>
      <c r="B225" s="12"/>
      <c r="C225" s="54">
        <v>0</v>
      </c>
    </row>
    <row r="226" spans="1:3" ht="15.75" customHeight="1" thickBot="1" x14ac:dyDescent="0.3">
      <c r="A226" s="41" t="s">
        <v>34</v>
      </c>
      <c r="B226" s="12"/>
      <c r="C226" s="55" t="s">
        <v>35</v>
      </c>
    </row>
    <row r="227" spans="1:3" ht="15.75" thickBot="1" x14ac:dyDescent="0.3">
      <c r="A227" s="41" t="s">
        <v>36</v>
      </c>
      <c r="B227" s="12"/>
      <c r="C227" s="55" t="s">
        <v>35</v>
      </c>
    </row>
    <row r="228" spans="1:3" ht="15.75" thickBot="1" x14ac:dyDescent="0.3">
      <c r="A228" s="41" t="s">
        <v>37</v>
      </c>
      <c r="B228" s="7" t="s">
        <v>3</v>
      </c>
      <c r="C228" s="54">
        <v>0</v>
      </c>
    </row>
    <row r="229" spans="1:3" ht="15.75" thickBot="1" x14ac:dyDescent="0.3">
      <c r="A229" s="41" t="s">
        <v>38</v>
      </c>
      <c r="B229" s="12"/>
      <c r="C229" s="55" t="s">
        <v>35</v>
      </c>
    </row>
    <row r="230" spans="1:3" ht="15.75" thickBot="1" x14ac:dyDescent="0.3">
      <c r="A230" s="41" t="s">
        <v>39</v>
      </c>
      <c r="B230" s="12"/>
      <c r="C230" s="55" t="s">
        <v>35</v>
      </c>
    </row>
    <row r="231" spans="1:3" ht="15.75" thickBot="1" x14ac:dyDescent="0.3">
      <c r="A231" s="41" t="s">
        <v>40</v>
      </c>
      <c r="B231" s="12"/>
      <c r="C231" s="55" t="s">
        <v>35</v>
      </c>
    </row>
    <row r="232" spans="1:3" ht="15.75" thickBot="1" x14ac:dyDescent="0.3">
      <c r="A232" s="41" t="s">
        <v>41</v>
      </c>
      <c r="B232" s="12"/>
      <c r="C232" s="55" t="s">
        <v>35</v>
      </c>
    </row>
    <row r="233" spans="1:3" ht="15.75" thickBot="1" x14ac:dyDescent="0.3">
      <c r="A233" s="41" t="s">
        <v>42</v>
      </c>
      <c r="B233" s="12"/>
      <c r="C233" s="55" t="s">
        <v>35</v>
      </c>
    </row>
    <row r="234" spans="1:3" ht="15.75" thickBot="1" x14ac:dyDescent="0.3">
      <c r="A234" s="41" t="s">
        <v>10</v>
      </c>
      <c r="B234" s="7" t="s">
        <v>3</v>
      </c>
      <c r="C234" s="54">
        <v>26.86</v>
      </c>
    </row>
    <row r="235" spans="1:3" ht="15.75" thickBot="1" x14ac:dyDescent="0.3">
      <c r="A235" s="41" t="s">
        <v>43</v>
      </c>
      <c r="B235" s="7" t="s">
        <v>3</v>
      </c>
      <c r="C235" s="54">
        <v>0</v>
      </c>
    </row>
    <row r="236" spans="1:3" ht="15.75" thickBot="1" x14ac:dyDescent="0.3">
      <c r="A236" s="41" t="s">
        <v>44</v>
      </c>
      <c r="B236" s="12"/>
      <c r="C236" s="54">
        <v>0</v>
      </c>
    </row>
    <row r="237" spans="1:3" ht="15.75" thickBot="1" x14ac:dyDescent="0.3">
      <c r="A237" s="41" t="s">
        <v>45</v>
      </c>
      <c r="B237" s="7" t="s">
        <v>3</v>
      </c>
      <c r="C237" s="54">
        <v>614.59</v>
      </c>
    </row>
    <row r="238" spans="1:3" ht="15.75" thickBot="1" x14ac:dyDescent="0.3">
      <c r="A238" s="41" t="s">
        <v>46</v>
      </c>
      <c r="B238" s="12"/>
      <c r="C238" s="55" t="s">
        <v>51</v>
      </c>
    </row>
    <row r="239" spans="1:3" ht="15.75" thickBot="1" x14ac:dyDescent="0.3">
      <c r="A239" s="41" t="s">
        <v>48</v>
      </c>
      <c r="B239" s="12"/>
      <c r="C239" s="54">
        <v>0</v>
      </c>
    </row>
    <row r="240" spans="1:3" ht="15.75" thickBot="1" x14ac:dyDescent="0.3">
      <c r="A240" s="41" t="s">
        <v>49</v>
      </c>
      <c r="B240" s="12"/>
      <c r="C240" s="54">
        <v>0</v>
      </c>
    </row>
    <row r="241" spans="1:3" ht="15.75" thickBot="1" x14ac:dyDescent="0.3">
      <c r="A241" s="41" t="s">
        <v>50</v>
      </c>
      <c r="B241" s="12"/>
      <c r="C241" s="54">
        <v>0</v>
      </c>
    </row>
    <row r="242" spans="1:3" ht="15.75" thickTop="1" x14ac:dyDescent="0.25">
      <c r="A242" s="28"/>
      <c r="B242" s="29"/>
      <c r="C242" s="28"/>
    </row>
    <row r="254" spans="1:3" ht="15.75" customHeight="1" x14ac:dyDescent="0.25"/>
  </sheetData>
  <mergeCells count="55">
    <mergeCell ref="A85:C85"/>
    <mergeCell ref="A171:C171"/>
    <mergeCell ref="A174:B174"/>
    <mergeCell ref="A195:C195"/>
    <mergeCell ref="A198:B198"/>
    <mergeCell ref="A219:C219"/>
    <mergeCell ref="A222:B222"/>
    <mergeCell ref="A168:B168"/>
    <mergeCell ref="A143:C143"/>
    <mergeCell ref="A146:B146"/>
    <mergeCell ref="A148:B148"/>
    <mergeCell ref="A149:B149"/>
    <mergeCell ref="A153:B153"/>
    <mergeCell ref="A156:B156"/>
    <mergeCell ref="A157:C157"/>
    <mergeCell ref="A158:B158"/>
    <mergeCell ref="A165:C165"/>
    <mergeCell ref="A166:C166"/>
    <mergeCell ref="A167:B167"/>
    <mergeCell ref="A140:B140"/>
    <mergeCell ref="A115:C115"/>
    <mergeCell ref="A118:B118"/>
    <mergeCell ref="A120:B120"/>
    <mergeCell ref="A121:B121"/>
    <mergeCell ref="A125:B125"/>
    <mergeCell ref="A128:B128"/>
    <mergeCell ref="A129:C129"/>
    <mergeCell ref="A130:B130"/>
    <mergeCell ref="A137:C137"/>
    <mergeCell ref="A138:C138"/>
    <mergeCell ref="A139:B139"/>
    <mergeCell ref="A112:B112"/>
    <mergeCell ref="A86:C86"/>
    <mergeCell ref="A89:B89"/>
    <mergeCell ref="A91:B91"/>
    <mergeCell ref="A92:B92"/>
    <mergeCell ref="A97:B97"/>
    <mergeCell ref="A100:B100"/>
    <mergeCell ref="A101:C101"/>
    <mergeCell ref="A102:B102"/>
    <mergeCell ref="A109:C109"/>
    <mergeCell ref="A110:C110"/>
    <mergeCell ref="A111:B111"/>
    <mergeCell ref="A1:C1"/>
    <mergeCell ref="A4:C4"/>
    <mergeCell ref="A7:C7"/>
    <mergeCell ref="A9:C9"/>
    <mergeCell ref="A12:C12"/>
    <mergeCell ref="A20:C20"/>
    <mergeCell ref="A24:C24"/>
    <mergeCell ref="A28:C28"/>
    <mergeCell ref="A30:C30"/>
    <mergeCell ref="A37:C37"/>
    <mergeCell ref="A63:C63"/>
    <mergeCell ref="A83:C83"/>
  </mergeCells>
  <hyperlinks>
    <hyperlink ref="B119" r:id="rId1" tooltip="Details for Ordinary Dividends and Distributions" display="https://oltx.fidelity.com/ftgw/fbc/ofaccounts/taxInfoL1T1?ACCOUNT=Y80817344&amp;TRS_TRAN_TYPE=1099-DIV&amp;SELECTED_YEAR_IND=0&amp;L1T1_INDEX=1&amp;txs=B" xr:uid="{5B246F34-E12D-46BA-B453-C38240A401BA}"/>
    <hyperlink ref="B122" r:id="rId2" tooltip="Details for Interest Income" display="https://oltx.fidelity.com/ftgw/fbc/ofaccounts/taxInfoL1T1?ACCOUNT=Y80817344&amp;TRS_TRAN_TYPE=1099-INT&amp;SELECTED_YEAR_IND=0&amp;L1T1_INDEX=2&amp;txs=C" xr:uid="{00CBFCF2-4097-4A21-9222-F7E065FABAEE}"/>
    <hyperlink ref="B123" r:id="rId3" tooltip="Details for Miscellaneous Income" display="https://oltx.fidelity.com/ftgw/fbc/ofaccounts/taxInfoL1T1?ACCOUNT=Y80817344&amp;TRS_TRAN_TYPE=1099-MISC&amp;SELECTED_YEAR_IND=0&amp;L1T1_INDEX=3&amp;txs=D" xr:uid="{7372699E-CABE-46FF-A9E7-264609925CB3}"/>
    <hyperlink ref="B124" r:id="rId4" tooltip="Details for Original Issue Discount" display="https://oltx.fidelity.com/ftgw/fbc/ofaccounts/taxInfoDetails?ACCOUNT=Y80817344&amp;SELECTED_YEAR_IND=0&amp;TRS_TRAN_TYPE=1099-OID&amp;pageType=4" xr:uid="{D0C55E5B-D99E-43BC-82F3-FE3898556032}"/>
    <hyperlink ref="B126" r:id="rId5" tooltip="Details for Nondividend Distributions" display="https://oltx.fidelity.com/ftgw/fbc/ofaccounts/taxInfoL1T1?ACCOUNT=Y80817344&amp;TRS_TRAN_TYPE=1099-DIV&amp;SELECTED_YEAR_IND=0&amp;L1T1_INDEX=1&amp;txs=B" xr:uid="{F15A1BAB-40D0-4E36-ABC9-7F8DD3856356}"/>
    <hyperlink ref="B127" r:id="rId6" tooltip="Details for Tax-Exempt Income" display="https://oltx.fidelity.com/ftgw/fbc/ofaccounts/taxInfoL2?ACCOUNT=Y80817344&amp;L2_TRAN_TYPE=1099-INT&amp;SELECTED_YEAR_IND=0&amp;L1T1_INDEX=0&amp;L2_INDEX=9&amp;txs=9&amp;BOX_N=8&amp;SORT_C=P" xr:uid="{E357A30B-7DFE-4C91-BD0F-CA0AF886B31A}"/>
    <hyperlink ref="B131" r:id="rId7" tooltip="Details for Net Short-Term" display="https://oltx.fidelity.com/ftgw/fbc/ofaccounts/taxInfoRGL?ACCOUNT=Y80817344&amp;SELECTED_YEAR=2023&amp;SELECTED_TERM=SHORT&amp;txs=F" xr:uid="{F8FA4657-314D-43B9-9B61-4D0008C0FA50}"/>
    <hyperlink ref="B132" r:id="rId8" tooltip="Details for Net Long-Term" display="https://oltx.fidelity.com/ftgw/fbc/ofaccounts/taxInfoRGL?ACCOUNT=Y80817344&amp;SELECTED_YEAR=2023&amp;SELECTED_TERM=LONG&amp;txs=G" xr:uid="{405C40F2-6A62-44CE-9761-8F119223246F}"/>
    <hyperlink ref="B133" r:id="rId9" tooltip="Details for Reportable Bond Premium" display="https://oltx.fidelity.com/ftgw/fbc/ofaccounts/taxInfoDetails?ACCOUNT=Y80817344&amp;SELECTED_YEAR_IND=0&amp;pageType=0" xr:uid="{AC605E60-1120-49E1-A2F0-9FD8C69682C8}"/>
    <hyperlink ref="B134" r:id="rId10" tooltip="Details for Realized Accrued Market Discount Income" display="https://oltx.fidelity.com/ftgw/fbc/ofaccounts/taxInfoDetails?ACCOUNT=Y80817344&amp;SELECTED_YEAR_IND=0&amp;pageType=1" xr:uid="{3EFCB49A-4B7D-4E02-BA81-00C395391111}"/>
    <hyperlink ref="B135" r:id="rId11" tooltip="Details for Ordinary Income or Loss" display="https://oltx.fidelity.com/ftgw/fbc/ofaccounts/taxInfoDetails?ACCOUNT=Y80817344&amp;SELECTED_YEAR_IND=0&amp;pageType=2" xr:uid="{38E66971-9A18-4781-926D-AC2D2C82B4E3}"/>
    <hyperlink ref="B136" r:id="rId12" tooltip="Details for Reportable Acquisition Premium" display="https://oltx.fidelity.com/ftgw/fbc/ofaccounts/taxInfoDetails?ACCOUNT=Y80817344&amp;SELECTED_YEAR_IND=0&amp;pageType=3" xr:uid="{4636EB7B-593D-46A3-9B5B-2B7903872130}"/>
    <hyperlink ref="B147" r:id="rId13" tooltip="Details for Ordinary Dividends and Distributions" display="https://oltx.fidelity.com/ftgw/fbc/ofaccounts/taxInfoL1T1?ACCOUNT=Y80570158&amp;TRS_TRAN_TYPE=1099-DIV&amp;SELECTED_YEAR_IND=0&amp;L1T1_INDEX=1&amp;txs=B" xr:uid="{395F7371-7B6E-46C6-9432-DF917A9A37D4}"/>
    <hyperlink ref="B150" r:id="rId14" tooltip="Details for Interest Income" display="https://oltx.fidelity.com/ftgw/fbc/ofaccounts/taxInfoL1T1?ACCOUNT=Y80570158&amp;TRS_TRAN_TYPE=1099-INT&amp;SELECTED_YEAR_IND=0&amp;L1T1_INDEX=2&amp;txs=C" xr:uid="{9A41BC67-6AAC-4966-929D-5E6AD1B7204C}"/>
    <hyperlink ref="B151" r:id="rId15" tooltip="Details for Miscellaneous Income" display="https://oltx.fidelity.com/ftgw/fbc/ofaccounts/taxInfoL1T1?ACCOUNT=Y80570158&amp;TRS_TRAN_TYPE=1099-MISC&amp;SELECTED_YEAR_IND=0&amp;L1T1_INDEX=3&amp;txs=D" xr:uid="{8FCA1825-464B-4A1E-999D-51DDE584D56E}"/>
    <hyperlink ref="B152" r:id="rId16" tooltip="Details for Original Issue Discount" display="https://oltx.fidelity.com/ftgw/fbc/ofaccounts/taxInfoDetails?ACCOUNT=Y80570158&amp;SELECTED_YEAR_IND=0&amp;TRS_TRAN_TYPE=1099-OID&amp;pageType=4" xr:uid="{E092AF14-36F2-4E62-9BED-3DF7BDCDB779}"/>
    <hyperlink ref="B154" r:id="rId17" tooltip="Details for Nondividend Distributions" display="https://oltx.fidelity.com/ftgw/fbc/ofaccounts/taxInfoL1T1?ACCOUNT=Y80570158&amp;TRS_TRAN_TYPE=1099-DIV&amp;SELECTED_YEAR_IND=0&amp;L1T1_INDEX=1&amp;txs=B" xr:uid="{852373D9-86D3-46BD-B75C-8CE8AACC69CA}"/>
    <hyperlink ref="B155" r:id="rId18" tooltip="Details for Tax-Exempt Income" display="https://oltx.fidelity.com/ftgw/fbc/ofaccounts/taxInfoL2?ACCOUNT=Y80570158&amp;L2_TRAN_TYPE=1099-INT&amp;SELECTED_YEAR_IND=0&amp;L1T1_INDEX=0&amp;L2_INDEX=9&amp;txs=9&amp;BOX_N=8&amp;SORT_C=P" xr:uid="{A8052C07-DAA7-47A0-8091-09C7AE305D1C}"/>
    <hyperlink ref="B159" r:id="rId19" tooltip="Details for Net Short-Term" display="https://oltx.fidelity.com/ftgw/fbc/ofaccounts/taxInfoRGL?ACCOUNT=Y80570158&amp;SELECTED_YEAR=2023&amp;SELECTED_TERM=SHORT&amp;txs=F" xr:uid="{DB2CB6A2-6132-4930-9CB0-77E499747A17}"/>
    <hyperlink ref="B160" r:id="rId20" tooltip="Details for Net Long-Term" display="https://oltx.fidelity.com/ftgw/fbc/ofaccounts/taxInfoRGL?ACCOUNT=Y80570158&amp;SELECTED_YEAR=2023&amp;SELECTED_TERM=LONG&amp;txs=G" xr:uid="{6772811E-BF33-4EEB-B595-12D2E40B52B5}"/>
    <hyperlink ref="B161" r:id="rId21" tooltip="Details for Reportable Bond Premium" display="https://oltx.fidelity.com/ftgw/fbc/ofaccounts/taxInfoDetails?ACCOUNT=Y80570158&amp;SELECTED_YEAR_IND=0&amp;pageType=0" xr:uid="{84CCD8C2-51BB-4AEB-9AE8-700EEC320DB6}"/>
    <hyperlink ref="B162" r:id="rId22" tooltip="Details for Realized Accrued Market Discount Income" display="https://oltx.fidelity.com/ftgw/fbc/ofaccounts/taxInfoDetails?ACCOUNT=Y80570158&amp;SELECTED_YEAR_IND=0&amp;pageType=1" xr:uid="{E00068E2-D2AC-4BC5-BB89-14C1191B45E5}"/>
    <hyperlink ref="B163" r:id="rId23" tooltip="Details for Ordinary Income or Loss" display="https://oltx.fidelity.com/ftgw/fbc/ofaccounts/taxInfoDetails?ACCOUNT=Y80570158&amp;SELECTED_YEAR_IND=0&amp;pageType=2" xr:uid="{989BB50C-48E5-49F7-BAF1-F3BA01CD931D}"/>
    <hyperlink ref="B164" r:id="rId24" tooltip="Details for Reportable Acquisition Premium" display="https://oltx.fidelity.com/ftgw/fbc/ofaccounts/taxInfoDetails?ACCOUNT=Y80570158&amp;SELECTED_YEAR_IND=0&amp;pageType=3" xr:uid="{97DD2FC0-326C-4CCA-A4ED-1B2D2FB1D46E}"/>
    <hyperlink ref="B175" r:id="rId25" tooltip="Details for Ordinary Dividends" display="https://oltx.fidelity.com/ftgw/fbc/ofaccounts/taxInfoL2?ACCOUNT=X82865374&amp;L2_TRAN_TYPE=1099-DIV&amp;txn=1099-DIV&amp;L1T1_INDEX=1&amp;SELECTED_YEAR_IND=0&amp;SORT_C=A&amp;BOX_N=1A&amp;L2_INDEX=1&amp;txs=1" xr:uid="{A39D2C5A-CDF0-4488-8624-4487C26D8C6C}"/>
    <hyperlink ref="B180" r:id="rId26" tooltip="Details for Capital Gain Distributions" display="https://oltx.fidelity.com/ftgw/fbc/ofaccounts/taxInfoL2?ACCOUNT=X82865374&amp;L2_TRAN_TYPE=1099-DIV&amp;txn=1099-DIV&amp;L1T1_INDEX=1&amp;SELECTED_YEAR_IND=0&amp;SORT_C=F&amp;BOX_N=2&amp;L2_INDEX=2&amp;txs=2" xr:uid="{C81B1C69-E37B-4465-BCF2-44BAF3663861}"/>
    <hyperlink ref="B186" r:id="rId27" tooltip="Details for Nondividend Distributions" display="https://oltx.fidelity.com/ftgw/fbc/ofaccounts/taxInfoL2?ACCOUNT=X82865374&amp;L2_TRAN_TYPE=1099-DIV&amp;txn=1099-DIV&amp;L1T1_INDEX=1&amp;SELECTED_YEAR_IND=0&amp;SORT_C=L&amp;BOX_N=3&amp;L2_INDEX=3&amp;txs=3" xr:uid="{EBFC547B-643A-4843-ABEA-26DB02EBE05D}"/>
    <hyperlink ref="B187" r:id="rId28" tooltip="Details for Federal Income Tax Withheld" display="https://oltx.fidelity.com/ftgw/fbc/ofaccounts/taxInfoL2?ACCOUNT=X82865374&amp;L2_TRAN_TYPE=1099-DIV&amp;txn=1099-DIV&amp;L1T1_INDEX=1&amp;SELECTED_YEAR_IND=0&amp;SORT_C=M&amp;BOX_N=4&amp;L2_INDEX=4&amp;txs=4" xr:uid="{A00D6E92-5656-4514-B4B2-ACF134CDB599}"/>
    <hyperlink ref="B189" r:id="rId29" tooltip="Details for Foreign Tax Paid" display="https://oltx.fidelity.com/ftgw/fbc/ofaccounts/taxInfoL2?ACCOUNT=X82865374&amp;L2_TRAN_TYPE=1099-DIV&amp;txn=1099-DIV&amp;L1T1_INDEX=1&amp;SELECTED_YEAR_IND=0&amp;SORT_C=P&amp;BOX_N=7&amp;L2_INDEX=5&amp;txs=5" xr:uid="{C4974319-1BCE-4605-B1FA-C713B07B7080}"/>
    <hyperlink ref="B199" r:id="rId30" tooltip="Details for Ordinary Dividends" display="https://oltx.fidelity.com/ftgw/fbc/ofaccounts/taxInfoL2?ACCOUNT=Y80817344&amp;L2_TRAN_TYPE=1099-DIV&amp;txn=1099-DIV&amp;L1T1_INDEX=1&amp;SELECTED_YEAR_IND=0&amp;SORT_C=A&amp;BOX_N=1A&amp;L2_INDEX=1&amp;txs=1" xr:uid="{86E58631-48AB-4758-AC63-53888F8A2ABE}"/>
    <hyperlink ref="B204" r:id="rId31" tooltip="Details for Capital Gain Distributions" display="https://oltx.fidelity.com/ftgw/fbc/ofaccounts/taxInfoL2?ACCOUNT=Y80817344&amp;L2_TRAN_TYPE=1099-DIV&amp;txn=1099-DIV&amp;L1T1_INDEX=1&amp;SELECTED_YEAR_IND=0&amp;SORT_C=F&amp;BOX_N=2&amp;L2_INDEX=2&amp;txs=2" xr:uid="{62A45FCD-59D0-44CE-BC9D-A323864D6C40}"/>
    <hyperlink ref="B210" r:id="rId32" tooltip="Details for Nondividend Distributions" display="https://oltx.fidelity.com/ftgw/fbc/ofaccounts/taxInfoL2?ACCOUNT=Y80817344&amp;L2_TRAN_TYPE=1099-DIV&amp;txn=1099-DIV&amp;L1T1_INDEX=1&amp;SELECTED_YEAR_IND=0&amp;SORT_C=L&amp;BOX_N=3&amp;L2_INDEX=3&amp;txs=3" xr:uid="{9FB7B6C0-B60E-4F4F-9384-4CB26FDBC37D}"/>
    <hyperlink ref="B211" r:id="rId33" tooltip="Details for Federal Income Tax Withheld" display="https://oltx.fidelity.com/ftgw/fbc/ofaccounts/taxInfoL2?ACCOUNT=Y80817344&amp;L2_TRAN_TYPE=1099-DIV&amp;txn=1099-DIV&amp;L1T1_INDEX=1&amp;SELECTED_YEAR_IND=0&amp;SORT_C=M&amp;BOX_N=4&amp;L2_INDEX=4&amp;txs=4" xr:uid="{B88E314A-BE44-4935-A59F-49B51517A93E}"/>
    <hyperlink ref="B213" r:id="rId34" tooltip="Details for Foreign Tax Paid" display="https://oltx.fidelity.com/ftgw/fbc/ofaccounts/taxInfoL2?ACCOUNT=Y80817344&amp;L2_TRAN_TYPE=1099-DIV&amp;txn=1099-DIV&amp;L1T1_INDEX=1&amp;SELECTED_YEAR_IND=0&amp;SORT_C=P&amp;BOX_N=7&amp;L2_INDEX=5&amp;txs=5" xr:uid="{D519EDA8-E0D3-434A-8A4A-FB2A386FA046}"/>
    <hyperlink ref="B223" r:id="rId35" tooltip="Details for Ordinary Dividends" display="https://oltx.fidelity.com/ftgw/fbc/ofaccounts/taxInfoL2?ACCOUNT=Y80570158&amp;L2_TRAN_TYPE=1099-DIV&amp;txn=1099-DIV&amp;L1T1_INDEX=1&amp;SELECTED_YEAR_IND=0&amp;SORT_C=A&amp;BOX_N=1A&amp;L2_INDEX=1&amp;txs=1" xr:uid="{8BBE86F2-5D18-4C18-9B19-DAFE5A1D1CDD}"/>
    <hyperlink ref="B228" r:id="rId36" tooltip="Details for Capital Gain Distributions" display="https://oltx.fidelity.com/ftgw/fbc/ofaccounts/taxInfoL2?ACCOUNT=Y80570158&amp;L2_TRAN_TYPE=1099-DIV&amp;txn=1099-DIV&amp;L1T1_INDEX=1&amp;SELECTED_YEAR_IND=0&amp;SORT_C=F&amp;BOX_N=2&amp;L2_INDEX=2&amp;txs=2" xr:uid="{34E2CCC3-A33F-44D5-A0F1-081E9A13BE64}"/>
    <hyperlink ref="B234" r:id="rId37" tooltip="Details for Nondividend Distributions" display="https://oltx.fidelity.com/ftgw/fbc/ofaccounts/taxInfoL2?ACCOUNT=Y80570158&amp;L2_TRAN_TYPE=1099-DIV&amp;txn=1099-DIV&amp;L1T1_INDEX=1&amp;SELECTED_YEAR_IND=0&amp;SORT_C=L&amp;BOX_N=3&amp;L2_INDEX=3&amp;txs=3" xr:uid="{A893A108-CD6A-49F1-8622-F200AE5575A0}"/>
    <hyperlink ref="B235" r:id="rId38" tooltip="Details for Federal Income Tax Withheld" display="https://oltx.fidelity.com/ftgw/fbc/ofaccounts/taxInfoL2?ACCOUNT=Y80570158&amp;L2_TRAN_TYPE=1099-DIV&amp;txn=1099-DIV&amp;L1T1_INDEX=1&amp;SELECTED_YEAR_IND=0&amp;SORT_C=M&amp;BOX_N=4&amp;L2_INDEX=4&amp;txs=4" xr:uid="{56B495D9-5E8F-4C6B-A50B-305FBCC55E63}"/>
    <hyperlink ref="B237" r:id="rId39" tooltip="Details for Foreign Tax Paid" display="https://oltx.fidelity.com/ftgw/fbc/ofaccounts/taxInfoL2?ACCOUNT=Y80570158&amp;L2_TRAN_TYPE=1099-DIV&amp;txn=1099-DIV&amp;L1T1_INDEX=1&amp;SELECTED_YEAR_IND=0&amp;SORT_C=P&amp;BOX_N=7&amp;L2_INDEX=5&amp;txs=5" xr:uid="{FABE2F26-464F-4832-89C7-E21EBAB94B7C}"/>
    <hyperlink ref="B108" r:id="rId40" tooltip="Details for Reportable Acquisition Premium" display="https://oltx.fidelity.com/ftgw/fbc/ofaccounts/taxInfoDetails?ACCOUNT=X82865374&amp;SELECTED_YEAR_IND=0&amp;pageType=3" xr:uid="{6287534D-93B1-4B65-91D7-D8ADDDFE1F12}"/>
    <hyperlink ref="B107" r:id="rId41" tooltip="Details for Ordinary Income or Loss" display="https://oltx.fidelity.com/ftgw/fbc/ofaccounts/taxInfoDetails?ACCOUNT=X82865374&amp;SELECTED_YEAR_IND=0&amp;pageType=2" xr:uid="{09E5A714-A7FF-4ADF-ADB1-881C1DB089FC}"/>
    <hyperlink ref="B106" r:id="rId42" tooltip="Details for Realized Accrued Market Discount Income" display="https://oltx.fidelity.com/ftgw/fbc/ofaccounts/taxInfoDetails?ACCOUNT=X82865374&amp;SELECTED_YEAR_IND=0&amp;pageType=1" xr:uid="{15AAEBA9-ADF5-4A9E-83B6-646416C38952}"/>
    <hyperlink ref="B105" r:id="rId43" tooltip="Details for Reportable Bond Premium" display="https://oltx.fidelity.com/ftgw/fbc/ofaccounts/taxInfoDetails?ACCOUNT=X82865374&amp;SELECTED_YEAR_IND=0&amp;pageType=0" xr:uid="{AD2D7837-CF1C-4381-B32C-642463A5A70F}"/>
    <hyperlink ref="B104" r:id="rId44" tooltip="Details for Net Long-Term" display="https://oltx.fidelity.com/ftgw/fbc/ofaccounts/taxInfoRGL?ACCOUNT=X82865374&amp;SELECTED_YEAR=2023&amp;SELECTED_TERM=LONG&amp;txs=G" xr:uid="{ADC30A30-0116-46BD-8D32-1822F6FBB2FB}"/>
    <hyperlink ref="B103" r:id="rId45" tooltip="Details for Net Short-Term" display="https://oltx.fidelity.com/ftgw/fbc/ofaccounts/taxInfoRGL?ACCOUNT=X82865374&amp;SELECTED_YEAR=2023&amp;SELECTED_TERM=SHORT&amp;txs=F" xr:uid="{D98FFB58-B31C-443B-8904-0FAF413ECFBF}"/>
    <hyperlink ref="B99" r:id="rId46" tooltip="Details for Tax-Exempt Income" display="https://oltx.fidelity.com/ftgw/fbc/ofaccounts/taxInfoL2?ACCOUNT=X82865374&amp;L2_TRAN_TYPE=1099-INT&amp;SELECTED_YEAR_IND=0&amp;L1T1_INDEX=0&amp;L2_INDEX=9&amp;txs=9&amp;BOX_N=8&amp;SORT_C=P" xr:uid="{8FEBF26B-9827-47EA-A891-7F0AA20DAC2A}"/>
    <hyperlink ref="B98" r:id="rId47" tooltip="Details for Nondividend Distributions" display="https://oltx.fidelity.com/ftgw/fbc/ofaccounts/taxInfoL1T1?ACCOUNT=X82865374&amp;TRS_TRAN_TYPE=1099-DIV&amp;SELECTED_YEAR_IND=0&amp;L1T1_INDEX=1&amp;txs=B" xr:uid="{EBF78CB8-A3A5-428C-B7F3-89CC8D27A652}"/>
    <hyperlink ref="B96" r:id="rId48" display="https://oltx.fidelity.com/ftgw/fbc/ofaccounts/taxInfoForeignCurrGainLoss?ACCOUNT=X82865374&amp;SELECTED_YEAR_IND=0&amp;FCGL=Y" xr:uid="{D4D4CE75-DA2F-4A85-8489-82A3D19250B6}"/>
    <hyperlink ref="B95" r:id="rId49" tooltip="Details for Original Issue Discount" display="https://oltx.fidelity.com/ftgw/fbc/ofaccounts/taxInfoDetails?ACCOUNT=X82865374&amp;SELECTED_YEAR_IND=0&amp;TRS_TRAN_TYPE=1099-OID&amp;pageType=4" xr:uid="{3D63E8CA-7AFE-4EE3-A1D5-AB8CF1497C9C}"/>
    <hyperlink ref="B94" r:id="rId50" tooltip="Details for Miscellaneous Income" display="https://oltx.fidelity.com/ftgw/fbc/ofaccounts/taxInfoL1T1?ACCOUNT=X82865374&amp;TRS_TRAN_TYPE=1099-MISC&amp;SELECTED_YEAR_IND=0&amp;L1T1_INDEX=3&amp;txs=D" xr:uid="{23DA32EB-6BF3-483C-A9A1-2CAB8B19EAA0}"/>
    <hyperlink ref="B93" r:id="rId51" tooltip="Details for Interest Income" display="https://oltx.fidelity.com/ftgw/fbc/ofaccounts/taxInfoL1T1?ACCOUNT=X82865374&amp;TRS_TRAN_TYPE=1099-INT&amp;SELECTED_YEAR_IND=0&amp;L1T1_INDEX=2&amp;txs=C" xr:uid="{222B6914-ACD5-4234-A557-330D1A8D79CB}"/>
    <hyperlink ref="B90" r:id="rId52" tooltip="Details for Ordinary Dividends and Distributions" display="https://oltx.fidelity.com/ftgw/fbc/ofaccounts/taxInfoL1T1?ACCOUNT=X82865374&amp;TRS_TRAN_TYPE=1099-DIV&amp;SELECTED_YEAR_IND=0&amp;L1T1_INDEX=1&amp;txs=B" xr:uid="{239959F5-16A1-4BC2-9351-F897F2B2936E}"/>
  </hyperlinks>
  <pageMargins left="0.7" right="0.7" top="0.75" bottom="0.75" header="0.3" footer="0.3"/>
  <pageSetup orientation="portrait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7637-F995-4425-9F7D-6323007EC1DC}">
  <dimension ref="A1:I254"/>
  <sheetViews>
    <sheetView zoomScaleNormal="100" workbookViewId="0">
      <selection activeCell="A8" sqref="A8:C172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68" t="s">
        <v>101</v>
      </c>
      <c r="B1" s="69"/>
      <c r="C1" s="70"/>
    </row>
    <row r="2" spans="1:3" x14ac:dyDescent="0.25">
      <c r="A2" s="26" t="s">
        <v>68</v>
      </c>
    </row>
    <row r="3" spans="1:3" x14ac:dyDescent="0.25">
      <c r="A3" s="26" t="s">
        <v>70</v>
      </c>
    </row>
    <row r="4" spans="1:3" x14ac:dyDescent="0.25">
      <c r="A4" s="26" t="s">
        <v>96</v>
      </c>
    </row>
    <row r="5" spans="1:3" x14ac:dyDescent="0.25">
      <c r="A5" s="26" t="s">
        <v>12</v>
      </c>
    </row>
    <row r="6" spans="1:3" x14ac:dyDescent="0.25">
      <c r="A6" s="26" t="s">
        <v>69</v>
      </c>
    </row>
    <row r="7" spans="1:3" x14ac:dyDescent="0.25">
      <c r="A7" s="26" t="s">
        <v>1</v>
      </c>
    </row>
    <row r="31" spans="9:9" x14ac:dyDescent="0.25">
      <c r="I31" s="3"/>
    </row>
    <row r="32" spans="9:9" x14ac:dyDescent="0.25">
      <c r="I32" s="5"/>
    </row>
    <row r="33" spans="9:9" x14ac:dyDescent="0.25">
      <c r="I33" s="5"/>
    </row>
    <row r="52" ht="15.75" customHeight="1" x14ac:dyDescent="0.25"/>
    <row r="79" ht="15.75" customHeight="1" x14ac:dyDescent="0.25"/>
    <row r="80" ht="15.75" customHeight="1" x14ac:dyDescent="0.25"/>
    <row r="99" ht="15.75" customHeight="1" x14ac:dyDescent="0.25"/>
    <row r="122" ht="15.75" customHeight="1" x14ac:dyDescent="0.25"/>
    <row r="133" ht="15.75" customHeight="1" x14ac:dyDescent="0.25"/>
    <row r="147" ht="15.75" customHeight="1" x14ac:dyDescent="0.25"/>
    <row r="148" ht="15.75" customHeight="1" x14ac:dyDescent="0.25"/>
    <row r="150" ht="15.75" customHeight="1" x14ac:dyDescent="0.25"/>
    <row r="153" ht="15.75" customHeight="1" x14ac:dyDescent="0.25"/>
    <row r="162" ht="15.75" customHeight="1" x14ac:dyDescent="0.25"/>
    <row r="174" ht="15.75" customHeight="1" x14ac:dyDescent="0.25"/>
    <row r="176" ht="15.75" customHeight="1" x14ac:dyDescent="0.25"/>
    <row r="181" spans="4:4" ht="15.75" customHeight="1" x14ac:dyDescent="0.25"/>
    <row r="191" spans="4:4" x14ac:dyDescent="0.25">
      <c r="D191" s="1"/>
    </row>
    <row r="196" spans="4:4" x14ac:dyDescent="0.25">
      <c r="D196" s="1"/>
    </row>
    <row r="202" spans="4:4" ht="15.75" customHeight="1" x14ac:dyDescent="0.25"/>
    <row r="209" ht="15.75" customHeight="1" x14ac:dyDescent="0.25"/>
    <row r="226" ht="15.75" customHeight="1" x14ac:dyDescent="0.25"/>
    <row r="254" ht="15.75" customHeight="1" x14ac:dyDescent="0.25"/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 Data</vt:lpstr>
      <vt:lpstr>First Year Data</vt:lpstr>
      <vt:lpstr>Outputsx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2024-05-05T18:54:31Z</dcterms:modified>
</cp:coreProperties>
</file>