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BA63DB1B-6E23-4E6A-8EF3-0AAA537235CB}" xr6:coauthVersionLast="47" xr6:coauthVersionMax="47" xr10:uidLastSave="{00000000-0000-0000-0000-000000000000}"/>
  <bookViews>
    <workbookView xWindow="-120" yWindow="-120" windowWidth="29040" windowHeight="16440" tabRatio="735" activeTab="2" xr2:uid="{61290AE9-9247-4055-A5C3-1005466886B7}"/>
  </bookViews>
  <sheets>
    <sheet name="Current Year Parameters" sheetId="39" r:id="rId1"/>
    <sheet name="Owners and Accounts" sheetId="40" r:id="rId2"/>
    <sheet name="Current Year Tax Info" sheetId="45" r:id="rId3"/>
  </sheets>
  <definedNames>
    <definedName name="OI_ROW" localSheetId="0">_xlfn.XMATCH(#REF!,'Current Year Parameters'!#REF!,-1,2)</definedName>
    <definedName name="OI_ROW" localSheetId="1">_xlfn.XMATCH(#REF!,'Owners and Accounts'!#REF!,-1,2)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40" l="1"/>
  <c r="C24" i="39"/>
  <c r="B106" i="40"/>
  <c r="B105" i="40"/>
  <c r="B104" i="40"/>
  <c r="B103" i="40"/>
  <c r="B102" i="40"/>
  <c r="B27" i="40"/>
  <c r="B16" i="40"/>
  <c r="B11" i="40"/>
  <c r="A20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<sst xmlns="http://schemas.openxmlformats.org/spreadsheetml/2006/main" count="313" uniqueCount="104">
  <si>
    <t>Interest Income</t>
  </si>
  <si>
    <t>Miscellaneous Income</t>
  </si>
  <si>
    <t>Original Issue Discount</t>
  </si>
  <si>
    <t>Nondividend Distributions</t>
  </si>
  <si>
    <t>Tax-Exempt Income</t>
  </si>
  <si>
    <t>Net Short-Term</t>
  </si>
  <si>
    <t>Net Long-Term</t>
  </si>
  <si>
    <t>Reportable Bond Premium</t>
  </si>
  <si>
    <t>Realized Accrued Market Discount Income</t>
  </si>
  <si>
    <t>Reportable Acquisition Premium</t>
  </si>
  <si>
    <t>Margin Interest Paid</t>
  </si>
  <si>
    <t>Foreign Currency Gain/Loss</t>
  </si>
  <si>
    <t>- Non-Qualified Dividends</t>
  </si>
  <si>
    <t>- Qualified Dividends</t>
  </si>
  <si>
    <t>- Section 897 Ordinary Dividends</t>
  </si>
  <si>
    <t>- Section 199A Dividends</t>
  </si>
  <si>
    <t>Capital Gain Distributions</t>
  </si>
  <si>
    <t>Investment Expenses</t>
  </si>
  <si>
    <t>Foreign Tax Paid</t>
  </si>
  <si>
    <t>Cash Liquidation Distributions</t>
  </si>
  <si>
    <t>Non-cash Liquidation Distributions</t>
  </si>
  <si>
    <t>Thomas</t>
  </si>
  <si>
    <t>Diem-Tran</t>
  </si>
  <si>
    <t>End Data</t>
  </si>
  <si>
    <t>Final Year</t>
  </si>
  <si>
    <t>Inflation</t>
  </si>
  <si>
    <t>IRMAA Multipliers</t>
  </si>
  <si>
    <t>Additional Medicare Tax</t>
  </si>
  <si>
    <t>Additional Medicare Tax on Investments</t>
  </si>
  <si>
    <t>Fixed Income</t>
  </si>
  <si>
    <t>Ordinary Income or Loss on Contingent Debt Instruments</t>
  </si>
  <si>
    <t>Specified Private Activity Bond Int Dividends</t>
  </si>
  <si>
    <t>Current Date</t>
  </si>
  <si>
    <t>Life Expectancies</t>
  </si>
  <si>
    <t>Ordinary Rates</t>
  </si>
  <si>
    <t>Long Term Rates</t>
  </si>
  <si>
    <t>Social Security AGI Rates</t>
  </si>
  <si>
    <t>Owners and Birth Dates</t>
  </si>
  <si>
    <t>Living Expenses</t>
  </si>
  <si>
    <t>Total Taxable Income</t>
  </si>
  <si>
    <t>Ordinary Dividends and Distributions</t>
  </si>
  <si>
    <t>Ordinary Dividends</t>
  </si>
  <si>
    <t>Total Nondividend &amp; Tax-Exempt Income</t>
  </si>
  <si>
    <t>Total Realized Gain/Loss</t>
  </si>
  <si>
    <t>--</t>
  </si>
  <si>
    <t>Other Information</t>
  </si>
  <si>
    <t>$0.00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</si>
  <si>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</si>
  <si>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</si>
  <si>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</si>
  <si>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</si>
  <si>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</si>
  <si>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</si>
  <si>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Foreign Country or U.S. Possession</t>
  </si>
  <si>
    <t>N/A</t>
  </si>
  <si>
    <t>Tax Exempt Interest Dividends</t>
  </si>
  <si>
    <t>Total Income</t>
  </si>
  <si>
    <t>Miscellaneous Data</t>
  </si>
  <si>
    <t>Short-Term Carry Forward</t>
  </si>
  <si>
    <t>Long-Term Carry Forward</t>
  </si>
  <si>
    <t>Current Year</t>
  </si>
  <si>
    <t>Miscellaneous Constants</t>
  </si>
  <si>
    <t>Miscellaneous Dollar Amounts</t>
  </si>
  <si>
    <t>Standard Deduction</t>
  </si>
  <si>
    <t>Part B Standard Premium</t>
  </si>
  <si>
    <t>Max Capital Gains Loss</t>
  </si>
  <si>
    <t>Medicare Tax Threshold</t>
  </si>
  <si>
    <t>Social Security Benefits</t>
  </si>
  <si>
    <t>Joint</t>
  </si>
  <si>
    <t>Outside Income</t>
  </si>
  <si>
    <t>Account</t>
  </si>
  <si>
    <t>Amount</t>
  </si>
  <si>
    <t>Year</t>
  </si>
  <si>
    <t>Balance, Beginning of Current Year</t>
  </si>
  <si>
    <t>RMD Taken Current Year</t>
  </si>
  <si>
    <t>Divisor, Current Year</t>
  </si>
  <si>
    <t>Age of First RMD</t>
  </si>
  <si>
    <t>Tax-Exempt</t>
  </si>
  <si>
    <t>Long-Term</t>
  </si>
  <si>
    <t>Short-Term</t>
  </si>
  <si>
    <t>As Short-Term</t>
  </si>
  <si>
    <t>As Long-Term</t>
  </si>
  <si>
    <t>Growth Rate</t>
  </si>
  <si>
    <t>TMK.AC.INH</t>
  </si>
  <si>
    <t>TMK.AC.R/O</t>
  </si>
  <si>
    <t>DTK.OI.OPM</t>
  </si>
  <si>
    <t>DTK.AC.TSP</t>
  </si>
  <si>
    <t>JNT.AC.INV</t>
  </si>
  <si>
    <t>JNT.AC.RTH</t>
  </si>
  <si>
    <t>TMK.OI.ANN</t>
  </si>
  <si>
    <t>Joint WROS - TOD (X82865374)</t>
  </si>
  <si>
    <t>JNT.AC.BoA</t>
  </si>
  <si>
    <t>Current Value</t>
  </si>
  <si>
    <t>Cash</t>
  </si>
  <si>
    <t>% Due of Non-Cash at EOY</t>
  </si>
  <si>
    <t>Growth Rate Non-Cash</t>
  </si>
  <si>
    <t>Growth Rate Cash</t>
  </si>
  <si>
    <t>Income as % of Income Directed to Cash</t>
  </si>
  <si>
    <t>Income as % of Income Re-Invested</t>
  </si>
  <si>
    <t>Joint Wros</t>
  </si>
  <si>
    <t>Income</t>
  </si>
  <si>
    <t>Short Term</t>
  </si>
  <si>
    <t>Long Term</t>
  </si>
  <si>
    <t>Tax Adv US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</si>
</sst>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yyyy\-mm\-dd;@"/>
    <numFmt numFmtId="165" formatCode="0.0%"/>
    <numFmt numFmtId="166" formatCode="&quot;$&quot;#,##0.00"/>
    <numFmt numFmtId="167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D41118"/>
      <name val="Arial"/>
      <family val="2"/>
    </font>
    <font>
      <sz val="11"/>
      <color rgb="FFD4111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CCCCC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8" fontId="0" fillId="0" borderId="10" xfId="0" applyNumberFormat="1" applyBorder="1"/>
    <xf numFmtId="8" fontId="0" fillId="0" borderId="10" xfId="0" applyNumberFormat="1" applyBorder="1" applyAlignment="1">
      <alignment horizontal="right"/>
    </xf>
    <xf numFmtId="165" fontId="0" fillId="0" borderId="10" xfId="0" applyNumberFormat="1" applyBorder="1"/>
    <xf numFmtId="164" fontId="0" fillId="0" borderId="10" xfId="0" applyNumberFormat="1" applyBorder="1"/>
    <xf numFmtId="1" fontId="0" fillId="0" borderId="10" xfId="0" applyNumberFormat="1" applyBorder="1"/>
    <xf numFmtId="9" fontId="0" fillId="0" borderId="10" xfId="0" applyNumberFormat="1" applyBorder="1"/>
    <xf numFmtId="166" fontId="0" fillId="0" borderId="10" xfId="0" applyNumberFormat="1" applyBorder="1"/>
    <xf numFmtId="0" fontId="0" fillId="0" borderId="10" xfId="0" quotePrefix="1" applyBorder="1"/>
    <xf numFmtId="167" fontId="0" fillId="0" borderId="10" xfId="0" applyNumberForma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20" fillId="33" borderId="10" xfId="0" applyFont="1" applyFill="1" applyBorder="1" applyAlignment="1">
      <alignment horizontal="left" vertical="top"/>
    </xf>
    <xf numFmtId="8" fontId="20" fillId="33" borderId="10" xfId="0" applyNumberFormat="1" applyFont="1" applyFill="1" applyBorder="1" applyAlignment="1">
      <alignment horizontal="right" vertical="center"/>
    </xf>
    <xf numFmtId="0" fontId="19" fillId="33" borderId="10" xfId="44" applyFill="1" applyBorder="1" applyAlignment="1">
      <alignment horizontal="left" vertical="top"/>
    </xf>
    <xf numFmtId="0" fontId="21" fillId="33" borderId="10" xfId="0" applyFont="1" applyFill="1" applyBorder="1" applyAlignment="1">
      <alignment horizontal="right" vertical="center"/>
    </xf>
    <xf numFmtId="0" fontId="21" fillId="34" borderId="10" xfId="0" applyFont="1" applyFill="1" applyBorder="1" applyAlignment="1">
      <alignment horizontal="left" vertical="top"/>
    </xf>
    <xf numFmtId="8" fontId="21" fillId="34" borderId="10" xfId="0" applyNumberFormat="1" applyFont="1" applyFill="1" applyBorder="1" applyAlignment="1">
      <alignment horizontal="right" vertical="center"/>
    </xf>
    <xf numFmtId="8" fontId="21" fillId="33" borderId="10" xfId="0" applyNumberFormat="1" applyFont="1" applyFill="1" applyBorder="1" applyAlignment="1">
      <alignment horizontal="right" vertical="center"/>
    </xf>
    <xf numFmtId="0" fontId="21" fillId="33" borderId="10" xfId="0" applyFont="1" applyFill="1" applyBorder="1" applyAlignment="1">
      <alignment horizontal="left" vertical="top"/>
    </xf>
    <xf numFmtId="0" fontId="0" fillId="33" borderId="10" xfId="0" applyFill="1" applyBorder="1"/>
    <xf numFmtId="0" fontId="22" fillId="0" borderId="10" xfId="0" applyFont="1" applyBorder="1" applyAlignment="1">
      <alignment vertical="center"/>
    </xf>
    <xf numFmtId="8" fontId="23" fillId="0" borderId="10" xfId="0" applyNumberFormat="1" applyFont="1" applyBorder="1" applyAlignment="1">
      <alignment vertical="center"/>
    </xf>
    <xf numFmtId="0" fontId="19" fillId="33" borderId="10" xfId="44" applyFill="1" applyBorder="1" applyAlignment="1">
      <alignment horizontal="left" vertical="top" wrapText="1"/>
    </xf>
    <xf numFmtId="8" fontId="21" fillId="33" borderId="10" xfId="0" applyNumberFormat="1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left" vertical="top" wrapText="1"/>
    </xf>
    <xf numFmtId="8" fontId="21" fillId="34" borderId="10" xfId="0" applyNumberFormat="1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left" vertical="top" wrapText="1"/>
    </xf>
    <xf numFmtId="0" fontId="21" fillId="33" borderId="10" xfId="0" applyFont="1" applyFill="1" applyBorder="1" applyAlignment="1">
      <alignment horizontal="right" vertical="center" wrapText="1"/>
    </xf>
    <xf numFmtId="0" fontId="0" fillId="0" borderId="10" xfId="0" applyBorder="1" applyAlignment="1">
      <alignment horizontal="right"/>
    </xf>
    <xf numFmtId="8" fontId="0" fillId="0" borderId="0" xfId="0" applyNumberFormat="1" applyAlignment="1">
      <alignment horizontal="center"/>
    </xf>
    <xf numFmtId="0" fontId="8" fillId="4" borderId="10" xfId="8" applyBorder="1" applyAlignment="1">
      <alignment horizontal="center"/>
    </xf>
    <xf numFmtId="0" fontId="8" fillId="4" borderId="12" xfId="8" applyBorder="1" applyAlignment="1">
      <alignment horizontal="center"/>
    </xf>
    <xf numFmtId="0" fontId="8" fillId="4" borderId="11" xfId="8" applyBorder="1" applyAlignment="1">
      <alignment horizontal="center"/>
    </xf>
    <xf numFmtId="0" fontId="8" fillId="4" borderId="12" xfId="8" quotePrefix="1" applyBorder="1" applyAlignment="1">
      <alignment horizontal="center"/>
    </xf>
    <xf numFmtId="0" fontId="8" fillId="4" borderId="11" xfId="8" quotePrefix="1" applyBorder="1" applyAlignment="1">
      <alignment horizontal="center"/>
    </xf>
    <xf numFmtId="0" fontId="20" fillId="33" borderId="13" xfId="0" applyFont="1" applyFill="1" applyBorder="1" applyAlignment="1">
      <alignment horizontal="left" vertical="top" wrapText="1"/>
    </xf>
    <xf numFmtId="8" fontId="20" fillId="33" borderId="13" xfId="0" applyNumberFormat="1" applyFont="1" applyFill="1" applyBorder="1" applyAlignment="1">
      <alignment horizontal="right" vertical="center" wrapText="1"/>
    </xf>
    <xf numFmtId="0" fontId="19" fillId="33" borderId="13" xfId="44" applyFill="1" applyBorder="1" applyAlignment="1">
      <alignment horizontal="left" vertical="top" wrapText="1"/>
    </xf>
    <xf numFmtId="0" fontId="21" fillId="33" borderId="13" xfId="0" applyFont="1" applyFill="1" applyBorder="1" applyAlignment="1">
      <alignment horizontal="right" vertical="center" wrapText="1"/>
    </xf>
    <xf numFmtId="0" fontId="21" fillId="34" borderId="13" xfId="0" applyFont="1" applyFill="1" applyBorder="1" applyAlignment="1">
      <alignment horizontal="left" vertical="top" wrapText="1"/>
    </xf>
    <xf numFmtId="8" fontId="21" fillId="34" borderId="13" xfId="0" applyNumberFormat="1" applyFont="1" applyFill="1" applyBorder="1" applyAlignment="1">
      <alignment horizontal="right" vertical="center" wrapText="1"/>
    </xf>
    <xf numFmtId="8" fontId="21" fillId="33" borderId="13" xfId="0" applyNumberFormat="1" applyFont="1" applyFill="1" applyBorder="1" applyAlignment="1">
      <alignment horizontal="right" vertical="center" wrapText="1"/>
    </xf>
    <xf numFmtId="0" fontId="19" fillId="33" borderId="0" xfId="44" applyFill="1" applyAlignment="1">
      <alignment horizontal="left" vertical="top" wrapText="1"/>
    </xf>
    <xf numFmtId="8" fontId="21" fillId="33" borderId="0" xfId="0" applyNumberFormat="1" applyFont="1" applyFill="1" applyAlignment="1">
      <alignment horizontal="right" vertical="center" wrapText="1"/>
    </xf>
    <xf numFmtId="0" fontId="21" fillId="33" borderId="13" xfId="0" applyFont="1" applyFill="1" applyBorder="1" applyAlignment="1">
      <alignment horizontal="right" vertical="center"/>
    </xf>
    <xf numFmtId="0" fontId="21" fillId="33" borderId="0" xfId="0" applyFont="1" applyFill="1" applyAlignment="1">
      <alignment horizontal="right" vertical="center"/>
    </xf>
    <xf numFmtId="0" fontId="21" fillId="33" borderId="0" xfId="0" applyFont="1" applyFill="1" applyBorder="1" applyAlignment="1">
      <alignment horizontal="left" vertical="top" wrapText="1"/>
    </xf>
    <xf numFmtId="0" fontId="21" fillId="33" borderId="0" xfId="0" applyFont="1" applyFill="1" applyBorder="1" applyAlignment="1">
      <alignment horizontal="center" vertical="top"/>
    </xf>
    <xf numFmtId="0" fontId="24" fillId="0" borderId="0" xfId="0" applyFont="1" applyAlignment="1">
      <alignment vertical="center" wrapText="1"/>
    </xf>
    <xf numFmtId="8" fontId="25" fillId="0" borderId="0" xfId="0" applyNumberFormat="1" applyFont="1" applyAlignment="1">
      <alignment vertical="center" wrapText="1"/>
    </xf>
    <xf numFmtId="8" fontId="26" fillId="33" borderId="13" xfId="0" applyNumberFormat="1" applyFont="1" applyFill="1" applyBorder="1" applyAlignment="1">
      <alignment horizontal="right" vertical="center" wrapText="1"/>
    </xf>
    <xf numFmtId="0" fontId="21" fillId="33" borderId="0" xfId="0" applyFont="1" applyFill="1" applyAlignment="1">
      <alignment horizontal="left"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H235"/>
  <sheetViews>
    <sheetView zoomScaleNormal="100" workbookViewId="0">
      <selection activeCell="B11" sqref="B11"/>
    </sheetView>
  </sheetViews>
  <sheetFormatPr defaultRowHeight="15" x14ac:dyDescent="0.25"/>
  <cols>
    <col min="1" max="1" width="37.42578125" bestFit="1" customWidth="1"/>
    <col min="2" max="2" width="11.85546875" bestFit="1" customWidth="1"/>
    <col min="3" max="3" width="36.28515625" bestFit="1" customWidth="1"/>
    <col min="4" max="4" width="10.42578125" bestFit="1" customWidth="1"/>
    <col min="5" max="5" width="11.85546875" bestFit="1" customWidth="1"/>
    <col min="6" max="6" width="14.140625" bestFit="1" customWidth="1"/>
    <col min="7" max="7" width="36.28515625" bestFit="1" customWidth="1"/>
    <col min="8" max="8" width="10.42578125" bestFit="1" customWidth="1"/>
    <col min="9" max="9" width="11.85546875" bestFit="1" customWidth="1"/>
    <col min="11" max="11" width="36.28515625" bestFit="1" customWidth="1"/>
    <col min="12" max="12" width="7.140625" bestFit="1" customWidth="1"/>
    <col min="13" max="13" width="11.85546875" bestFit="1" customWidth="1"/>
  </cols>
  <sheetData>
    <row r="1" spans="1:2" x14ac:dyDescent="0.25">
      <c r="A1" s="36" t="s">
        <v>61</v>
      </c>
      <c r="B1" s="36"/>
    </row>
    <row r="2" spans="1:2" x14ac:dyDescent="0.25">
      <c r="A2" s="2" t="s">
        <v>60</v>
      </c>
      <c r="B2" s="34">
        <v>2024</v>
      </c>
    </row>
    <row r="3" spans="1:2" x14ac:dyDescent="0.25">
      <c r="A3" s="2" t="s">
        <v>24</v>
      </c>
      <c r="B3" s="34">
        <v>2027</v>
      </c>
    </row>
    <row r="4" spans="1:2" x14ac:dyDescent="0.25">
      <c r="A4" s="12" t="s">
        <v>27</v>
      </c>
      <c r="B4" s="7">
        <v>8.9999999999999993E-3</v>
      </c>
    </row>
    <row r="5" spans="1:2" x14ac:dyDescent="0.25">
      <c r="A5" s="12" t="s">
        <v>28</v>
      </c>
      <c r="B5" s="7">
        <v>3.7999999999999999E-2</v>
      </c>
    </row>
    <row r="6" spans="1:2" x14ac:dyDescent="0.25">
      <c r="A6" s="10" t="s">
        <v>25</v>
      </c>
      <c r="B6" s="7">
        <v>0.05</v>
      </c>
    </row>
    <row r="7" spans="1:2" x14ac:dyDescent="0.25">
      <c r="A7" s="36" t="s">
        <v>62</v>
      </c>
      <c r="B7" s="36"/>
    </row>
    <row r="8" spans="1:2" x14ac:dyDescent="0.25">
      <c r="A8" s="2" t="s">
        <v>63</v>
      </c>
      <c r="B8" s="5">
        <v>29200</v>
      </c>
    </row>
    <row r="9" spans="1:2" x14ac:dyDescent="0.25">
      <c r="A9" s="10" t="s">
        <v>64</v>
      </c>
      <c r="B9" s="5">
        <v>174.7</v>
      </c>
    </row>
    <row r="10" spans="1:2" x14ac:dyDescent="0.25">
      <c r="A10" s="7" t="s">
        <v>65</v>
      </c>
      <c r="B10" s="5">
        <v>3000</v>
      </c>
    </row>
    <row r="11" spans="1:2" x14ac:dyDescent="0.25">
      <c r="A11" s="10" t="s">
        <v>66</v>
      </c>
      <c r="B11" s="11">
        <v>250000</v>
      </c>
    </row>
    <row r="12" spans="1:2" x14ac:dyDescent="0.25">
      <c r="A12" s="37" t="s">
        <v>34</v>
      </c>
      <c r="B12" s="38"/>
    </row>
    <row r="13" spans="1:2" x14ac:dyDescent="0.25">
      <c r="A13" s="15">
        <v>0.1</v>
      </c>
      <c r="B13" s="5">
        <v>23200</v>
      </c>
    </row>
    <row r="14" spans="1:2" x14ac:dyDescent="0.25">
      <c r="A14" s="15">
        <v>0.12</v>
      </c>
      <c r="B14" s="5">
        <v>94300</v>
      </c>
    </row>
    <row r="15" spans="1:2" x14ac:dyDescent="0.25">
      <c r="A15" s="15">
        <v>0.22</v>
      </c>
      <c r="B15" s="5">
        <v>201050</v>
      </c>
    </row>
    <row r="16" spans="1:2" x14ac:dyDescent="0.25">
      <c r="A16" s="15">
        <v>0.24</v>
      </c>
      <c r="B16" s="5">
        <v>383900</v>
      </c>
    </row>
    <row r="17" spans="1:3" x14ac:dyDescent="0.25">
      <c r="A17" s="15">
        <v>0.32</v>
      </c>
      <c r="B17" s="5">
        <v>487450</v>
      </c>
    </row>
    <row r="18" spans="1:3" x14ac:dyDescent="0.25">
      <c r="A18" s="15">
        <v>0.35</v>
      </c>
      <c r="B18" s="5">
        <v>731200</v>
      </c>
    </row>
    <row r="19" spans="1:3" x14ac:dyDescent="0.25">
      <c r="A19" s="15">
        <v>0.37</v>
      </c>
      <c r="B19" s="5"/>
    </row>
    <row r="20" spans="1:3" x14ac:dyDescent="0.25">
      <c r="A20" s="37" t="str">
        <f>_xlfn.CONCAT(A12," 2026")</f>
        <v>Ordinary Rates 2026</v>
      </c>
      <c r="B20" s="38"/>
    </row>
    <row r="21" spans="1:3" x14ac:dyDescent="0.25">
      <c r="A21" s="15">
        <v>0.1</v>
      </c>
      <c r="B21" s="5"/>
    </row>
    <row r="22" spans="1:3" x14ac:dyDescent="0.25">
      <c r="A22" s="15">
        <v>0.15</v>
      </c>
      <c r="B22" s="5"/>
    </row>
    <row r="23" spans="1:3" x14ac:dyDescent="0.25">
      <c r="A23" s="15">
        <v>0.25</v>
      </c>
      <c r="B23" s="5"/>
    </row>
    <row r="24" spans="1:3" x14ac:dyDescent="0.25">
      <c r="A24" s="15">
        <v>0.28000000000000003</v>
      </c>
      <c r="B24" s="5"/>
      <c r="C24" s="1">
        <f>(A40-1)*(2*12*B9)</f>
        <v>6708.48</v>
      </c>
    </row>
    <row r="25" spans="1:3" x14ac:dyDescent="0.25">
      <c r="A25" s="15">
        <v>0.33</v>
      </c>
      <c r="B25" s="5"/>
    </row>
    <row r="26" spans="1:3" x14ac:dyDescent="0.25">
      <c r="A26" s="15">
        <v>0.35</v>
      </c>
      <c r="B26" s="5"/>
    </row>
    <row r="27" spans="1:3" x14ac:dyDescent="0.25">
      <c r="A27" s="15">
        <v>0.39600000000000002</v>
      </c>
      <c r="B27" s="5"/>
    </row>
    <row r="28" spans="1:3" x14ac:dyDescent="0.25">
      <c r="A28" s="37" t="s">
        <v>35</v>
      </c>
      <c r="B28" s="38"/>
    </row>
    <row r="29" spans="1:3" x14ac:dyDescent="0.25">
      <c r="A29" s="15">
        <v>0</v>
      </c>
      <c r="B29" s="5">
        <v>94050</v>
      </c>
    </row>
    <row r="30" spans="1:3" x14ac:dyDescent="0.25">
      <c r="A30" s="15">
        <v>0.15</v>
      </c>
      <c r="B30" s="5">
        <v>583750</v>
      </c>
    </row>
    <row r="31" spans="1:3" x14ac:dyDescent="0.25">
      <c r="A31" s="15">
        <v>0.2</v>
      </c>
      <c r="B31" s="5"/>
    </row>
    <row r="32" spans="1:3" x14ac:dyDescent="0.25">
      <c r="A32" s="37" t="s">
        <v>36</v>
      </c>
      <c r="B32" s="38"/>
    </row>
    <row r="33" spans="1:8" x14ac:dyDescent="0.25">
      <c r="A33" s="15">
        <v>0</v>
      </c>
      <c r="B33" s="5">
        <v>32000</v>
      </c>
    </row>
    <row r="34" spans="1:8" x14ac:dyDescent="0.25">
      <c r="A34" s="15">
        <v>0.5</v>
      </c>
      <c r="B34" s="5">
        <v>44000</v>
      </c>
    </row>
    <row r="35" spans="1:8" x14ac:dyDescent="0.25">
      <c r="A35" s="15">
        <v>0.85</v>
      </c>
      <c r="B35" s="5"/>
    </row>
    <row r="36" spans="1:8" x14ac:dyDescent="0.25">
      <c r="A36" s="37" t="s">
        <v>26</v>
      </c>
      <c r="B36" s="38"/>
    </row>
    <row r="37" spans="1:8" x14ac:dyDescent="0.25">
      <c r="A37" s="15">
        <v>1</v>
      </c>
      <c r="B37" s="5">
        <v>210000</v>
      </c>
      <c r="H37" s="3"/>
    </row>
    <row r="38" spans="1:8" x14ac:dyDescent="0.25">
      <c r="A38" s="15">
        <v>1.4</v>
      </c>
      <c r="B38" s="5">
        <v>264000</v>
      </c>
    </row>
    <row r="39" spans="1:8" x14ac:dyDescent="0.25">
      <c r="A39" s="15">
        <v>2</v>
      </c>
      <c r="B39" s="5">
        <v>330000</v>
      </c>
    </row>
    <row r="40" spans="1:8" x14ac:dyDescent="0.25">
      <c r="A40" s="15">
        <v>2.6</v>
      </c>
      <c r="B40" s="5">
        <v>394000</v>
      </c>
    </row>
    <row r="41" spans="1:8" x14ac:dyDescent="0.25">
      <c r="A41" s="15">
        <v>3.2</v>
      </c>
      <c r="B41" s="5">
        <v>750000</v>
      </c>
    </row>
    <row r="42" spans="1:8" x14ac:dyDescent="0.25">
      <c r="A42" s="15">
        <v>3.4</v>
      </c>
      <c r="B42" s="5"/>
    </row>
    <row r="43" spans="1:8" x14ac:dyDescent="0.25">
      <c r="A43" s="37" t="s">
        <v>33</v>
      </c>
      <c r="B43" s="38"/>
    </row>
    <row r="44" spans="1:8" x14ac:dyDescent="0.25">
      <c r="A44" s="14">
        <v>72</v>
      </c>
      <c r="B44" s="13">
        <v>27.4</v>
      </c>
    </row>
    <row r="45" spans="1:8" x14ac:dyDescent="0.25">
      <c r="A45" s="14">
        <v>73</v>
      </c>
      <c r="B45" s="13">
        <v>26.5</v>
      </c>
    </row>
    <row r="46" spans="1:8" x14ac:dyDescent="0.25">
      <c r="A46" s="14">
        <v>74</v>
      </c>
      <c r="B46" s="13">
        <v>25.5</v>
      </c>
    </row>
    <row r="47" spans="1:8" x14ac:dyDescent="0.25">
      <c r="A47" s="14">
        <v>75</v>
      </c>
      <c r="B47" s="13">
        <v>24.6</v>
      </c>
      <c r="H47" s="4"/>
    </row>
    <row r="48" spans="1:8" x14ac:dyDescent="0.25">
      <c r="A48" s="14">
        <v>76</v>
      </c>
      <c r="B48" s="13">
        <v>23.7</v>
      </c>
      <c r="H48" s="4"/>
    </row>
    <row r="49" spans="1:2" x14ac:dyDescent="0.25">
      <c r="A49" s="14">
        <v>77</v>
      </c>
      <c r="B49" s="13">
        <v>22.9</v>
      </c>
    </row>
    <row r="50" spans="1:2" x14ac:dyDescent="0.25">
      <c r="A50" s="14">
        <v>78</v>
      </c>
      <c r="B50" s="13">
        <v>22</v>
      </c>
    </row>
    <row r="51" spans="1:2" x14ac:dyDescent="0.25">
      <c r="A51" s="14">
        <v>79</v>
      </c>
      <c r="B51" s="13">
        <v>21.1</v>
      </c>
    </row>
    <row r="52" spans="1:2" x14ac:dyDescent="0.25">
      <c r="A52" s="14">
        <v>80</v>
      </c>
      <c r="B52" s="13">
        <v>20.2</v>
      </c>
    </row>
    <row r="53" spans="1:2" x14ac:dyDescent="0.25">
      <c r="A53" s="14">
        <v>81</v>
      </c>
      <c r="B53" s="13">
        <v>19.399999999999999</v>
      </c>
    </row>
    <row r="54" spans="1:2" x14ac:dyDescent="0.25">
      <c r="A54" s="14">
        <v>82</v>
      </c>
      <c r="B54" s="13">
        <v>18.5</v>
      </c>
    </row>
    <row r="55" spans="1:2" x14ac:dyDescent="0.25">
      <c r="A55" s="14">
        <v>83</v>
      </c>
      <c r="B55" s="13">
        <v>17.7</v>
      </c>
    </row>
    <row r="56" spans="1:2" x14ac:dyDescent="0.25">
      <c r="A56" s="14">
        <v>84</v>
      </c>
      <c r="B56" s="13">
        <v>16.8</v>
      </c>
    </row>
    <row r="57" spans="1:2" x14ac:dyDescent="0.25">
      <c r="A57" s="14">
        <v>85</v>
      </c>
      <c r="B57" s="13">
        <v>16</v>
      </c>
    </row>
    <row r="58" spans="1:2" x14ac:dyDescent="0.25">
      <c r="A58" s="14">
        <v>86</v>
      </c>
      <c r="B58" s="13">
        <v>15.2</v>
      </c>
    </row>
    <row r="59" spans="1:2" x14ac:dyDescent="0.25">
      <c r="A59" s="14">
        <v>87</v>
      </c>
      <c r="B59" s="13">
        <v>14.4</v>
      </c>
    </row>
    <row r="60" spans="1:2" x14ac:dyDescent="0.25">
      <c r="A60" s="14">
        <v>88</v>
      </c>
      <c r="B60" s="13">
        <v>13.7</v>
      </c>
    </row>
    <row r="61" spans="1:2" x14ac:dyDescent="0.25">
      <c r="A61" s="14">
        <v>89</v>
      </c>
      <c r="B61" s="13">
        <v>12.9</v>
      </c>
    </row>
    <row r="62" spans="1:2" x14ac:dyDescent="0.25">
      <c r="A62" s="14">
        <v>90</v>
      </c>
      <c r="B62" s="13">
        <v>12.2</v>
      </c>
    </row>
    <row r="63" spans="1:2" x14ac:dyDescent="0.25">
      <c r="A63" s="14">
        <v>91</v>
      </c>
      <c r="B63" s="13">
        <v>11.5</v>
      </c>
    </row>
    <row r="64" spans="1:2" x14ac:dyDescent="0.25">
      <c r="A64" s="14">
        <v>92</v>
      </c>
      <c r="B64" s="13">
        <v>10.8</v>
      </c>
    </row>
    <row r="65" spans="1:2" x14ac:dyDescent="0.25">
      <c r="A65" s="14">
        <v>93</v>
      </c>
      <c r="B65" s="13">
        <v>10.1</v>
      </c>
    </row>
    <row r="66" spans="1:2" x14ac:dyDescent="0.25">
      <c r="A66" s="14">
        <v>94</v>
      </c>
      <c r="B66" s="13">
        <v>9.5</v>
      </c>
    </row>
    <row r="67" spans="1:2" ht="15.75" customHeight="1" x14ac:dyDescent="0.25">
      <c r="A67" s="14">
        <v>95</v>
      </c>
      <c r="B67" s="13">
        <v>8.9</v>
      </c>
    </row>
    <row r="68" spans="1:2" x14ac:dyDescent="0.25">
      <c r="A68" s="39" t="s">
        <v>23</v>
      </c>
      <c r="B68" s="40"/>
    </row>
    <row r="80" spans="1:2" ht="15.75" customHeight="1" x14ac:dyDescent="0.25"/>
    <row r="103" ht="15.75" customHeight="1" x14ac:dyDescent="0.25"/>
    <row r="114" ht="15.75" customHeight="1" x14ac:dyDescent="0.25"/>
    <row r="128" ht="15.75" customHeight="1" x14ac:dyDescent="0.25"/>
    <row r="129" ht="15.75" customHeight="1" x14ac:dyDescent="0.25"/>
    <row r="131" ht="15.75" customHeight="1" x14ac:dyDescent="0.25"/>
    <row r="134" ht="15.75" customHeight="1" x14ac:dyDescent="0.25"/>
    <row r="143" ht="15.75" customHeight="1" x14ac:dyDescent="0.25"/>
    <row r="155" ht="15.75" customHeight="1" x14ac:dyDescent="0.25"/>
    <row r="157" ht="15.75" customHeight="1" x14ac:dyDescent="0.25"/>
    <row r="162" spans="3:3" ht="15.75" customHeight="1" x14ac:dyDescent="0.25"/>
    <row r="172" spans="3:3" x14ac:dyDescent="0.25">
      <c r="C172" s="1"/>
    </row>
    <row r="177" spans="3:3" x14ac:dyDescent="0.25">
      <c r="C177" s="1"/>
    </row>
    <row r="183" spans="3:3" ht="15.75" customHeight="1" x14ac:dyDescent="0.25"/>
    <row r="190" spans="3:3" ht="15.75" customHeight="1" x14ac:dyDescent="0.25"/>
    <row r="207" ht="15.75" customHeight="1" x14ac:dyDescent="0.25"/>
    <row r="235" ht="15.75" customHeight="1" x14ac:dyDescent="0.25"/>
  </sheetData>
  <mergeCells count="9">
    <mergeCell ref="A1:B1"/>
    <mergeCell ref="A43:B43"/>
    <mergeCell ref="A7:B7"/>
    <mergeCell ref="A68:B68"/>
    <mergeCell ref="A12:B12"/>
    <mergeCell ref="A20:B20"/>
    <mergeCell ref="A28:B28"/>
    <mergeCell ref="A32:B32"/>
    <mergeCell ref="A36:B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6ACA-50AD-44D7-AB75-CC74A26DA038}">
  <dimension ref="A1:D180"/>
  <sheetViews>
    <sheetView topLeftCell="A15" zoomScaleNormal="100" workbookViewId="0">
      <selection activeCell="C33" sqref="C33"/>
    </sheetView>
  </sheetViews>
  <sheetFormatPr defaultRowHeight="15" x14ac:dyDescent="0.25"/>
  <cols>
    <col min="1" max="1" width="52.42578125" bestFit="1" customWidth="1"/>
    <col min="2" max="2" width="44.28515625" bestFit="1" customWidth="1"/>
    <col min="3" max="3" width="52.42578125" bestFit="1" customWidth="1"/>
    <col min="4" max="4" width="11.28515625" bestFit="1" customWidth="1"/>
    <col min="5" max="5" width="10.140625" bestFit="1" customWidth="1"/>
    <col min="6" max="6" width="11.28515625" bestFit="1" customWidth="1"/>
    <col min="7" max="7" width="11.85546875" bestFit="1" customWidth="1"/>
    <col min="9" max="9" width="36.28515625" bestFit="1" customWidth="1"/>
    <col min="10" max="10" width="7.140625" bestFit="1" customWidth="1"/>
    <col min="11" max="11" width="11.85546875" bestFit="1" customWidth="1"/>
  </cols>
  <sheetData>
    <row r="1" spans="1:3" x14ac:dyDescent="0.25">
      <c r="A1" s="36" t="s">
        <v>57</v>
      </c>
      <c r="B1" s="36"/>
      <c r="C1" s="3"/>
    </row>
    <row r="2" spans="1:3" x14ac:dyDescent="0.25">
      <c r="A2" s="8" t="s">
        <v>32</v>
      </c>
      <c r="B2" s="8">
        <v>45459</v>
      </c>
    </row>
    <row r="3" spans="1:3" x14ac:dyDescent="0.25">
      <c r="A3" s="2" t="s">
        <v>58</v>
      </c>
      <c r="B3" s="5">
        <v>-10950</v>
      </c>
      <c r="C3" s="3"/>
    </row>
    <row r="4" spans="1:3" x14ac:dyDescent="0.25">
      <c r="A4" s="2" t="s">
        <v>59</v>
      </c>
      <c r="B4" s="5">
        <v>-17755</v>
      </c>
    </row>
    <row r="5" spans="1:3" x14ac:dyDescent="0.25">
      <c r="A5" s="2" t="s">
        <v>38</v>
      </c>
      <c r="B5" s="5">
        <v>80000</v>
      </c>
    </row>
    <row r="6" spans="1:3" x14ac:dyDescent="0.25">
      <c r="A6" s="36" t="s">
        <v>37</v>
      </c>
      <c r="B6" s="36"/>
    </row>
    <row r="7" spans="1:3" x14ac:dyDescent="0.25">
      <c r="A7" s="2" t="s">
        <v>21</v>
      </c>
      <c r="B7" s="8">
        <v>19661</v>
      </c>
    </row>
    <row r="8" spans="1:3" x14ac:dyDescent="0.25">
      <c r="A8" s="2" t="s">
        <v>22</v>
      </c>
      <c r="B8" s="8">
        <v>20859</v>
      </c>
    </row>
    <row r="9" spans="1:3" x14ac:dyDescent="0.25">
      <c r="A9" s="2" t="s">
        <v>68</v>
      </c>
      <c r="B9" s="8"/>
    </row>
    <row r="10" spans="1:3" x14ac:dyDescent="0.25">
      <c r="A10" s="36" t="s">
        <v>21</v>
      </c>
      <c r="B10" s="36"/>
    </row>
    <row r="11" spans="1:3" x14ac:dyDescent="0.25">
      <c r="A11" s="2" t="s">
        <v>67</v>
      </c>
      <c r="B11" s="5">
        <f>12*4505.6</f>
        <v>54067.200000000004</v>
      </c>
    </row>
    <row r="12" spans="1:3" x14ac:dyDescent="0.25">
      <c r="A12" s="2" t="s">
        <v>69</v>
      </c>
      <c r="B12" s="6" t="s">
        <v>89</v>
      </c>
    </row>
    <row r="13" spans="1:3" x14ac:dyDescent="0.25">
      <c r="A13" s="2" t="s">
        <v>70</v>
      </c>
      <c r="B13" s="6" t="s">
        <v>83</v>
      </c>
    </row>
    <row r="14" spans="1:3" x14ac:dyDescent="0.25">
      <c r="A14" s="2" t="s">
        <v>70</v>
      </c>
      <c r="B14" s="6" t="s">
        <v>84</v>
      </c>
    </row>
    <row r="15" spans="1:3" x14ac:dyDescent="0.25">
      <c r="A15" s="36" t="s">
        <v>22</v>
      </c>
      <c r="B15" s="36"/>
    </row>
    <row r="16" spans="1:3" x14ac:dyDescent="0.25">
      <c r="A16" s="2" t="s">
        <v>67</v>
      </c>
      <c r="B16" s="5">
        <f>12*2661.6</f>
        <v>31939.199999999997</v>
      </c>
    </row>
    <row r="17" spans="1:3" x14ac:dyDescent="0.25">
      <c r="A17" s="2" t="s">
        <v>69</v>
      </c>
      <c r="B17" s="6" t="s">
        <v>85</v>
      </c>
    </row>
    <row r="18" spans="1:3" x14ac:dyDescent="0.25">
      <c r="A18" s="2" t="s">
        <v>70</v>
      </c>
      <c r="B18" s="6" t="s">
        <v>86</v>
      </c>
    </row>
    <row r="19" spans="1:3" x14ac:dyDescent="0.25">
      <c r="A19" s="36" t="s">
        <v>68</v>
      </c>
      <c r="B19" s="36"/>
    </row>
    <row r="20" spans="1:3" x14ac:dyDescent="0.25">
      <c r="A20" s="2" t="s">
        <v>70</v>
      </c>
      <c r="B20" s="6" t="s">
        <v>91</v>
      </c>
    </row>
    <row r="21" spans="1:3" x14ac:dyDescent="0.25">
      <c r="A21" s="2" t="s">
        <v>70</v>
      </c>
      <c r="B21" s="6" t="s">
        <v>87</v>
      </c>
    </row>
    <row r="22" spans="1:3" x14ac:dyDescent="0.25">
      <c r="A22" s="2" t="s">
        <v>70</v>
      </c>
      <c r="B22" s="6" t="s">
        <v>88</v>
      </c>
    </row>
    <row r="23" spans="1:3" x14ac:dyDescent="0.25">
      <c r="A23" s="36" t="s">
        <v>89</v>
      </c>
      <c r="B23" s="36"/>
    </row>
    <row r="24" spans="1:3" x14ac:dyDescent="0.25">
      <c r="A24" s="2" t="s">
        <v>71</v>
      </c>
      <c r="B24" s="5">
        <v>20373.969999999994</v>
      </c>
    </row>
    <row r="25" spans="1:3" x14ac:dyDescent="0.25">
      <c r="A25" s="2" t="s">
        <v>72</v>
      </c>
      <c r="B25" s="9">
        <v>2025</v>
      </c>
    </row>
    <row r="26" spans="1:3" x14ac:dyDescent="0.25">
      <c r="A26" s="36" t="s">
        <v>85</v>
      </c>
      <c r="B26" s="36"/>
    </row>
    <row r="27" spans="1:3" x14ac:dyDescent="0.25">
      <c r="A27" s="2" t="s">
        <v>71</v>
      </c>
      <c r="B27" s="5">
        <f>2634*12</f>
        <v>31608</v>
      </c>
      <c r="C27" s="3"/>
    </row>
    <row r="28" spans="1:3" x14ac:dyDescent="0.25">
      <c r="A28" s="36" t="s">
        <v>83</v>
      </c>
      <c r="B28" s="36"/>
      <c r="C28" s="3"/>
    </row>
    <row r="29" spans="1:3" x14ac:dyDescent="0.25">
      <c r="A29" s="2" t="s">
        <v>92</v>
      </c>
      <c r="B29" s="5">
        <v>40610.959999999999</v>
      </c>
      <c r="C29" s="3"/>
    </row>
    <row r="30" spans="1:3" x14ac:dyDescent="0.25">
      <c r="A30" s="2" t="s">
        <v>74</v>
      </c>
      <c r="B30" s="34" t="b">
        <v>1</v>
      </c>
      <c r="C30" s="3"/>
    </row>
    <row r="31" spans="1:3" x14ac:dyDescent="0.25">
      <c r="A31" s="2" t="s">
        <v>73</v>
      </c>
      <c r="B31" s="5">
        <v>41925.5</v>
      </c>
      <c r="C31" s="3"/>
    </row>
    <row r="32" spans="1:3" x14ac:dyDescent="0.25">
      <c r="A32" s="2" t="s">
        <v>75</v>
      </c>
      <c r="B32" s="2">
        <v>17.2</v>
      </c>
      <c r="C32" s="35">
        <f>B31/B32+290000+B16+B11+B27+75000</f>
        <v>485051.92906976747</v>
      </c>
    </row>
    <row r="33" spans="1:3" x14ac:dyDescent="0.25">
      <c r="A33" s="2" t="s">
        <v>82</v>
      </c>
      <c r="B33" s="7">
        <v>7.0000000000000007E-2</v>
      </c>
      <c r="C33" s="3"/>
    </row>
    <row r="34" spans="1:3" x14ac:dyDescent="0.25">
      <c r="A34" s="36" t="s">
        <v>84</v>
      </c>
      <c r="B34" s="36"/>
      <c r="C34" s="3"/>
    </row>
    <row r="35" spans="1:3" x14ac:dyDescent="0.25">
      <c r="A35" s="2" t="s">
        <v>92</v>
      </c>
      <c r="B35" s="5">
        <v>1970046.2100000002</v>
      </c>
    </row>
    <row r="36" spans="1:3" x14ac:dyDescent="0.25">
      <c r="A36" s="2" t="s">
        <v>76</v>
      </c>
      <c r="B36" s="2">
        <v>73</v>
      </c>
    </row>
    <row r="37" spans="1:3" x14ac:dyDescent="0.25">
      <c r="A37" s="2" t="s">
        <v>82</v>
      </c>
      <c r="B37" s="7">
        <v>0.09</v>
      </c>
    </row>
    <row r="38" spans="1:3" x14ac:dyDescent="0.25">
      <c r="A38" s="36" t="s">
        <v>86</v>
      </c>
      <c r="B38" s="36"/>
      <c r="C38" s="3"/>
    </row>
    <row r="39" spans="1:3" x14ac:dyDescent="0.25">
      <c r="A39" s="2" t="s">
        <v>92</v>
      </c>
      <c r="B39" s="5">
        <v>1009000</v>
      </c>
      <c r="C39" s="3"/>
    </row>
    <row r="40" spans="1:3" x14ac:dyDescent="0.25">
      <c r="A40" s="2" t="s">
        <v>76</v>
      </c>
      <c r="B40" s="2">
        <v>73</v>
      </c>
    </row>
    <row r="41" spans="1:3" x14ac:dyDescent="0.25">
      <c r="A41" s="2" t="s">
        <v>82</v>
      </c>
      <c r="B41" s="7">
        <v>8.7499999999999994E-2</v>
      </c>
    </row>
    <row r="42" spans="1:3" x14ac:dyDescent="0.25">
      <c r="A42" s="36" t="s">
        <v>87</v>
      </c>
      <c r="B42" s="36"/>
    </row>
    <row r="43" spans="1:3" x14ac:dyDescent="0.25">
      <c r="A43" s="2" t="s">
        <v>92</v>
      </c>
      <c r="B43" s="5">
        <v>310024.56999999995</v>
      </c>
    </row>
    <row r="44" spans="1:3" x14ac:dyDescent="0.25">
      <c r="A44" s="2" t="s">
        <v>93</v>
      </c>
      <c r="B44" s="5">
        <v>100000</v>
      </c>
    </row>
    <row r="45" spans="1:3" x14ac:dyDescent="0.25">
      <c r="A45" s="2" t="s">
        <v>94</v>
      </c>
      <c r="B45" s="7">
        <v>0.05</v>
      </c>
      <c r="C45" s="3"/>
    </row>
    <row r="46" spans="1:3" x14ac:dyDescent="0.25">
      <c r="A46" s="2" t="s">
        <v>95</v>
      </c>
      <c r="B46" s="7">
        <v>0.08</v>
      </c>
      <c r="C46" s="3"/>
    </row>
    <row r="47" spans="1:3" x14ac:dyDescent="0.25">
      <c r="A47" s="2" t="s">
        <v>96</v>
      </c>
      <c r="B47" s="7">
        <v>0.03</v>
      </c>
      <c r="C47" s="3"/>
    </row>
    <row r="48" spans="1:3" x14ac:dyDescent="0.25">
      <c r="A48" s="2" t="s">
        <v>97</v>
      </c>
      <c r="B48" s="7">
        <v>0.02</v>
      </c>
      <c r="C48" s="3"/>
    </row>
    <row r="49" spans="1:4" x14ac:dyDescent="0.25">
      <c r="A49" s="2" t="s">
        <v>98</v>
      </c>
      <c r="B49" s="7">
        <v>0.04</v>
      </c>
      <c r="C49" s="3"/>
    </row>
    <row r="50" spans="1:4" x14ac:dyDescent="0.25">
      <c r="A50" s="36" t="s">
        <v>88</v>
      </c>
      <c r="B50" s="36"/>
    </row>
    <row r="51" spans="1:4" x14ac:dyDescent="0.25">
      <c r="A51" s="2" t="s">
        <v>92</v>
      </c>
      <c r="B51" s="6">
        <v>649728.07000000007</v>
      </c>
    </row>
    <row r="52" spans="1:4" x14ac:dyDescent="0.25">
      <c r="A52" s="2" t="s">
        <v>82</v>
      </c>
      <c r="B52" s="7">
        <v>0.09</v>
      </c>
    </row>
    <row r="53" spans="1:4" x14ac:dyDescent="0.25">
      <c r="A53" s="39" t="s">
        <v>23</v>
      </c>
      <c r="B53" s="40"/>
    </row>
    <row r="54" spans="1:4" x14ac:dyDescent="0.25">
      <c r="A54" s="2"/>
      <c r="B54" s="7"/>
    </row>
    <row r="55" spans="1:4" x14ac:dyDescent="0.25">
      <c r="A55" s="36" t="s">
        <v>90</v>
      </c>
      <c r="B55" s="36"/>
    </row>
    <row r="56" spans="1:4" x14ac:dyDescent="0.25">
      <c r="A56" s="2" t="s">
        <v>56</v>
      </c>
      <c r="B56" s="5"/>
      <c r="C56" s="25" t="s">
        <v>56</v>
      </c>
      <c r="D56" s="2"/>
    </row>
    <row r="57" spans="1:4" x14ac:dyDescent="0.25">
      <c r="A57" s="2">
        <v>2825.26</v>
      </c>
      <c r="B57" s="5"/>
      <c r="C57" s="26">
        <v>2825.26</v>
      </c>
      <c r="D57" s="2"/>
    </row>
    <row r="58" spans="1:4" x14ac:dyDescent="0.25">
      <c r="A58" s="2" t="s">
        <v>39</v>
      </c>
      <c r="B58" s="5">
        <v>2825.26</v>
      </c>
      <c r="C58" s="16" t="s">
        <v>39</v>
      </c>
      <c r="D58" s="17">
        <v>2825.26</v>
      </c>
    </row>
    <row r="59" spans="1:4" x14ac:dyDescent="0.25">
      <c r="A59" s="2" t="s">
        <v>40</v>
      </c>
      <c r="B59" s="5"/>
      <c r="C59" s="18" t="s">
        <v>40</v>
      </c>
      <c r="D59" s="19"/>
    </row>
    <row r="60" spans="1:4" x14ac:dyDescent="0.25">
      <c r="A60" s="2" t="s">
        <v>41</v>
      </c>
      <c r="B60" s="5">
        <v>2825.26</v>
      </c>
      <c r="C60" s="20" t="s">
        <v>41</v>
      </c>
      <c r="D60" s="21">
        <v>2825.26</v>
      </c>
    </row>
    <row r="61" spans="1:4" x14ac:dyDescent="0.25">
      <c r="A61" s="2" t="s">
        <v>16</v>
      </c>
      <c r="B61" s="5">
        <v>0</v>
      </c>
      <c r="C61" s="20" t="s">
        <v>16</v>
      </c>
      <c r="D61" s="21">
        <v>0</v>
      </c>
    </row>
    <row r="62" spans="1:4" x14ac:dyDescent="0.25">
      <c r="A62" s="2" t="s">
        <v>0</v>
      </c>
      <c r="B62" s="5">
        <v>0</v>
      </c>
      <c r="C62" s="18" t="s">
        <v>0</v>
      </c>
      <c r="D62" s="22">
        <v>0</v>
      </c>
    </row>
    <row r="63" spans="1:4" x14ac:dyDescent="0.25">
      <c r="A63" s="2" t="s">
        <v>1</v>
      </c>
      <c r="B63" s="5">
        <v>0</v>
      </c>
      <c r="C63" s="18" t="s">
        <v>1</v>
      </c>
      <c r="D63" s="22">
        <v>0</v>
      </c>
    </row>
    <row r="64" spans="1:4" x14ac:dyDescent="0.25">
      <c r="A64" s="2" t="s">
        <v>2</v>
      </c>
      <c r="B64" s="5">
        <v>0</v>
      </c>
      <c r="C64" s="18" t="s">
        <v>2</v>
      </c>
      <c r="D64" s="22">
        <v>0</v>
      </c>
    </row>
    <row r="65" spans="1:4" x14ac:dyDescent="0.25">
      <c r="A65" s="2" t="s">
        <v>42</v>
      </c>
      <c r="B65" s="5">
        <v>0</v>
      </c>
      <c r="C65" s="16" t="s">
        <v>42</v>
      </c>
      <c r="D65" s="17">
        <v>0</v>
      </c>
    </row>
    <row r="66" spans="1:4" x14ac:dyDescent="0.25">
      <c r="A66" s="2" t="s">
        <v>3</v>
      </c>
      <c r="B66" s="5">
        <v>0</v>
      </c>
      <c r="C66" s="18" t="s">
        <v>3</v>
      </c>
      <c r="D66" s="22">
        <v>0</v>
      </c>
    </row>
    <row r="67" spans="1:4" x14ac:dyDescent="0.25">
      <c r="A67" s="2" t="s">
        <v>4</v>
      </c>
      <c r="B67" s="5">
        <v>0</v>
      </c>
      <c r="C67" s="18" t="s">
        <v>4</v>
      </c>
      <c r="D67" s="22">
        <v>0</v>
      </c>
    </row>
    <row r="68" spans="1:4" x14ac:dyDescent="0.25">
      <c r="A68" s="2" t="s">
        <v>43</v>
      </c>
      <c r="B68" s="5"/>
      <c r="C68" s="25" t="s">
        <v>43</v>
      </c>
      <c r="D68" s="2"/>
    </row>
    <row r="69" spans="1:4" x14ac:dyDescent="0.25">
      <c r="A69" s="2">
        <v>75436.960000000006</v>
      </c>
      <c r="B69" s="5"/>
      <c r="C69" s="26">
        <v>75436.960000000006</v>
      </c>
      <c r="D69" s="2"/>
    </row>
    <row r="70" spans="1:4" x14ac:dyDescent="0.25">
      <c r="A70" s="2" t="s">
        <v>5</v>
      </c>
      <c r="B70" s="5">
        <v>0</v>
      </c>
      <c r="C70" s="18" t="s">
        <v>5</v>
      </c>
      <c r="D70" s="19" t="s">
        <v>44</v>
      </c>
    </row>
    <row r="71" spans="1:4" x14ac:dyDescent="0.25">
      <c r="A71" s="2" t="s">
        <v>6</v>
      </c>
      <c r="B71" s="5">
        <v>75436.960000000006</v>
      </c>
      <c r="C71" s="18" t="s">
        <v>6</v>
      </c>
      <c r="D71" s="22">
        <v>75436.960000000006</v>
      </c>
    </row>
    <row r="72" spans="1:4" x14ac:dyDescent="0.25">
      <c r="A72" s="2" t="s">
        <v>29</v>
      </c>
      <c r="B72" s="5"/>
      <c r="C72" s="25" t="s">
        <v>29</v>
      </c>
      <c r="D72" s="2"/>
    </row>
    <row r="73" spans="1:4" x14ac:dyDescent="0.25">
      <c r="A73" s="2" t="s">
        <v>7</v>
      </c>
      <c r="B73" s="5">
        <v>0</v>
      </c>
      <c r="C73" s="18" t="s">
        <v>7</v>
      </c>
      <c r="D73" s="19" t="s">
        <v>44</v>
      </c>
    </row>
    <row r="74" spans="1:4" x14ac:dyDescent="0.25">
      <c r="A74" s="2" t="s">
        <v>8</v>
      </c>
      <c r="B74" s="5">
        <v>0</v>
      </c>
      <c r="C74" s="18" t="s">
        <v>8</v>
      </c>
      <c r="D74" s="19" t="s">
        <v>44</v>
      </c>
    </row>
    <row r="75" spans="1:4" x14ac:dyDescent="0.25">
      <c r="A75" s="2" t="s">
        <v>30</v>
      </c>
      <c r="B75" s="5">
        <v>0</v>
      </c>
      <c r="C75" s="18" t="s">
        <v>30</v>
      </c>
      <c r="D75" s="19" t="s">
        <v>44</v>
      </c>
    </row>
    <row r="76" spans="1:4" x14ac:dyDescent="0.25">
      <c r="A76" s="2" t="s">
        <v>9</v>
      </c>
      <c r="B76" s="5">
        <v>0</v>
      </c>
      <c r="C76" s="18" t="s">
        <v>9</v>
      </c>
      <c r="D76" s="19" t="s">
        <v>44</v>
      </c>
    </row>
    <row r="77" spans="1:4" x14ac:dyDescent="0.25">
      <c r="A77" s="2" t="s">
        <v>45</v>
      </c>
      <c r="B77" s="5"/>
      <c r="C77" s="25" t="s">
        <v>45</v>
      </c>
      <c r="D77" s="2"/>
    </row>
    <row r="78" spans="1:4" x14ac:dyDescent="0.25">
      <c r="A78" s="2" t="s">
        <v>10</v>
      </c>
      <c r="B78" s="5">
        <v>0</v>
      </c>
      <c r="C78" s="23" t="s">
        <v>10</v>
      </c>
      <c r="D78" s="22">
        <v>0</v>
      </c>
    </row>
    <row r="79" spans="1:4" x14ac:dyDescent="0.25">
      <c r="A79" s="2" t="s">
        <v>11</v>
      </c>
      <c r="B79" s="5"/>
      <c r="C79" s="18" t="s">
        <v>11</v>
      </c>
      <c r="D79" s="24"/>
    </row>
    <row r="80" spans="1:4" x14ac:dyDescent="0.25">
      <c r="A80" s="2"/>
      <c r="B80" s="5"/>
      <c r="C80" s="2"/>
      <c r="D80" s="2"/>
    </row>
    <row r="81" spans="1:4" x14ac:dyDescent="0.25">
      <c r="A81" s="2" t="s">
        <v>41</v>
      </c>
      <c r="B81" s="5">
        <v>2825.26</v>
      </c>
      <c r="C81" s="27" t="s">
        <v>41</v>
      </c>
      <c r="D81" s="28">
        <v>2825.26</v>
      </c>
    </row>
    <row r="82" spans="1:4" x14ac:dyDescent="0.25">
      <c r="A82" s="2" t="s">
        <v>12</v>
      </c>
      <c r="B82" s="5">
        <v>1493.86</v>
      </c>
      <c r="C82" s="29" t="s">
        <v>12</v>
      </c>
      <c r="D82" s="30">
        <v>1493.86</v>
      </c>
    </row>
    <row r="83" spans="1:4" x14ac:dyDescent="0.25">
      <c r="A83" s="2" t="s">
        <v>13</v>
      </c>
      <c r="B83" s="5">
        <v>1331.4</v>
      </c>
      <c r="C83" s="29" t="s">
        <v>13</v>
      </c>
      <c r="D83" s="30">
        <v>1331.4</v>
      </c>
    </row>
    <row r="84" spans="1:4" x14ac:dyDescent="0.25">
      <c r="A84" s="2" t="s">
        <v>14</v>
      </c>
      <c r="B84" s="5">
        <v>0</v>
      </c>
      <c r="C84" s="29" t="s">
        <v>14</v>
      </c>
      <c r="D84" s="31" t="s">
        <v>46</v>
      </c>
    </row>
    <row r="85" spans="1:4" x14ac:dyDescent="0.25">
      <c r="A85" s="2" t="s">
        <v>15</v>
      </c>
      <c r="B85" s="5">
        <v>0</v>
      </c>
      <c r="C85" s="29" t="s">
        <v>15</v>
      </c>
      <c r="D85" s="31" t="s">
        <v>46</v>
      </c>
    </row>
    <row r="86" spans="1:4" x14ac:dyDescent="0.25">
      <c r="A86" s="2" t="s">
        <v>16</v>
      </c>
      <c r="B86" s="5">
        <v>0</v>
      </c>
      <c r="C86" s="27" t="s">
        <v>16</v>
      </c>
      <c r="D86" s="28">
        <v>0</v>
      </c>
    </row>
    <row r="87" spans="1:4" x14ac:dyDescent="0.25">
      <c r="A87" s="2" t="s">
        <v>47</v>
      </c>
      <c r="B87" s="5">
        <v>0</v>
      </c>
      <c r="C87" s="29" t="s">
        <v>47</v>
      </c>
      <c r="D87" s="31" t="s">
        <v>46</v>
      </c>
    </row>
    <row r="88" spans="1:4" x14ac:dyDescent="0.25">
      <c r="A88" s="2" t="s">
        <v>48</v>
      </c>
      <c r="B88" s="5">
        <v>0</v>
      </c>
      <c r="C88" s="29" t="s">
        <v>48</v>
      </c>
      <c r="D88" s="31" t="s">
        <v>46</v>
      </c>
    </row>
    <row r="89" spans="1:4" x14ac:dyDescent="0.25">
      <c r="A89" s="2" t="s">
        <v>49</v>
      </c>
      <c r="B89" s="5">
        <v>0</v>
      </c>
      <c r="C89" s="29" t="s">
        <v>49</v>
      </c>
      <c r="D89" s="31" t="s">
        <v>46</v>
      </c>
    </row>
    <row r="90" spans="1:4" x14ac:dyDescent="0.25">
      <c r="A90" s="2" t="s">
        <v>50</v>
      </c>
      <c r="B90" s="5">
        <v>0</v>
      </c>
      <c r="C90" s="29" t="s">
        <v>50</v>
      </c>
      <c r="D90" s="31" t="s">
        <v>46</v>
      </c>
    </row>
    <row r="91" spans="1:4" x14ac:dyDescent="0.25">
      <c r="A91" s="2" t="s">
        <v>51</v>
      </c>
      <c r="B91" s="5">
        <v>0</v>
      </c>
      <c r="C91" s="29" t="s">
        <v>51</v>
      </c>
      <c r="D91" s="31" t="s">
        <v>46</v>
      </c>
    </row>
    <row r="92" spans="1:4" x14ac:dyDescent="0.25">
      <c r="A92" s="2" t="s">
        <v>3</v>
      </c>
      <c r="B92" s="5">
        <v>0</v>
      </c>
      <c r="C92" s="27" t="s">
        <v>3</v>
      </c>
      <c r="D92" s="28">
        <v>0</v>
      </c>
    </row>
    <row r="93" spans="1:4" x14ac:dyDescent="0.25">
      <c r="A93" s="2" t="s">
        <v>52</v>
      </c>
      <c r="B93" s="5">
        <v>0</v>
      </c>
      <c r="C93" s="27" t="s">
        <v>52</v>
      </c>
      <c r="D93" s="28">
        <v>0</v>
      </c>
    </row>
    <row r="94" spans="1:4" x14ac:dyDescent="0.25">
      <c r="A94" s="2" t="s">
        <v>17</v>
      </c>
      <c r="B94" s="5">
        <v>0</v>
      </c>
      <c r="C94" s="32" t="s">
        <v>17</v>
      </c>
      <c r="D94" s="28">
        <v>0</v>
      </c>
    </row>
    <row r="95" spans="1:4" x14ac:dyDescent="0.25">
      <c r="A95" s="2" t="s">
        <v>18</v>
      </c>
      <c r="B95" s="5">
        <v>0</v>
      </c>
      <c r="C95" s="27" t="s">
        <v>18</v>
      </c>
      <c r="D95" s="28">
        <v>0</v>
      </c>
    </row>
    <row r="96" spans="1:4" x14ac:dyDescent="0.25">
      <c r="A96" s="2" t="s">
        <v>53</v>
      </c>
      <c r="B96" s="6" t="s">
        <v>54</v>
      </c>
      <c r="C96" s="32" t="s">
        <v>53</v>
      </c>
      <c r="D96" s="33" t="s">
        <v>54</v>
      </c>
    </row>
    <row r="97" spans="1:4" x14ac:dyDescent="0.25">
      <c r="A97" s="2" t="s">
        <v>19</v>
      </c>
      <c r="B97" s="5">
        <v>0</v>
      </c>
      <c r="C97" s="32" t="s">
        <v>19</v>
      </c>
      <c r="D97" s="28">
        <v>0</v>
      </c>
    </row>
    <row r="98" spans="1:4" x14ac:dyDescent="0.25">
      <c r="A98" s="2" t="s">
        <v>20</v>
      </c>
      <c r="B98" s="5">
        <v>0</v>
      </c>
      <c r="C98" s="32" t="s">
        <v>20</v>
      </c>
      <c r="D98" s="28">
        <v>0</v>
      </c>
    </row>
    <row r="99" spans="1:4" ht="15.75" customHeight="1" x14ac:dyDescent="0.25">
      <c r="A99" s="2" t="s">
        <v>55</v>
      </c>
      <c r="B99" s="5">
        <v>0</v>
      </c>
      <c r="C99" s="32" t="s">
        <v>55</v>
      </c>
      <c r="D99" s="28">
        <v>0</v>
      </c>
    </row>
    <row r="100" spans="1:4" x14ac:dyDescent="0.25">
      <c r="A100" s="2" t="s">
        <v>31</v>
      </c>
      <c r="B100" s="5">
        <v>0</v>
      </c>
      <c r="C100" s="27" t="s">
        <v>31</v>
      </c>
      <c r="D100" s="28">
        <v>0</v>
      </c>
    </row>
    <row r="101" spans="1:4" x14ac:dyDescent="0.25">
      <c r="A101" s="2"/>
      <c r="B101" s="5"/>
    </row>
    <row r="102" spans="1:4" x14ac:dyDescent="0.25">
      <c r="A102" s="2" t="s">
        <v>77</v>
      </c>
      <c r="B102" s="5">
        <f>B67+B99</f>
        <v>0</v>
      </c>
    </row>
    <row r="103" spans="1:4" x14ac:dyDescent="0.25">
      <c r="A103" s="2" t="s">
        <v>78</v>
      </c>
      <c r="B103" s="5">
        <f>B71</f>
        <v>75436.960000000006</v>
      </c>
    </row>
    <row r="104" spans="1:4" x14ac:dyDescent="0.25">
      <c r="A104" s="2" t="s">
        <v>81</v>
      </c>
      <c r="B104" s="5">
        <f>B83+B86</f>
        <v>1331.4</v>
      </c>
    </row>
    <row r="105" spans="1:4" x14ac:dyDescent="0.25">
      <c r="A105" s="2" t="s">
        <v>79</v>
      </c>
      <c r="B105" s="5">
        <f>B70</f>
        <v>0</v>
      </c>
    </row>
    <row r="106" spans="1:4" x14ac:dyDescent="0.25">
      <c r="A106" s="2" t="s">
        <v>80</v>
      </c>
      <c r="B106" s="5">
        <f>SUM(B62:B64)+SUM(B72:B78)+B82+B92-SUM(B94:B95)+SUM(B97:B98)+B100</f>
        <v>1493.86</v>
      </c>
    </row>
    <row r="107" spans="1:4" ht="15.75" customHeight="1" x14ac:dyDescent="0.25"/>
    <row r="111" spans="1:4" ht="15.75" customHeight="1" x14ac:dyDescent="0.25"/>
    <row r="131" ht="15.75" customHeight="1" x14ac:dyDescent="0.25"/>
    <row r="132" ht="15.75" customHeight="1" x14ac:dyDescent="0.25"/>
    <row r="152" ht="15.75" customHeight="1" x14ac:dyDescent="0.25"/>
    <row r="180" ht="15.75" customHeight="1" x14ac:dyDescent="0.25"/>
  </sheetData>
  <mergeCells count="14">
    <mergeCell ref="A1:B1"/>
    <mergeCell ref="A6:B6"/>
    <mergeCell ref="A55:B55"/>
    <mergeCell ref="A53:B53"/>
    <mergeCell ref="A38:B38"/>
    <mergeCell ref="A19:B19"/>
    <mergeCell ref="A50:B50"/>
    <mergeCell ref="A42:B42"/>
    <mergeCell ref="A10:B10"/>
    <mergeCell ref="A23:B23"/>
    <mergeCell ref="A28:B28"/>
    <mergeCell ref="A34:B34"/>
    <mergeCell ref="A15:B15"/>
    <mergeCell ref="A26:B26"/>
  </mergeCells>
  <hyperlinks>
    <hyperlink ref="C59" r:id="rId1" display="javascript:void(0)" xr:uid="{F404C4D5-3B05-42C1-9884-259A5C976326}"/>
    <hyperlink ref="C62" r:id="rId2" display="javascript:void(0)" xr:uid="{B773B6FB-5FED-4B15-88A2-5EDBEBC28F5B}"/>
    <hyperlink ref="C63" r:id="rId3" display="javascript:void(0)" xr:uid="{DB186B13-C148-426E-937C-76BBF4137720}"/>
    <hyperlink ref="C64" r:id="rId4" display="javascript:void(0)" xr:uid="{55017D3C-2684-40AF-AD21-1F078BB964A0}"/>
    <hyperlink ref="C66" r:id="rId5" display="javascript:void(0)" xr:uid="{6CF58007-9C92-4221-BF7D-6A860B0F6F96}"/>
    <hyperlink ref="C67" r:id="rId6" display="javascript:void(0)" xr:uid="{9340D167-6112-42FB-9792-63B0F20B7AD9}"/>
    <hyperlink ref="C70" r:id="rId7" display="javascript:void(0)" xr:uid="{293E3C13-BBB6-4F55-8758-8087308BDD59}"/>
    <hyperlink ref="C71" r:id="rId8" display="javascript:void(0)" xr:uid="{B50A79F7-1469-42FA-8031-4A47F87D9DB5}"/>
    <hyperlink ref="C73" r:id="rId9" display="javascript:void(0)" xr:uid="{F9E1D58A-2FB8-4E65-AE6C-42084BF6FA91}"/>
    <hyperlink ref="C74" r:id="rId10" display="javascript:void(0)" xr:uid="{1ADD4147-F95E-4D74-8645-BA57692525E0}"/>
    <hyperlink ref="C75" r:id="rId11" display="javascript:void(0)" xr:uid="{B943DCAE-3FA1-410B-B0B1-A910D8B5890B}"/>
    <hyperlink ref="C76" r:id="rId12" display="javascript:void(0)" xr:uid="{CE534940-DC23-4B50-9C13-46874B10EDD5}"/>
    <hyperlink ref="C79" r:id="rId13" display="javascript:void(0)" xr:uid="{9DB139F1-9802-4462-8AEC-A9E3B1C4427C}"/>
    <hyperlink ref="C81" r:id="rId14" display="javascript:void(0)" xr:uid="{73EAF349-A702-4A2D-80C1-6E7953388F78}"/>
    <hyperlink ref="C86" r:id="rId15" display="javascript:void(0)" xr:uid="{496D385E-A09A-4271-9EB8-CF212157322B}"/>
    <hyperlink ref="C92" r:id="rId16" display="javascript:void(0)" xr:uid="{E0B38CF9-4313-4C9B-8155-CE372083B960}"/>
    <hyperlink ref="C93" r:id="rId17" display="javascript:void(0)" xr:uid="{8382A1C9-A48A-4BD5-88A7-2BD045167221}"/>
    <hyperlink ref="C95" r:id="rId18" display="javascript:void(0)" xr:uid="{0549100A-0728-46F2-A94F-1A7B26D2C5E8}"/>
    <hyperlink ref="C100" r:id="rId19" display="javascript:void(0)" xr:uid="{FE8DCD37-1C0D-4A0D-A65C-0516AF3E7C19}"/>
  </hyperlinks>
  <pageMargins left="0.7" right="0.7" top="0.75" bottom="0.75" header="0.3" footer="0.3"/>
  <pageSetup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635C-74C3-4ED3-85A2-DDB645904B01}">
  <dimension ref="A1:E71"/>
  <sheetViews>
    <sheetView tabSelected="1" workbookViewId="0">
      <selection activeCell="B21" sqref="B21"/>
    </sheetView>
  </sheetViews>
  <sheetFormatPr defaultRowHeight="15" x14ac:dyDescent="0.25"/>
  <cols>
    <col min="1" max="1" width="52.42578125" bestFit="1" customWidth="1"/>
    <col min="2" max="2" width="11.28515625" bestFit="1" customWidth="1"/>
  </cols>
  <sheetData>
    <row r="1" spans="1:5" x14ac:dyDescent="0.25">
      <c r="A1" t="s">
        <v>99</v>
      </c>
      <c r="D1" t="s">
        <v>99</v>
      </c>
    </row>
    <row r="2" spans="1:5" x14ac:dyDescent="0.25">
      <c r="A2" t="s">
        <v>39</v>
      </c>
      <c r="B2">
        <v>4541.92</v>
      </c>
      <c r="D2" t="s">
        <v>39</v>
      </c>
      <c r="E2">
        <v>4541.92</v>
      </c>
    </row>
    <row r="3" spans="1:5" x14ac:dyDescent="0.25">
      <c r="A3" t="s">
        <v>40</v>
      </c>
      <c r="D3" t="s">
        <v>40</v>
      </c>
    </row>
    <row r="4" spans="1:5" x14ac:dyDescent="0.25">
      <c r="A4" t="s">
        <v>41</v>
      </c>
      <c r="B4">
        <v>4541.92</v>
      </c>
      <c r="D4" t="s">
        <v>41</v>
      </c>
      <c r="E4">
        <v>4541.92</v>
      </c>
    </row>
    <row r="5" spans="1:5" x14ac:dyDescent="0.25">
      <c r="A5" t="s">
        <v>16</v>
      </c>
      <c r="B5">
        <v>0</v>
      </c>
      <c r="D5" t="s">
        <v>16</v>
      </c>
      <c r="E5">
        <v>0</v>
      </c>
    </row>
    <row r="6" spans="1:5" x14ac:dyDescent="0.25">
      <c r="A6" t="s">
        <v>0</v>
      </c>
      <c r="B6">
        <v>0</v>
      </c>
      <c r="D6" t="s">
        <v>0</v>
      </c>
      <c r="E6">
        <v>0</v>
      </c>
    </row>
    <row r="7" spans="1:5" x14ac:dyDescent="0.25">
      <c r="A7" t="s">
        <v>1</v>
      </c>
      <c r="B7">
        <v>0</v>
      </c>
      <c r="D7" t="s">
        <v>1</v>
      </c>
      <c r="E7">
        <v>0</v>
      </c>
    </row>
    <row r="8" spans="1:5" x14ac:dyDescent="0.25">
      <c r="A8" t="s">
        <v>2</v>
      </c>
      <c r="B8">
        <v>0</v>
      </c>
      <c r="D8" t="s">
        <v>2</v>
      </c>
      <c r="E8">
        <v>0</v>
      </c>
    </row>
    <row r="9" spans="1:5" x14ac:dyDescent="0.25">
      <c r="A9" t="s">
        <v>42</v>
      </c>
      <c r="B9">
        <v>0</v>
      </c>
      <c r="D9" t="s">
        <v>42</v>
      </c>
      <c r="E9">
        <v>0</v>
      </c>
    </row>
    <row r="10" spans="1:5" x14ac:dyDescent="0.25">
      <c r="A10" t="s">
        <v>3</v>
      </c>
      <c r="B10">
        <v>0</v>
      </c>
      <c r="D10" t="s">
        <v>3</v>
      </c>
      <c r="E10">
        <v>0</v>
      </c>
    </row>
    <row r="11" spans="1:5" x14ac:dyDescent="0.25">
      <c r="A11" t="s">
        <v>4</v>
      </c>
      <c r="B11">
        <v>0</v>
      </c>
      <c r="D11" t="s">
        <v>4</v>
      </c>
      <c r="E11">
        <v>0</v>
      </c>
    </row>
    <row r="12" spans="1:5" x14ac:dyDescent="0.25">
      <c r="A12" t="s">
        <v>43</v>
      </c>
      <c r="D12" t="s">
        <v>43</v>
      </c>
    </row>
    <row r="13" spans="1:5" x14ac:dyDescent="0.25">
      <c r="A13">
        <v>75436.960000000006</v>
      </c>
      <c r="D13">
        <v>75436.960000000006</v>
      </c>
    </row>
    <row r="14" spans="1:5" x14ac:dyDescent="0.25">
      <c r="A14" t="s">
        <v>5</v>
      </c>
      <c r="B14">
        <v>0</v>
      </c>
      <c r="D14" t="s">
        <v>5</v>
      </c>
      <c r="E14">
        <v>0</v>
      </c>
    </row>
    <row r="15" spans="1:5" x14ac:dyDescent="0.25">
      <c r="A15" t="s">
        <v>6</v>
      </c>
      <c r="B15">
        <v>75436.960000000006</v>
      </c>
      <c r="D15" t="s">
        <v>6</v>
      </c>
      <c r="E15">
        <v>75436.960000000006</v>
      </c>
    </row>
    <row r="16" spans="1:5" x14ac:dyDescent="0.25">
      <c r="A16" t="s">
        <v>29</v>
      </c>
      <c r="D16" t="s">
        <v>29</v>
      </c>
    </row>
    <row r="17" spans="1:5" x14ac:dyDescent="0.25">
      <c r="A17" t="s">
        <v>7</v>
      </c>
      <c r="B17">
        <v>0</v>
      </c>
      <c r="D17" t="s">
        <v>7</v>
      </c>
      <c r="E17">
        <v>0</v>
      </c>
    </row>
    <row r="18" spans="1:5" x14ac:dyDescent="0.25">
      <c r="A18" t="s">
        <v>8</v>
      </c>
      <c r="B18">
        <v>0</v>
      </c>
      <c r="D18" t="s">
        <v>8</v>
      </c>
      <c r="E18">
        <v>0</v>
      </c>
    </row>
    <row r="19" spans="1:5" x14ac:dyDescent="0.25">
      <c r="A19" t="s">
        <v>30</v>
      </c>
      <c r="B19">
        <v>0</v>
      </c>
      <c r="D19" t="s">
        <v>30</v>
      </c>
      <c r="E19">
        <v>0</v>
      </c>
    </row>
    <row r="20" spans="1:5" x14ac:dyDescent="0.25">
      <c r="A20" t="s">
        <v>9</v>
      </c>
      <c r="B20">
        <v>0</v>
      </c>
      <c r="D20" t="s">
        <v>9</v>
      </c>
      <c r="E20">
        <v>0</v>
      </c>
    </row>
    <row r="21" spans="1:5" x14ac:dyDescent="0.25">
      <c r="A21" t="s">
        <v>45</v>
      </c>
      <c r="D21" t="s">
        <v>45</v>
      </c>
    </row>
    <row r="22" spans="1:5" x14ac:dyDescent="0.25">
      <c r="A22" t="s">
        <v>10</v>
      </c>
      <c r="B22">
        <v>0</v>
      </c>
      <c r="D22" t="s">
        <v>10</v>
      </c>
      <c r="E22">
        <v>0</v>
      </c>
    </row>
    <row r="23" spans="1:5" x14ac:dyDescent="0.25">
      <c r="A23" t="s">
        <v>11</v>
      </c>
      <c r="D23" t="s">
        <v>11</v>
      </c>
    </row>
    <row r="25" spans="1:5" x14ac:dyDescent="0.25">
      <c r="A25" t="s">
        <v>41</v>
      </c>
      <c r="B25">
        <v>4541.92</v>
      </c>
      <c r="D25" t="s">
        <v>41</v>
      </c>
      <c r="E25">
        <v>4541.92</v>
      </c>
    </row>
    <row r="26" spans="1:5" x14ac:dyDescent="0.25">
      <c r="A26" t="s">
        <v>12</v>
      </c>
      <c r="B26">
        <v>2902.52</v>
      </c>
      <c r="D26" t="s">
        <v>12</v>
      </c>
      <c r="E26">
        <v>2902.52</v>
      </c>
    </row>
    <row r="27" spans="1:5" x14ac:dyDescent="0.25">
      <c r="A27" t="s">
        <v>13</v>
      </c>
      <c r="B27">
        <v>1639.4</v>
      </c>
      <c r="D27" t="s">
        <v>13</v>
      </c>
      <c r="E27">
        <v>1639.4</v>
      </c>
    </row>
    <row r="28" spans="1:5" x14ac:dyDescent="0.25">
      <c r="A28" t="s">
        <v>14</v>
      </c>
      <c r="B28" t="s">
        <v>46</v>
      </c>
      <c r="D28" t="s">
        <v>14</v>
      </c>
      <c r="E28" t="s">
        <v>46</v>
      </c>
    </row>
    <row r="29" spans="1:5" x14ac:dyDescent="0.25">
      <c r="A29" t="s">
        <v>15</v>
      </c>
      <c r="B29" t="s">
        <v>46</v>
      </c>
      <c r="D29" t="s">
        <v>15</v>
      </c>
      <c r="E29" t="s">
        <v>46</v>
      </c>
    </row>
    <row r="30" spans="1:5" x14ac:dyDescent="0.25">
      <c r="A30" t="s">
        <v>16</v>
      </c>
      <c r="B30">
        <v>0</v>
      </c>
      <c r="D30" t="s">
        <v>16</v>
      </c>
      <c r="E30">
        <v>0</v>
      </c>
    </row>
    <row r="31" spans="1:5" x14ac:dyDescent="0.25">
      <c r="A31" t="s">
        <v>47</v>
      </c>
      <c r="B31" t="s">
        <v>46</v>
      </c>
      <c r="D31" t="s">
        <v>47</v>
      </c>
      <c r="E31" t="s">
        <v>46</v>
      </c>
    </row>
    <row r="32" spans="1:5" x14ac:dyDescent="0.25">
      <c r="A32" t="s">
        <v>48</v>
      </c>
      <c r="B32" t="s">
        <v>46</v>
      </c>
      <c r="D32" t="s">
        <v>48</v>
      </c>
      <c r="E32" t="s">
        <v>46</v>
      </c>
    </row>
    <row r="33" spans="1:5" x14ac:dyDescent="0.25">
      <c r="A33" t="s">
        <v>49</v>
      </c>
      <c r="B33" t="s">
        <v>46</v>
      </c>
      <c r="D33" t="s">
        <v>49</v>
      </c>
      <c r="E33" t="s">
        <v>46</v>
      </c>
    </row>
    <row r="34" spans="1:5" x14ac:dyDescent="0.25">
      <c r="A34" t="s">
        <v>50</v>
      </c>
      <c r="B34" t="s">
        <v>46</v>
      </c>
      <c r="D34" t="s">
        <v>50</v>
      </c>
      <c r="E34" t="s">
        <v>46</v>
      </c>
    </row>
    <row r="35" spans="1:5" x14ac:dyDescent="0.25">
      <c r="A35" t="s">
        <v>51</v>
      </c>
      <c r="B35" t="s">
        <v>46</v>
      </c>
      <c r="D35" t="s">
        <v>51</v>
      </c>
      <c r="E35" t="s">
        <v>46</v>
      </c>
    </row>
    <row r="36" spans="1:5" x14ac:dyDescent="0.25">
      <c r="A36" t="s">
        <v>3</v>
      </c>
      <c r="B36">
        <v>0</v>
      </c>
      <c r="D36" t="s">
        <v>3</v>
      </c>
      <c r="E36">
        <v>0</v>
      </c>
    </row>
    <row r="37" spans="1:5" x14ac:dyDescent="0.25">
      <c r="A37" t="s">
        <v>52</v>
      </c>
      <c r="B37">
        <v>0</v>
      </c>
      <c r="D37" t="s">
        <v>52</v>
      </c>
      <c r="E37">
        <v>0</v>
      </c>
    </row>
    <row r="38" spans="1:5" x14ac:dyDescent="0.25">
      <c r="A38" t="s">
        <v>17</v>
      </c>
      <c r="B38">
        <v>0</v>
      </c>
      <c r="D38" t="s">
        <v>17</v>
      </c>
      <c r="E38">
        <v>0</v>
      </c>
    </row>
    <row r="39" spans="1:5" x14ac:dyDescent="0.25">
      <c r="A39" t="s">
        <v>18</v>
      </c>
      <c r="B39">
        <v>0</v>
      </c>
      <c r="D39" t="s">
        <v>18</v>
      </c>
      <c r="E39">
        <v>0</v>
      </c>
    </row>
    <row r="40" spans="1:5" x14ac:dyDescent="0.25">
      <c r="A40" t="s">
        <v>53</v>
      </c>
      <c r="B40" t="s">
        <v>54</v>
      </c>
      <c r="D40" t="s">
        <v>53</v>
      </c>
      <c r="E40" t="s">
        <v>54</v>
      </c>
    </row>
    <row r="41" spans="1:5" x14ac:dyDescent="0.25">
      <c r="A41" t="s">
        <v>19</v>
      </c>
      <c r="B41">
        <v>0</v>
      </c>
      <c r="D41" t="s">
        <v>19</v>
      </c>
      <c r="E41">
        <v>0</v>
      </c>
    </row>
    <row r="42" spans="1:5" x14ac:dyDescent="0.25">
      <c r="A42" t="s">
        <v>20</v>
      </c>
      <c r="B42">
        <v>0</v>
      </c>
      <c r="D42" t="s">
        <v>20</v>
      </c>
      <c r="E42">
        <v>0</v>
      </c>
    </row>
    <row r="43" spans="1:5" x14ac:dyDescent="0.25">
      <c r="A43" t="s">
        <v>55</v>
      </c>
      <c r="B43">
        <v>0</v>
      </c>
      <c r="D43" t="s">
        <v>55</v>
      </c>
      <c r="E43">
        <v>0</v>
      </c>
    </row>
    <row r="44" spans="1:5" x14ac:dyDescent="0.25">
      <c r="A44" t="s">
        <v>31</v>
      </c>
      <c r="B44">
        <v>0</v>
      </c>
      <c r="D44" t="s">
        <v>31</v>
      </c>
      <c r="E44">
        <v>0</v>
      </c>
    </row>
    <row r="45" spans="1:5" x14ac:dyDescent="0.25">
      <c r="A45" s="52" t="s">
        <v>100</v>
      </c>
      <c r="B45" s="1">
        <v>4541.92</v>
      </c>
      <c r="D45" t="s">
        <v>100</v>
      </c>
      <c r="E45">
        <v>4541.92</v>
      </c>
    </row>
    <row r="46" spans="1:5" x14ac:dyDescent="0.25">
      <c r="A46" s="52" t="s">
        <v>101</v>
      </c>
      <c r="B46" s="1">
        <v>0</v>
      </c>
      <c r="D46" t="s">
        <v>101</v>
      </c>
      <c r="E46">
        <v>0</v>
      </c>
    </row>
    <row r="47" spans="1:5" x14ac:dyDescent="0.25">
      <c r="A47" s="52" t="s">
        <v>102</v>
      </c>
      <c r="B47" s="1">
        <v>75436.960000000006</v>
      </c>
      <c r="D47" t="s">
        <v>102</v>
      </c>
      <c r="E47">
        <v>75436.960000000006</v>
      </c>
    </row>
    <row r="50" spans="1:2" x14ac:dyDescent="0.25">
      <c r="A50" s="53" t="s">
        <v>103</v>
      </c>
      <c r="B50" s="53"/>
    </row>
    <row r="51" spans="1:2" ht="15.75" thickBot="1" x14ac:dyDescent="0.3">
      <c r="A51" s="41" t="s">
        <v>39</v>
      </c>
      <c r="B51" s="42">
        <v>1220</v>
      </c>
    </row>
    <row r="52" spans="1:2" ht="15.75" thickBot="1" x14ac:dyDescent="0.3">
      <c r="A52" s="43" t="s">
        <v>40</v>
      </c>
      <c r="B52" s="44"/>
    </row>
    <row r="53" spans="1:2" ht="15.75" thickBot="1" x14ac:dyDescent="0.3">
      <c r="A53" s="45" t="s">
        <v>41</v>
      </c>
      <c r="B53" s="46">
        <v>1220</v>
      </c>
    </row>
    <row r="54" spans="1:2" ht="15.75" thickBot="1" x14ac:dyDescent="0.3">
      <c r="A54" s="45" t="s">
        <v>16</v>
      </c>
      <c r="B54" s="46">
        <v>0</v>
      </c>
    </row>
    <row r="55" spans="1:2" ht="15.75" thickBot="1" x14ac:dyDescent="0.3">
      <c r="A55" s="43" t="s">
        <v>0</v>
      </c>
      <c r="B55" s="47">
        <v>0</v>
      </c>
    </row>
    <row r="56" spans="1:2" ht="15.75" thickBot="1" x14ac:dyDescent="0.3">
      <c r="A56" s="43" t="s">
        <v>1</v>
      </c>
      <c r="B56" s="47">
        <v>0</v>
      </c>
    </row>
    <row r="57" spans="1:2" x14ac:dyDescent="0.25">
      <c r="A57" s="48" t="s">
        <v>2</v>
      </c>
      <c r="B57" s="49">
        <v>0</v>
      </c>
    </row>
    <row r="58" spans="1:2" ht="15.75" thickBot="1" x14ac:dyDescent="0.3">
      <c r="A58" s="41" t="s">
        <v>42</v>
      </c>
      <c r="B58" s="42">
        <v>0</v>
      </c>
    </row>
    <row r="59" spans="1:2" ht="15.75" thickBot="1" x14ac:dyDescent="0.3">
      <c r="A59" s="43" t="s">
        <v>3</v>
      </c>
      <c r="B59" s="47">
        <v>0</v>
      </c>
    </row>
    <row r="60" spans="1:2" x14ac:dyDescent="0.25">
      <c r="A60" s="48" t="s">
        <v>4</v>
      </c>
      <c r="B60" s="49">
        <v>0</v>
      </c>
    </row>
    <row r="61" spans="1:2" ht="18" x14ac:dyDescent="0.25">
      <c r="A61" s="54" t="s">
        <v>43</v>
      </c>
    </row>
    <row r="62" spans="1:2" ht="18" x14ac:dyDescent="0.25">
      <c r="A62" s="55">
        <v>-1148.6199999999999</v>
      </c>
    </row>
    <row r="63" spans="1:2" ht="15.75" thickBot="1" x14ac:dyDescent="0.3">
      <c r="A63" s="43" t="s">
        <v>5</v>
      </c>
      <c r="B63" s="56">
        <v>-1149.78</v>
      </c>
    </row>
    <row r="64" spans="1:2" x14ac:dyDescent="0.25">
      <c r="A64" s="48" t="s">
        <v>6</v>
      </c>
      <c r="B64" s="49">
        <v>1.1599999999999999</v>
      </c>
    </row>
    <row r="65" spans="1:2" ht="18" x14ac:dyDescent="0.25">
      <c r="A65" s="54" t="s">
        <v>29</v>
      </c>
    </row>
    <row r="66" spans="1:2" ht="15.75" thickBot="1" x14ac:dyDescent="0.3">
      <c r="A66" s="43" t="s">
        <v>7</v>
      </c>
      <c r="B66" s="50" t="s">
        <v>44</v>
      </c>
    </row>
    <row r="67" spans="1:2" ht="15.75" thickBot="1" x14ac:dyDescent="0.3">
      <c r="A67" s="43" t="s">
        <v>8</v>
      </c>
      <c r="B67" s="50" t="s">
        <v>44</v>
      </c>
    </row>
    <row r="68" spans="1:2" ht="15.75" thickBot="1" x14ac:dyDescent="0.3">
      <c r="A68" s="43" t="s">
        <v>30</v>
      </c>
      <c r="B68" s="50" t="s">
        <v>44</v>
      </c>
    </row>
    <row r="69" spans="1:2" x14ac:dyDescent="0.25">
      <c r="A69" s="48" t="s">
        <v>9</v>
      </c>
      <c r="B69" s="51" t="s">
        <v>44</v>
      </c>
    </row>
    <row r="70" spans="1:2" ht="18" x14ac:dyDescent="0.25">
      <c r="A70" s="54" t="s">
        <v>45</v>
      </c>
    </row>
    <row r="71" spans="1:2" x14ac:dyDescent="0.25">
      <c r="A71" s="57" t="s">
        <v>10</v>
      </c>
      <c r="B71" s="49">
        <v>0</v>
      </c>
    </row>
  </sheetData>
  <mergeCells count="1">
    <mergeCell ref="A50:B50"/>
  </mergeCells>
  <hyperlinks>
    <hyperlink ref="A52" r:id="rId1" display="javascript:void(0)" xr:uid="{4675DE9B-AE5B-4652-8FE9-9BCE10FBE401}"/>
    <hyperlink ref="A55" r:id="rId2" display="javascript:void(0)" xr:uid="{5723C74E-E4A2-410D-87F0-99A3A2F509BA}"/>
    <hyperlink ref="A56" r:id="rId3" display="javascript:void(0)" xr:uid="{4257DF38-4119-4B5F-B23A-7707AF920A52}"/>
    <hyperlink ref="A57" r:id="rId4" display="javascript:void(0)" xr:uid="{FFA45F7C-DA21-4B94-AAD9-B78AB81EED94}"/>
    <hyperlink ref="A59" r:id="rId5" display="javascript:void(0)" xr:uid="{01F1C6DD-6413-430F-B2EE-198DFB91063B}"/>
    <hyperlink ref="A60" r:id="rId6" display="javascript:void(0)" xr:uid="{288081C4-A4DF-4DAD-9243-97675A9ECBFB}"/>
    <hyperlink ref="A63" r:id="rId7" display="javascript:void(0)" xr:uid="{FD921898-6DF8-40E3-9207-EB8B4E549D7A}"/>
    <hyperlink ref="A64" r:id="rId8" display="javascript:void(0)" xr:uid="{A562AEF9-4D32-47FC-8D0E-370FD0470214}"/>
    <hyperlink ref="A66" r:id="rId9" display="javascript:void(0)" xr:uid="{F7B383B2-6884-4AEE-9515-BD8555012B25}"/>
    <hyperlink ref="A67" r:id="rId10" display="javascript:void(0)" xr:uid="{59E15290-449D-4801-A815-C542F7FD034B}"/>
    <hyperlink ref="A68" r:id="rId11" display="javascript:void(0)" xr:uid="{8B7CA53B-C7F1-4A4A-AFB1-3668B4C2F505}"/>
    <hyperlink ref="A69" r:id="rId12" display="javascript:void(0)" xr:uid="{7D8BE727-F452-4283-B084-5CCAE1051C2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Year Parameters</vt:lpstr>
      <vt:lpstr>Owners and Accounts</vt:lpstr>
      <vt:lpstr>Current Year Tax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2024-07-30T00:40:51Z</dcterms:modified>
</cp:coreProperties>
</file>