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krat\git\MyStudiesRepo\myStudies\"/>
    </mc:Choice>
  </mc:AlternateContent>
  <xr:revisionPtr revIDLastSave="0" documentId="13_ncr:1_{18318B1C-2DAC-47EB-9E95-3FB93FA84CFC}" xr6:coauthVersionLast="47" xr6:coauthVersionMax="47" xr10:uidLastSave="{00000000-0000-0000-0000-000000000000}"/>
  <bookViews>
    <workbookView xWindow="-120" yWindow="-120" windowWidth="29040" windowHeight="16440" tabRatio="735" activeTab="1" xr2:uid="{61290AE9-9247-4055-A5C3-1005466886B7}"/>
  </bookViews>
  <sheets>
    <sheet name="Current Year Parameters" sheetId="39" r:id="rId1"/>
    <sheet name="Owners and Accounts" sheetId="40" r:id="rId2"/>
  </sheets>
  <definedNames>
    <definedName name="OI_ROW" localSheetId="0">_xlfn.XMATCH(#REF!,'Current Year Parameters'!#REF!,-1,2)</definedName>
    <definedName name="OI_ROW" localSheetId="1">_xlfn.XMATCH(#REF!,'Owners and Accounts'!#REF!,-1,2)</definedName>
    <definedName name="OI_ROW">_xlfn.XMATCH(#REF!,#REF!,-1,2)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5" i="40" l="1"/>
  <c r="B94" i="40" s="1"/>
  <c r="B254" i="40"/>
  <c r="B93" i="40" s="1"/>
  <c r="B253" i="40"/>
  <c r="B92" i="40" s="1"/>
  <c r="B252" i="40"/>
  <c r="B91" i="40" s="1"/>
  <c r="B251" i="40"/>
  <c r="B90" i="40" s="1"/>
  <c r="B203" i="40"/>
  <c r="B80" i="40" s="1"/>
  <c r="B202" i="40"/>
  <c r="B79" i="40" s="1"/>
  <c r="B201" i="40"/>
  <c r="B78" i="40" s="1"/>
  <c r="B200" i="40"/>
  <c r="B77" i="40" s="1"/>
  <c r="B199" i="40"/>
  <c r="B76" i="40" s="1"/>
  <c r="B151" i="40"/>
  <c r="B66" i="40" s="1"/>
  <c r="B150" i="40"/>
  <c r="B65" i="40" s="1"/>
  <c r="B149" i="40"/>
  <c r="B64" i="40" s="1"/>
  <c r="B148" i="40"/>
  <c r="B63" i="40" s="1"/>
  <c r="B147" i="40"/>
  <c r="B62" i="40" s="1"/>
  <c r="B45" i="40"/>
  <c r="B46" i="40" s="1"/>
  <c r="B39" i="40"/>
  <c r="B16" i="40"/>
  <c r="B11" i="40"/>
  <c r="A20" i="3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Kratzke</author>
  </authors>
  <commentList>
    <comment ref="B45" authorId="0" shapeId="0" xr:uid="{EE0FF428-ABD9-49D0-9EB5-AF8DE3019EE4}">
      <text>
        <r>
          <rPr>
            <b/>
            <sz val="9"/>
            <color indexed="81"/>
            <rFont val="Tahoma"/>
            <charset val="1"/>
          </rPr>
          <t>Thomas Kratzke:</t>
        </r>
        <r>
          <rPr>
            <sz val="9"/>
            <color indexed="81"/>
            <rFont val="Tahoma"/>
            <charset val="1"/>
          </rPr>
          <t xml:space="preserve">
Added Fidelity JWROS, BofA Checking/Savings, and withheld 50K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ttps://secure tsp gov/components/CORS/getSharePrices html?G=1" description="Connection to the 'https://secure tsp gov/components/CORS/getSharePrices html?G=1' query in the workbook." type="5" refreshedVersion="6" background="1" saveData="1">
    <dbPr connection="Provider=Microsoft.Mashup.OleDb.1;Data Source=$Workbook$;Location=&quot;https://secure tsp gov/components/CORS/getSharePrices html?G=1&quot;;Extended Properties=&quot;&quot;" command="SELECT * FROM [https://secure tsp gov/components/CORS/getSharePrices html?G=1]"/>
  </connection>
</connections>
</file>

<file path=xl/sharedStrings.xml><?xml version="1.0" encoding="utf-8"?>
<sst xmlns="http://schemas.openxmlformats.org/spreadsheetml/2006/main" count="439" uniqueCount="104">
  <si>
    <t>Interest Income</t>
  </si>
  <si>
    <t>Miscellaneous Income</t>
  </si>
  <si>
    <t>Original Issue Discount</t>
  </si>
  <si>
    <t>Nondividend Distributions</t>
  </si>
  <si>
    <t>Tax-Exempt Income</t>
  </si>
  <si>
    <t>Net Short-Term</t>
  </si>
  <si>
    <t>Net Long-Term</t>
  </si>
  <si>
    <t>Reportable Bond Premium</t>
  </si>
  <si>
    <t>Realized Accrued Market Discount Income</t>
  </si>
  <si>
    <t>Reportable Acquisition Premium</t>
  </si>
  <si>
    <t>Margin Interest Paid</t>
  </si>
  <si>
    <t>Foreign Currency Gain/Loss</t>
  </si>
  <si>
    <t>- Non-Qualified Dividends</t>
  </si>
  <si>
    <t>- Qualified Dividends</t>
  </si>
  <si>
    <t>- Section 897 Ordinary Dividends</t>
  </si>
  <si>
    <t>- Section 199A Dividends</t>
  </si>
  <si>
    <t>Capital Gain Distributions</t>
  </si>
  <si>
    <t>Investment Expenses</t>
  </si>
  <si>
    <t>Foreign Tax Paid</t>
  </si>
  <si>
    <t>Cash Liquidation Distributions</t>
  </si>
  <si>
    <t>Non-cash Liquidation Distributions</t>
  </si>
  <si>
    <t>Thomas</t>
  </si>
  <si>
    <t>Diem-Tran</t>
  </si>
  <si>
    <t>End Data</t>
  </si>
  <si>
    <t>Final Year</t>
  </si>
  <si>
    <t>Inflation</t>
  </si>
  <si>
    <t>IRMAA Multipliers</t>
  </si>
  <si>
    <t>Additional Medicare Tax</t>
  </si>
  <si>
    <t>Additional Medicare Tax on Investments</t>
  </si>
  <si>
    <t>Tax Adv US SMA (Y80817344)</t>
  </si>
  <si>
    <t>Tax Adv Intl SMA (Y80570158)</t>
  </si>
  <si>
    <t>Fixed Income</t>
  </si>
  <si>
    <t>Ordinary Income or Loss on Contingent Debt Instruments</t>
  </si>
  <si>
    <t>Specified Private Activity Bond Int Dividends</t>
  </si>
  <si>
    <t>Current Date</t>
  </si>
  <si>
    <t>Life Expectancies</t>
  </si>
  <si>
    <t>Ordinary Rates</t>
  </si>
  <si>
    <t>Long Term Rates</t>
  </si>
  <si>
    <t>Social Security AGI Rates</t>
  </si>
  <si>
    <t>Owners and Birth Dates</t>
  </si>
  <si>
    <t>Living Expenses</t>
  </si>
  <si>
    <t>Total Taxable Income</t>
  </si>
  <si>
    <t>Ordinary Dividends and Distributions</t>
  </si>
  <si>
    <t>Ordinary Dividends</t>
  </si>
  <si>
    <t>Total Nondividend &amp; Tax-Exempt Income</t>
  </si>
  <si>
    <t>Total Realized Gain/Loss</t>
  </si>
  <si>
    <t>--</t>
  </si>
  <si>
    <t>Other Information</t>
  </si>
  <si>
    <t>$0.00</t>
  </si>
  <si>
    <t>- Unrecaptured Section 1250 Capital Gains</t>
  </si>
  <si>
    <t>- Section 1202 Capital Gains</t>
  </si>
  <si>
    <t>- 28% Rate Capital Gains</t>
  </si>
  <si>
    <t>- Section 897 Capital Gain</t>
  </si>
  <si>
    <t>- 15% Rate Capital Gains</t>
  </si>
  <si>
    <t>Federal Income Tax Withheld</t>
  </si>
  <si>
    <t>Foreign Country or U.S. Possession</t>
  </si>
  <si>
    <t>N/A</t>
  </si>
  <si>
    <t>Tax Exempt Interest Dividends</t>
  </si>
  <si>
    <t>Total Income</t>
  </si>
  <si>
    <t>Various</t>
  </si>
  <si>
    <t>Miscellaneous Data</t>
  </si>
  <si>
    <t>Short-Term Carry Forward</t>
  </si>
  <si>
    <t>Long-Term Carry Forward</t>
  </si>
  <si>
    <t>Current Year</t>
  </si>
  <si>
    <t>Miscellaneous Constants</t>
  </si>
  <si>
    <t>Miscellaneous Dollar Amounts</t>
  </si>
  <si>
    <t>Standard Deduction</t>
  </si>
  <si>
    <t>Part B Standard Premium</t>
  </si>
  <si>
    <t>Max Capital Gains Loss</t>
  </si>
  <si>
    <t>Medicare Tax Threshold</t>
  </si>
  <si>
    <t>Balance</t>
  </si>
  <si>
    <t>Basis</t>
  </si>
  <si>
    <t>% Long-Term</t>
  </si>
  <si>
    <t>% As Long-Term</t>
  </si>
  <si>
    <t>% Short-Term</t>
  </si>
  <si>
    <t>% As Short-Term</t>
  </si>
  <si>
    <t>% Tax-Exempt</t>
  </si>
  <si>
    <t>Social Security Benefits</t>
  </si>
  <si>
    <t>Joint</t>
  </si>
  <si>
    <t>Outside Income</t>
  </si>
  <si>
    <t>Account</t>
  </si>
  <si>
    <t>Amount</t>
  </si>
  <si>
    <t>Year</t>
  </si>
  <si>
    <t>Balance, Beginning of Current Year</t>
  </si>
  <si>
    <t>RMD Taken Current Year</t>
  </si>
  <si>
    <t>Divisor, Current Year</t>
  </si>
  <si>
    <t>Age of First RMD</t>
  </si>
  <si>
    <t>Tax-Exempt</t>
  </si>
  <si>
    <t>Long-Term</t>
  </si>
  <si>
    <t>Short-Term</t>
  </si>
  <si>
    <t>As Short-Term</t>
  </si>
  <si>
    <t>As Long-Term</t>
  </si>
  <si>
    <t>Growth Rate</t>
  </si>
  <si>
    <t>TMK.AC.INH</t>
  </si>
  <si>
    <t>TMK.AC.R/O</t>
  </si>
  <si>
    <t>DTK.OI.OPM</t>
  </si>
  <si>
    <t>DTK.AC.TSP</t>
  </si>
  <si>
    <t>JNT.AC.CSH</t>
  </si>
  <si>
    <t>JNT.AC.USA</t>
  </si>
  <si>
    <t>JNT.AC.INV</t>
  </si>
  <si>
    <t>JNT.AC.INT</t>
  </si>
  <si>
    <t>JNT.AC.RTH</t>
  </si>
  <si>
    <t>TMK.OI.ANN</t>
  </si>
  <si>
    <t>Joint WROS - TOD (X82865374)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</si>
</sst>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;[Red]\-&quot;$&quot;#,##0.00"/>
    <numFmt numFmtId="164" formatCode="yyyy\-mm\-dd;@"/>
    <numFmt numFmtId="165" formatCode="0.0%"/>
    <numFmt numFmtId="166" formatCode="&quot;$&quot;#,##0.00"/>
    <numFmt numFmtId="167" formatCode="0.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b/>
      <sz val="14"/>
      <color rgb="FFD41118"/>
      <name val="Arial"/>
      <family val="2"/>
    </font>
    <font>
      <sz val="11"/>
      <color rgb="FFD4111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5" fillId="0" borderId="3" applyFont="0" applyBorder="0">
      <alignment horizontal="left"/>
    </xf>
    <xf numFmtId="0" fontId="18" fillId="0" borderId="0"/>
    <xf numFmtId="0" fontId="19" fillId="0" borderId="0" applyNumberFormat="0" applyFill="0" applyBorder="0" applyAlignment="0" applyProtection="0"/>
  </cellStyleXfs>
  <cellXfs count="47">
    <xf numFmtId="0" fontId="0" fillId="0" borderId="0" xfId="0"/>
    <xf numFmtId="8" fontId="0" fillId="0" borderId="0" xfId="0" applyNumberFormat="1"/>
    <xf numFmtId="0" fontId="0" fillId="0" borderId="10" xfId="0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8" fontId="0" fillId="0" borderId="10" xfId="0" applyNumberFormat="1" applyBorder="1"/>
    <xf numFmtId="8" fontId="0" fillId="0" borderId="10" xfId="0" applyNumberFormat="1" applyBorder="1" applyAlignment="1">
      <alignment horizontal="right"/>
    </xf>
    <xf numFmtId="165" fontId="0" fillId="0" borderId="10" xfId="0" applyNumberFormat="1" applyBorder="1"/>
    <xf numFmtId="164" fontId="0" fillId="0" borderId="10" xfId="0" applyNumberFormat="1" applyBorder="1"/>
    <xf numFmtId="1" fontId="0" fillId="0" borderId="10" xfId="0" applyNumberFormat="1" applyBorder="1"/>
    <xf numFmtId="9" fontId="0" fillId="0" borderId="10" xfId="0" applyNumberFormat="1" applyBorder="1"/>
    <xf numFmtId="166" fontId="0" fillId="0" borderId="10" xfId="0" applyNumberFormat="1" applyBorder="1"/>
    <xf numFmtId="0" fontId="0" fillId="0" borderId="10" xfId="0" quotePrefix="1" applyBorder="1"/>
    <xf numFmtId="167" fontId="0" fillId="0" borderId="10" xfId="0" applyNumberFormat="1" applyBorder="1"/>
    <xf numFmtId="0" fontId="0" fillId="0" borderId="10" xfId="0" applyBorder="1" applyAlignment="1">
      <alignment horizontal="left"/>
    </xf>
    <xf numFmtId="165" fontId="0" fillId="0" borderId="10" xfId="0" applyNumberFormat="1" applyBorder="1" applyAlignment="1">
      <alignment horizontal="left"/>
    </xf>
    <xf numFmtId="0" fontId="21" fillId="33" borderId="10" xfId="0" applyFont="1" applyFill="1" applyBorder="1" applyAlignment="1">
      <alignment horizontal="left" vertical="top"/>
    </xf>
    <xf numFmtId="8" fontId="21" fillId="33" borderId="10" xfId="0" applyNumberFormat="1" applyFont="1" applyFill="1" applyBorder="1" applyAlignment="1">
      <alignment horizontal="right" vertical="center"/>
    </xf>
    <xf numFmtId="0" fontId="19" fillId="33" borderId="10" xfId="44" applyFill="1" applyBorder="1" applyAlignment="1">
      <alignment horizontal="left" vertical="top"/>
    </xf>
    <xf numFmtId="0" fontId="22" fillId="33" borderId="10" xfId="0" applyFont="1" applyFill="1" applyBorder="1" applyAlignment="1">
      <alignment horizontal="right" vertical="center"/>
    </xf>
    <xf numFmtId="0" fontId="22" fillId="34" borderId="10" xfId="0" applyFont="1" applyFill="1" applyBorder="1" applyAlignment="1">
      <alignment horizontal="left" vertical="top"/>
    </xf>
    <xf numFmtId="8" fontId="22" fillId="34" borderId="10" xfId="0" applyNumberFormat="1" applyFont="1" applyFill="1" applyBorder="1" applyAlignment="1">
      <alignment horizontal="right" vertical="center"/>
    </xf>
    <xf numFmtId="8" fontId="22" fillId="33" borderId="10" xfId="0" applyNumberFormat="1" applyFont="1" applyFill="1" applyBorder="1" applyAlignment="1">
      <alignment horizontal="right" vertical="center"/>
    </xf>
    <xf numFmtId="0" fontId="22" fillId="33" borderId="10" xfId="0" applyFont="1" applyFill="1" applyBorder="1" applyAlignment="1">
      <alignment horizontal="left" vertical="top"/>
    </xf>
    <xf numFmtId="0" fontId="0" fillId="33" borderId="10" xfId="0" applyFill="1" applyBorder="1"/>
    <xf numFmtId="0" fontId="26" fillId="0" borderId="10" xfId="0" applyFont="1" applyBorder="1" applyAlignment="1">
      <alignment vertical="center"/>
    </xf>
    <xf numFmtId="8" fontId="27" fillId="0" borderId="10" xfId="0" applyNumberFormat="1" applyFont="1" applyBorder="1" applyAlignment="1">
      <alignment vertical="center"/>
    </xf>
    <xf numFmtId="0" fontId="19" fillId="33" borderId="10" xfId="44" applyFill="1" applyBorder="1" applyAlignment="1">
      <alignment horizontal="left" vertical="top" wrapText="1"/>
    </xf>
    <xf numFmtId="8" fontId="22" fillId="33" borderId="10" xfId="0" applyNumberFormat="1" applyFont="1" applyFill="1" applyBorder="1" applyAlignment="1">
      <alignment horizontal="right" vertical="center" wrapText="1"/>
    </xf>
    <xf numFmtId="0" fontId="22" fillId="34" borderId="10" xfId="0" applyFont="1" applyFill="1" applyBorder="1" applyAlignment="1">
      <alignment horizontal="left" vertical="top" wrapText="1"/>
    </xf>
    <xf numFmtId="8" fontId="22" fillId="34" borderId="10" xfId="0" applyNumberFormat="1" applyFont="1" applyFill="1" applyBorder="1" applyAlignment="1">
      <alignment horizontal="right" vertical="center" wrapText="1"/>
    </xf>
    <xf numFmtId="0" fontId="22" fillId="34" borderId="10" xfId="0" applyFont="1" applyFill="1" applyBorder="1" applyAlignment="1">
      <alignment horizontal="right" vertical="center" wrapText="1"/>
    </xf>
    <xf numFmtId="0" fontId="22" fillId="33" borderId="10" xfId="0" applyFont="1" applyFill="1" applyBorder="1" applyAlignment="1">
      <alignment horizontal="left" vertical="top" wrapText="1"/>
    </xf>
    <xf numFmtId="0" fontId="22" fillId="33" borderId="10" xfId="0" applyFont="1" applyFill="1" applyBorder="1" applyAlignment="1">
      <alignment horizontal="right" vertical="center" wrapText="1"/>
    </xf>
    <xf numFmtId="0" fontId="20" fillId="0" borderId="10" xfId="0" applyFont="1" applyBorder="1" applyAlignment="1">
      <alignment vertical="center" wrapText="1"/>
    </xf>
    <xf numFmtId="8" fontId="23" fillId="0" borderId="10" xfId="0" applyNumberFormat="1" applyFont="1" applyBorder="1" applyAlignment="1">
      <alignment vertical="center" wrapText="1"/>
    </xf>
    <xf numFmtId="0" fontId="21" fillId="33" borderId="10" xfId="0" applyFont="1" applyFill="1" applyBorder="1" applyAlignment="1">
      <alignment horizontal="left" vertical="top" wrapText="1"/>
    </xf>
    <xf numFmtId="8" fontId="21" fillId="33" borderId="10" xfId="0" applyNumberFormat="1" applyFont="1" applyFill="1" applyBorder="1" applyAlignment="1">
      <alignment horizontal="right" vertical="center" wrapText="1"/>
    </xf>
    <xf numFmtId="8" fontId="24" fillId="0" borderId="10" xfId="0" applyNumberFormat="1" applyFont="1" applyBorder="1" applyAlignment="1">
      <alignment vertical="center" wrapText="1"/>
    </xf>
    <xf numFmtId="8" fontId="25" fillId="33" borderId="10" xfId="0" applyNumberFormat="1" applyFont="1" applyFill="1" applyBorder="1" applyAlignment="1">
      <alignment horizontal="right" vertical="center" wrapText="1"/>
    </xf>
    <xf numFmtId="0" fontId="0" fillId="0" borderId="10" xfId="0" applyBorder="1" applyAlignment="1">
      <alignment horizontal="right"/>
    </xf>
    <xf numFmtId="0" fontId="8" fillId="4" borderId="10" xfId="8" applyBorder="1" applyAlignment="1">
      <alignment horizontal="center"/>
    </xf>
    <xf numFmtId="0" fontId="8" fillId="4" borderId="12" xfId="8" applyBorder="1" applyAlignment="1">
      <alignment horizontal="center"/>
    </xf>
    <xf numFmtId="0" fontId="8" fillId="4" borderId="11" xfId="8" applyBorder="1" applyAlignment="1">
      <alignment horizontal="center"/>
    </xf>
    <xf numFmtId="0" fontId="8" fillId="4" borderId="12" xfId="8" quotePrefix="1" applyBorder="1" applyAlignment="1">
      <alignment horizontal="center"/>
    </xf>
    <xf numFmtId="0" fontId="8" fillId="4" borderId="11" xfId="8" quotePrefix="1" applyBorder="1" applyAlignment="1">
      <alignment horizontal="center"/>
    </xf>
    <xf numFmtId="0" fontId="0" fillId="0" borderId="13" xfId="0" applyFill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F15E32C4-D3A7-4CC6-9384-D77B8CCA8724}"/>
    <cellStyle name="Note" xfId="15" builtinId="10" customBuiltin="1"/>
    <cellStyle name="Output" xfId="10" builtinId="21" customBuiltin="1"/>
    <cellStyle name="Style 1" xfId="42" xr:uid="{68165B53-831F-4ED2-A211-B42AF2948FD4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99"/>
      <color rgb="FFFF6699"/>
      <color rgb="FFFF7C8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58" Type="http://schemas.openxmlformats.org/officeDocument/2006/relationships/comments" Target="../comments1.xml"/><Relationship Id="rId5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57" Type="http://schemas.openxmlformats.org/officeDocument/2006/relationships/vmlDrawing" Target="../drawings/vmlDrawing1.vm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4955-0F80-43F5-88A1-E586421548F7}">
  <dimension ref="A1:H235"/>
  <sheetViews>
    <sheetView zoomScaleNormal="100" workbookViewId="0">
      <selection activeCell="A68" sqref="A68:B68"/>
    </sheetView>
  </sheetViews>
  <sheetFormatPr defaultRowHeight="15" x14ac:dyDescent="0.25"/>
  <cols>
    <col min="1" max="1" width="37.42578125" bestFit="1" customWidth="1"/>
    <col min="2" max="2" width="11.85546875" bestFit="1" customWidth="1"/>
    <col min="3" max="3" width="36.28515625" bestFit="1" customWidth="1"/>
    <col min="4" max="4" width="10.42578125" bestFit="1" customWidth="1"/>
    <col min="5" max="5" width="11.85546875" bestFit="1" customWidth="1"/>
    <col min="6" max="6" width="14.140625" bestFit="1" customWidth="1"/>
    <col min="7" max="7" width="36.28515625" bestFit="1" customWidth="1"/>
    <col min="8" max="8" width="10.42578125" bestFit="1" customWidth="1"/>
    <col min="9" max="9" width="11.85546875" bestFit="1" customWidth="1"/>
    <col min="11" max="11" width="36.28515625" bestFit="1" customWidth="1"/>
    <col min="12" max="12" width="7.140625" bestFit="1" customWidth="1"/>
    <col min="13" max="13" width="11.85546875" bestFit="1" customWidth="1"/>
  </cols>
  <sheetData>
    <row r="1" spans="1:2" x14ac:dyDescent="0.25">
      <c r="A1" s="41" t="s">
        <v>64</v>
      </c>
      <c r="B1" s="41"/>
    </row>
    <row r="2" spans="1:2" x14ac:dyDescent="0.25">
      <c r="A2" s="2" t="s">
        <v>63</v>
      </c>
      <c r="B2" s="40">
        <v>2024</v>
      </c>
    </row>
    <row r="3" spans="1:2" x14ac:dyDescent="0.25">
      <c r="A3" s="2" t="s">
        <v>24</v>
      </c>
      <c r="B3" s="40">
        <v>2027</v>
      </c>
    </row>
    <row r="4" spans="1:2" x14ac:dyDescent="0.25">
      <c r="A4" s="12" t="s">
        <v>27</v>
      </c>
      <c r="B4" s="7">
        <v>8.9999999999999993E-3</v>
      </c>
    </row>
    <row r="5" spans="1:2" x14ac:dyDescent="0.25">
      <c r="A5" s="12" t="s">
        <v>28</v>
      </c>
      <c r="B5" s="7">
        <v>3.7999999999999999E-2</v>
      </c>
    </row>
    <row r="6" spans="1:2" x14ac:dyDescent="0.25">
      <c r="A6" s="10" t="s">
        <v>25</v>
      </c>
      <c r="B6" s="7">
        <v>0.05</v>
      </c>
    </row>
    <row r="7" spans="1:2" x14ac:dyDescent="0.25">
      <c r="A7" s="41" t="s">
        <v>65</v>
      </c>
      <c r="B7" s="41"/>
    </row>
    <row r="8" spans="1:2" x14ac:dyDescent="0.25">
      <c r="A8" s="2" t="s">
        <v>66</v>
      </c>
      <c r="B8" s="5">
        <v>29200</v>
      </c>
    </row>
    <row r="9" spans="1:2" x14ac:dyDescent="0.25">
      <c r="A9" s="10" t="s">
        <v>67</v>
      </c>
      <c r="B9" s="5">
        <v>174.7</v>
      </c>
    </row>
    <row r="10" spans="1:2" x14ac:dyDescent="0.25">
      <c r="A10" s="7" t="s">
        <v>68</v>
      </c>
      <c r="B10" s="5">
        <v>3000</v>
      </c>
    </row>
    <row r="11" spans="1:2" x14ac:dyDescent="0.25">
      <c r="A11" s="10" t="s">
        <v>69</v>
      </c>
      <c r="B11" s="11">
        <v>250000</v>
      </c>
    </row>
    <row r="12" spans="1:2" x14ac:dyDescent="0.25">
      <c r="A12" s="42" t="s">
        <v>36</v>
      </c>
      <c r="B12" s="43"/>
    </row>
    <row r="13" spans="1:2" x14ac:dyDescent="0.25">
      <c r="A13" s="15">
        <v>0.1</v>
      </c>
      <c r="B13" s="5">
        <v>23200</v>
      </c>
    </row>
    <row r="14" spans="1:2" x14ac:dyDescent="0.25">
      <c r="A14" s="15">
        <v>0.12</v>
      </c>
      <c r="B14" s="5">
        <v>94300</v>
      </c>
    </row>
    <row r="15" spans="1:2" x14ac:dyDescent="0.25">
      <c r="A15" s="15">
        <v>0.22</v>
      </c>
      <c r="B15" s="5">
        <v>201050</v>
      </c>
    </row>
    <row r="16" spans="1:2" x14ac:dyDescent="0.25">
      <c r="A16" s="15">
        <v>0.24</v>
      </c>
      <c r="B16" s="5">
        <v>383900</v>
      </c>
    </row>
    <row r="17" spans="1:2" x14ac:dyDescent="0.25">
      <c r="A17" s="15">
        <v>0.32</v>
      </c>
      <c r="B17" s="5">
        <v>487450</v>
      </c>
    </row>
    <row r="18" spans="1:2" x14ac:dyDescent="0.25">
      <c r="A18" s="15">
        <v>0.35</v>
      </c>
      <c r="B18" s="5">
        <v>731200</v>
      </c>
    </row>
    <row r="19" spans="1:2" x14ac:dyDescent="0.25">
      <c r="A19" s="15">
        <v>0.37</v>
      </c>
      <c r="B19" s="5"/>
    </row>
    <row r="20" spans="1:2" x14ac:dyDescent="0.25">
      <c r="A20" s="42" t="str">
        <f>_xlfn.CONCAT(A12," 2026")</f>
        <v>Ordinary Rates 2026</v>
      </c>
      <c r="B20" s="43"/>
    </row>
    <row r="21" spans="1:2" x14ac:dyDescent="0.25">
      <c r="A21" s="15">
        <v>0.1</v>
      </c>
      <c r="B21" s="5"/>
    </row>
    <row r="22" spans="1:2" x14ac:dyDescent="0.25">
      <c r="A22" s="15">
        <v>0.15</v>
      </c>
      <c r="B22" s="5"/>
    </row>
    <row r="23" spans="1:2" x14ac:dyDescent="0.25">
      <c r="A23" s="15">
        <v>0.25</v>
      </c>
      <c r="B23" s="5"/>
    </row>
    <row r="24" spans="1:2" x14ac:dyDescent="0.25">
      <c r="A24" s="15">
        <v>0.28000000000000003</v>
      </c>
      <c r="B24" s="5"/>
    </row>
    <row r="25" spans="1:2" x14ac:dyDescent="0.25">
      <c r="A25" s="15">
        <v>0.33</v>
      </c>
      <c r="B25" s="5"/>
    </row>
    <row r="26" spans="1:2" x14ac:dyDescent="0.25">
      <c r="A26" s="15">
        <v>0.35</v>
      </c>
      <c r="B26" s="5"/>
    </row>
    <row r="27" spans="1:2" x14ac:dyDescent="0.25">
      <c r="A27" s="15">
        <v>0.39600000000000002</v>
      </c>
      <c r="B27" s="5"/>
    </row>
    <row r="28" spans="1:2" x14ac:dyDescent="0.25">
      <c r="A28" s="42" t="s">
        <v>37</v>
      </c>
      <c r="B28" s="43"/>
    </row>
    <row r="29" spans="1:2" x14ac:dyDescent="0.25">
      <c r="A29" s="15">
        <v>0</v>
      </c>
      <c r="B29" s="5">
        <v>94050</v>
      </c>
    </row>
    <row r="30" spans="1:2" x14ac:dyDescent="0.25">
      <c r="A30" s="15">
        <v>0.15</v>
      </c>
      <c r="B30" s="5">
        <v>583750</v>
      </c>
    </row>
    <row r="31" spans="1:2" x14ac:dyDescent="0.25">
      <c r="A31" s="15">
        <v>0.2</v>
      </c>
      <c r="B31" s="5"/>
    </row>
    <row r="32" spans="1:2" x14ac:dyDescent="0.25">
      <c r="A32" s="42" t="s">
        <v>38</v>
      </c>
      <c r="B32" s="43"/>
    </row>
    <row r="33" spans="1:8" x14ac:dyDescent="0.25">
      <c r="A33" s="15">
        <v>0</v>
      </c>
      <c r="B33" s="5">
        <v>32000</v>
      </c>
    </row>
    <row r="34" spans="1:8" x14ac:dyDescent="0.25">
      <c r="A34" s="15">
        <v>0.5</v>
      </c>
      <c r="B34" s="5">
        <v>44000</v>
      </c>
    </row>
    <row r="35" spans="1:8" x14ac:dyDescent="0.25">
      <c r="A35" s="15">
        <v>0.85</v>
      </c>
      <c r="B35" s="5"/>
    </row>
    <row r="36" spans="1:8" x14ac:dyDescent="0.25">
      <c r="A36" s="42" t="s">
        <v>26</v>
      </c>
      <c r="B36" s="43"/>
    </row>
    <row r="37" spans="1:8" x14ac:dyDescent="0.25">
      <c r="A37" s="15">
        <v>1</v>
      </c>
      <c r="B37" s="5">
        <v>210000</v>
      </c>
      <c r="H37" s="3"/>
    </row>
    <row r="38" spans="1:8" x14ac:dyDescent="0.25">
      <c r="A38" s="15">
        <v>1.4</v>
      </c>
      <c r="B38" s="5">
        <v>264000</v>
      </c>
    </row>
    <row r="39" spans="1:8" x14ac:dyDescent="0.25">
      <c r="A39" s="15">
        <v>2</v>
      </c>
      <c r="B39" s="5">
        <v>330000</v>
      </c>
    </row>
    <row r="40" spans="1:8" x14ac:dyDescent="0.25">
      <c r="A40" s="15">
        <v>2.6</v>
      </c>
      <c r="B40" s="5">
        <v>394000</v>
      </c>
    </row>
    <row r="41" spans="1:8" x14ac:dyDescent="0.25">
      <c r="A41" s="15">
        <v>3.2</v>
      </c>
      <c r="B41" s="5">
        <v>750000</v>
      </c>
    </row>
    <row r="42" spans="1:8" x14ac:dyDescent="0.25">
      <c r="A42" s="15">
        <v>3.4</v>
      </c>
      <c r="B42" s="5"/>
    </row>
    <row r="43" spans="1:8" x14ac:dyDescent="0.25">
      <c r="A43" s="42" t="s">
        <v>35</v>
      </c>
      <c r="B43" s="43"/>
    </row>
    <row r="44" spans="1:8" x14ac:dyDescent="0.25">
      <c r="A44" s="14">
        <v>72</v>
      </c>
      <c r="B44" s="13">
        <v>27.4</v>
      </c>
    </row>
    <row r="45" spans="1:8" x14ac:dyDescent="0.25">
      <c r="A45" s="14">
        <v>73</v>
      </c>
      <c r="B45" s="13">
        <v>26.5</v>
      </c>
    </row>
    <row r="46" spans="1:8" x14ac:dyDescent="0.25">
      <c r="A46" s="14">
        <v>74</v>
      </c>
      <c r="B46" s="13">
        <v>25.5</v>
      </c>
    </row>
    <row r="47" spans="1:8" x14ac:dyDescent="0.25">
      <c r="A47" s="14">
        <v>75</v>
      </c>
      <c r="B47" s="13">
        <v>24.6</v>
      </c>
      <c r="H47" s="4"/>
    </row>
    <row r="48" spans="1:8" x14ac:dyDescent="0.25">
      <c r="A48" s="14">
        <v>76</v>
      </c>
      <c r="B48" s="13">
        <v>23.7</v>
      </c>
      <c r="H48" s="4"/>
    </row>
    <row r="49" spans="1:2" x14ac:dyDescent="0.25">
      <c r="A49" s="14">
        <v>77</v>
      </c>
      <c r="B49" s="13">
        <v>22.9</v>
      </c>
    </row>
    <row r="50" spans="1:2" x14ac:dyDescent="0.25">
      <c r="A50" s="14">
        <v>78</v>
      </c>
      <c r="B50" s="13">
        <v>22</v>
      </c>
    </row>
    <row r="51" spans="1:2" x14ac:dyDescent="0.25">
      <c r="A51" s="14">
        <v>79</v>
      </c>
      <c r="B51" s="13">
        <v>21.1</v>
      </c>
    </row>
    <row r="52" spans="1:2" x14ac:dyDescent="0.25">
      <c r="A52" s="14">
        <v>80</v>
      </c>
      <c r="B52" s="13">
        <v>20.2</v>
      </c>
    </row>
    <row r="53" spans="1:2" x14ac:dyDescent="0.25">
      <c r="A53" s="14">
        <v>81</v>
      </c>
      <c r="B53" s="13">
        <v>19.399999999999999</v>
      </c>
    </row>
    <row r="54" spans="1:2" x14ac:dyDescent="0.25">
      <c r="A54" s="14">
        <v>82</v>
      </c>
      <c r="B54" s="13">
        <v>18.5</v>
      </c>
    </row>
    <row r="55" spans="1:2" x14ac:dyDescent="0.25">
      <c r="A55" s="14">
        <v>83</v>
      </c>
      <c r="B55" s="13">
        <v>17.7</v>
      </c>
    </row>
    <row r="56" spans="1:2" x14ac:dyDescent="0.25">
      <c r="A56" s="14">
        <v>84</v>
      </c>
      <c r="B56" s="13">
        <v>16.8</v>
      </c>
    </row>
    <row r="57" spans="1:2" x14ac:dyDescent="0.25">
      <c r="A57" s="14">
        <v>85</v>
      </c>
      <c r="B57" s="13">
        <v>16</v>
      </c>
    </row>
    <row r="58" spans="1:2" x14ac:dyDescent="0.25">
      <c r="A58" s="14">
        <v>86</v>
      </c>
      <c r="B58" s="13">
        <v>15.2</v>
      </c>
    </row>
    <row r="59" spans="1:2" x14ac:dyDescent="0.25">
      <c r="A59" s="14">
        <v>87</v>
      </c>
      <c r="B59" s="13">
        <v>14.4</v>
      </c>
    </row>
    <row r="60" spans="1:2" x14ac:dyDescent="0.25">
      <c r="A60" s="14">
        <v>88</v>
      </c>
      <c r="B60" s="13">
        <v>13.7</v>
      </c>
    </row>
    <row r="61" spans="1:2" x14ac:dyDescent="0.25">
      <c r="A61" s="14">
        <v>89</v>
      </c>
      <c r="B61" s="13">
        <v>12.9</v>
      </c>
    </row>
    <row r="62" spans="1:2" x14ac:dyDescent="0.25">
      <c r="A62" s="14">
        <v>90</v>
      </c>
      <c r="B62" s="13">
        <v>12.2</v>
      </c>
    </row>
    <row r="63" spans="1:2" x14ac:dyDescent="0.25">
      <c r="A63" s="14">
        <v>91</v>
      </c>
      <c r="B63" s="13">
        <v>11.5</v>
      </c>
    </row>
    <row r="64" spans="1:2" x14ac:dyDescent="0.25">
      <c r="A64" s="14">
        <v>92</v>
      </c>
      <c r="B64" s="13">
        <v>10.8</v>
      </c>
    </row>
    <row r="65" spans="1:2" x14ac:dyDescent="0.25">
      <c r="A65" s="14">
        <v>93</v>
      </c>
      <c r="B65" s="13">
        <v>10.1</v>
      </c>
    </row>
    <row r="66" spans="1:2" x14ac:dyDescent="0.25">
      <c r="A66" s="14">
        <v>94</v>
      </c>
      <c r="B66" s="13">
        <v>9.5</v>
      </c>
    </row>
    <row r="67" spans="1:2" ht="15.75" customHeight="1" x14ac:dyDescent="0.25">
      <c r="A67" s="14">
        <v>95</v>
      </c>
      <c r="B67" s="13">
        <v>8.9</v>
      </c>
    </row>
    <row r="68" spans="1:2" x14ac:dyDescent="0.25">
      <c r="A68" s="44" t="s">
        <v>23</v>
      </c>
      <c r="B68" s="45"/>
    </row>
    <row r="80" spans="1:2" ht="15.75" customHeight="1" x14ac:dyDescent="0.25"/>
    <row r="103" ht="15.75" customHeight="1" x14ac:dyDescent="0.25"/>
    <row r="114" ht="15.75" customHeight="1" x14ac:dyDescent="0.25"/>
    <row r="128" ht="15.75" customHeight="1" x14ac:dyDescent="0.25"/>
    <row r="129" ht="15.75" customHeight="1" x14ac:dyDescent="0.25"/>
    <row r="131" ht="15.75" customHeight="1" x14ac:dyDescent="0.25"/>
    <row r="134" ht="15.75" customHeight="1" x14ac:dyDescent="0.25"/>
    <row r="143" ht="15.75" customHeight="1" x14ac:dyDescent="0.25"/>
    <row r="155" ht="15.75" customHeight="1" x14ac:dyDescent="0.25"/>
    <row r="157" ht="15.75" customHeight="1" x14ac:dyDescent="0.25"/>
    <row r="162" spans="3:3" ht="15.75" customHeight="1" x14ac:dyDescent="0.25"/>
    <row r="172" spans="3:3" x14ac:dyDescent="0.25">
      <c r="C172" s="1"/>
    </row>
    <row r="177" spans="3:3" x14ac:dyDescent="0.25">
      <c r="C177" s="1"/>
    </row>
    <row r="183" spans="3:3" ht="15.75" customHeight="1" x14ac:dyDescent="0.25"/>
    <row r="190" spans="3:3" ht="15.75" customHeight="1" x14ac:dyDescent="0.25"/>
    <row r="207" ht="15.75" customHeight="1" x14ac:dyDescent="0.25"/>
    <row r="235" ht="15.75" customHeight="1" x14ac:dyDescent="0.25"/>
  </sheetData>
  <mergeCells count="9">
    <mergeCell ref="A1:B1"/>
    <mergeCell ref="A43:B43"/>
    <mergeCell ref="A7:B7"/>
    <mergeCell ref="A68:B68"/>
    <mergeCell ref="A12:B12"/>
    <mergeCell ref="A20:B20"/>
    <mergeCell ref="A28:B28"/>
    <mergeCell ref="A32:B32"/>
    <mergeCell ref="A36:B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6ACA-50AD-44D7-AB75-CC74A26DA038}">
  <dimension ref="A1:D329"/>
  <sheetViews>
    <sheetView tabSelected="1" topLeftCell="A78" zoomScaleNormal="100" workbookViewId="0">
      <selection activeCell="B29" sqref="B29"/>
    </sheetView>
  </sheetViews>
  <sheetFormatPr defaultRowHeight="15" x14ac:dyDescent="0.25"/>
  <cols>
    <col min="1" max="1" width="52.42578125" bestFit="1" customWidth="1"/>
    <col min="2" max="2" width="44.28515625" bestFit="1" customWidth="1"/>
    <col min="3" max="3" width="52.42578125" bestFit="1" customWidth="1"/>
    <col min="4" max="4" width="11.28515625" bestFit="1" customWidth="1"/>
    <col min="5" max="5" width="10.140625" bestFit="1" customWidth="1"/>
    <col min="6" max="6" width="11.28515625" bestFit="1" customWidth="1"/>
    <col min="7" max="7" width="11.85546875" bestFit="1" customWidth="1"/>
    <col min="9" max="9" width="36.28515625" bestFit="1" customWidth="1"/>
    <col min="10" max="10" width="7.140625" bestFit="1" customWidth="1"/>
    <col min="11" max="11" width="11.85546875" bestFit="1" customWidth="1"/>
  </cols>
  <sheetData>
    <row r="1" spans="1:3" x14ac:dyDescent="0.25">
      <c r="A1" s="41" t="s">
        <v>60</v>
      </c>
      <c r="B1" s="41"/>
      <c r="C1" s="3"/>
    </row>
    <row r="2" spans="1:3" x14ac:dyDescent="0.25">
      <c r="A2" s="8" t="s">
        <v>34</v>
      </c>
      <c r="B2" s="8">
        <v>45459</v>
      </c>
    </row>
    <row r="3" spans="1:3" x14ac:dyDescent="0.25">
      <c r="A3" s="2" t="s">
        <v>61</v>
      </c>
      <c r="B3" s="5">
        <v>-10950</v>
      </c>
      <c r="C3" s="3"/>
    </row>
    <row r="4" spans="1:3" x14ac:dyDescent="0.25">
      <c r="A4" s="2" t="s">
        <v>62</v>
      </c>
      <c r="B4" s="5">
        <v>-17755</v>
      </c>
    </row>
    <row r="5" spans="1:3" x14ac:dyDescent="0.25">
      <c r="A5" s="2" t="s">
        <v>40</v>
      </c>
      <c r="B5" s="5">
        <v>80000</v>
      </c>
    </row>
    <row r="6" spans="1:3" x14ac:dyDescent="0.25">
      <c r="A6" s="41" t="s">
        <v>39</v>
      </c>
      <c r="B6" s="41"/>
    </row>
    <row r="7" spans="1:3" x14ac:dyDescent="0.25">
      <c r="A7" s="2" t="s">
        <v>21</v>
      </c>
      <c r="B7" s="8">
        <v>19661</v>
      </c>
    </row>
    <row r="8" spans="1:3" x14ac:dyDescent="0.25">
      <c r="A8" s="2" t="s">
        <v>22</v>
      </c>
      <c r="B8" s="8">
        <v>20859</v>
      </c>
    </row>
    <row r="9" spans="1:3" x14ac:dyDescent="0.25">
      <c r="A9" s="2" t="s">
        <v>78</v>
      </c>
      <c r="B9" s="8"/>
    </row>
    <row r="10" spans="1:3" x14ac:dyDescent="0.25">
      <c r="A10" s="41" t="s">
        <v>21</v>
      </c>
      <c r="B10" s="41"/>
    </row>
    <row r="11" spans="1:3" x14ac:dyDescent="0.25">
      <c r="A11" s="2" t="s">
        <v>77</v>
      </c>
      <c r="B11" s="5">
        <f>12*4505.6</f>
        <v>54067.200000000004</v>
      </c>
    </row>
    <row r="12" spans="1:3" x14ac:dyDescent="0.25">
      <c r="A12" s="2" t="s">
        <v>79</v>
      </c>
      <c r="B12" s="6" t="s">
        <v>102</v>
      </c>
    </row>
    <row r="13" spans="1:3" x14ac:dyDescent="0.25">
      <c r="A13" s="2" t="s">
        <v>80</v>
      </c>
      <c r="B13" s="6" t="s">
        <v>93</v>
      </c>
    </row>
    <row r="14" spans="1:3" x14ac:dyDescent="0.25">
      <c r="A14" s="2" t="s">
        <v>80</v>
      </c>
      <c r="B14" s="6" t="s">
        <v>94</v>
      </c>
    </row>
    <row r="15" spans="1:3" x14ac:dyDescent="0.25">
      <c r="A15" s="41" t="s">
        <v>22</v>
      </c>
      <c r="B15" s="41"/>
    </row>
    <row r="16" spans="1:3" x14ac:dyDescent="0.25">
      <c r="A16" s="2" t="s">
        <v>77</v>
      </c>
      <c r="B16" s="5">
        <f>12*2661.6</f>
        <v>31939.199999999997</v>
      </c>
    </row>
    <row r="17" spans="1:3" x14ac:dyDescent="0.25">
      <c r="A17" s="2" t="s">
        <v>79</v>
      </c>
      <c r="B17" s="6" t="s">
        <v>95</v>
      </c>
    </row>
    <row r="18" spans="1:3" x14ac:dyDescent="0.25">
      <c r="A18" s="2" t="s">
        <v>80</v>
      </c>
      <c r="B18" s="6" t="s">
        <v>96</v>
      </c>
    </row>
    <row r="19" spans="1:3" x14ac:dyDescent="0.25">
      <c r="A19" s="41" t="s">
        <v>78</v>
      </c>
      <c r="B19" s="41"/>
    </row>
    <row r="20" spans="1:3" x14ac:dyDescent="0.25">
      <c r="A20" s="2" t="s">
        <v>80</v>
      </c>
      <c r="B20" s="6" t="s">
        <v>97</v>
      </c>
    </row>
    <row r="21" spans="1:3" x14ac:dyDescent="0.25">
      <c r="A21" s="2" t="s">
        <v>80</v>
      </c>
      <c r="B21" s="6" t="s">
        <v>99</v>
      </c>
    </row>
    <row r="22" spans="1:3" x14ac:dyDescent="0.25">
      <c r="A22" s="2" t="s">
        <v>80</v>
      </c>
      <c r="B22" s="6" t="s">
        <v>98</v>
      </c>
    </row>
    <row r="23" spans="1:3" x14ac:dyDescent="0.25">
      <c r="A23" s="2" t="s">
        <v>80</v>
      </c>
      <c r="B23" s="6" t="s">
        <v>100</v>
      </c>
    </row>
    <row r="24" spans="1:3" x14ac:dyDescent="0.25">
      <c r="A24" s="2" t="s">
        <v>80</v>
      </c>
      <c r="B24" s="6" t="s">
        <v>101</v>
      </c>
    </row>
    <row r="25" spans="1:3" x14ac:dyDescent="0.25">
      <c r="A25" s="41" t="s">
        <v>102</v>
      </c>
      <c r="B25" s="41"/>
    </row>
    <row r="26" spans="1:3" x14ac:dyDescent="0.25">
      <c r="A26" s="2" t="s">
        <v>81</v>
      </c>
      <c r="B26" s="5">
        <v>20373.969999999994</v>
      </c>
    </row>
    <row r="27" spans="1:3" x14ac:dyDescent="0.25">
      <c r="A27" s="2" t="s">
        <v>82</v>
      </c>
      <c r="B27" s="9">
        <v>2025</v>
      </c>
    </row>
    <row r="28" spans="1:3" x14ac:dyDescent="0.25">
      <c r="A28" s="41" t="s">
        <v>93</v>
      </c>
      <c r="B28" s="41"/>
      <c r="C28" s="3"/>
    </row>
    <row r="29" spans="1:3" x14ac:dyDescent="0.25">
      <c r="A29" s="2" t="s">
        <v>70</v>
      </c>
      <c r="B29" s="5">
        <v>40610.959999999999</v>
      </c>
      <c r="C29" s="3"/>
    </row>
    <row r="30" spans="1:3" x14ac:dyDescent="0.25">
      <c r="A30" s="2" t="s">
        <v>84</v>
      </c>
      <c r="B30" s="40" t="b">
        <v>1</v>
      </c>
      <c r="C30" s="3"/>
    </row>
    <row r="31" spans="1:3" x14ac:dyDescent="0.25">
      <c r="A31" s="2" t="s">
        <v>83</v>
      </c>
      <c r="B31" s="5">
        <v>41925.5</v>
      </c>
      <c r="C31" s="3"/>
    </row>
    <row r="32" spans="1:3" x14ac:dyDescent="0.25">
      <c r="A32" s="2" t="s">
        <v>85</v>
      </c>
      <c r="B32" s="2">
        <v>17.2</v>
      </c>
      <c r="C32" s="3"/>
    </row>
    <row r="33" spans="1:3" x14ac:dyDescent="0.25">
      <c r="A33" s="2" t="s">
        <v>92</v>
      </c>
      <c r="B33" s="7">
        <v>7.0000000000000007E-2</v>
      </c>
      <c r="C33" s="3"/>
    </row>
    <row r="34" spans="1:3" x14ac:dyDescent="0.25">
      <c r="A34" s="41" t="s">
        <v>94</v>
      </c>
      <c r="B34" s="41"/>
      <c r="C34" s="3"/>
    </row>
    <row r="35" spans="1:3" x14ac:dyDescent="0.25">
      <c r="A35" s="2" t="s">
        <v>70</v>
      </c>
      <c r="B35" s="5">
        <v>1970046.2100000002</v>
      </c>
    </row>
    <row r="36" spans="1:3" x14ac:dyDescent="0.25">
      <c r="A36" s="2" t="s">
        <v>86</v>
      </c>
      <c r="B36" s="2">
        <v>73</v>
      </c>
    </row>
    <row r="37" spans="1:3" x14ac:dyDescent="0.25">
      <c r="A37" s="2" t="s">
        <v>92</v>
      </c>
      <c r="B37" s="7">
        <v>0.09</v>
      </c>
    </row>
    <row r="38" spans="1:3" x14ac:dyDescent="0.25">
      <c r="A38" s="41" t="s">
        <v>95</v>
      </c>
      <c r="B38" s="41"/>
    </row>
    <row r="39" spans="1:3" x14ac:dyDescent="0.25">
      <c r="A39" s="2" t="s">
        <v>81</v>
      </c>
      <c r="B39" s="5">
        <f>2634*12</f>
        <v>31608</v>
      </c>
      <c r="C39" s="3"/>
    </row>
    <row r="40" spans="1:3" x14ac:dyDescent="0.25">
      <c r="A40" s="41" t="s">
        <v>96</v>
      </c>
      <c r="B40" s="41"/>
      <c r="C40" s="3"/>
    </row>
    <row r="41" spans="1:3" x14ac:dyDescent="0.25">
      <c r="A41" s="2" t="s">
        <v>70</v>
      </c>
      <c r="B41" s="5">
        <v>1009000</v>
      </c>
      <c r="C41" s="3"/>
    </row>
    <row r="42" spans="1:3" x14ac:dyDescent="0.25">
      <c r="A42" s="2" t="s">
        <v>86</v>
      </c>
      <c r="B42" s="2">
        <v>73</v>
      </c>
    </row>
    <row r="43" spans="1:3" x14ac:dyDescent="0.25">
      <c r="A43" s="2" t="s">
        <v>92</v>
      </c>
      <c r="B43" s="7">
        <v>8.7499999999999994E-2</v>
      </c>
    </row>
    <row r="44" spans="1:3" x14ac:dyDescent="0.25">
      <c r="A44" s="41" t="s">
        <v>97</v>
      </c>
      <c r="B44" s="41"/>
    </row>
    <row r="45" spans="1:3" x14ac:dyDescent="0.25">
      <c r="A45" s="2" t="s">
        <v>70</v>
      </c>
      <c r="B45" s="5">
        <f>125772.62+20964.46+1430.61-50000</f>
        <v>98167.689999999973</v>
      </c>
    </row>
    <row r="46" spans="1:3" x14ac:dyDescent="0.25">
      <c r="A46" s="2" t="s">
        <v>71</v>
      </c>
      <c r="B46" s="5">
        <f>0.98*B45</f>
        <v>96204.336199999976</v>
      </c>
    </row>
    <row r="47" spans="1:3" x14ac:dyDescent="0.25">
      <c r="A47" s="2" t="s">
        <v>92</v>
      </c>
      <c r="B47" s="7">
        <v>0.02</v>
      </c>
    </row>
    <row r="48" spans="1:3" x14ac:dyDescent="0.25">
      <c r="A48" s="46" t="s">
        <v>76</v>
      </c>
      <c r="B48" s="7">
        <v>0</v>
      </c>
    </row>
    <row r="49" spans="1:3" x14ac:dyDescent="0.25">
      <c r="A49" s="2" t="s">
        <v>72</v>
      </c>
      <c r="B49" s="7">
        <v>0</v>
      </c>
      <c r="C49" s="3"/>
    </row>
    <row r="50" spans="1:3" x14ac:dyDescent="0.25">
      <c r="A50" s="2" t="s">
        <v>73</v>
      </c>
      <c r="B50" s="7">
        <v>1</v>
      </c>
      <c r="C50" s="3"/>
    </row>
    <row r="51" spans="1:3" x14ac:dyDescent="0.25">
      <c r="A51" s="2" t="s">
        <v>74</v>
      </c>
      <c r="B51" s="7">
        <v>0</v>
      </c>
      <c r="C51" s="3"/>
    </row>
    <row r="52" spans="1:3" x14ac:dyDescent="0.25">
      <c r="A52" s="2" t="s">
        <v>75</v>
      </c>
      <c r="B52" s="7">
        <v>1</v>
      </c>
      <c r="C52" s="3"/>
    </row>
    <row r="53" spans="1:3" x14ac:dyDescent="0.25">
      <c r="A53" s="41" t="s">
        <v>99</v>
      </c>
      <c r="B53" s="41"/>
    </row>
    <row r="54" spans="1:3" x14ac:dyDescent="0.25">
      <c r="A54" s="2" t="s">
        <v>70</v>
      </c>
      <c r="B54" s="5">
        <v>310024.56999999995</v>
      </c>
    </row>
    <row r="55" spans="1:3" x14ac:dyDescent="0.25">
      <c r="A55" s="2" t="s">
        <v>71</v>
      </c>
      <c r="B55" s="5">
        <v>115839.47999999998</v>
      </c>
    </row>
    <row r="56" spans="1:3" x14ac:dyDescent="0.25">
      <c r="A56" s="2" t="s">
        <v>92</v>
      </c>
      <c r="B56" s="7">
        <v>7.0000000000000007E-2</v>
      </c>
    </row>
    <row r="57" spans="1:3" x14ac:dyDescent="0.25">
      <c r="A57" s="46" t="s">
        <v>76</v>
      </c>
      <c r="B57" s="7">
        <v>0</v>
      </c>
      <c r="C57" s="3"/>
    </row>
    <row r="58" spans="1:3" x14ac:dyDescent="0.25">
      <c r="A58" s="2" t="s">
        <v>72</v>
      </c>
      <c r="B58" s="7">
        <v>0.95</v>
      </c>
      <c r="C58" s="3"/>
    </row>
    <row r="59" spans="1:3" x14ac:dyDescent="0.25">
      <c r="A59" s="2" t="s">
        <v>73</v>
      </c>
      <c r="B59" s="7">
        <v>0.02</v>
      </c>
      <c r="C59" s="3"/>
    </row>
    <row r="60" spans="1:3" x14ac:dyDescent="0.25">
      <c r="A60" s="2" t="s">
        <v>74</v>
      </c>
      <c r="B60" s="7">
        <v>0.03</v>
      </c>
      <c r="C60" s="3"/>
    </row>
    <row r="61" spans="1:3" x14ac:dyDescent="0.25">
      <c r="A61" s="2" t="s">
        <v>75</v>
      </c>
      <c r="B61" s="7">
        <v>0</v>
      </c>
      <c r="C61" s="3"/>
    </row>
    <row r="62" spans="1:3" x14ac:dyDescent="0.25">
      <c r="A62" s="2" t="s">
        <v>87</v>
      </c>
      <c r="B62" s="5">
        <f>B147</f>
        <v>0</v>
      </c>
    </row>
    <row r="63" spans="1:3" x14ac:dyDescent="0.25">
      <c r="A63" s="2" t="s">
        <v>88</v>
      </c>
      <c r="B63" s="5">
        <f t="shared" ref="B63:B66" si="0">B148</f>
        <v>75436.960000000006</v>
      </c>
    </row>
    <row r="64" spans="1:3" x14ac:dyDescent="0.25">
      <c r="A64" s="2" t="s">
        <v>91</v>
      </c>
      <c r="B64" s="5">
        <f t="shared" si="0"/>
        <v>1331.4</v>
      </c>
    </row>
    <row r="65" spans="1:3" x14ac:dyDescent="0.25">
      <c r="A65" s="2" t="s">
        <v>89</v>
      </c>
      <c r="B65" s="5">
        <f t="shared" si="0"/>
        <v>0</v>
      </c>
    </row>
    <row r="66" spans="1:3" x14ac:dyDescent="0.25">
      <c r="A66" s="2" t="s">
        <v>90</v>
      </c>
      <c r="B66" s="5">
        <f t="shared" si="0"/>
        <v>1493.86</v>
      </c>
    </row>
    <row r="67" spans="1:3" x14ac:dyDescent="0.25">
      <c r="A67" s="41" t="s">
        <v>98</v>
      </c>
      <c r="B67" s="41"/>
    </row>
    <row r="68" spans="1:3" x14ac:dyDescent="0.25">
      <c r="A68" s="2" t="s">
        <v>70</v>
      </c>
      <c r="B68" s="5">
        <v>185222.04</v>
      </c>
    </row>
    <row r="69" spans="1:3" x14ac:dyDescent="0.25">
      <c r="A69" s="2" t="s">
        <v>71</v>
      </c>
      <c r="B69" s="5">
        <v>130000</v>
      </c>
    </row>
    <row r="70" spans="1:3" x14ac:dyDescent="0.25">
      <c r="A70" s="2" t="s">
        <v>92</v>
      </c>
      <c r="B70" s="7">
        <v>8.5000000000000006E-2</v>
      </c>
      <c r="C70" s="3"/>
    </row>
    <row r="71" spans="1:3" x14ac:dyDescent="0.25">
      <c r="A71" s="46" t="s">
        <v>76</v>
      </c>
      <c r="B71" s="7">
        <v>0</v>
      </c>
      <c r="C71" s="3"/>
    </row>
    <row r="72" spans="1:3" x14ac:dyDescent="0.25">
      <c r="A72" s="2" t="s">
        <v>72</v>
      </c>
      <c r="B72" s="7">
        <v>0.03</v>
      </c>
      <c r="C72" s="3"/>
    </row>
    <row r="73" spans="1:3" x14ac:dyDescent="0.25">
      <c r="A73" s="2" t="s">
        <v>73</v>
      </c>
      <c r="B73" s="7">
        <v>0.01</v>
      </c>
      <c r="C73" s="3"/>
    </row>
    <row r="74" spans="1:3" x14ac:dyDescent="0.25">
      <c r="A74" s="2" t="s">
        <v>74</v>
      </c>
      <c r="B74" s="7">
        <v>0.9</v>
      </c>
      <c r="C74" s="3"/>
    </row>
    <row r="75" spans="1:3" x14ac:dyDescent="0.25">
      <c r="A75" s="2" t="s">
        <v>75</v>
      </c>
      <c r="B75" s="7">
        <v>0.06</v>
      </c>
      <c r="C75" s="3"/>
    </row>
    <row r="76" spans="1:3" x14ac:dyDescent="0.25">
      <c r="A76" s="2" t="s">
        <v>87</v>
      </c>
      <c r="B76" s="5">
        <f>B199</f>
        <v>0</v>
      </c>
    </row>
    <row r="77" spans="1:3" x14ac:dyDescent="0.25">
      <c r="A77" s="2" t="s">
        <v>88</v>
      </c>
      <c r="B77" s="5">
        <f t="shared" ref="B77:B80" si="1">B200</f>
        <v>-15.7</v>
      </c>
      <c r="C77" s="3"/>
    </row>
    <row r="78" spans="1:3" x14ac:dyDescent="0.25">
      <c r="A78" s="2" t="s">
        <v>91</v>
      </c>
      <c r="B78" s="5">
        <f t="shared" si="1"/>
        <v>849.11</v>
      </c>
    </row>
    <row r="79" spans="1:3" x14ac:dyDescent="0.25">
      <c r="A79" s="2" t="s">
        <v>89</v>
      </c>
      <c r="B79" s="5">
        <f t="shared" si="1"/>
        <v>-778.09</v>
      </c>
    </row>
    <row r="80" spans="1:3" x14ac:dyDescent="0.25">
      <c r="A80" s="2" t="s">
        <v>90</v>
      </c>
      <c r="B80" s="5">
        <f t="shared" si="1"/>
        <v>110.42999999999999</v>
      </c>
    </row>
    <row r="81" spans="1:2" x14ac:dyDescent="0.25">
      <c r="A81" s="41" t="s">
        <v>100</v>
      </c>
      <c r="B81" s="41"/>
    </row>
    <row r="82" spans="1:2" x14ac:dyDescent="0.25">
      <c r="A82" s="2" t="s">
        <v>70</v>
      </c>
      <c r="B82" s="5">
        <v>185222.04</v>
      </c>
    </row>
    <row r="83" spans="1:2" x14ac:dyDescent="0.25">
      <c r="A83" s="2" t="s">
        <v>71</v>
      </c>
      <c r="B83" s="5">
        <v>130000</v>
      </c>
    </row>
    <row r="84" spans="1:2" x14ac:dyDescent="0.25">
      <c r="A84" s="2" t="s">
        <v>92</v>
      </c>
      <c r="B84" s="7">
        <v>8.5000000000000006E-2</v>
      </c>
    </row>
    <row r="85" spans="1:2" x14ac:dyDescent="0.25">
      <c r="A85" s="46" t="s">
        <v>76</v>
      </c>
      <c r="B85" s="7">
        <v>0</v>
      </c>
    </row>
    <row r="86" spans="1:2" x14ac:dyDescent="0.25">
      <c r="A86" s="2" t="s">
        <v>72</v>
      </c>
      <c r="B86" s="7">
        <v>0.03</v>
      </c>
    </row>
    <row r="87" spans="1:2" x14ac:dyDescent="0.25">
      <c r="A87" s="2" t="s">
        <v>73</v>
      </c>
      <c r="B87" s="7">
        <v>0.01</v>
      </c>
    </row>
    <row r="88" spans="1:2" x14ac:dyDescent="0.25">
      <c r="A88" s="2" t="s">
        <v>74</v>
      </c>
      <c r="B88" s="7">
        <v>0.9</v>
      </c>
    </row>
    <row r="89" spans="1:2" x14ac:dyDescent="0.25">
      <c r="A89" s="2" t="s">
        <v>75</v>
      </c>
      <c r="B89" s="7">
        <v>0.06</v>
      </c>
    </row>
    <row r="90" spans="1:2" x14ac:dyDescent="0.25">
      <c r="A90" s="2" t="s">
        <v>87</v>
      </c>
      <c r="B90" s="5">
        <f>B251</f>
        <v>0</v>
      </c>
    </row>
    <row r="91" spans="1:2" x14ac:dyDescent="0.25">
      <c r="A91" s="2" t="s">
        <v>88</v>
      </c>
      <c r="B91" s="5">
        <f t="shared" ref="B91:B94" si="2">B252</f>
        <v>-149.82</v>
      </c>
    </row>
    <row r="92" spans="1:2" x14ac:dyDescent="0.25">
      <c r="A92" s="2" t="s">
        <v>91</v>
      </c>
      <c r="B92" s="5">
        <f t="shared" si="2"/>
        <v>0</v>
      </c>
    </row>
    <row r="93" spans="1:2" x14ac:dyDescent="0.25">
      <c r="A93" s="2" t="s">
        <v>89</v>
      </c>
      <c r="B93" s="5">
        <f t="shared" si="2"/>
        <v>-1447.99</v>
      </c>
    </row>
    <row r="94" spans="1:2" x14ac:dyDescent="0.25">
      <c r="A94" s="2" t="s">
        <v>90</v>
      </c>
      <c r="B94" s="5">
        <f t="shared" si="2"/>
        <v>2325.87</v>
      </c>
    </row>
    <row r="95" spans="1:2" x14ac:dyDescent="0.25">
      <c r="A95" s="41" t="s">
        <v>101</v>
      </c>
      <c r="B95" s="41"/>
    </row>
    <row r="96" spans="1:2" x14ac:dyDescent="0.25">
      <c r="A96" s="2" t="s">
        <v>70</v>
      </c>
      <c r="B96" s="6">
        <v>649728.07000000007</v>
      </c>
    </row>
    <row r="97" spans="1:4" x14ac:dyDescent="0.25">
      <c r="A97" s="2" t="s">
        <v>92</v>
      </c>
      <c r="B97" s="7">
        <v>0.09</v>
      </c>
    </row>
    <row r="98" spans="1:4" x14ac:dyDescent="0.25">
      <c r="A98" s="44" t="s">
        <v>23</v>
      </c>
      <c r="B98" s="45"/>
    </row>
    <row r="99" spans="1:4" x14ac:dyDescent="0.25">
      <c r="A99" s="2"/>
      <c r="B99" s="7"/>
    </row>
    <row r="100" spans="1:4" x14ac:dyDescent="0.25">
      <c r="A100" s="41" t="s">
        <v>103</v>
      </c>
      <c r="B100" s="41"/>
    </row>
    <row r="101" spans="1:4" x14ac:dyDescent="0.25">
      <c r="A101" s="2" t="s">
        <v>58</v>
      </c>
      <c r="B101" s="5"/>
      <c r="C101" s="25" t="s">
        <v>58</v>
      </c>
      <c r="D101" s="2"/>
    </row>
    <row r="102" spans="1:4" x14ac:dyDescent="0.25">
      <c r="A102" s="2">
        <v>2825.26</v>
      </c>
      <c r="B102" s="5"/>
      <c r="C102" s="26">
        <v>2825.26</v>
      </c>
      <c r="D102" s="2"/>
    </row>
    <row r="103" spans="1:4" x14ac:dyDescent="0.25">
      <c r="A103" s="2" t="s">
        <v>41</v>
      </c>
      <c r="B103" s="5">
        <v>2825.26</v>
      </c>
      <c r="C103" s="16" t="s">
        <v>41</v>
      </c>
      <c r="D103" s="17">
        <v>2825.26</v>
      </c>
    </row>
    <row r="104" spans="1:4" x14ac:dyDescent="0.25">
      <c r="A104" s="2" t="s">
        <v>42</v>
      </c>
      <c r="B104" s="5"/>
      <c r="C104" s="18" t="s">
        <v>42</v>
      </c>
      <c r="D104" s="19"/>
    </row>
    <row r="105" spans="1:4" x14ac:dyDescent="0.25">
      <c r="A105" s="2" t="s">
        <v>43</v>
      </c>
      <c r="B105" s="5">
        <v>2825.26</v>
      </c>
      <c r="C105" s="20" t="s">
        <v>43</v>
      </c>
      <c r="D105" s="21">
        <v>2825.26</v>
      </c>
    </row>
    <row r="106" spans="1:4" x14ac:dyDescent="0.25">
      <c r="A106" s="2" t="s">
        <v>16</v>
      </c>
      <c r="B106" s="5">
        <v>0</v>
      </c>
      <c r="C106" s="20" t="s">
        <v>16</v>
      </c>
      <c r="D106" s="21">
        <v>0</v>
      </c>
    </row>
    <row r="107" spans="1:4" x14ac:dyDescent="0.25">
      <c r="A107" s="2" t="s">
        <v>0</v>
      </c>
      <c r="B107" s="5">
        <v>0</v>
      </c>
      <c r="C107" s="18" t="s">
        <v>0</v>
      </c>
      <c r="D107" s="22">
        <v>0</v>
      </c>
    </row>
    <row r="108" spans="1:4" x14ac:dyDescent="0.25">
      <c r="A108" s="2" t="s">
        <v>1</v>
      </c>
      <c r="B108" s="5">
        <v>0</v>
      </c>
      <c r="C108" s="18" t="s">
        <v>1</v>
      </c>
      <c r="D108" s="22">
        <v>0</v>
      </c>
    </row>
    <row r="109" spans="1:4" x14ac:dyDescent="0.25">
      <c r="A109" s="2" t="s">
        <v>2</v>
      </c>
      <c r="B109" s="5">
        <v>0</v>
      </c>
      <c r="C109" s="18" t="s">
        <v>2</v>
      </c>
      <c r="D109" s="22">
        <v>0</v>
      </c>
    </row>
    <row r="110" spans="1:4" x14ac:dyDescent="0.25">
      <c r="A110" s="2" t="s">
        <v>44</v>
      </c>
      <c r="B110" s="5">
        <v>0</v>
      </c>
      <c r="C110" s="16" t="s">
        <v>44</v>
      </c>
      <c r="D110" s="17">
        <v>0</v>
      </c>
    </row>
    <row r="111" spans="1:4" x14ac:dyDescent="0.25">
      <c r="A111" s="2" t="s">
        <v>3</v>
      </c>
      <c r="B111" s="5">
        <v>0</v>
      </c>
      <c r="C111" s="18" t="s">
        <v>3</v>
      </c>
      <c r="D111" s="22">
        <v>0</v>
      </c>
    </row>
    <row r="112" spans="1:4" x14ac:dyDescent="0.25">
      <c r="A112" s="2" t="s">
        <v>4</v>
      </c>
      <c r="B112" s="5">
        <v>0</v>
      </c>
      <c r="C112" s="18" t="s">
        <v>4</v>
      </c>
      <c r="D112" s="22">
        <v>0</v>
      </c>
    </row>
    <row r="113" spans="1:4" x14ac:dyDescent="0.25">
      <c r="A113" s="2" t="s">
        <v>45</v>
      </c>
      <c r="B113" s="5"/>
      <c r="C113" s="25" t="s">
        <v>45</v>
      </c>
      <c r="D113" s="2"/>
    </row>
    <row r="114" spans="1:4" x14ac:dyDescent="0.25">
      <c r="A114" s="2">
        <v>75436.960000000006</v>
      </c>
      <c r="B114" s="5"/>
      <c r="C114" s="26">
        <v>75436.960000000006</v>
      </c>
      <c r="D114" s="2"/>
    </row>
    <row r="115" spans="1:4" x14ac:dyDescent="0.25">
      <c r="A115" s="2" t="s">
        <v>5</v>
      </c>
      <c r="B115" s="5">
        <v>0</v>
      </c>
      <c r="C115" s="18" t="s">
        <v>5</v>
      </c>
      <c r="D115" s="19" t="s">
        <v>46</v>
      </c>
    </row>
    <row r="116" spans="1:4" x14ac:dyDescent="0.25">
      <c r="A116" s="2" t="s">
        <v>6</v>
      </c>
      <c r="B116" s="5">
        <v>75436.960000000006</v>
      </c>
      <c r="C116" s="18" t="s">
        <v>6</v>
      </c>
      <c r="D116" s="22">
        <v>75436.960000000006</v>
      </c>
    </row>
    <row r="117" spans="1:4" x14ac:dyDescent="0.25">
      <c r="A117" s="2" t="s">
        <v>31</v>
      </c>
      <c r="B117" s="5"/>
      <c r="C117" s="25" t="s">
        <v>31</v>
      </c>
      <c r="D117" s="2"/>
    </row>
    <row r="118" spans="1:4" x14ac:dyDescent="0.25">
      <c r="A118" s="2" t="s">
        <v>7</v>
      </c>
      <c r="B118" s="5">
        <v>0</v>
      </c>
      <c r="C118" s="18" t="s">
        <v>7</v>
      </c>
      <c r="D118" s="19" t="s">
        <v>46</v>
      </c>
    </row>
    <row r="119" spans="1:4" x14ac:dyDescent="0.25">
      <c r="A119" s="2" t="s">
        <v>8</v>
      </c>
      <c r="B119" s="5">
        <v>0</v>
      </c>
      <c r="C119" s="18" t="s">
        <v>8</v>
      </c>
      <c r="D119" s="19" t="s">
        <v>46</v>
      </c>
    </row>
    <row r="120" spans="1:4" x14ac:dyDescent="0.25">
      <c r="A120" s="2" t="s">
        <v>32</v>
      </c>
      <c r="B120" s="5">
        <v>0</v>
      </c>
      <c r="C120" s="18" t="s">
        <v>32</v>
      </c>
      <c r="D120" s="19" t="s">
        <v>46</v>
      </c>
    </row>
    <row r="121" spans="1:4" x14ac:dyDescent="0.25">
      <c r="A121" s="2" t="s">
        <v>9</v>
      </c>
      <c r="B121" s="5">
        <v>0</v>
      </c>
      <c r="C121" s="18" t="s">
        <v>9</v>
      </c>
      <c r="D121" s="19" t="s">
        <v>46</v>
      </c>
    </row>
    <row r="122" spans="1:4" x14ac:dyDescent="0.25">
      <c r="A122" s="2" t="s">
        <v>47</v>
      </c>
      <c r="B122" s="5"/>
      <c r="C122" s="25" t="s">
        <v>47</v>
      </c>
      <c r="D122" s="2"/>
    </row>
    <row r="123" spans="1:4" x14ac:dyDescent="0.25">
      <c r="A123" s="2" t="s">
        <v>10</v>
      </c>
      <c r="B123" s="5">
        <v>0</v>
      </c>
      <c r="C123" s="23" t="s">
        <v>10</v>
      </c>
      <c r="D123" s="22">
        <v>0</v>
      </c>
    </row>
    <row r="124" spans="1:4" x14ac:dyDescent="0.25">
      <c r="A124" s="2" t="s">
        <v>11</v>
      </c>
      <c r="B124" s="5"/>
      <c r="C124" s="18" t="s">
        <v>11</v>
      </c>
      <c r="D124" s="24"/>
    </row>
    <row r="125" spans="1:4" x14ac:dyDescent="0.25">
      <c r="A125" s="2"/>
      <c r="B125" s="5"/>
      <c r="C125" s="2"/>
      <c r="D125" s="2"/>
    </row>
    <row r="126" spans="1:4" x14ac:dyDescent="0.25">
      <c r="A126" s="2" t="s">
        <v>43</v>
      </c>
      <c r="B126" s="5">
        <v>2825.26</v>
      </c>
      <c r="C126" s="27" t="s">
        <v>43</v>
      </c>
      <c r="D126" s="28">
        <v>2825.26</v>
      </c>
    </row>
    <row r="127" spans="1:4" x14ac:dyDescent="0.25">
      <c r="A127" s="2" t="s">
        <v>12</v>
      </c>
      <c r="B127" s="5">
        <v>1493.86</v>
      </c>
      <c r="C127" s="29" t="s">
        <v>12</v>
      </c>
      <c r="D127" s="30">
        <v>1493.86</v>
      </c>
    </row>
    <row r="128" spans="1:4" x14ac:dyDescent="0.25">
      <c r="A128" s="2" t="s">
        <v>13</v>
      </c>
      <c r="B128" s="5">
        <v>1331.4</v>
      </c>
      <c r="C128" s="29" t="s">
        <v>13</v>
      </c>
      <c r="D128" s="30">
        <v>1331.4</v>
      </c>
    </row>
    <row r="129" spans="1:4" x14ac:dyDescent="0.25">
      <c r="A129" s="2" t="s">
        <v>14</v>
      </c>
      <c r="B129" s="5">
        <v>0</v>
      </c>
      <c r="C129" s="29" t="s">
        <v>14</v>
      </c>
      <c r="D129" s="31" t="s">
        <v>48</v>
      </c>
    </row>
    <row r="130" spans="1:4" x14ac:dyDescent="0.25">
      <c r="A130" s="2" t="s">
        <v>15</v>
      </c>
      <c r="B130" s="5">
        <v>0</v>
      </c>
      <c r="C130" s="29" t="s">
        <v>15</v>
      </c>
      <c r="D130" s="31" t="s">
        <v>48</v>
      </c>
    </row>
    <row r="131" spans="1:4" x14ac:dyDescent="0.25">
      <c r="A131" s="2" t="s">
        <v>16</v>
      </c>
      <c r="B131" s="5">
        <v>0</v>
      </c>
      <c r="C131" s="27" t="s">
        <v>16</v>
      </c>
      <c r="D131" s="28">
        <v>0</v>
      </c>
    </row>
    <row r="132" spans="1:4" x14ac:dyDescent="0.25">
      <c r="A132" s="2" t="s">
        <v>49</v>
      </c>
      <c r="B132" s="5">
        <v>0</v>
      </c>
      <c r="C132" s="29" t="s">
        <v>49</v>
      </c>
      <c r="D132" s="31" t="s">
        <v>48</v>
      </c>
    </row>
    <row r="133" spans="1:4" x14ac:dyDescent="0.25">
      <c r="A133" s="2" t="s">
        <v>50</v>
      </c>
      <c r="B133" s="5">
        <v>0</v>
      </c>
      <c r="C133" s="29" t="s">
        <v>50</v>
      </c>
      <c r="D133" s="31" t="s">
        <v>48</v>
      </c>
    </row>
    <row r="134" spans="1:4" x14ac:dyDescent="0.25">
      <c r="A134" s="2" t="s">
        <v>51</v>
      </c>
      <c r="B134" s="5">
        <v>0</v>
      </c>
      <c r="C134" s="29" t="s">
        <v>51</v>
      </c>
      <c r="D134" s="31" t="s">
        <v>48</v>
      </c>
    </row>
    <row r="135" spans="1:4" x14ac:dyDescent="0.25">
      <c r="A135" s="2" t="s">
        <v>52</v>
      </c>
      <c r="B135" s="5">
        <v>0</v>
      </c>
      <c r="C135" s="29" t="s">
        <v>52</v>
      </c>
      <c r="D135" s="31" t="s">
        <v>48</v>
      </c>
    </row>
    <row r="136" spans="1:4" x14ac:dyDescent="0.25">
      <c r="A136" s="2" t="s">
        <v>53</v>
      </c>
      <c r="B136" s="5">
        <v>0</v>
      </c>
      <c r="C136" s="29" t="s">
        <v>53</v>
      </c>
      <c r="D136" s="31" t="s">
        <v>48</v>
      </c>
    </row>
    <row r="137" spans="1:4" x14ac:dyDescent="0.25">
      <c r="A137" s="2" t="s">
        <v>3</v>
      </c>
      <c r="B137" s="5">
        <v>0</v>
      </c>
      <c r="C137" s="27" t="s">
        <v>3</v>
      </c>
      <c r="D137" s="28">
        <v>0</v>
      </c>
    </row>
    <row r="138" spans="1:4" x14ac:dyDescent="0.25">
      <c r="A138" s="2" t="s">
        <v>54</v>
      </c>
      <c r="B138" s="5">
        <v>0</v>
      </c>
      <c r="C138" s="27" t="s">
        <v>54</v>
      </c>
      <c r="D138" s="28">
        <v>0</v>
      </c>
    </row>
    <row r="139" spans="1:4" x14ac:dyDescent="0.25">
      <c r="A139" s="2" t="s">
        <v>17</v>
      </c>
      <c r="B139" s="5">
        <v>0</v>
      </c>
      <c r="C139" s="32" t="s">
        <v>17</v>
      </c>
      <c r="D139" s="28">
        <v>0</v>
      </c>
    </row>
    <row r="140" spans="1:4" x14ac:dyDescent="0.25">
      <c r="A140" s="2" t="s">
        <v>18</v>
      </c>
      <c r="B140" s="5">
        <v>0</v>
      </c>
      <c r="C140" s="27" t="s">
        <v>18</v>
      </c>
      <c r="D140" s="28">
        <v>0</v>
      </c>
    </row>
    <row r="141" spans="1:4" x14ac:dyDescent="0.25">
      <c r="A141" s="2" t="s">
        <v>55</v>
      </c>
      <c r="B141" s="6" t="s">
        <v>56</v>
      </c>
      <c r="C141" s="32" t="s">
        <v>55</v>
      </c>
      <c r="D141" s="33" t="s">
        <v>56</v>
      </c>
    </row>
    <row r="142" spans="1:4" x14ac:dyDescent="0.25">
      <c r="A142" s="2" t="s">
        <v>19</v>
      </c>
      <c r="B142" s="5">
        <v>0</v>
      </c>
      <c r="C142" s="32" t="s">
        <v>19</v>
      </c>
      <c r="D142" s="28">
        <v>0</v>
      </c>
    </row>
    <row r="143" spans="1:4" x14ac:dyDescent="0.25">
      <c r="A143" s="2" t="s">
        <v>20</v>
      </c>
      <c r="B143" s="5">
        <v>0</v>
      </c>
      <c r="C143" s="32" t="s">
        <v>20</v>
      </c>
      <c r="D143" s="28">
        <v>0</v>
      </c>
    </row>
    <row r="144" spans="1:4" ht="15.75" customHeight="1" x14ac:dyDescent="0.25">
      <c r="A144" s="2" t="s">
        <v>57</v>
      </c>
      <c r="B144" s="5">
        <v>0</v>
      </c>
      <c r="C144" s="32" t="s">
        <v>57</v>
      </c>
      <c r="D144" s="28">
        <v>0</v>
      </c>
    </row>
    <row r="145" spans="1:4" x14ac:dyDescent="0.25">
      <c r="A145" s="2" t="s">
        <v>33</v>
      </c>
      <c r="B145" s="5">
        <v>0</v>
      </c>
      <c r="C145" s="27" t="s">
        <v>33</v>
      </c>
      <c r="D145" s="28">
        <v>0</v>
      </c>
    </row>
    <row r="146" spans="1:4" x14ac:dyDescent="0.25">
      <c r="A146" s="2"/>
      <c r="B146" s="5"/>
    </row>
    <row r="147" spans="1:4" x14ac:dyDescent="0.25">
      <c r="A147" s="2" t="s">
        <v>87</v>
      </c>
      <c r="B147" s="5">
        <f>B112+B144</f>
        <v>0</v>
      </c>
    </row>
    <row r="148" spans="1:4" x14ac:dyDescent="0.25">
      <c r="A148" s="2" t="s">
        <v>88</v>
      </c>
      <c r="B148" s="5">
        <f>B116</f>
        <v>75436.960000000006</v>
      </c>
    </row>
    <row r="149" spans="1:4" x14ac:dyDescent="0.25">
      <c r="A149" s="2" t="s">
        <v>91</v>
      </c>
      <c r="B149" s="5">
        <f>B128+B131</f>
        <v>1331.4</v>
      </c>
    </row>
    <row r="150" spans="1:4" x14ac:dyDescent="0.25">
      <c r="A150" s="2" t="s">
        <v>89</v>
      </c>
      <c r="B150" s="5">
        <f>B115</f>
        <v>0</v>
      </c>
    </row>
    <row r="151" spans="1:4" x14ac:dyDescent="0.25">
      <c r="A151" s="2" t="s">
        <v>90</v>
      </c>
      <c r="B151" s="5">
        <f>SUM(B107:B109)+SUM(B117:B123)+B127+B137-SUM(B139:B140)+SUM(B142:B143)+B145</f>
        <v>1493.86</v>
      </c>
    </row>
    <row r="152" spans="1:4" x14ac:dyDescent="0.25">
      <c r="A152" s="42" t="s">
        <v>29</v>
      </c>
      <c r="B152" s="43"/>
    </row>
    <row r="153" spans="1:4" ht="18" x14ac:dyDescent="0.25">
      <c r="A153" s="2" t="s">
        <v>58</v>
      </c>
      <c r="B153" s="5"/>
      <c r="C153" s="34" t="s">
        <v>58</v>
      </c>
      <c r="D153" s="2"/>
    </row>
    <row r="154" spans="1:4" ht="18" x14ac:dyDescent="0.25">
      <c r="A154" s="2">
        <v>959.88</v>
      </c>
      <c r="B154" s="5"/>
      <c r="C154" s="35">
        <v>959.88</v>
      </c>
      <c r="D154" s="2"/>
    </row>
    <row r="155" spans="1:4" x14ac:dyDescent="0.25">
      <c r="A155" s="2" t="s">
        <v>41</v>
      </c>
      <c r="B155" s="5">
        <v>959.88</v>
      </c>
      <c r="C155" s="36" t="s">
        <v>41</v>
      </c>
      <c r="D155" s="37">
        <v>959.88</v>
      </c>
    </row>
    <row r="156" spans="1:4" x14ac:dyDescent="0.25">
      <c r="A156" s="2" t="s">
        <v>42</v>
      </c>
      <c r="B156" s="5"/>
      <c r="C156" s="27" t="s">
        <v>42</v>
      </c>
      <c r="D156" s="33"/>
    </row>
    <row r="157" spans="1:4" x14ac:dyDescent="0.25">
      <c r="A157" s="2" t="s">
        <v>43</v>
      </c>
      <c r="B157" s="5">
        <v>959.88</v>
      </c>
      <c r="C157" s="29" t="s">
        <v>43</v>
      </c>
      <c r="D157" s="30">
        <v>959.88</v>
      </c>
    </row>
    <row r="158" spans="1:4" x14ac:dyDescent="0.25">
      <c r="A158" s="2" t="s">
        <v>16</v>
      </c>
      <c r="B158" s="5">
        <v>0</v>
      </c>
      <c r="C158" s="29" t="s">
        <v>16</v>
      </c>
      <c r="D158" s="30">
        <v>0</v>
      </c>
    </row>
    <row r="159" spans="1:4" x14ac:dyDescent="0.25">
      <c r="A159" s="2" t="s">
        <v>0</v>
      </c>
      <c r="B159" s="5">
        <v>0</v>
      </c>
      <c r="C159" s="27" t="s">
        <v>0</v>
      </c>
      <c r="D159" s="28">
        <v>0</v>
      </c>
    </row>
    <row r="160" spans="1:4" x14ac:dyDescent="0.25">
      <c r="A160" s="2" t="s">
        <v>1</v>
      </c>
      <c r="B160" s="5">
        <v>0</v>
      </c>
      <c r="C160" s="27" t="s">
        <v>1</v>
      </c>
      <c r="D160" s="28">
        <v>0</v>
      </c>
    </row>
    <row r="161" spans="1:4" x14ac:dyDescent="0.25">
      <c r="A161" s="2" t="s">
        <v>2</v>
      </c>
      <c r="B161" s="5">
        <v>0</v>
      </c>
      <c r="C161" s="27" t="s">
        <v>2</v>
      </c>
      <c r="D161" s="28">
        <v>0</v>
      </c>
    </row>
    <row r="162" spans="1:4" x14ac:dyDescent="0.25">
      <c r="A162" s="2" t="s">
        <v>44</v>
      </c>
      <c r="B162" s="5">
        <v>0</v>
      </c>
      <c r="C162" s="36" t="s">
        <v>44</v>
      </c>
      <c r="D162" s="37">
        <v>0</v>
      </c>
    </row>
    <row r="163" spans="1:4" x14ac:dyDescent="0.25">
      <c r="A163" s="2" t="s">
        <v>3</v>
      </c>
      <c r="B163" s="5">
        <v>0</v>
      </c>
      <c r="C163" s="27" t="s">
        <v>3</v>
      </c>
      <c r="D163" s="28">
        <v>0</v>
      </c>
    </row>
    <row r="164" spans="1:4" x14ac:dyDescent="0.25">
      <c r="A164" s="2" t="s">
        <v>4</v>
      </c>
      <c r="B164" s="5">
        <v>0</v>
      </c>
      <c r="C164" s="27" t="s">
        <v>4</v>
      </c>
      <c r="D164" s="28">
        <v>0</v>
      </c>
    </row>
    <row r="165" spans="1:4" ht="18" x14ac:dyDescent="0.25">
      <c r="A165" s="2" t="s">
        <v>45</v>
      </c>
      <c r="B165" s="5"/>
      <c r="C165" s="34" t="s">
        <v>45</v>
      </c>
      <c r="D165" s="2"/>
    </row>
    <row r="166" spans="1:4" ht="18" x14ac:dyDescent="0.25">
      <c r="A166" s="2">
        <v>-793.79</v>
      </c>
      <c r="B166" s="5"/>
      <c r="C166" s="38">
        <v>-793.79</v>
      </c>
      <c r="D166" s="2"/>
    </row>
    <row r="167" spans="1:4" x14ac:dyDescent="0.25">
      <c r="A167" s="2" t="s">
        <v>5</v>
      </c>
      <c r="B167" s="5">
        <v>-778.09</v>
      </c>
      <c r="C167" s="27" t="s">
        <v>5</v>
      </c>
      <c r="D167" s="39">
        <v>-778.09</v>
      </c>
    </row>
    <row r="168" spans="1:4" x14ac:dyDescent="0.25">
      <c r="A168" s="2" t="s">
        <v>6</v>
      </c>
      <c r="B168" s="5">
        <v>-15.7</v>
      </c>
      <c r="C168" s="27" t="s">
        <v>6</v>
      </c>
      <c r="D168" s="39">
        <v>-15.7</v>
      </c>
    </row>
    <row r="169" spans="1:4" ht="18" x14ac:dyDescent="0.25">
      <c r="A169" s="2" t="s">
        <v>31</v>
      </c>
      <c r="B169" s="5"/>
      <c r="C169" s="34" t="s">
        <v>31</v>
      </c>
      <c r="D169" s="2"/>
    </row>
    <row r="170" spans="1:4" ht="15.75" customHeight="1" x14ac:dyDescent="0.25">
      <c r="A170" s="2" t="s">
        <v>7</v>
      </c>
      <c r="B170" s="5" t="s">
        <v>46</v>
      </c>
      <c r="C170" s="27" t="s">
        <v>7</v>
      </c>
      <c r="D170" s="19" t="s">
        <v>46</v>
      </c>
    </row>
    <row r="171" spans="1:4" ht="15.75" customHeight="1" x14ac:dyDescent="0.25">
      <c r="A171" s="2" t="s">
        <v>8</v>
      </c>
      <c r="B171" s="5" t="s">
        <v>46</v>
      </c>
      <c r="C171" s="27" t="s">
        <v>8</v>
      </c>
      <c r="D171" s="19" t="s">
        <v>46</v>
      </c>
    </row>
    <row r="172" spans="1:4" x14ac:dyDescent="0.25">
      <c r="A172" s="2" t="s">
        <v>32</v>
      </c>
      <c r="B172" s="5" t="s">
        <v>46</v>
      </c>
      <c r="C172" s="27" t="s">
        <v>32</v>
      </c>
      <c r="D172" s="19" t="s">
        <v>46</v>
      </c>
    </row>
    <row r="173" spans="1:4" x14ac:dyDescent="0.25">
      <c r="A173" s="2" t="s">
        <v>9</v>
      </c>
      <c r="B173" s="5" t="s">
        <v>46</v>
      </c>
      <c r="C173" s="27" t="s">
        <v>9</v>
      </c>
      <c r="D173" s="19" t="s">
        <v>46</v>
      </c>
    </row>
    <row r="174" spans="1:4" ht="18" x14ac:dyDescent="0.25">
      <c r="A174" s="2" t="s">
        <v>47</v>
      </c>
      <c r="B174" s="5"/>
      <c r="C174" s="34" t="s">
        <v>47</v>
      </c>
      <c r="D174" s="2"/>
    </row>
    <row r="175" spans="1:4" x14ac:dyDescent="0.25">
      <c r="A175" s="2" t="s">
        <v>10</v>
      </c>
      <c r="B175" s="5">
        <v>0</v>
      </c>
      <c r="C175" s="32" t="s">
        <v>10</v>
      </c>
      <c r="D175" s="28">
        <v>0</v>
      </c>
    </row>
    <row r="176" spans="1:4" x14ac:dyDescent="0.25">
      <c r="A176" s="2"/>
      <c r="B176" s="5"/>
    </row>
    <row r="177" spans="1:4" x14ac:dyDescent="0.25">
      <c r="A177" s="2"/>
      <c r="B177" s="5"/>
    </row>
    <row r="178" spans="1:4" x14ac:dyDescent="0.25">
      <c r="A178" s="2" t="s">
        <v>43</v>
      </c>
      <c r="B178" s="5">
        <v>959.88</v>
      </c>
      <c r="C178" s="27" t="s">
        <v>43</v>
      </c>
      <c r="D178" s="28">
        <v>959.88</v>
      </c>
    </row>
    <row r="179" spans="1:4" x14ac:dyDescent="0.25">
      <c r="A179" s="2" t="s">
        <v>12</v>
      </c>
      <c r="B179" s="5">
        <v>110.77</v>
      </c>
      <c r="C179" s="29" t="s">
        <v>12</v>
      </c>
      <c r="D179" s="30">
        <v>110.77</v>
      </c>
    </row>
    <row r="180" spans="1:4" x14ac:dyDescent="0.25">
      <c r="A180" s="2" t="s">
        <v>13</v>
      </c>
      <c r="B180" s="5">
        <v>849.11</v>
      </c>
      <c r="C180" s="29" t="s">
        <v>13</v>
      </c>
      <c r="D180" s="30">
        <v>849.11</v>
      </c>
    </row>
    <row r="181" spans="1:4" x14ac:dyDescent="0.25">
      <c r="A181" s="2" t="s">
        <v>14</v>
      </c>
      <c r="B181" s="5">
        <v>0</v>
      </c>
      <c r="C181" s="29" t="s">
        <v>14</v>
      </c>
      <c r="D181" s="31" t="s">
        <v>48</v>
      </c>
    </row>
    <row r="182" spans="1:4" x14ac:dyDescent="0.25">
      <c r="A182" s="2" t="s">
        <v>15</v>
      </c>
      <c r="B182" s="5">
        <v>0</v>
      </c>
      <c r="C182" s="29" t="s">
        <v>15</v>
      </c>
      <c r="D182" s="31" t="s">
        <v>48</v>
      </c>
    </row>
    <row r="183" spans="1:4" x14ac:dyDescent="0.25">
      <c r="A183" s="2" t="s">
        <v>16</v>
      </c>
      <c r="B183" s="5">
        <v>0</v>
      </c>
      <c r="C183" s="27" t="s">
        <v>16</v>
      </c>
      <c r="D183" s="28">
        <v>0</v>
      </c>
    </row>
    <row r="184" spans="1:4" x14ac:dyDescent="0.25">
      <c r="A184" s="2" t="s">
        <v>49</v>
      </c>
      <c r="B184" s="5">
        <v>0</v>
      </c>
      <c r="C184" s="29" t="s">
        <v>49</v>
      </c>
      <c r="D184" s="31" t="s">
        <v>48</v>
      </c>
    </row>
    <row r="185" spans="1:4" x14ac:dyDescent="0.25">
      <c r="A185" s="2" t="s">
        <v>50</v>
      </c>
      <c r="B185" s="5">
        <v>0</v>
      </c>
      <c r="C185" s="29" t="s">
        <v>50</v>
      </c>
      <c r="D185" s="31" t="s">
        <v>48</v>
      </c>
    </row>
    <row r="186" spans="1:4" x14ac:dyDescent="0.25">
      <c r="A186" s="2" t="s">
        <v>51</v>
      </c>
      <c r="B186" s="5">
        <v>0</v>
      </c>
      <c r="C186" s="29" t="s">
        <v>51</v>
      </c>
      <c r="D186" s="31" t="s">
        <v>48</v>
      </c>
    </row>
    <row r="187" spans="1:4" x14ac:dyDescent="0.25">
      <c r="A187" s="2" t="s">
        <v>52</v>
      </c>
      <c r="B187" s="5">
        <v>0</v>
      </c>
      <c r="C187" s="29" t="s">
        <v>52</v>
      </c>
      <c r="D187" s="31" t="s">
        <v>48</v>
      </c>
    </row>
    <row r="188" spans="1:4" x14ac:dyDescent="0.25">
      <c r="A188" s="2" t="s">
        <v>53</v>
      </c>
      <c r="B188" s="5">
        <v>0</v>
      </c>
      <c r="C188" s="29" t="s">
        <v>53</v>
      </c>
      <c r="D188" s="31" t="s">
        <v>48</v>
      </c>
    </row>
    <row r="189" spans="1:4" ht="15.75" customHeight="1" x14ac:dyDescent="0.25">
      <c r="A189" s="2" t="s">
        <v>3</v>
      </c>
      <c r="B189" s="5">
        <v>0</v>
      </c>
      <c r="C189" s="27" t="s">
        <v>3</v>
      </c>
      <c r="D189" s="28">
        <v>0</v>
      </c>
    </row>
    <row r="190" spans="1:4" x14ac:dyDescent="0.25">
      <c r="A190" s="2" t="s">
        <v>54</v>
      </c>
      <c r="B190" s="5">
        <v>0</v>
      </c>
      <c r="C190" s="27" t="s">
        <v>54</v>
      </c>
      <c r="D190" s="28">
        <v>0</v>
      </c>
    </row>
    <row r="191" spans="1:4" x14ac:dyDescent="0.25">
      <c r="A191" s="2" t="s">
        <v>17</v>
      </c>
      <c r="B191" s="5">
        <v>0</v>
      </c>
      <c r="C191" s="32" t="s">
        <v>17</v>
      </c>
      <c r="D191" s="28">
        <v>0</v>
      </c>
    </row>
    <row r="192" spans="1:4" x14ac:dyDescent="0.25">
      <c r="A192" s="2" t="s">
        <v>18</v>
      </c>
      <c r="B192" s="5">
        <v>0.34</v>
      </c>
      <c r="C192" s="27" t="s">
        <v>18</v>
      </c>
      <c r="D192" s="28">
        <v>0.34</v>
      </c>
    </row>
    <row r="193" spans="1:4" x14ac:dyDescent="0.25">
      <c r="A193" s="2" t="s">
        <v>55</v>
      </c>
      <c r="B193" s="6" t="s">
        <v>59</v>
      </c>
      <c r="C193" s="32" t="s">
        <v>55</v>
      </c>
      <c r="D193" s="33" t="s">
        <v>59</v>
      </c>
    </row>
    <row r="194" spans="1:4" x14ac:dyDescent="0.25">
      <c r="A194" s="2" t="s">
        <v>19</v>
      </c>
      <c r="B194" s="5">
        <v>0</v>
      </c>
      <c r="C194" s="32" t="s">
        <v>19</v>
      </c>
      <c r="D194" s="28">
        <v>0</v>
      </c>
    </row>
    <row r="195" spans="1:4" x14ac:dyDescent="0.25">
      <c r="A195" s="2" t="s">
        <v>20</v>
      </c>
      <c r="B195" s="5">
        <v>0</v>
      </c>
      <c r="C195" s="32" t="s">
        <v>20</v>
      </c>
      <c r="D195" s="28">
        <v>0</v>
      </c>
    </row>
    <row r="196" spans="1:4" x14ac:dyDescent="0.25">
      <c r="A196" s="2" t="s">
        <v>57</v>
      </c>
      <c r="B196" s="5">
        <v>0</v>
      </c>
      <c r="C196" s="32" t="s">
        <v>57</v>
      </c>
      <c r="D196" s="28">
        <v>0</v>
      </c>
    </row>
    <row r="197" spans="1:4" x14ac:dyDescent="0.25">
      <c r="A197" s="2" t="s">
        <v>33</v>
      </c>
      <c r="B197" s="5">
        <v>0</v>
      </c>
      <c r="C197" s="27" t="s">
        <v>33</v>
      </c>
      <c r="D197" s="28">
        <v>0</v>
      </c>
    </row>
    <row r="198" spans="1:4" x14ac:dyDescent="0.25">
      <c r="A198" s="2"/>
      <c r="B198" s="5"/>
    </row>
    <row r="199" spans="1:4" x14ac:dyDescent="0.25">
      <c r="A199" s="2" t="s">
        <v>87</v>
      </c>
      <c r="B199" s="5">
        <f>B164+B196</f>
        <v>0</v>
      </c>
    </row>
    <row r="200" spans="1:4" x14ac:dyDescent="0.25">
      <c r="A200" s="2" t="s">
        <v>88</v>
      </c>
      <c r="B200" s="5">
        <f>B168</f>
        <v>-15.7</v>
      </c>
    </row>
    <row r="201" spans="1:4" x14ac:dyDescent="0.25">
      <c r="A201" s="2" t="s">
        <v>91</v>
      </c>
      <c r="B201" s="5">
        <f>B180+B183</f>
        <v>849.11</v>
      </c>
    </row>
    <row r="202" spans="1:4" x14ac:dyDescent="0.25">
      <c r="A202" s="2" t="s">
        <v>89</v>
      </c>
      <c r="B202" s="5">
        <f>B167</f>
        <v>-778.09</v>
      </c>
    </row>
    <row r="203" spans="1:4" x14ac:dyDescent="0.25">
      <c r="A203" s="2" t="s">
        <v>90</v>
      </c>
      <c r="B203" s="5">
        <f>SUM(B159:B161)+SUM(B169:B175)+B179+B189-SUM(B191:B192)+SUM(B194:B195)+B197</f>
        <v>110.42999999999999</v>
      </c>
    </row>
    <row r="204" spans="1:4" x14ac:dyDescent="0.25">
      <c r="A204" s="41" t="s">
        <v>30</v>
      </c>
      <c r="B204" s="41"/>
    </row>
    <row r="205" spans="1:4" ht="18" x14ac:dyDescent="0.25">
      <c r="A205" s="2" t="s">
        <v>58</v>
      </c>
      <c r="B205" s="5"/>
      <c r="C205" s="34" t="s">
        <v>58</v>
      </c>
      <c r="D205" s="2"/>
    </row>
    <row r="206" spans="1:4" ht="15.75" customHeight="1" x14ac:dyDescent="0.25">
      <c r="A206" s="2">
        <v>2726.86</v>
      </c>
      <c r="B206" s="5"/>
      <c r="C206" s="35">
        <v>2726.86</v>
      </c>
      <c r="D206" s="2"/>
    </row>
    <row r="207" spans="1:4" x14ac:dyDescent="0.25">
      <c r="A207" s="2" t="s">
        <v>41</v>
      </c>
      <c r="B207" s="5">
        <v>2697.68</v>
      </c>
      <c r="C207" s="36" t="s">
        <v>41</v>
      </c>
      <c r="D207" s="37">
        <v>2697.68</v>
      </c>
    </row>
    <row r="208" spans="1:4" x14ac:dyDescent="0.25">
      <c r="A208" s="2" t="s">
        <v>42</v>
      </c>
      <c r="B208" s="5"/>
      <c r="C208" s="27" t="s">
        <v>42</v>
      </c>
      <c r="D208" s="33"/>
    </row>
    <row r="209" spans="1:4" x14ac:dyDescent="0.25">
      <c r="A209" s="2" t="s">
        <v>43</v>
      </c>
      <c r="B209" s="5">
        <v>2697.68</v>
      </c>
      <c r="C209" s="29" t="s">
        <v>43</v>
      </c>
      <c r="D209" s="30">
        <v>2697.68</v>
      </c>
    </row>
    <row r="210" spans="1:4" x14ac:dyDescent="0.25">
      <c r="A210" s="2" t="s">
        <v>16</v>
      </c>
      <c r="B210" s="5">
        <v>0</v>
      </c>
      <c r="C210" s="29" t="s">
        <v>16</v>
      </c>
      <c r="D210" s="30">
        <v>0</v>
      </c>
    </row>
    <row r="211" spans="1:4" x14ac:dyDescent="0.25">
      <c r="A211" s="2" t="s">
        <v>0</v>
      </c>
      <c r="B211" s="5">
        <v>0</v>
      </c>
      <c r="C211" s="27" t="s">
        <v>0</v>
      </c>
      <c r="D211" s="28">
        <v>0</v>
      </c>
    </row>
    <row r="212" spans="1:4" x14ac:dyDescent="0.25">
      <c r="A212" s="2" t="s">
        <v>1</v>
      </c>
      <c r="B212" s="5">
        <v>0</v>
      </c>
      <c r="C212" s="27" t="s">
        <v>1</v>
      </c>
      <c r="D212" s="28">
        <v>0</v>
      </c>
    </row>
    <row r="213" spans="1:4" x14ac:dyDescent="0.25">
      <c r="A213" s="2" t="s">
        <v>2</v>
      </c>
      <c r="B213" s="5">
        <v>0</v>
      </c>
      <c r="C213" s="27" t="s">
        <v>2</v>
      </c>
      <c r="D213" s="28">
        <v>0</v>
      </c>
    </row>
    <row r="214" spans="1:4" x14ac:dyDescent="0.25">
      <c r="A214" s="2" t="s">
        <v>44</v>
      </c>
      <c r="B214" s="5">
        <v>29.18</v>
      </c>
      <c r="C214" s="36" t="s">
        <v>44</v>
      </c>
      <c r="D214" s="37">
        <v>29.18</v>
      </c>
    </row>
    <row r="215" spans="1:4" x14ac:dyDescent="0.25">
      <c r="A215" s="2" t="s">
        <v>3</v>
      </c>
      <c r="B215" s="5">
        <v>29.18</v>
      </c>
      <c r="C215" s="27" t="s">
        <v>3</v>
      </c>
      <c r="D215" s="28">
        <v>29.18</v>
      </c>
    </row>
    <row r="216" spans="1:4" ht="15.75" customHeight="1" x14ac:dyDescent="0.25">
      <c r="A216" s="2" t="s">
        <v>4</v>
      </c>
      <c r="B216" s="5">
        <v>0</v>
      </c>
      <c r="C216" s="27" t="s">
        <v>4</v>
      </c>
      <c r="D216" s="28">
        <v>0</v>
      </c>
    </row>
    <row r="217" spans="1:4" ht="18" x14ac:dyDescent="0.25">
      <c r="A217" s="2" t="s">
        <v>45</v>
      </c>
      <c r="B217" s="5"/>
      <c r="C217" s="34" t="s">
        <v>45</v>
      </c>
      <c r="D217" s="2"/>
    </row>
    <row r="218" spans="1:4" ht="18" x14ac:dyDescent="0.25">
      <c r="A218" s="2">
        <v>-1597.81</v>
      </c>
      <c r="B218" s="5"/>
      <c r="C218" s="38">
        <v>-1597.81</v>
      </c>
      <c r="D218" s="2"/>
    </row>
    <row r="219" spans="1:4" x14ac:dyDescent="0.25">
      <c r="A219" s="2" t="s">
        <v>5</v>
      </c>
      <c r="B219" s="5">
        <v>-1447.99</v>
      </c>
      <c r="C219" s="27" t="s">
        <v>5</v>
      </c>
      <c r="D219" s="39">
        <v>-1447.99</v>
      </c>
    </row>
    <row r="220" spans="1:4" x14ac:dyDescent="0.25">
      <c r="A220" s="2" t="s">
        <v>6</v>
      </c>
      <c r="B220" s="5">
        <v>-149.82</v>
      </c>
      <c r="C220" s="27" t="s">
        <v>6</v>
      </c>
      <c r="D220" s="39">
        <v>-149.82</v>
      </c>
    </row>
    <row r="221" spans="1:4" ht="18" x14ac:dyDescent="0.25">
      <c r="A221" s="2" t="s">
        <v>31</v>
      </c>
      <c r="B221" s="5"/>
      <c r="C221" s="34" t="s">
        <v>31</v>
      </c>
      <c r="D221" s="2"/>
    </row>
    <row r="222" spans="1:4" x14ac:dyDescent="0.25">
      <c r="A222" s="2" t="s">
        <v>7</v>
      </c>
      <c r="B222" s="5" t="s">
        <v>46</v>
      </c>
      <c r="C222" s="27" t="s">
        <v>7</v>
      </c>
      <c r="D222" s="19" t="s">
        <v>46</v>
      </c>
    </row>
    <row r="223" spans="1:4" x14ac:dyDescent="0.25">
      <c r="A223" s="2" t="s">
        <v>8</v>
      </c>
      <c r="B223" s="5" t="s">
        <v>46</v>
      </c>
      <c r="C223" s="27" t="s">
        <v>8</v>
      </c>
      <c r="D223" s="19" t="s">
        <v>46</v>
      </c>
    </row>
    <row r="224" spans="1:4" x14ac:dyDescent="0.25">
      <c r="A224" s="2" t="s">
        <v>32</v>
      </c>
      <c r="B224" s="5" t="s">
        <v>46</v>
      </c>
      <c r="C224" s="27" t="s">
        <v>32</v>
      </c>
      <c r="D224" s="19" t="s">
        <v>46</v>
      </c>
    </row>
    <row r="225" spans="1:4" x14ac:dyDescent="0.25">
      <c r="A225" s="2" t="s">
        <v>9</v>
      </c>
      <c r="B225" s="5" t="s">
        <v>46</v>
      </c>
      <c r="C225" s="27" t="s">
        <v>9</v>
      </c>
      <c r="D225" s="19" t="s">
        <v>46</v>
      </c>
    </row>
    <row r="226" spans="1:4" ht="18" x14ac:dyDescent="0.25">
      <c r="A226" s="2" t="s">
        <v>47</v>
      </c>
      <c r="B226" s="5"/>
      <c r="C226" s="34" t="s">
        <v>47</v>
      </c>
      <c r="D226" s="2"/>
    </row>
    <row r="227" spans="1:4" x14ac:dyDescent="0.25">
      <c r="A227" s="2" t="s">
        <v>10</v>
      </c>
      <c r="B227" s="5">
        <v>0</v>
      </c>
      <c r="C227" s="32" t="s">
        <v>10</v>
      </c>
      <c r="D227" s="28">
        <v>0</v>
      </c>
    </row>
    <row r="228" spans="1:4" x14ac:dyDescent="0.25">
      <c r="A228" s="2"/>
      <c r="B228" s="5"/>
    </row>
    <row r="229" spans="1:4" x14ac:dyDescent="0.25">
      <c r="A229" s="2"/>
      <c r="B229" s="5"/>
    </row>
    <row r="230" spans="1:4" x14ac:dyDescent="0.25">
      <c r="A230" s="2" t="s">
        <v>43</v>
      </c>
      <c r="B230" s="5">
        <v>2697.68</v>
      </c>
      <c r="C230" s="27" t="s">
        <v>43</v>
      </c>
      <c r="D230" s="28">
        <v>2697.68</v>
      </c>
    </row>
    <row r="231" spans="1:4" x14ac:dyDescent="0.25">
      <c r="A231" s="2" t="s">
        <v>12</v>
      </c>
      <c r="B231" s="5">
        <v>2697.68</v>
      </c>
      <c r="C231" s="29" t="s">
        <v>12</v>
      </c>
      <c r="D231" s="30">
        <v>2697.68</v>
      </c>
    </row>
    <row r="232" spans="1:4" ht="15.75" customHeight="1" x14ac:dyDescent="0.25">
      <c r="A232" s="2" t="s">
        <v>13</v>
      </c>
      <c r="B232" s="5">
        <v>0</v>
      </c>
      <c r="C232" s="29" t="s">
        <v>13</v>
      </c>
      <c r="D232" s="30">
        <v>0</v>
      </c>
    </row>
    <row r="233" spans="1:4" x14ac:dyDescent="0.25">
      <c r="A233" s="2" t="s">
        <v>14</v>
      </c>
      <c r="B233" s="5">
        <v>0</v>
      </c>
      <c r="C233" s="29" t="s">
        <v>14</v>
      </c>
      <c r="D233" s="31" t="s">
        <v>48</v>
      </c>
    </row>
    <row r="234" spans="1:4" x14ac:dyDescent="0.25">
      <c r="A234" s="2" t="s">
        <v>15</v>
      </c>
      <c r="B234" s="5">
        <v>0</v>
      </c>
      <c r="C234" s="29" t="s">
        <v>15</v>
      </c>
      <c r="D234" s="31" t="s">
        <v>48</v>
      </c>
    </row>
    <row r="235" spans="1:4" x14ac:dyDescent="0.25">
      <c r="A235" s="2" t="s">
        <v>16</v>
      </c>
      <c r="B235" s="5">
        <v>0</v>
      </c>
      <c r="C235" s="27" t="s">
        <v>16</v>
      </c>
      <c r="D235" s="28">
        <v>0</v>
      </c>
    </row>
    <row r="236" spans="1:4" x14ac:dyDescent="0.25">
      <c r="A236" s="2" t="s">
        <v>49</v>
      </c>
      <c r="B236" s="5">
        <v>0</v>
      </c>
      <c r="C236" s="29" t="s">
        <v>49</v>
      </c>
      <c r="D236" s="31" t="s">
        <v>48</v>
      </c>
    </row>
    <row r="237" spans="1:4" x14ac:dyDescent="0.25">
      <c r="A237" s="2" t="s">
        <v>50</v>
      </c>
      <c r="B237" s="5">
        <v>0</v>
      </c>
      <c r="C237" s="29" t="s">
        <v>50</v>
      </c>
      <c r="D237" s="31" t="s">
        <v>48</v>
      </c>
    </row>
    <row r="238" spans="1:4" x14ac:dyDescent="0.25">
      <c r="A238" s="2" t="s">
        <v>51</v>
      </c>
      <c r="B238" s="5">
        <v>0</v>
      </c>
      <c r="C238" s="29" t="s">
        <v>51</v>
      </c>
      <c r="D238" s="31" t="s">
        <v>48</v>
      </c>
    </row>
    <row r="239" spans="1:4" x14ac:dyDescent="0.25">
      <c r="A239" s="2" t="s">
        <v>52</v>
      </c>
      <c r="B239" s="5">
        <v>0</v>
      </c>
      <c r="C239" s="29" t="s">
        <v>52</v>
      </c>
      <c r="D239" s="31" t="s">
        <v>48</v>
      </c>
    </row>
    <row r="240" spans="1:4" x14ac:dyDescent="0.25">
      <c r="A240" s="2" t="s">
        <v>53</v>
      </c>
      <c r="B240" s="5">
        <v>0</v>
      </c>
      <c r="C240" s="29" t="s">
        <v>53</v>
      </c>
      <c r="D240" s="31" t="s">
        <v>48</v>
      </c>
    </row>
    <row r="241" spans="1:4" x14ac:dyDescent="0.25">
      <c r="A241" s="2" t="s">
        <v>3</v>
      </c>
      <c r="B241" s="5">
        <v>29.18</v>
      </c>
      <c r="C241" s="27" t="s">
        <v>3</v>
      </c>
      <c r="D241" s="28">
        <v>29.18</v>
      </c>
    </row>
    <row r="242" spans="1:4" ht="15.75" customHeight="1" x14ac:dyDescent="0.25">
      <c r="A242" s="2" t="s">
        <v>54</v>
      </c>
      <c r="B242" s="5">
        <v>0</v>
      </c>
      <c r="C242" s="27" t="s">
        <v>54</v>
      </c>
      <c r="D242" s="28">
        <v>0</v>
      </c>
    </row>
    <row r="243" spans="1:4" x14ac:dyDescent="0.25">
      <c r="A243" s="2" t="s">
        <v>17</v>
      </c>
      <c r="B243" s="5">
        <v>0</v>
      </c>
      <c r="C243" s="32" t="s">
        <v>17</v>
      </c>
      <c r="D243" s="28">
        <v>0</v>
      </c>
    </row>
    <row r="244" spans="1:4" x14ac:dyDescent="0.25">
      <c r="A244" s="2" t="s">
        <v>18</v>
      </c>
      <c r="B244" s="5">
        <v>400.99</v>
      </c>
      <c r="C244" s="27" t="s">
        <v>18</v>
      </c>
      <c r="D244" s="28">
        <v>400.99</v>
      </c>
    </row>
    <row r="245" spans="1:4" x14ac:dyDescent="0.25">
      <c r="A245" s="2" t="s">
        <v>55</v>
      </c>
      <c r="B245" s="6" t="s">
        <v>59</v>
      </c>
      <c r="C245" s="32" t="s">
        <v>55</v>
      </c>
      <c r="D245" s="33" t="s">
        <v>59</v>
      </c>
    </row>
    <row r="246" spans="1:4" x14ac:dyDescent="0.25">
      <c r="A246" s="2" t="s">
        <v>19</v>
      </c>
      <c r="B246" s="5">
        <v>0</v>
      </c>
      <c r="C246" s="32" t="s">
        <v>19</v>
      </c>
      <c r="D246" s="28">
        <v>0</v>
      </c>
    </row>
    <row r="247" spans="1:4" x14ac:dyDescent="0.25">
      <c r="A247" s="2" t="s">
        <v>20</v>
      </c>
      <c r="B247" s="5">
        <v>0</v>
      </c>
      <c r="C247" s="32" t="s">
        <v>20</v>
      </c>
      <c r="D247" s="28">
        <v>0</v>
      </c>
    </row>
    <row r="248" spans="1:4" x14ac:dyDescent="0.25">
      <c r="A248" s="2" t="s">
        <v>57</v>
      </c>
      <c r="B248" s="5">
        <v>0</v>
      </c>
      <c r="C248" s="32" t="s">
        <v>57</v>
      </c>
      <c r="D248" s="28">
        <v>0</v>
      </c>
    </row>
    <row r="249" spans="1:4" x14ac:dyDescent="0.25">
      <c r="A249" s="2" t="s">
        <v>33</v>
      </c>
      <c r="B249" s="5">
        <v>0</v>
      </c>
      <c r="C249" s="27" t="s">
        <v>33</v>
      </c>
      <c r="D249" s="28">
        <v>0</v>
      </c>
    </row>
    <row r="250" spans="1:4" x14ac:dyDescent="0.25">
      <c r="A250" s="2"/>
      <c r="B250" s="5"/>
    </row>
    <row r="251" spans="1:4" x14ac:dyDescent="0.25">
      <c r="A251" s="2" t="s">
        <v>87</v>
      </c>
      <c r="B251" s="5">
        <f>B216+B248</f>
        <v>0</v>
      </c>
    </row>
    <row r="252" spans="1:4" x14ac:dyDescent="0.25">
      <c r="A252" s="2" t="s">
        <v>88</v>
      </c>
      <c r="B252" s="5">
        <f>B220</f>
        <v>-149.82</v>
      </c>
    </row>
    <row r="253" spans="1:4" x14ac:dyDescent="0.25">
      <c r="A253" s="2" t="s">
        <v>91</v>
      </c>
      <c r="B253" s="5">
        <f>B232+B235</f>
        <v>0</v>
      </c>
    </row>
    <row r="254" spans="1:4" ht="15.75" customHeight="1" x14ac:dyDescent="0.25">
      <c r="A254" s="2" t="s">
        <v>89</v>
      </c>
      <c r="B254" s="5">
        <f>B219</f>
        <v>-1447.99</v>
      </c>
    </row>
    <row r="255" spans="1:4" x14ac:dyDescent="0.25">
      <c r="A255" s="2" t="s">
        <v>90</v>
      </c>
      <c r="B255" s="5">
        <f>SUM(B211:B213)+SUM(B221:B227)+B231+B241-SUM(B243:B244)+SUM(B246:B247)+B249</f>
        <v>2325.87</v>
      </c>
    </row>
    <row r="256" spans="1:4" ht="15.75" customHeight="1" x14ac:dyDescent="0.25"/>
    <row r="260" ht="15.75" customHeight="1" x14ac:dyDescent="0.25"/>
    <row r="280" ht="15.75" customHeight="1" x14ac:dyDescent="0.25"/>
    <row r="281" ht="15.75" customHeight="1" x14ac:dyDescent="0.25"/>
    <row r="301" ht="15.75" customHeight="1" x14ac:dyDescent="0.25"/>
    <row r="329" ht="15.75" customHeight="1" x14ac:dyDescent="0.25"/>
  </sheetData>
  <mergeCells count="19">
    <mergeCell ref="A40:B40"/>
    <mergeCell ref="A19:B19"/>
    <mergeCell ref="A67:B67"/>
    <mergeCell ref="A95:B95"/>
    <mergeCell ref="A81:B81"/>
    <mergeCell ref="A152:B152"/>
    <mergeCell ref="A204:B204"/>
    <mergeCell ref="A53:B53"/>
    <mergeCell ref="A10:B10"/>
    <mergeCell ref="A25:B25"/>
    <mergeCell ref="A28:B28"/>
    <mergeCell ref="A34:B34"/>
    <mergeCell ref="A44:B44"/>
    <mergeCell ref="A15:B15"/>
    <mergeCell ref="A38:B38"/>
    <mergeCell ref="A100:B100"/>
    <mergeCell ref="A98:B98"/>
    <mergeCell ref="A1:B1"/>
    <mergeCell ref="A6:B6"/>
  </mergeCells>
  <hyperlinks>
    <hyperlink ref="C104" r:id="rId1" display="javascript:void(0)" xr:uid="{F404C4D5-3B05-42C1-9884-259A5C976326}"/>
    <hyperlink ref="C107" r:id="rId2" display="javascript:void(0)" xr:uid="{B773B6FB-5FED-4B15-88A2-5EDBEBC28F5B}"/>
    <hyperlink ref="C108" r:id="rId3" display="javascript:void(0)" xr:uid="{DB186B13-C148-426E-937C-76BBF4137720}"/>
    <hyperlink ref="C109" r:id="rId4" display="javascript:void(0)" xr:uid="{55017D3C-2684-40AF-AD21-1F078BB964A0}"/>
    <hyperlink ref="C111" r:id="rId5" display="javascript:void(0)" xr:uid="{6CF58007-9C92-4221-BF7D-6A860B0F6F96}"/>
    <hyperlink ref="C112" r:id="rId6" display="javascript:void(0)" xr:uid="{9340D167-6112-42FB-9792-63B0F20B7AD9}"/>
    <hyperlink ref="C115" r:id="rId7" display="javascript:void(0)" xr:uid="{293E3C13-BBB6-4F55-8758-8087308BDD59}"/>
    <hyperlink ref="C116" r:id="rId8" display="javascript:void(0)" xr:uid="{B50A79F7-1469-42FA-8031-4A47F87D9DB5}"/>
    <hyperlink ref="C118" r:id="rId9" display="javascript:void(0)" xr:uid="{F9E1D58A-2FB8-4E65-AE6C-42084BF6FA91}"/>
    <hyperlink ref="C119" r:id="rId10" display="javascript:void(0)" xr:uid="{1ADD4147-F95E-4D74-8645-BA57692525E0}"/>
    <hyperlink ref="C120" r:id="rId11" display="javascript:void(0)" xr:uid="{B943DCAE-3FA1-410B-B0B1-A910D8B5890B}"/>
    <hyperlink ref="C121" r:id="rId12" display="javascript:void(0)" xr:uid="{CE534940-DC23-4B50-9C13-46874B10EDD5}"/>
    <hyperlink ref="C124" r:id="rId13" display="javascript:void(0)" xr:uid="{9DB139F1-9802-4462-8AEC-A9E3B1C4427C}"/>
    <hyperlink ref="C126" r:id="rId14" display="javascript:void(0)" xr:uid="{73EAF349-A702-4A2D-80C1-6E7953388F78}"/>
    <hyperlink ref="C131" r:id="rId15" display="javascript:void(0)" xr:uid="{496D385E-A09A-4271-9EB8-CF212157322B}"/>
    <hyperlink ref="C137" r:id="rId16" display="javascript:void(0)" xr:uid="{E0B38CF9-4313-4C9B-8155-CE372083B960}"/>
    <hyperlink ref="C138" r:id="rId17" display="javascript:void(0)" xr:uid="{8382A1C9-A48A-4BD5-88A7-2BD045167221}"/>
    <hyperlink ref="C140" r:id="rId18" display="javascript:void(0)" xr:uid="{0549100A-0728-46F2-A94F-1A7B26D2C5E8}"/>
    <hyperlink ref="C145" r:id="rId19" display="javascript:void(0)" xr:uid="{FE8DCD37-1C0D-4A0D-A65C-0516AF3E7C19}"/>
    <hyperlink ref="C156" r:id="rId20" display="javascript:void(0)" xr:uid="{B97B5B26-6A1C-4E2F-917D-7287D2F22042}"/>
    <hyperlink ref="C159" r:id="rId21" display="javascript:void(0)" xr:uid="{E9360820-8B33-4C3B-BDBF-5190DE55FA0C}"/>
    <hyperlink ref="C160" r:id="rId22" display="javascript:void(0)" xr:uid="{FD4725E6-A37A-4404-8CE5-1B2B1027937D}"/>
    <hyperlink ref="C161" r:id="rId23" display="javascript:void(0)" xr:uid="{159873EC-0B89-4055-B450-2C5D3890AEBD}"/>
    <hyperlink ref="C163" r:id="rId24" display="javascript:void(0)" xr:uid="{7A24FF67-F038-4018-829E-E9DAB36B3687}"/>
    <hyperlink ref="C164" r:id="rId25" display="javascript:void(0)" xr:uid="{82CDD885-E869-4637-B1FC-5D146A482BAE}"/>
    <hyperlink ref="C167" r:id="rId26" display="javascript:void(0)" xr:uid="{3A277E22-FC15-4F22-BE53-68BE80C61453}"/>
    <hyperlink ref="C168" r:id="rId27" display="javascript:void(0)" xr:uid="{00526753-CFF0-40F2-A256-04E773BB3B87}"/>
    <hyperlink ref="C170" r:id="rId28" display="javascript:void(0)" xr:uid="{6C01E4B8-FC28-4182-9D48-19D86D6D9FF1}"/>
    <hyperlink ref="C171" r:id="rId29" display="javascript:void(0)" xr:uid="{31952CD1-DCB1-410D-97FD-135979C7DCA9}"/>
    <hyperlink ref="C172" r:id="rId30" display="javascript:void(0)" xr:uid="{2010680C-DE4E-4B53-AC03-7E48EAF7944E}"/>
    <hyperlink ref="C173" r:id="rId31" display="javascript:void(0)" xr:uid="{589CDA93-8E70-434C-B69C-0DC781206953}"/>
    <hyperlink ref="C178" r:id="rId32" display="javascript:void(0)" xr:uid="{950182EB-11AD-4E84-A11E-84C4E11735A2}"/>
    <hyperlink ref="C183" r:id="rId33" display="javascript:void(0)" xr:uid="{E435C8FD-95D6-4AE6-8BC4-29944DE23D8F}"/>
    <hyperlink ref="C189" r:id="rId34" display="javascript:void(0)" xr:uid="{EB86A097-0811-401D-9940-AA5E263BFB3C}"/>
    <hyperlink ref="C190" r:id="rId35" display="javascript:void(0)" xr:uid="{558C5194-5B10-4EAE-B72F-585685864E7E}"/>
    <hyperlink ref="C192" r:id="rId36" display="javascript:void(0)" xr:uid="{8CE95CFF-7F77-4941-93AB-8CB056D01B52}"/>
    <hyperlink ref="C197" r:id="rId37" display="javascript:void(0)" xr:uid="{40787787-CBE5-4204-8597-7F3726278DF4}"/>
    <hyperlink ref="C208" r:id="rId38" display="javascript:void(0)" xr:uid="{E74258A7-8969-499E-964A-6F8BF5409CA0}"/>
    <hyperlink ref="C211" r:id="rId39" display="javascript:void(0)" xr:uid="{D399E10D-A886-4F1C-BF22-DCEDB309FE16}"/>
    <hyperlink ref="C212" r:id="rId40" display="javascript:void(0)" xr:uid="{D5B6A9BF-6D52-403D-89D8-FAFA0553A01C}"/>
    <hyperlink ref="C213" r:id="rId41" display="javascript:void(0)" xr:uid="{DF57F986-3A3A-428D-A4C3-2AEBBA9E3975}"/>
    <hyperlink ref="C215" r:id="rId42" display="javascript:void(0)" xr:uid="{DB1D429A-D364-4877-892E-D528741C589C}"/>
    <hyperlink ref="C216" r:id="rId43" display="javascript:void(0)" xr:uid="{0C9B3305-08E6-4463-85EB-C9B801CCFBAC}"/>
    <hyperlink ref="C219" r:id="rId44" display="javascript:void(0)" xr:uid="{91563E6B-DDA5-4524-A9A5-1C4A1E1203CE}"/>
    <hyperlink ref="C220" r:id="rId45" display="javascript:void(0)" xr:uid="{86F11105-4DAD-4E4C-B1AF-199B615375E1}"/>
    <hyperlink ref="C222" r:id="rId46" display="javascript:void(0)" xr:uid="{AC910D9D-48C5-4FE5-93BB-F4D4DD5D0AC1}"/>
    <hyperlink ref="C223" r:id="rId47" display="javascript:void(0)" xr:uid="{F4092A0F-FE07-47F3-82A8-C5D792B3CC89}"/>
    <hyperlink ref="C224" r:id="rId48" display="javascript:void(0)" xr:uid="{7D49F8BB-CD65-4479-A59F-EB5E3D4434CD}"/>
    <hyperlink ref="C225" r:id="rId49" display="javascript:void(0)" xr:uid="{F29EC979-DCC5-4F41-A0D3-0B44B2006C13}"/>
    <hyperlink ref="C230" r:id="rId50" display="javascript:void(0)" xr:uid="{DC15F25F-3065-4EC8-9B24-5CCBFB09C84F}"/>
    <hyperlink ref="C235" r:id="rId51" display="javascript:void(0)" xr:uid="{1694F5AB-5613-49A0-977A-4AE576D51D62}"/>
    <hyperlink ref="C241" r:id="rId52" display="javascript:void(0)" xr:uid="{D18B6EFF-B67D-4CA7-9D83-01B33F0ED87E}"/>
    <hyperlink ref="C242" r:id="rId53" display="javascript:void(0)" xr:uid="{338EF796-CF28-4CCC-8907-A42D45002DCB}"/>
    <hyperlink ref="C244" r:id="rId54" display="javascript:void(0)" xr:uid="{D29173D8-BBD5-4CDA-957E-F5C92F47F4BB}"/>
    <hyperlink ref="C249" r:id="rId55" display="javascript:void(0)" xr:uid="{132B3191-ED01-4E3E-B2FE-20711C5F06CE}"/>
  </hyperlinks>
  <pageMargins left="0.7" right="0.7" top="0.75" bottom="0.75" header="0.3" footer="0.3"/>
  <pageSetup orientation="portrait" r:id="rId56"/>
  <legacyDrawing r:id="rId5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2D7915-6FB4-4A25-9CD9-D1BDFCF51E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Year Parameters</vt:lpstr>
      <vt:lpstr>Owners and 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Diem Kratzke</dc:creator>
  <cp:lastModifiedBy>Thomas Kratzke</cp:lastModifiedBy>
  <cp:lastPrinted>2022-04-11T14:20:11Z</cp:lastPrinted>
  <dcterms:created xsi:type="dcterms:W3CDTF">2018-04-21T14:42:01Z</dcterms:created>
  <dcterms:modified xsi:type="dcterms:W3CDTF">2024-06-20T00:38:18Z</dcterms:modified>
</cp:coreProperties>
</file>