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krat\git\MyStudiesRepo\myStudies\"/>
    </mc:Choice>
  </mc:AlternateContent>
  <xr:revisionPtr revIDLastSave="0" documentId="13_ncr:1_{40B45D21-8D92-4794-AF85-9A0C067E2C47}" xr6:coauthVersionLast="47" xr6:coauthVersionMax="47" xr10:uidLastSave="{00000000-0000-0000-0000-000000000000}"/>
  <bookViews>
    <workbookView xWindow="-120" yWindow="-120" windowWidth="29040" windowHeight="16440" tabRatio="735" activeTab="2" xr2:uid="{61290AE9-9247-4055-A5C3-1005466886B7}"/>
  </bookViews>
  <sheets>
    <sheet name="Brackets" sheetId="39" r:id="rId1"/>
    <sheet name="Life Expectancies" sheetId="42" r:id="rId2"/>
    <sheet name="Statics" sheetId="38" r:id="rId3"/>
    <sheet name="Investments" sheetId="45" r:id="rId4"/>
  </sheets>
  <definedNames>
    <definedName name="OI_ROW" localSheetId="0">_xlfn.XMATCH(#REF!,Brackets!#REF!,-1,2)</definedName>
    <definedName name="OI_ROW" localSheetId="2">_xlfn.XMATCH(#REF!,Statics!#REF!,-1,2)</definedName>
    <definedName name="OI_ROW">_xlfn.XMATCH(#REF!,#REF!,-1,2)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8" i="38" l="1"/>
  <c r="B56" i="38"/>
  <c r="B47" i="38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" i="42"/>
  <c r="D3" i="42"/>
  <c r="D4" i="42"/>
  <c r="D5" i="42"/>
  <c r="D6" i="42"/>
  <c r="C2" i="42"/>
  <c r="C3" i="42"/>
  <c r="C4" i="42"/>
  <c r="C5" i="42"/>
  <c r="C6" i="42"/>
  <c r="C7" i="42"/>
  <c r="C8" i="42"/>
  <c r="C9" i="42"/>
  <c r="C10" i="42"/>
  <c r="C11" i="42"/>
  <c r="C12" i="42"/>
  <c r="C13" i="42"/>
  <c r="C14" i="42"/>
  <c r="C15" i="42"/>
  <c r="C16" i="42"/>
  <c r="C17" i="42"/>
  <c r="C18" i="42"/>
  <c r="C19" i="42"/>
  <c r="C20" i="42"/>
  <c r="C21" i="42"/>
  <c r="C22" i="42"/>
  <c r="C23" i="42"/>
  <c r="C24" i="42"/>
  <c r="C25" i="42"/>
  <c r="B57" i="38"/>
  <c r="A9" i="3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https://secure tsp gov/components/CORS/getSharePrices html?G=1" description="Connection to the 'https://secure tsp gov/components/CORS/getSharePrices html?G=1' query in the workbook." type="5" refreshedVersion="6" background="1" saveData="1">
    <dbPr connection="Provider=Microsoft.Mashup.OleDb.1;Data Source=$Workbook$;Location=&quot;https://secure tsp gov/components/CORS/getSharePrices html?G=1&quot;;Extended Properties=&quot;&quot;" command="SELECT * FROM [https://secure tsp gov/components/CORS/getSharePrices html?G=1]"/>
  </connection>
</connections>
</file>

<file path=xl/sharedStrings.xml><?xml version="1.0" encoding="utf-8"?>
<sst xmlns="http://schemas.openxmlformats.org/spreadsheetml/2006/main" count="291" uniqueCount="111">
  <si>
    <t>Total Taxable Income</t>
  </si>
  <si>
    <t>Ordinary Dividends and Distributions</t>
  </si>
  <si>
    <t>Interest Income</t>
  </si>
  <si>
    <t>Miscellaneous Income</t>
  </si>
  <si>
    <t>Original Issue Discount</t>
  </si>
  <si>
    <t>Nondividend Distributions</t>
  </si>
  <si>
    <t>Tax-Exempt Income</t>
  </si>
  <si>
    <t>Total Income</t>
  </si>
  <si>
    <t>Total Realized Gain/Loss</t>
  </si>
  <si>
    <t>Net Short-Term</t>
  </si>
  <si>
    <t>Net Long-Term</t>
  </si>
  <si>
    <t>Reportable Bond Premium</t>
  </si>
  <si>
    <t>Realized Accrued Market Discount Income</t>
  </si>
  <si>
    <t>Reportable Acquisition Premium</t>
  </si>
  <si>
    <t>Other Information</t>
  </si>
  <si>
    <t>Margin Interest Paid</t>
  </si>
  <si>
    <t>https://turbotax.intuit.com/tax-tips/irs-tax-return/what-is-the-difference-between-agi-and-magi-on-your-taxes/L7kHckNS3</t>
  </si>
  <si>
    <t>Foreign Currency Gain/Loss</t>
  </si>
  <si>
    <t>https://www.investopedia.com/ask/answers/082715/how-are-nonqualified-variable-annuities-taxed.asp#:~:text=When%20you%20make%20withdrawals%20or,withdrawal%20penalty%20in%20most%20cases</t>
  </si>
  <si>
    <t>To download TSP, sign in.  Click on "Investments."  Scroll down for the download button.</t>
  </si>
  <si>
    <t>To download Vanguard, sign in.  Click on Holdings, click on Download Center.</t>
  </si>
  <si>
    <t>Select "1 month" and csv.  Select all accounts.  Then click the "Download" button.</t>
  </si>
  <si>
    <t>Ordinary Dividends</t>
  </si>
  <si>
    <t>- Non-Qualified Dividends</t>
  </si>
  <si>
    <t>- Qualified Dividends</t>
  </si>
  <si>
    <t>- Section 897 Ordinary Dividends</t>
  </si>
  <si>
    <t>$0.00</t>
  </si>
  <si>
    <t>- Section 199A Dividends</t>
  </si>
  <si>
    <t>Capital Gain Distributions</t>
  </si>
  <si>
    <t>- Unrecaptured Section 1250 Capital Gains</t>
  </si>
  <si>
    <t>- Section 1202 Capital Gains</t>
  </si>
  <si>
    <t>- 28% Rate Capital Gains</t>
  </si>
  <si>
    <t>- Section 897 Capital Gain</t>
  </si>
  <si>
    <t>- 15% Rate Capital Gains</t>
  </si>
  <si>
    <t>Federal Income Tax Withheld</t>
  </si>
  <si>
    <t>Investment Expenses</t>
  </si>
  <si>
    <t>Foreign Tax Paid</t>
  </si>
  <si>
    <t>Foreign Country or U.S. Possession</t>
  </si>
  <si>
    <t>N/A</t>
  </si>
  <si>
    <t>Cash Liquidation Distributions</t>
  </si>
  <si>
    <t>Non-cash Liquidation Distributions</t>
  </si>
  <si>
    <t>https://thefinancebuff.com/roth-conversion-social-security-medicare-irmaa.html</t>
  </si>
  <si>
    <t>IRMAA Info:</t>
  </si>
  <si>
    <t>https://youstaywealthy.com/medicare-irmaa-brackets/</t>
  </si>
  <si>
    <t>My header Row are "Neutral"</t>
  </si>
  <si>
    <t>Calculated are "40% Accent3"</t>
  </si>
  <si>
    <t>Calculated from 3 Fidelities are "60% Accent6"</t>
  </si>
  <si>
    <t>Medicare Specific MAGI: AGI + Tax-Exempt Interest</t>
  </si>
  <si>
    <t>Critical Sums are "Accent2"</t>
  </si>
  <si>
    <t xml:space="preserve">Annuity Withdrawals: The amount that is considered income is computed via a ratio of value to investment. See:
</t>
  </si>
  <si>
    <t>CG = "Capital Gains"</t>
  </si>
  <si>
    <t>Today's Date</t>
  </si>
  <si>
    <t>IRA Withdrawal Line is "Accent1"</t>
  </si>
  <si>
    <t>SSA Base Amount = "Combined Income" = AGI + Nontaxable Income + 1/2 of Social Security Benefits</t>
  </si>
  <si>
    <t>Qualified Dividends; taxed at long-term rate</t>
  </si>
  <si>
    <t>Non Qualified Dividends; added to ordinary income</t>
  </si>
  <si>
    <t>Capital Gains Distributions are always taxed at long-term rate</t>
  </si>
  <si>
    <t>Long Term Rate is determined by Taxable Income</t>
  </si>
  <si>
    <t>Long Term Rate: Piecewise Linear</t>
  </si>
  <si>
    <t>Social Security is taxed; Step Function</t>
  </si>
  <si>
    <t xml:space="preserve">AGI = Earnings, Taxable Interest, all dividends, IRA withdrawals, </t>
  </si>
  <si>
    <t>Taxable Income is: AGI minus Standard Deduction</t>
  </si>
  <si>
    <t>Thomas</t>
  </si>
  <si>
    <t>Diem-Tran</t>
  </si>
  <si>
    <t>Tax Brackets</t>
  </si>
  <si>
    <t>End Data</t>
  </si>
  <si>
    <t>Outside Income</t>
  </si>
  <si>
    <t>OPM</t>
  </si>
  <si>
    <t>Final Year</t>
  </si>
  <si>
    <t>Inflation</t>
  </si>
  <si>
    <t>Investments</t>
  </si>
  <si>
    <t>IRMAA Multipliers</t>
  </si>
  <si>
    <t>Long Term Tax Rates</t>
  </si>
  <si>
    <t>Social Security AGI Tax Rates</t>
  </si>
  <si>
    <t>Expected Life Lengths</t>
  </si>
  <si>
    <t>Annuity</t>
  </si>
  <si>
    <t>Outside Income Year</t>
  </si>
  <si>
    <t>Outside Income Amount</t>
  </si>
  <si>
    <t>Basis</t>
  </si>
  <si>
    <t>Short-Term</t>
  </si>
  <si>
    <t>Long-Term</t>
  </si>
  <si>
    <t>Miscellaneous Data</t>
  </si>
  <si>
    <t>% that's Long</t>
  </si>
  <si>
    <t>Thomas-R/O</t>
  </si>
  <si>
    <t>Diem-Tran-TSP</t>
  </si>
  <si>
    <t>Additional Medicare Tax</t>
  </si>
  <si>
    <t>Additional Medicare Tax on Investments</t>
  </si>
  <si>
    <t>Age of RMD</t>
  </si>
  <si>
    <t>Account Owners</t>
  </si>
  <si>
    <t>Owners</t>
  </si>
  <si>
    <t>Carry Forwards</t>
  </si>
  <si>
    <t>Tax Adv US SMA (Y80817344)</t>
  </si>
  <si>
    <t>Tax Adv Intl SMA (Y80570158)</t>
  </si>
  <si>
    <t>Total Nondividend &amp; Tax-Exempt Income</t>
  </si>
  <si>
    <t>Fixed Income</t>
  </si>
  <si>
    <t>--</t>
  </si>
  <si>
    <t>Ordinary Income or Loss on Contingent Debt Instruments</t>
  </si>
  <si>
    <t>Tax Exempt Interest Dividends</t>
  </si>
  <si>
    <t>Specified Private Activity Bond Int Dividends</t>
  </si>
  <si>
    <t>Various</t>
  </si>
  <si>
    <t>Joint WROS - TOD (X82865374)</t>
  </si>
  <si>
    <t>IRA - BDA (238262976)</t>
  </si>
  <si>
    <t>Standard Deduction Base Year</t>
  </si>
  <si>
    <t>Divisor Base Year</t>
  </si>
  <si>
    <t>Balance Beginning of Base Year</t>
  </si>
  <si>
    <t>Base Balance</t>
  </si>
  <si>
    <t>Max Capital Gains Loss Base Year</t>
  </si>
  <si>
    <t>Medicare Tax Threshold Base Year</t>
  </si>
  <si>
    <t>Social Security Income</t>
  </si>
  <si>
    <t>Part B Standard Premium Base Year</t>
  </si>
  <si>
    <t>Base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</si>
</sst>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yyyy\-mm\-dd;@"/>
    <numFmt numFmtId="165" formatCode="0.0%"/>
    <numFmt numFmtId="166" formatCode="&quot;$&quot;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sz val="14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D4111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rgb="FFD4111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rgb="FFCCCCCC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5" fillId="0" borderId="3" applyFont="0" applyBorder="0">
      <alignment horizontal="left"/>
    </xf>
    <xf numFmtId="0" fontId="18" fillId="0" borderId="0"/>
    <xf numFmtId="0" fontId="19" fillId="0" borderId="0" applyNumberFormat="0" applyFill="0" applyBorder="0" applyAlignment="0" applyProtection="0"/>
  </cellStyleXfs>
  <cellXfs count="82">
    <xf numFmtId="0" fontId="0" fillId="0" borderId="0" xfId="0"/>
    <xf numFmtId="8" fontId="0" fillId="0" borderId="0" xfId="0" applyNumberFormat="1"/>
    <xf numFmtId="0" fontId="0" fillId="0" borderId="10" xfId="0" applyBorder="1"/>
    <xf numFmtId="0" fontId="0" fillId="0" borderId="0" xfId="0" applyAlignment="1">
      <alignment horizontal="center"/>
    </xf>
    <xf numFmtId="0" fontId="20" fillId="0" borderId="0" xfId="0" applyFont="1"/>
    <xf numFmtId="164" fontId="0" fillId="0" borderId="0" xfId="0" applyNumberFormat="1" applyAlignment="1">
      <alignment horizontal="right"/>
    </xf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2" xfId="0" applyBorder="1" applyAlignment="1">
      <alignment horizontal="center"/>
    </xf>
    <xf numFmtId="9" fontId="0" fillId="0" borderId="11" xfId="0" applyNumberFormat="1" applyBorder="1"/>
    <xf numFmtId="8" fontId="0" fillId="0" borderId="10" xfId="0" applyNumberFormat="1" applyBorder="1"/>
    <xf numFmtId="8" fontId="0" fillId="0" borderId="24" xfId="0" applyNumberFormat="1" applyBorder="1"/>
    <xf numFmtId="0" fontId="0" fillId="0" borderId="25" xfId="0" applyBorder="1"/>
    <xf numFmtId="0" fontId="0" fillId="0" borderId="28" xfId="0" applyBorder="1"/>
    <xf numFmtId="0" fontId="0" fillId="0" borderId="11" xfId="0" quotePrefix="1" applyBorder="1"/>
    <xf numFmtId="0" fontId="0" fillId="0" borderId="16" xfId="0" applyBorder="1"/>
    <xf numFmtId="8" fontId="0" fillId="0" borderId="26" xfId="0" applyNumberFormat="1" applyBorder="1"/>
    <xf numFmtId="0" fontId="0" fillId="0" borderId="27" xfId="0" applyBorder="1"/>
    <xf numFmtId="164" fontId="0" fillId="0" borderId="0" xfId="0" applyNumberFormat="1"/>
    <xf numFmtId="8" fontId="0" fillId="0" borderId="13" xfId="0" applyNumberFormat="1" applyBorder="1"/>
    <xf numFmtId="9" fontId="0" fillId="0" borderId="32" xfId="0" applyNumberFormat="1" applyBorder="1"/>
    <xf numFmtId="8" fontId="0" fillId="0" borderId="33" xfId="0" applyNumberFormat="1" applyBorder="1"/>
    <xf numFmtId="0" fontId="0" fillId="0" borderId="34" xfId="0" applyBorder="1" applyAlignment="1">
      <alignment horizontal="center"/>
    </xf>
    <xf numFmtId="0" fontId="8" fillId="4" borderId="12" xfId="8" applyBorder="1" applyAlignment="1">
      <alignment horizontal="left"/>
    </xf>
    <xf numFmtId="8" fontId="1" fillId="19" borderId="12" xfId="28" applyNumberFormat="1" applyBorder="1" applyAlignment="1">
      <alignment horizontal="left"/>
    </xf>
    <xf numFmtId="0" fontId="1" fillId="32" borderId="12" xfId="41" applyBorder="1" applyAlignment="1">
      <alignment horizontal="left"/>
    </xf>
    <xf numFmtId="0" fontId="17" fillId="13" borderId="12" xfId="22" applyBorder="1" applyAlignment="1">
      <alignment horizontal="left"/>
    </xf>
    <xf numFmtId="8" fontId="17" fillId="9" borderId="10" xfId="18" applyNumberFormat="1" applyBorder="1" applyAlignment="1">
      <alignment horizontal="left"/>
    </xf>
    <xf numFmtId="164" fontId="0" fillId="0" borderId="28" xfId="0" applyNumberFormat="1" applyBorder="1"/>
    <xf numFmtId="8" fontId="0" fillId="0" borderId="10" xfId="0" applyNumberFormat="1" applyBorder="1" applyAlignment="1">
      <alignment horizontal="right"/>
    </xf>
    <xf numFmtId="1" fontId="0" fillId="0" borderId="28" xfId="0" applyNumberFormat="1" applyBorder="1"/>
    <xf numFmtId="165" fontId="0" fillId="0" borderId="11" xfId="0" applyNumberFormat="1" applyBorder="1"/>
    <xf numFmtId="166" fontId="0" fillId="0" borderId="11" xfId="0" applyNumberFormat="1" applyBorder="1"/>
    <xf numFmtId="10" fontId="0" fillId="0" borderId="0" xfId="0" applyNumberFormat="1"/>
    <xf numFmtId="166" fontId="0" fillId="0" borderId="0" xfId="0" applyNumberFormat="1"/>
    <xf numFmtId="8" fontId="0" fillId="0" borderId="36" xfId="0" applyNumberFormat="1" applyBorder="1" applyAlignment="1">
      <alignment horizontal="right"/>
    </xf>
    <xf numFmtId="0" fontId="0" fillId="0" borderId="37" xfId="0" applyBorder="1"/>
    <xf numFmtId="0" fontId="0" fillId="33" borderId="0" xfId="0" applyFill="1"/>
    <xf numFmtId="0" fontId="22" fillId="33" borderId="38" xfId="0" applyFont="1" applyFill="1" applyBorder="1" applyAlignment="1">
      <alignment horizontal="left" vertical="top" wrapText="1"/>
    </xf>
    <xf numFmtId="8" fontId="22" fillId="33" borderId="38" xfId="0" applyNumberFormat="1" applyFont="1" applyFill="1" applyBorder="1" applyAlignment="1">
      <alignment horizontal="right" vertical="center" wrapText="1"/>
    </xf>
    <xf numFmtId="0" fontId="19" fillId="33" borderId="38" xfId="44" applyFill="1" applyBorder="1" applyAlignment="1">
      <alignment horizontal="left" vertical="top" wrapText="1"/>
    </xf>
    <xf numFmtId="0" fontId="23" fillId="33" borderId="38" xfId="0" applyFont="1" applyFill="1" applyBorder="1" applyAlignment="1">
      <alignment horizontal="right" vertical="center" wrapText="1"/>
    </xf>
    <xf numFmtId="0" fontId="23" fillId="34" borderId="38" xfId="0" applyFont="1" applyFill="1" applyBorder="1" applyAlignment="1">
      <alignment horizontal="left" vertical="top" wrapText="1"/>
    </xf>
    <xf numFmtId="8" fontId="23" fillId="34" borderId="38" xfId="0" applyNumberFormat="1" applyFont="1" applyFill="1" applyBorder="1" applyAlignment="1">
      <alignment horizontal="right" vertical="center" wrapText="1"/>
    </xf>
    <xf numFmtId="8" fontId="23" fillId="33" borderId="38" xfId="0" applyNumberFormat="1" applyFont="1" applyFill="1" applyBorder="1" applyAlignment="1">
      <alignment horizontal="right" vertical="center" wrapText="1"/>
    </xf>
    <xf numFmtId="0" fontId="19" fillId="33" borderId="0" xfId="44" applyFill="1" applyAlignment="1">
      <alignment horizontal="left" vertical="top" wrapText="1"/>
    </xf>
    <xf numFmtId="8" fontId="23" fillId="33" borderId="0" xfId="0" applyNumberFormat="1" applyFont="1" applyFill="1" applyAlignment="1">
      <alignment horizontal="right" vertical="center" wrapText="1"/>
    </xf>
    <xf numFmtId="0" fontId="19" fillId="33" borderId="0" xfId="44" applyFill="1" applyAlignment="1">
      <alignment horizontal="left" vertical="top"/>
    </xf>
    <xf numFmtId="8" fontId="24" fillId="33" borderId="38" xfId="0" applyNumberFormat="1" applyFont="1" applyFill="1" applyBorder="1" applyAlignment="1">
      <alignment horizontal="right" vertical="center" wrapText="1"/>
    </xf>
    <xf numFmtId="8" fontId="24" fillId="33" borderId="0" xfId="0" applyNumberFormat="1" applyFont="1" applyFill="1" applyAlignment="1">
      <alignment horizontal="right" vertical="center" wrapText="1"/>
    </xf>
    <xf numFmtId="0" fontId="23" fillId="33" borderId="0" xfId="0" applyFont="1" applyFill="1" applyAlignment="1">
      <alignment horizontal="right" vertical="center" wrapText="1"/>
    </xf>
    <xf numFmtId="0" fontId="23" fillId="33" borderId="0" xfId="0" applyFont="1" applyFill="1" applyAlignment="1">
      <alignment horizontal="left" vertical="top" wrapText="1"/>
    </xf>
    <xf numFmtId="0" fontId="25" fillId="0" borderId="0" xfId="0" applyFont="1" applyAlignment="1">
      <alignment vertical="center"/>
    </xf>
    <xf numFmtId="8" fontId="26" fillId="0" borderId="0" xfId="0" applyNumberFormat="1" applyFont="1" applyAlignment="1">
      <alignment vertical="center"/>
    </xf>
    <xf numFmtId="0" fontId="23" fillId="33" borderId="38" xfId="0" applyFont="1" applyFill="1" applyBorder="1" applyAlignment="1">
      <alignment horizontal="left" vertical="top" wrapText="1"/>
    </xf>
    <xf numFmtId="0" fontId="21" fillId="0" borderId="0" xfId="0" applyFont="1" applyAlignment="1">
      <alignment vertical="center" wrapText="1"/>
    </xf>
    <xf numFmtId="8" fontId="27" fillId="0" borderId="0" xfId="0" applyNumberFormat="1" applyFont="1" applyAlignment="1">
      <alignment vertical="center" wrapText="1"/>
    </xf>
    <xf numFmtId="0" fontId="23" fillId="34" borderId="38" xfId="0" applyFont="1" applyFill="1" applyBorder="1" applyAlignment="1">
      <alignment horizontal="right" vertical="center" wrapText="1"/>
    </xf>
    <xf numFmtId="0" fontId="23" fillId="34" borderId="0" xfId="0" applyFont="1" applyFill="1" applyAlignment="1">
      <alignment horizontal="left" vertical="top" wrapText="1"/>
    </xf>
    <xf numFmtId="0" fontId="23" fillId="34" borderId="0" xfId="0" applyFont="1" applyFill="1" applyAlignment="1">
      <alignment horizontal="right" vertical="center" wrapText="1"/>
    </xf>
    <xf numFmtId="8" fontId="28" fillId="0" borderId="0" xfId="0" applyNumberFormat="1" applyFont="1" applyAlignment="1">
      <alignment vertical="center" wrapText="1"/>
    </xf>
    <xf numFmtId="0" fontId="0" fillId="0" borderId="0" xfId="0" applyAlignment="1">
      <alignment horizontal="right"/>
    </xf>
    <xf numFmtId="0" fontId="8" fillId="4" borderId="16" xfId="8" quotePrefix="1" applyBorder="1" applyAlignment="1">
      <alignment horizontal="center"/>
    </xf>
    <xf numFmtId="0" fontId="8" fillId="4" borderId="26" xfId="8" quotePrefix="1" applyBorder="1" applyAlignment="1">
      <alignment horizontal="center"/>
    </xf>
    <xf numFmtId="0" fontId="8" fillId="4" borderId="27" xfId="8" quotePrefix="1" applyBorder="1" applyAlignment="1">
      <alignment horizontal="center"/>
    </xf>
    <xf numFmtId="0" fontId="8" fillId="4" borderId="21" xfId="8" applyBorder="1" applyAlignment="1">
      <alignment horizontal="center"/>
    </xf>
    <xf numFmtId="0" fontId="8" fillId="4" borderId="22" xfId="8" applyBorder="1" applyAlignment="1">
      <alignment horizontal="center"/>
    </xf>
    <xf numFmtId="0" fontId="8" fillId="4" borderId="23" xfId="8" applyBorder="1" applyAlignment="1">
      <alignment horizontal="center"/>
    </xf>
    <xf numFmtId="0" fontId="8" fillId="4" borderId="35" xfId="8" applyBorder="1" applyAlignment="1">
      <alignment horizontal="center"/>
    </xf>
    <xf numFmtId="0" fontId="8" fillId="4" borderId="21" xfId="8" quotePrefix="1" applyBorder="1" applyAlignment="1">
      <alignment horizontal="center"/>
    </xf>
    <xf numFmtId="0" fontId="8" fillId="4" borderId="22" xfId="8" quotePrefix="1" applyBorder="1" applyAlignment="1">
      <alignment horizontal="center"/>
    </xf>
    <xf numFmtId="0" fontId="8" fillId="4" borderId="23" xfId="8" quotePrefix="1" applyBorder="1" applyAlignment="1">
      <alignment horizontal="center"/>
    </xf>
    <xf numFmtId="0" fontId="8" fillId="4" borderId="29" xfId="8" applyBorder="1" applyAlignment="1">
      <alignment horizontal="center"/>
    </xf>
    <xf numFmtId="0" fontId="8" fillId="4" borderId="30" xfId="8" applyBorder="1" applyAlignment="1">
      <alignment horizontal="center"/>
    </xf>
    <xf numFmtId="0" fontId="8" fillId="4" borderId="31" xfId="8" applyBorder="1" applyAlignment="1">
      <alignment horizontal="center"/>
    </xf>
    <xf numFmtId="0" fontId="8" fillId="4" borderId="10" xfId="8" applyBorder="1" applyAlignment="1">
      <alignment horizontal="center"/>
    </xf>
    <xf numFmtId="0" fontId="8" fillId="4" borderId="10" xfId="8" quotePrefix="1" applyBorder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F15E32C4-D3A7-4CC6-9384-D77B8CCA8724}"/>
    <cellStyle name="Note" xfId="15" builtinId="10" customBuiltin="1"/>
    <cellStyle name="Output" xfId="10" builtinId="21" customBuiltin="1"/>
    <cellStyle name="Style 1" xfId="42" xr:uid="{68165B53-831F-4ED2-A211-B42AF2948FD4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99"/>
      <color rgb="FFFF6699"/>
      <color rgb="FFFF7C8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void(0)" TargetMode="External"/><Relationship Id="rId18" Type="http://schemas.openxmlformats.org/officeDocument/2006/relationships/hyperlink" Target="javascript:void(0)" TargetMode="External"/><Relationship Id="rId26" Type="http://schemas.openxmlformats.org/officeDocument/2006/relationships/hyperlink" Target="javascript:void(0)" TargetMode="External"/><Relationship Id="rId39" Type="http://schemas.openxmlformats.org/officeDocument/2006/relationships/hyperlink" Target="javascript:void(0)" TargetMode="External"/><Relationship Id="rId21" Type="http://schemas.openxmlformats.org/officeDocument/2006/relationships/hyperlink" Target="javascript:void(0)" TargetMode="External"/><Relationship Id="rId34" Type="http://schemas.openxmlformats.org/officeDocument/2006/relationships/hyperlink" Target="javascript:void(0)" TargetMode="External"/><Relationship Id="rId42" Type="http://schemas.openxmlformats.org/officeDocument/2006/relationships/hyperlink" Target="javascript:void(0)" TargetMode="External"/><Relationship Id="rId47" Type="http://schemas.openxmlformats.org/officeDocument/2006/relationships/hyperlink" Target="javascript:void(0)" TargetMode="External"/><Relationship Id="rId50" Type="http://schemas.openxmlformats.org/officeDocument/2006/relationships/hyperlink" Target="javascript:void(0)" TargetMode="External"/><Relationship Id="rId55" Type="http://schemas.openxmlformats.org/officeDocument/2006/relationships/hyperlink" Target="javascript:void(0)" TargetMode="External"/><Relationship Id="rId7" Type="http://schemas.openxmlformats.org/officeDocument/2006/relationships/hyperlink" Target="javascript:void(0)" TargetMode="External"/><Relationship Id="rId2" Type="http://schemas.openxmlformats.org/officeDocument/2006/relationships/hyperlink" Target="javascript:void(0)" TargetMode="External"/><Relationship Id="rId16" Type="http://schemas.openxmlformats.org/officeDocument/2006/relationships/hyperlink" Target="javascript:void(0)" TargetMode="External"/><Relationship Id="rId29" Type="http://schemas.openxmlformats.org/officeDocument/2006/relationships/hyperlink" Target="javascript:void(0)" TargetMode="External"/><Relationship Id="rId11" Type="http://schemas.openxmlformats.org/officeDocument/2006/relationships/hyperlink" Target="javascript:void(0)" TargetMode="External"/><Relationship Id="rId24" Type="http://schemas.openxmlformats.org/officeDocument/2006/relationships/hyperlink" Target="javascript:void(0)" TargetMode="External"/><Relationship Id="rId32" Type="http://schemas.openxmlformats.org/officeDocument/2006/relationships/hyperlink" Target="javascript:void(0)" TargetMode="External"/><Relationship Id="rId37" Type="http://schemas.openxmlformats.org/officeDocument/2006/relationships/hyperlink" Target="javascript:void(0)" TargetMode="External"/><Relationship Id="rId40" Type="http://schemas.openxmlformats.org/officeDocument/2006/relationships/hyperlink" Target="javascript:void(0)" TargetMode="External"/><Relationship Id="rId45" Type="http://schemas.openxmlformats.org/officeDocument/2006/relationships/hyperlink" Target="javascript:void(0)" TargetMode="External"/><Relationship Id="rId53" Type="http://schemas.openxmlformats.org/officeDocument/2006/relationships/hyperlink" Target="javascript:void(0)" TargetMode="External"/><Relationship Id="rId5" Type="http://schemas.openxmlformats.org/officeDocument/2006/relationships/hyperlink" Target="javascript:void(0)" TargetMode="External"/><Relationship Id="rId10" Type="http://schemas.openxmlformats.org/officeDocument/2006/relationships/hyperlink" Target="javascript:void(0)" TargetMode="External"/><Relationship Id="rId19" Type="http://schemas.openxmlformats.org/officeDocument/2006/relationships/hyperlink" Target="javascript:void(0)" TargetMode="External"/><Relationship Id="rId31" Type="http://schemas.openxmlformats.org/officeDocument/2006/relationships/hyperlink" Target="javascript:void(0)" TargetMode="External"/><Relationship Id="rId44" Type="http://schemas.openxmlformats.org/officeDocument/2006/relationships/hyperlink" Target="javascript:void(0)" TargetMode="External"/><Relationship Id="rId52" Type="http://schemas.openxmlformats.org/officeDocument/2006/relationships/hyperlink" Target="javascript:void(0)" TargetMode="External"/><Relationship Id="rId4" Type="http://schemas.openxmlformats.org/officeDocument/2006/relationships/hyperlink" Target="javascript:void(0)" TargetMode="External"/><Relationship Id="rId9" Type="http://schemas.openxmlformats.org/officeDocument/2006/relationships/hyperlink" Target="javascript:void(0)" TargetMode="External"/><Relationship Id="rId14" Type="http://schemas.openxmlformats.org/officeDocument/2006/relationships/hyperlink" Target="javascript:void(0)" TargetMode="External"/><Relationship Id="rId22" Type="http://schemas.openxmlformats.org/officeDocument/2006/relationships/hyperlink" Target="javascript:void(0)" TargetMode="External"/><Relationship Id="rId27" Type="http://schemas.openxmlformats.org/officeDocument/2006/relationships/hyperlink" Target="javascript:void(0)" TargetMode="External"/><Relationship Id="rId30" Type="http://schemas.openxmlformats.org/officeDocument/2006/relationships/hyperlink" Target="javascript:void(0)" TargetMode="External"/><Relationship Id="rId35" Type="http://schemas.openxmlformats.org/officeDocument/2006/relationships/hyperlink" Target="javascript:void(0)" TargetMode="External"/><Relationship Id="rId43" Type="http://schemas.openxmlformats.org/officeDocument/2006/relationships/hyperlink" Target="javascript:void(0)" TargetMode="External"/><Relationship Id="rId48" Type="http://schemas.openxmlformats.org/officeDocument/2006/relationships/hyperlink" Target="javascript:void(0)" TargetMode="External"/><Relationship Id="rId8" Type="http://schemas.openxmlformats.org/officeDocument/2006/relationships/hyperlink" Target="javascript:void(0)" TargetMode="External"/><Relationship Id="rId51" Type="http://schemas.openxmlformats.org/officeDocument/2006/relationships/hyperlink" Target="javascript:void(0)" TargetMode="External"/><Relationship Id="rId3" Type="http://schemas.openxmlformats.org/officeDocument/2006/relationships/hyperlink" Target="javascript:void(0)" TargetMode="External"/><Relationship Id="rId12" Type="http://schemas.openxmlformats.org/officeDocument/2006/relationships/hyperlink" Target="javascript:void(0)" TargetMode="External"/><Relationship Id="rId17" Type="http://schemas.openxmlformats.org/officeDocument/2006/relationships/hyperlink" Target="javascript:void(0)" TargetMode="External"/><Relationship Id="rId25" Type="http://schemas.openxmlformats.org/officeDocument/2006/relationships/hyperlink" Target="javascript:void(0)" TargetMode="External"/><Relationship Id="rId33" Type="http://schemas.openxmlformats.org/officeDocument/2006/relationships/hyperlink" Target="javascript:void(0)" TargetMode="External"/><Relationship Id="rId38" Type="http://schemas.openxmlformats.org/officeDocument/2006/relationships/hyperlink" Target="javascript:void(0)" TargetMode="External"/><Relationship Id="rId46" Type="http://schemas.openxmlformats.org/officeDocument/2006/relationships/hyperlink" Target="javascript:void(0)" TargetMode="External"/><Relationship Id="rId20" Type="http://schemas.openxmlformats.org/officeDocument/2006/relationships/hyperlink" Target="javascript:void(0)" TargetMode="External"/><Relationship Id="rId41" Type="http://schemas.openxmlformats.org/officeDocument/2006/relationships/hyperlink" Target="javascript:void(0)" TargetMode="External"/><Relationship Id="rId54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javascript:void(0)" TargetMode="External"/><Relationship Id="rId15" Type="http://schemas.openxmlformats.org/officeDocument/2006/relationships/hyperlink" Target="javascript:void(0)" TargetMode="External"/><Relationship Id="rId23" Type="http://schemas.openxmlformats.org/officeDocument/2006/relationships/hyperlink" Target="javascript:void(0)" TargetMode="External"/><Relationship Id="rId28" Type="http://schemas.openxmlformats.org/officeDocument/2006/relationships/hyperlink" Target="javascript:void(0)" TargetMode="External"/><Relationship Id="rId36" Type="http://schemas.openxmlformats.org/officeDocument/2006/relationships/hyperlink" Target="javascript:void(0)" TargetMode="External"/><Relationship Id="rId49" Type="http://schemas.openxmlformats.org/officeDocument/2006/relationships/hyperlink" Target="javascript:void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4955-0F80-43F5-88A1-E586421548F7}">
  <dimension ref="A1:I267"/>
  <sheetViews>
    <sheetView zoomScaleNormal="100" workbookViewId="0">
      <selection activeCell="A17" sqref="A17:C17"/>
    </sheetView>
  </sheetViews>
  <sheetFormatPr defaultRowHeight="15" x14ac:dyDescent="0.25"/>
  <cols>
    <col min="1" max="1" width="44.140625" bestFit="1" customWidth="1"/>
    <col min="2" max="2" width="30.28515625" bestFit="1" customWidth="1"/>
    <col min="3" max="3" width="42.7109375" bestFit="1" customWidth="1"/>
    <col min="4" max="4" width="36.28515625" bestFit="1" customWidth="1"/>
    <col min="5" max="5" width="10.42578125" bestFit="1" customWidth="1"/>
    <col min="6" max="6" width="11.85546875" bestFit="1" customWidth="1"/>
    <col min="7" max="7" width="14.140625" bestFit="1" customWidth="1"/>
    <col min="8" max="8" width="36.28515625" bestFit="1" customWidth="1"/>
    <col min="9" max="9" width="10.42578125" bestFit="1" customWidth="1"/>
    <col min="10" max="10" width="11.85546875" bestFit="1" customWidth="1"/>
    <col min="12" max="12" width="36.28515625" bestFit="1" customWidth="1"/>
    <col min="13" max="13" width="7.140625" bestFit="1" customWidth="1"/>
    <col min="14" max="14" width="11.85546875" bestFit="1" customWidth="1"/>
  </cols>
  <sheetData>
    <row r="1" spans="1:3" ht="15.75" thickTop="1" x14ac:dyDescent="0.25">
      <c r="A1" s="70" t="s">
        <v>64</v>
      </c>
      <c r="B1" s="71"/>
      <c r="C1" s="72"/>
    </row>
    <row r="2" spans="1:3" x14ac:dyDescent="0.25">
      <c r="A2" s="36">
        <v>0.1</v>
      </c>
      <c r="B2" s="15">
        <v>23200</v>
      </c>
      <c r="C2" s="13"/>
    </row>
    <row r="3" spans="1:3" x14ac:dyDescent="0.25">
      <c r="A3" s="36">
        <v>0.12</v>
      </c>
      <c r="B3" s="15">
        <v>94300</v>
      </c>
      <c r="C3" s="13"/>
    </row>
    <row r="4" spans="1:3" x14ac:dyDescent="0.25">
      <c r="A4" s="36">
        <v>0.22</v>
      </c>
      <c r="B4" s="15">
        <v>201050</v>
      </c>
      <c r="C4" s="13"/>
    </row>
    <row r="5" spans="1:3" x14ac:dyDescent="0.25">
      <c r="A5" s="36">
        <v>0.24</v>
      </c>
      <c r="B5" s="15">
        <v>383900</v>
      </c>
      <c r="C5" s="13"/>
    </row>
    <row r="6" spans="1:3" x14ac:dyDescent="0.25">
      <c r="A6" s="36">
        <v>0.32</v>
      </c>
      <c r="B6" s="15">
        <v>487450</v>
      </c>
      <c r="C6" s="13"/>
    </row>
    <row r="7" spans="1:3" x14ac:dyDescent="0.25">
      <c r="A7" s="36">
        <v>0.35</v>
      </c>
      <c r="B7" s="15">
        <v>731200</v>
      </c>
      <c r="C7" s="13"/>
    </row>
    <row r="8" spans="1:3" ht="15.75" thickBot="1" x14ac:dyDescent="0.3">
      <c r="A8" s="36">
        <v>0.37</v>
      </c>
      <c r="B8" s="16"/>
      <c r="C8" s="13"/>
    </row>
    <row r="9" spans="1:3" ht="15.75" thickTop="1" x14ac:dyDescent="0.25">
      <c r="A9" s="70" t="str">
        <f>_xlfn.CONCAT(A1," 2026")</f>
        <v>Tax Brackets 2026</v>
      </c>
      <c r="B9" s="71"/>
      <c r="C9" s="72"/>
    </row>
    <row r="10" spans="1:3" x14ac:dyDescent="0.25">
      <c r="A10" s="36">
        <v>0.1</v>
      </c>
      <c r="B10" s="15"/>
      <c r="C10" s="13"/>
    </row>
    <row r="11" spans="1:3" x14ac:dyDescent="0.25">
      <c r="A11" s="36">
        <v>0.15</v>
      </c>
      <c r="B11" s="15"/>
      <c r="C11" s="13"/>
    </row>
    <row r="12" spans="1:3" x14ac:dyDescent="0.25">
      <c r="A12" s="36">
        <v>0.25</v>
      </c>
      <c r="B12" s="15"/>
      <c r="C12" s="13"/>
    </row>
    <row r="13" spans="1:3" x14ac:dyDescent="0.25">
      <c r="A13" s="36">
        <v>0.28000000000000003</v>
      </c>
      <c r="B13" s="15"/>
      <c r="C13" s="13"/>
    </row>
    <row r="14" spans="1:3" x14ac:dyDescent="0.25">
      <c r="A14" s="36">
        <v>0.33</v>
      </c>
      <c r="B14" s="15"/>
      <c r="C14" s="13"/>
    </row>
    <row r="15" spans="1:3" x14ac:dyDescent="0.25">
      <c r="A15" s="36">
        <v>0.35</v>
      </c>
      <c r="B15" s="15"/>
      <c r="C15" s="13"/>
    </row>
    <row r="16" spans="1:3" ht="15.75" thickBot="1" x14ac:dyDescent="0.3">
      <c r="A16" s="36">
        <v>0.39600000000000002</v>
      </c>
      <c r="B16" s="16"/>
      <c r="C16" s="13"/>
    </row>
    <row r="17" spans="1:3" ht="15.75" thickTop="1" x14ac:dyDescent="0.25">
      <c r="A17" s="70" t="s">
        <v>72</v>
      </c>
      <c r="B17" s="71"/>
      <c r="C17" s="72"/>
    </row>
    <row r="18" spans="1:3" x14ac:dyDescent="0.25">
      <c r="A18" s="36">
        <v>0</v>
      </c>
      <c r="B18" s="15">
        <v>89250</v>
      </c>
      <c r="C18" s="13"/>
    </row>
    <row r="19" spans="1:3" x14ac:dyDescent="0.25">
      <c r="A19" s="36">
        <v>0.15</v>
      </c>
      <c r="B19" s="15">
        <v>553850</v>
      </c>
      <c r="C19" s="13"/>
    </row>
    <row r="20" spans="1:3" ht="15.75" thickBot="1" x14ac:dyDescent="0.3">
      <c r="A20" s="36">
        <v>0.2</v>
      </c>
      <c r="B20" s="16"/>
      <c r="C20" s="13"/>
    </row>
    <row r="21" spans="1:3" ht="15.75" thickTop="1" x14ac:dyDescent="0.25">
      <c r="A21" s="70" t="s">
        <v>73</v>
      </c>
      <c r="B21" s="71"/>
      <c r="C21" s="72"/>
    </row>
    <row r="22" spans="1:3" x14ac:dyDescent="0.25">
      <c r="A22" s="36">
        <v>0</v>
      </c>
      <c r="B22" s="15">
        <v>32000</v>
      </c>
    </row>
    <row r="23" spans="1:3" x14ac:dyDescent="0.25">
      <c r="A23" s="36">
        <v>0.5</v>
      </c>
      <c r="B23" s="15">
        <v>44000</v>
      </c>
    </row>
    <row r="24" spans="1:3" ht="15.75" thickBot="1" x14ac:dyDescent="0.3">
      <c r="A24" s="36">
        <v>0.85</v>
      </c>
      <c r="B24" s="15"/>
    </row>
    <row r="25" spans="1:3" ht="15.75" thickTop="1" x14ac:dyDescent="0.25">
      <c r="A25" s="70" t="s">
        <v>71</v>
      </c>
      <c r="B25" s="71"/>
      <c r="C25" s="72"/>
    </row>
    <row r="26" spans="1:3" x14ac:dyDescent="0.25">
      <c r="A26" s="36">
        <v>1</v>
      </c>
      <c r="B26" s="24">
        <v>210000</v>
      </c>
    </row>
    <row r="27" spans="1:3" x14ac:dyDescent="0.25">
      <c r="A27" s="36">
        <v>1.4</v>
      </c>
      <c r="B27" s="24">
        <v>264000</v>
      </c>
    </row>
    <row r="28" spans="1:3" x14ac:dyDescent="0.25">
      <c r="A28" s="36">
        <v>2</v>
      </c>
      <c r="B28" s="24">
        <v>330000</v>
      </c>
    </row>
    <row r="29" spans="1:3" x14ac:dyDescent="0.25">
      <c r="A29" s="36">
        <v>2.6</v>
      </c>
      <c r="B29" s="24">
        <v>394000</v>
      </c>
    </row>
    <row r="30" spans="1:3" x14ac:dyDescent="0.25">
      <c r="A30" s="36">
        <v>3.2</v>
      </c>
      <c r="B30" s="24">
        <v>750000</v>
      </c>
    </row>
    <row r="31" spans="1:3" ht="15.75" thickBot="1" x14ac:dyDescent="0.3">
      <c r="A31" s="36">
        <v>3.4</v>
      </c>
      <c r="B31" s="24"/>
    </row>
    <row r="32" spans="1:3" ht="15.75" thickTop="1" x14ac:dyDescent="0.25">
      <c r="A32" s="67" t="s">
        <v>65</v>
      </c>
      <c r="B32" s="68"/>
      <c r="C32" s="69"/>
    </row>
    <row r="44" spans="9:9" x14ac:dyDescent="0.25">
      <c r="I44" s="3"/>
    </row>
    <row r="45" spans="9:9" x14ac:dyDescent="0.25">
      <c r="I45" s="5"/>
    </row>
    <row r="46" spans="9:9" x14ac:dyDescent="0.25">
      <c r="I46" s="5"/>
    </row>
    <row r="65" ht="15.75" customHeight="1" x14ac:dyDescent="0.25"/>
    <row r="92" ht="15.75" customHeight="1" x14ac:dyDescent="0.25"/>
    <row r="93" ht="15.75" customHeight="1" x14ac:dyDescent="0.25"/>
    <row r="112" ht="15.75" customHeight="1" x14ac:dyDescent="0.25"/>
    <row r="135" ht="15.75" customHeight="1" x14ac:dyDescent="0.25"/>
    <row r="146" ht="15.75" customHeight="1" x14ac:dyDescent="0.25"/>
    <row r="160" ht="15.75" customHeight="1" x14ac:dyDescent="0.25"/>
    <row r="161" ht="15.75" customHeight="1" x14ac:dyDescent="0.25"/>
    <row r="163" ht="15.75" customHeight="1" x14ac:dyDescent="0.25"/>
    <row r="166" ht="15.75" customHeight="1" x14ac:dyDescent="0.25"/>
    <row r="175" ht="15.75" customHeight="1" x14ac:dyDescent="0.25"/>
    <row r="187" ht="15.75" customHeight="1" x14ac:dyDescent="0.25"/>
    <row r="189" ht="15.75" customHeight="1" x14ac:dyDescent="0.25"/>
    <row r="194" spans="4:4" ht="15.75" customHeight="1" x14ac:dyDescent="0.25"/>
    <row r="204" spans="4:4" x14ac:dyDescent="0.25">
      <c r="D204" s="1"/>
    </row>
    <row r="209" spans="4:4" x14ac:dyDescent="0.25">
      <c r="D209" s="1"/>
    </row>
    <row r="215" spans="4:4" ht="15.75" customHeight="1" x14ac:dyDescent="0.25"/>
    <row r="222" spans="4:4" ht="15.75" customHeight="1" x14ac:dyDescent="0.25"/>
    <row r="239" ht="15.75" customHeight="1" x14ac:dyDescent="0.25"/>
    <row r="267" ht="15.75" customHeight="1" x14ac:dyDescent="0.25"/>
  </sheetData>
  <mergeCells count="6">
    <mergeCell ref="A32:C32"/>
    <mergeCell ref="A9:C9"/>
    <mergeCell ref="A1:C1"/>
    <mergeCell ref="A25:C25"/>
    <mergeCell ref="A21:C21"/>
    <mergeCell ref="A17:C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5784B-1E8B-4652-A9BF-C867CB4E7FB3}">
  <dimension ref="A1:D26"/>
  <sheetViews>
    <sheetView workbookViewId="0">
      <selection activeCell="H6" sqref="H6"/>
    </sheetView>
  </sheetViews>
  <sheetFormatPr defaultRowHeight="15" x14ac:dyDescent="0.25"/>
  <cols>
    <col min="1" max="1" width="20.42578125" bestFit="1" customWidth="1"/>
    <col min="2" max="2" width="5" bestFit="1" customWidth="1"/>
    <col min="3" max="3" width="7.140625" bestFit="1" customWidth="1"/>
    <col min="4" max="4" width="12.7109375" bestFit="1" customWidth="1"/>
  </cols>
  <sheetData>
    <row r="1" spans="1:4" ht="15.75" thickTop="1" x14ac:dyDescent="0.25">
      <c r="A1" s="73" t="s">
        <v>74</v>
      </c>
      <c r="B1" s="71"/>
      <c r="C1" s="72"/>
      <c r="D1" s="39">
        <v>1600000</v>
      </c>
    </row>
    <row r="2" spans="1:4" x14ac:dyDescent="0.25">
      <c r="A2">
        <v>72</v>
      </c>
      <c r="B2">
        <v>27.4</v>
      </c>
      <c r="C2" s="38">
        <f t="shared" ref="C2:C25" si="0">1/B2</f>
        <v>3.6496350364963508E-2</v>
      </c>
      <c r="D2" s="39">
        <f t="shared" ref="D2:D25" si="1">1/B2*D$1</f>
        <v>58394.160583941615</v>
      </c>
    </row>
    <row r="3" spans="1:4" x14ac:dyDescent="0.25">
      <c r="A3">
        <v>73</v>
      </c>
      <c r="B3">
        <v>26.5</v>
      </c>
      <c r="C3" s="38">
        <f t="shared" si="0"/>
        <v>3.7735849056603772E-2</v>
      </c>
      <c r="D3" s="39">
        <f t="shared" si="1"/>
        <v>60377.358490566032</v>
      </c>
    </row>
    <row r="4" spans="1:4" x14ac:dyDescent="0.25">
      <c r="A4">
        <v>74</v>
      </c>
      <c r="B4">
        <v>25.5</v>
      </c>
      <c r="C4" s="38">
        <f t="shared" si="0"/>
        <v>3.9215686274509803E-2</v>
      </c>
      <c r="D4" s="39">
        <f t="shared" si="1"/>
        <v>62745.098039215685</v>
      </c>
    </row>
    <row r="5" spans="1:4" x14ac:dyDescent="0.25">
      <c r="A5">
        <v>75</v>
      </c>
      <c r="B5">
        <v>24.6</v>
      </c>
      <c r="C5" s="38">
        <f t="shared" si="0"/>
        <v>4.065040650406504E-2</v>
      </c>
      <c r="D5" s="39">
        <f t="shared" si="1"/>
        <v>65040.650406504064</v>
      </c>
    </row>
    <row r="6" spans="1:4" x14ac:dyDescent="0.25">
      <c r="A6">
        <v>76</v>
      </c>
      <c r="B6">
        <v>23.7</v>
      </c>
      <c r="C6" s="38">
        <f t="shared" si="0"/>
        <v>4.2194092827004218E-2</v>
      </c>
      <c r="D6" s="39">
        <f t="shared" si="1"/>
        <v>67510.548523206744</v>
      </c>
    </row>
    <row r="7" spans="1:4" x14ac:dyDescent="0.25">
      <c r="A7">
        <v>77</v>
      </c>
      <c r="B7">
        <v>22.9</v>
      </c>
      <c r="C7" s="38">
        <f t="shared" si="0"/>
        <v>4.3668122270742363E-2</v>
      </c>
      <c r="D7" s="39">
        <f t="shared" si="1"/>
        <v>69868.995633187777</v>
      </c>
    </row>
    <row r="8" spans="1:4" x14ac:dyDescent="0.25">
      <c r="A8">
        <v>78</v>
      </c>
      <c r="B8">
        <v>22</v>
      </c>
      <c r="C8" s="38">
        <f t="shared" si="0"/>
        <v>4.5454545454545456E-2</v>
      </c>
      <c r="D8" s="39">
        <f t="shared" si="1"/>
        <v>72727.272727272735</v>
      </c>
    </row>
    <row r="9" spans="1:4" x14ac:dyDescent="0.25">
      <c r="A9">
        <v>79</v>
      </c>
      <c r="B9">
        <v>21.1</v>
      </c>
      <c r="C9" s="38">
        <f t="shared" si="0"/>
        <v>4.7393364928909949E-2</v>
      </c>
      <c r="D9" s="39">
        <f t="shared" si="1"/>
        <v>75829.383886255921</v>
      </c>
    </row>
    <row r="10" spans="1:4" x14ac:dyDescent="0.25">
      <c r="A10">
        <v>80</v>
      </c>
      <c r="B10">
        <v>20.2</v>
      </c>
      <c r="C10" s="38">
        <f t="shared" si="0"/>
        <v>4.9504950495049507E-2</v>
      </c>
      <c r="D10" s="39">
        <f t="shared" si="1"/>
        <v>79207.920792079211</v>
      </c>
    </row>
    <row r="11" spans="1:4" x14ac:dyDescent="0.25">
      <c r="A11">
        <v>81</v>
      </c>
      <c r="B11">
        <v>19.399999999999999</v>
      </c>
      <c r="C11" s="38">
        <f t="shared" si="0"/>
        <v>5.1546391752577324E-2</v>
      </c>
      <c r="D11" s="39">
        <f t="shared" si="1"/>
        <v>82474.226804123711</v>
      </c>
    </row>
    <row r="12" spans="1:4" x14ac:dyDescent="0.25">
      <c r="A12">
        <v>82</v>
      </c>
      <c r="B12">
        <v>18.5</v>
      </c>
      <c r="C12" s="38">
        <f t="shared" si="0"/>
        <v>5.4054054054054057E-2</v>
      </c>
      <c r="D12" s="39">
        <f t="shared" si="1"/>
        <v>86486.486486486494</v>
      </c>
    </row>
    <row r="13" spans="1:4" x14ac:dyDescent="0.25">
      <c r="A13">
        <v>83</v>
      </c>
      <c r="B13">
        <v>17.7</v>
      </c>
      <c r="C13" s="38">
        <f t="shared" si="0"/>
        <v>5.6497175141242938E-2</v>
      </c>
      <c r="D13" s="39">
        <f t="shared" si="1"/>
        <v>90395.480225988707</v>
      </c>
    </row>
    <row r="14" spans="1:4" x14ac:dyDescent="0.25">
      <c r="A14">
        <v>84</v>
      </c>
      <c r="B14">
        <v>16.8</v>
      </c>
      <c r="C14" s="38">
        <f t="shared" si="0"/>
        <v>5.9523809523809521E-2</v>
      </c>
      <c r="D14" s="39">
        <f t="shared" si="1"/>
        <v>95238.095238095237</v>
      </c>
    </row>
    <row r="15" spans="1:4" x14ac:dyDescent="0.25">
      <c r="A15">
        <v>85</v>
      </c>
      <c r="B15">
        <v>16</v>
      </c>
      <c r="C15" s="38">
        <f t="shared" si="0"/>
        <v>6.25E-2</v>
      </c>
      <c r="D15" s="39">
        <f t="shared" si="1"/>
        <v>100000</v>
      </c>
    </row>
    <row r="16" spans="1:4" x14ac:dyDescent="0.25">
      <c r="A16">
        <v>86</v>
      </c>
      <c r="B16">
        <v>15.2</v>
      </c>
      <c r="C16" s="38">
        <f t="shared" si="0"/>
        <v>6.5789473684210523E-2</v>
      </c>
      <c r="D16" s="39">
        <f t="shared" si="1"/>
        <v>105263.15789473684</v>
      </c>
    </row>
    <row r="17" spans="1:4" x14ac:dyDescent="0.25">
      <c r="A17">
        <v>87</v>
      </c>
      <c r="B17">
        <v>14.4</v>
      </c>
      <c r="C17" s="38">
        <f t="shared" si="0"/>
        <v>6.9444444444444448E-2</v>
      </c>
      <c r="D17" s="39">
        <f t="shared" si="1"/>
        <v>111111.11111111111</v>
      </c>
    </row>
    <row r="18" spans="1:4" x14ac:dyDescent="0.25">
      <c r="A18">
        <v>88</v>
      </c>
      <c r="B18">
        <v>13.7</v>
      </c>
      <c r="C18" s="38">
        <f t="shared" si="0"/>
        <v>7.2992700729927015E-2</v>
      </c>
      <c r="D18" s="39">
        <f t="shared" si="1"/>
        <v>116788.32116788323</v>
      </c>
    </row>
    <row r="19" spans="1:4" x14ac:dyDescent="0.25">
      <c r="A19">
        <v>89</v>
      </c>
      <c r="B19">
        <v>12.9</v>
      </c>
      <c r="C19" s="38">
        <f t="shared" si="0"/>
        <v>7.7519379844961239E-2</v>
      </c>
      <c r="D19" s="39">
        <f t="shared" si="1"/>
        <v>124031.00775193798</v>
      </c>
    </row>
    <row r="20" spans="1:4" x14ac:dyDescent="0.25">
      <c r="A20">
        <v>90</v>
      </c>
      <c r="B20">
        <v>12.2</v>
      </c>
      <c r="C20" s="38">
        <f t="shared" si="0"/>
        <v>8.1967213114754106E-2</v>
      </c>
      <c r="D20" s="39">
        <f t="shared" si="1"/>
        <v>131147.54098360657</v>
      </c>
    </row>
    <row r="21" spans="1:4" x14ac:dyDescent="0.25">
      <c r="A21">
        <v>91</v>
      </c>
      <c r="B21">
        <v>11.5</v>
      </c>
      <c r="C21" s="38">
        <f t="shared" si="0"/>
        <v>8.6956521739130432E-2</v>
      </c>
      <c r="D21" s="39">
        <f t="shared" si="1"/>
        <v>139130.4347826087</v>
      </c>
    </row>
    <row r="22" spans="1:4" x14ac:dyDescent="0.25">
      <c r="A22">
        <v>92</v>
      </c>
      <c r="B22">
        <v>10.8</v>
      </c>
      <c r="C22" s="38">
        <f t="shared" si="0"/>
        <v>9.2592592592592587E-2</v>
      </c>
      <c r="D22" s="39">
        <f t="shared" si="1"/>
        <v>148148.14814814815</v>
      </c>
    </row>
    <row r="23" spans="1:4" x14ac:dyDescent="0.25">
      <c r="A23">
        <v>93</v>
      </c>
      <c r="B23">
        <v>10.1</v>
      </c>
      <c r="C23" s="38">
        <f t="shared" si="0"/>
        <v>9.9009900990099015E-2</v>
      </c>
      <c r="D23" s="39">
        <f t="shared" si="1"/>
        <v>158415.84158415842</v>
      </c>
    </row>
    <row r="24" spans="1:4" x14ac:dyDescent="0.25">
      <c r="A24">
        <v>94</v>
      </c>
      <c r="B24">
        <v>9.5</v>
      </c>
      <c r="C24" s="38">
        <f t="shared" si="0"/>
        <v>0.10526315789473684</v>
      </c>
      <c r="D24" s="39">
        <f t="shared" si="1"/>
        <v>168421.05263157893</v>
      </c>
    </row>
    <row r="25" spans="1:4" ht="15.75" thickBot="1" x14ac:dyDescent="0.3">
      <c r="A25">
        <v>95</v>
      </c>
      <c r="B25">
        <v>8.9</v>
      </c>
      <c r="C25" s="38">
        <f t="shared" si="0"/>
        <v>0.11235955056179775</v>
      </c>
      <c r="D25" s="39">
        <f t="shared" si="1"/>
        <v>179775.2808988764</v>
      </c>
    </row>
    <row r="26" spans="1:4" ht="15.75" thickTop="1" x14ac:dyDescent="0.25">
      <c r="A26" s="74" t="s">
        <v>65</v>
      </c>
      <c r="B26" s="75"/>
      <c r="C26" s="76"/>
    </row>
  </sheetData>
  <mergeCells count="2">
    <mergeCell ref="A1:C1"/>
    <mergeCell ref="A26:C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46EC-93A7-4CC1-BFC6-CA309B41AD35}">
  <dimension ref="A1:I268"/>
  <sheetViews>
    <sheetView tabSelected="1" zoomScaleNormal="100" workbookViewId="0">
      <selection activeCell="A2" sqref="A2"/>
    </sheetView>
  </sheetViews>
  <sheetFormatPr defaultRowHeight="15" x14ac:dyDescent="0.25"/>
  <cols>
    <col min="1" max="1" width="44.140625" bestFit="1" customWidth="1"/>
    <col min="2" max="2" width="30.28515625" bestFit="1" customWidth="1"/>
    <col min="3" max="3" width="42.7109375" bestFit="1" customWidth="1"/>
    <col min="4" max="4" width="36.28515625" bestFit="1" customWidth="1"/>
    <col min="5" max="5" width="10.42578125" bestFit="1" customWidth="1"/>
    <col min="6" max="6" width="11.85546875" bestFit="1" customWidth="1"/>
    <col min="7" max="7" width="14.140625" bestFit="1" customWidth="1"/>
    <col min="8" max="8" width="36.28515625" bestFit="1" customWidth="1"/>
    <col min="9" max="9" width="10.42578125" bestFit="1" customWidth="1"/>
    <col min="10" max="10" width="11.85546875" bestFit="1" customWidth="1"/>
    <col min="12" max="12" width="36.28515625" bestFit="1" customWidth="1"/>
    <col min="13" max="13" width="7.140625" bestFit="1" customWidth="1"/>
    <col min="14" max="14" width="11.85546875" bestFit="1" customWidth="1"/>
  </cols>
  <sheetData>
    <row r="1" spans="1:8" ht="15.75" thickTop="1" x14ac:dyDescent="0.25">
      <c r="A1" s="73" t="s">
        <v>81</v>
      </c>
      <c r="B1" s="71"/>
      <c r="C1" s="72"/>
      <c r="D1" t="s">
        <v>51</v>
      </c>
      <c r="E1" s="23">
        <v>45413</v>
      </c>
    </row>
    <row r="2" spans="1:8" x14ac:dyDescent="0.25">
      <c r="A2" s="33" t="s">
        <v>110</v>
      </c>
      <c r="B2" s="33">
        <v>45422</v>
      </c>
      <c r="C2" s="6"/>
      <c r="D2" t="s">
        <v>16</v>
      </c>
    </row>
    <row r="3" spans="1:8" x14ac:dyDescent="0.25">
      <c r="A3" s="35" t="s">
        <v>68</v>
      </c>
      <c r="B3" s="35">
        <v>2027</v>
      </c>
      <c r="C3" s="6"/>
      <c r="D3" s="8" t="s">
        <v>43</v>
      </c>
    </row>
    <row r="4" spans="1:8" x14ac:dyDescent="0.25">
      <c r="A4" s="18" t="s">
        <v>102</v>
      </c>
      <c r="B4" s="15">
        <v>29200</v>
      </c>
      <c r="C4" s="13"/>
      <c r="D4" s="8" t="s">
        <v>41</v>
      </c>
    </row>
    <row r="5" spans="1:8" x14ac:dyDescent="0.25">
      <c r="A5" s="25" t="s">
        <v>109</v>
      </c>
      <c r="B5" s="26">
        <v>174.7</v>
      </c>
      <c r="C5" s="27"/>
      <c r="D5" s="8" t="s">
        <v>42</v>
      </c>
      <c r="F5" s="7"/>
    </row>
    <row r="6" spans="1:8" x14ac:dyDescent="0.25">
      <c r="A6" s="36" t="s">
        <v>106</v>
      </c>
      <c r="B6" s="15">
        <v>3000</v>
      </c>
      <c r="C6" s="13"/>
      <c r="D6" s="8" t="s">
        <v>43</v>
      </c>
      <c r="F6" s="7"/>
      <c r="G6" s="3"/>
      <c r="H6" s="3"/>
    </row>
    <row r="7" spans="1:8" ht="15.75" thickBot="1" x14ac:dyDescent="0.3">
      <c r="A7" s="14" t="s">
        <v>107</v>
      </c>
      <c r="B7" s="37">
        <v>250000</v>
      </c>
      <c r="D7" s="9" t="s">
        <v>41</v>
      </c>
      <c r="E7" s="10"/>
      <c r="F7" s="11"/>
      <c r="G7" s="3"/>
      <c r="H7" s="3"/>
    </row>
    <row r="8" spans="1:8" x14ac:dyDescent="0.25">
      <c r="A8" s="14" t="s">
        <v>69</v>
      </c>
      <c r="B8" s="36">
        <v>0.05</v>
      </c>
      <c r="G8" s="3"/>
      <c r="H8" s="3"/>
    </row>
    <row r="9" spans="1:8" x14ac:dyDescent="0.25">
      <c r="A9" s="14" t="s">
        <v>70</v>
      </c>
      <c r="B9" s="36">
        <v>7.0000000000000007E-2</v>
      </c>
    </row>
    <row r="10" spans="1:8" x14ac:dyDescent="0.25">
      <c r="A10" s="19" t="s">
        <v>82</v>
      </c>
      <c r="B10" s="36">
        <v>0.66666666666666663</v>
      </c>
      <c r="C10" s="6"/>
      <c r="G10" s="3"/>
      <c r="H10" s="3"/>
    </row>
    <row r="11" spans="1:8" x14ac:dyDescent="0.25">
      <c r="A11" s="19" t="s">
        <v>85</v>
      </c>
      <c r="B11" s="36">
        <v>8.9999999999999993E-3</v>
      </c>
      <c r="C11" s="6"/>
    </row>
    <row r="12" spans="1:8" ht="15.75" thickBot="1" x14ac:dyDescent="0.3">
      <c r="A12" s="19" t="s">
        <v>86</v>
      </c>
      <c r="B12" s="36">
        <v>3.7999999999999999E-2</v>
      </c>
      <c r="C12" s="6"/>
    </row>
    <row r="13" spans="1:8" ht="15.75" thickTop="1" x14ac:dyDescent="0.25">
      <c r="A13" s="73" t="s">
        <v>89</v>
      </c>
      <c r="B13" s="71"/>
      <c r="C13" s="72"/>
    </row>
    <row r="14" spans="1:8" x14ac:dyDescent="0.25">
      <c r="A14" s="18" t="s">
        <v>62</v>
      </c>
      <c r="B14" s="33">
        <v>19661</v>
      </c>
      <c r="C14" s="6"/>
    </row>
    <row r="15" spans="1:8" ht="15.75" thickBot="1" x14ac:dyDescent="0.3">
      <c r="A15" s="18" t="s">
        <v>63</v>
      </c>
      <c r="B15" s="33">
        <v>20859</v>
      </c>
      <c r="C15" s="6"/>
      <c r="D15" t="s">
        <v>47</v>
      </c>
      <c r="G15" s="3"/>
      <c r="H15" s="3"/>
    </row>
    <row r="16" spans="1:8" ht="15.75" thickTop="1" x14ac:dyDescent="0.25">
      <c r="A16" s="73" t="s">
        <v>88</v>
      </c>
      <c r="B16" s="71"/>
      <c r="C16" s="72"/>
      <c r="G16" s="3"/>
      <c r="H16" s="3"/>
    </row>
    <row r="17" spans="1:4" x14ac:dyDescent="0.25">
      <c r="A17" s="18" t="s">
        <v>101</v>
      </c>
      <c r="B17" s="34" t="s">
        <v>62</v>
      </c>
      <c r="C17" s="6"/>
      <c r="D17" t="s">
        <v>49</v>
      </c>
    </row>
    <row r="18" spans="1:4" x14ac:dyDescent="0.25">
      <c r="A18" s="18" t="s">
        <v>83</v>
      </c>
      <c r="B18" s="34" t="s">
        <v>62</v>
      </c>
      <c r="C18" s="6"/>
      <c r="D18" t="s">
        <v>18</v>
      </c>
    </row>
    <row r="19" spans="1:4" x14ac:dyDescent="0.25">
      <c r="A19" s="18" t="s">
        <v>84</v>
      </c>
      <c r="B19" s="34" t="s">
        <v>63</v>
      </c>
      <c r="C19" s="6"/>
    </row>
    <row r="20" spans="1:4" x14ac:dyDescent="0.25">
      <c r="A20" s="18" t="s">
        <v>100</v>
      </c>
      <c r="B20" s="40"/>
      <c r="C20" s="41"/>
    </row>
    <row r="21" spans="1:4" x14ac:dyDescent="0.25">
      <c r="A21" s="18" t="s">
        <v>91</v>
      </c>
      <c r="B21" s="40"/>
      <c r="C21" s="41"/>
    </row>
    <row r="22" spans="1:4" ht="15.75" thickBot="1" x14ac:dyDescent="0.3">
      <c r="A22" s="18" t="s">
        <v>92</v>
      </c>
      <c r="B22" s="40"/>
      <c r="C22" s="41"/>
    </row>
    <row r="23" spans="1:4" ht="15.75" thickTop="1" x14ac:dyDescent="0.25">
      <c r="A23" s="73" t="s">
        <v>87</v>
      </c>
      <c r="B23" s="71"/>
      <c r="C23" s="72"/>
      <c r="D23" s="4" t="s">
        <v>20</v>
      </c>
    </row>
    <row r="24" spans="1:4" x14ac:dyDescent="0.25">
      <c r="A24" s="18" t="s">
        <v>83</v>
      </c>
      <c r="B24" s="2">
        <v>73</v>
      </c>
      <c r="C24" s="6"/>
      <c r="D24" s="4" t="s">
        <v>21</v>
      </c>
    </row>
    <row r="25" spans="1:4" ht="15.75" thickBot="1" x14ac:dyDescent="0.3">
      <c r="A25" s="18" t="s">
        <v>84</v>
      </c>
      <c r="B25" s="2">
        <v>73</v>
      </c>
      <c r="C25" s="6"/>
      <c r="D25" s="4"/>
    </row>
    <row r="26" spans="1:4" ht="15.75" thickTop="1" x14ac:dyDescent="0.25">
      <c r="A26" s="73" t="s">
        <v>103</v>
      </c>
      <c r="B26" s="71"/>
      <c r="C26" s="72"/>
      <c r="D26" t="s">
        <v>19</v>
      </c>
    </row>
    <row r="27" spans="1:4" ht="15.75" thickBot="1" x14ac:dyDescent="0.3">
      <c r="A27" s="18" t="s">
        <v>101</v>
      </c>
      <c r="B27" s="2">
        <v>17.2</v>
      </c>
      <c r="C27" s="6"/>
    </row>
    <row r="28" spans="1:4" ht="15.75" thickTop="1" x14ac:dyDescent="0.25">
      <c r="A28" s="73" t="s">
        <v>104</v>
      </c>
      <c r="B28" s="71"/>
      <c r="C28" s="72"/>
      <c r="D28" t="s">
        <v>50</v>
      </c>
    </row>
    <row r="29" spans="1:4" x14ac:dyDescent="0.25">
      <c r="A29" s="18" t="s">
        <v>101</v>
      </c>
      <c r="B29" s="15">
        <v>41925.5</v>
      </c>
      <c r="C29" s="6"/>
    </row>
    <row r="30" spans="1:4" x14ac:dyDescent="0.25">
      <c r="A30" s="18" t="s">
        <v>83</v>
      </c>
      <c r="B30" s="15">
        <v>2082478.98</v>
      </c>
      <c r="C30" s="6"/>
      <c r="D30" t="s">
        <v>53</v>
      </c>
    </row>
    <row r="31" spans="1:4" x14ac:dyDescent="0.25">
      <c r="A31" s="18" t="s">
        <v>84</v>
      </c>
      <c r="B31" s="15">
        <v>1049867.8400000001</v>
      </c>
      <c r="C31" s="6"/>
      <c r="D31" t="s">
        <v>60</v>
      </c>
    </row>
    <row r="32" spans="1:4" x14ac:dyDescent="0.25">
      <c r="A32" s="18" t="s">
        <v>100</v>
      </c>
      <c r="B32" s="15">
        <v>400000</v>
      </c>
      <c r="C32" s="6"/>
      <c r="D32" t="s">
        <v>54</v>
      </c>
    </row>
    <row r="33" spans="1:4" x14ac:dyDescent="0.25">
      <c r="A33" s="18" t="s">
        <v>91</v>
      </c>
      <c r="B33" s="15">
        <v>130000</v>
      </c>
      <c r="C33" s="6"/>
    </row>
    <row r="34" spans="1:4" ht="15.75" thickBot="1" x14ac:dyDescent="0.3">
      <c r="A34" s="18" t="s">
        <v>92</v>
      </c>
      <c r="B34" s="15">
        <v>170000</v>
      </c>
      <c r="C34" s="6"/>
      <c r="D34" t="s">
        <v>54</v>
      </c>
    </row>
    <row r="35" spans="1:4" ht="15.75" thickTop="1" x14ac:dyDescent="0.25">
      <c r="A35" s="73" t="s">
        <v>105</v>
      </c>
      <c r="B35" s="71"/>
      <c r="C35" s="72"/>
      <c r="D35" t="s">
        <v>55</v>
      </c>
    </row>
    <row r="36" spans="1:4" x14ac:dyDescent="0.25">
      <c r="A36" s="18" t="s">
        <v>101</v>
      </c>
      <c r="B36" s="15">
        <v>41925</v>
      </c>
      <c r="C36" s="6"/>
      <c r="D36" t="s">
        <v>56</v>
      </c>
    </row>
    <row r="37" spans="1:4" x14ac:dyDescent="0.25">
      <c r="A37" s="18" t="s">
        <v>83</v>
      </c>
      <c r="B37" s="15">
        <v>2200000</v>
      </c>
      <c r="C37" s="6"/>
      <c r="D37" t="s">
        <v>57</v>
      </c>
    </row>
    <row r="38" spans="1:4" x14ac:dyDescent="0.25">
      <c r="A38" s="18" t="s">
        <v>84</v>
      </c>
      <c r="B38" s="15">
        <v>1009000</v>
      </c>
      <c r="C38" s="6"/>
      <c r="D38" t="s">
        <v>61</v>
      </c>
    </row>
    <row r="39" spans="1:4" x14ac:dyDescent="0.25">
      <c r="A39" s="18" t="s">
        <v>100</v>
      </c>
      <c r="B39" s="15">
        <v>400000</v>
      </c>
      <c r="C39" s="6"/>
      <c r="D39" t="s">
        <v>59</v>
      </c>
    </row>
    <row r="40" spans="1:4" x14ac:dyDescent="0.25">
      <c r="A40" s="18" t="s">
        <v>91</v>
      </c>
      <c r="B40" s="15">
        <v>200000</v>
      </c>
      <c r="C40" s="6"/>
      <c r="D40" t="s">
        <v>59</v>
      </c>
    </row>
    <row r="41" spans="1:4" ht="15.75" thickBot="1" x14ac:dyDescent="0.3">
      <c r="A41" s="18" t="s">
        <v>92</v>
      </c>
      <c r="B41" s="15">
        <v>300000</v>
      </c>
      <c r="C41" s="6"/>
      <c r="D41" t="s">
        <v>59</v>
      </c>
    </row>
    <row r="42" spans="1:4" ht="15.75" thickTop="1" x14ac:dyDescent="0.25">
      <c r="A42" s="73" t="s">
        <v>78</v>
      </c>
      <c r="B42" s="71"/>
      <c r="C42" s="72"/>
      <c r="D42" t="s">
        <v>58</v>
      </c>
    </row>
    <row r="43" spans="1:4" x14ac:dyDescent="0.25">
      <c r="A43" s="18" t="s">
        <v>100</v>
      </c>
      <c r="B43" s="15">
        <v>250000</v>
      </c>
      <c r="C43" s="15"/>
      <c r="D43" t="s">
        <v>61</v>
      </c>
    </row>
    <row r="44" spans="1:4" x14ac:dyDescent="0.25">
      <c r="A44" s="18" t="s">
        <v>91</v>
      </c>
      <c r="B44" s="15">
        <v>130000</v>
      </c>
      <c r="C44" s="15"/>
      <c r="D44" t="s">
        <v>61</v>
      </c>
    </row>
    <row r="45" spans="1:4" ht="15.75" thickBot="1" x14ac:dyDescent="0.3">
      <c r="A45" s="18" t="s">
        <v>92</v>
      </c>
      <c r="B45" s="15">
        <v>130000</v>
      </c>
      <c r="C45" s="15"/>
      <c r="D45" t="s">
        <v>61</v>
      </c>
    </row>
    <row r="46" spans="1:4" ht="15.75" thickTop="1" x14ac:dyDescent="0.25">
      <c r="A46" s="73" t="s">
        <v>108</v>
      </c>
      <c r="B46" s="71"/>
      <c r="C46" s="72"/>
      <c r="D46" t="s">
        <v>59</v>
      </c>
    </row>
    <row r="47" spans="1:4" x14ac:dyDescent="0.25">
      <c r="A47" s="18" t="s">
        <v>62</v>
      </c>
      <c r="B47" s="15">
        <f>12*4505.6</f>
        <v>54067.200000000004</v>
      </c>
      <c r="C47" s="15"/>
      <c r="D47" t="s">
        <v>58</v>
      </c>
    </row>
    <row r="48" spans="1:4" ht="15.75" thickBot="1" x14ac:dyDescent="0.3">
      <c r="A48" s="18" t="s">
        <v>63</v>
      </c>
      <c r="B48" s="15">
        <f>12*2661.6</f>
        <v>31939.199999999997</v>
      </c>
      <c r="C48" s="6"/>
    </row>
    <row r="49" spans="1:6" ht="16.5" thickTop="1" thickBot="1" x14ac:dyDescent="0.3">
      <c r="A49" s="77" t="s">
        <v>90</v>
      </c>
      <c r="B49" s="78"/>
      <c r="C49" s="79"/>
    </row>
    <row r="50" spans="1:6" ht="15.75" thickTop="1" x14ac:dyDescent="0.25">
      <c r="A50" s="20" t="s">
        <v>79</v>
      </c>
      <c r="B50" s="21">
        <v>-10950</v>
      </c>
      <c r="C50" s="22"/>
    </row>
    <row r="51" spans="1:6" ht="15.75" thickBot="1" x14ac:dyDescent="0.3">
      <c r="A51" s="12" t="s">
        <v>80</v>
      </c>
      <c r="B51" s="16">
        <v>-17755</v>
      </c>
      <c r="C51" s="17"/>
    </row>
    <row r="52" spans="1:6" ht="15.75" thickTop="1" x14ac:dyDescent="0.25">
      <c r="A52" s="73" t="s">
        <v>66</v>
      </c>
      <c r="B52" s="71"/>
      <c r="C52" s="72"/>
      <c r="D52" s="28" t="s">
        <v>44</v>
      </c>
    </row>
    <row r="53" spans="1:6" x14ac:dyDescent="0.25">
      <c r="A53" s="18" t="s">
        <v>67</v>
      </c>
      <c r="B53" s="34" t="s">
        <v>63</v>
      </c>
      <c r="C53" s="6"/>
      <c r="D53" s="29" t="s">
        <v>45</v>
      </c>
    </row>
    <row r="54" spans="1:6" ht="15.75" thickBot="1" x14ac:dyDescent="0.3">
      <c r="A54" s="18" t="s">
        <v>75</v>
      </c>
      <c r="B54" s="34" t="s">
        <v>62</v>
      </c>
      <c r="C54" s="6"/>
      <c r="D54" s="30" t="s">
        <v>46</v>
      </c>
    </row>
    <row r="55" spans="1:6" ht="15.75" thickTop="1" x14ac:dyDescent="0.25">
      <c r="A55" s="73" t="s">
        <v>77</v>
      </c>
      <c r="B55" s="71"/>
      <c r="C55" s="72"/>
      <c r="D55" s="31" t="s">
        <v>48</v>
      </c>
    </row>
    <row r="56" spans="1:6" x14ac:dyDescent="0.25">
      <c r="A56" s="18" t="s">
        <v>67</v>
      </c>
      <c r="B56" s="15">
        <f>2634*12</f>
        <v>31608</v>
      </c>
      <c r="C56" s="6"/>
      <c r="D56" s="32" t="s">
        <v>52</v>
      </c>
    </row>
    <row r="57" spans="1:6" ht="15.75" thickBot="1" x14ac:dyDescent="0.3">
      <c r="A57" s="18" t="s">
        <v>75</v>
      </c>
      <c r="B57" s="15">
        <f>71065.98-50692.01</f>
        <v>20373.969999999994</v>
      </c>
      <c r="C57" s="6"/>
    </row>
    <row r="58" spans="1:6" ht="15.75" thickTop="1" x14ac:dyDescent="0.25">
      <c r="A58" s="73" t="s">
        <v>76</v>
      </c>
      <c r="B58" s="71"/>
      <c r="C58" s="72"/>
      <c r="F58" s="4"/>
    </row>
    <row r="59" spans="1:6" ht="15.75" thickBot="1" x14ac:dyDescent="0.3">
      <c r="A59" s="18" t="s">
        <v>75</v>
      </c>
      <c r="B59" s="35">
        <v>2025</v>
      </c>
      <c r="C59" s="6"/>
    </row>
    <row r="60" spans="1:6" ht="15.75" thickTop="1" x14ac:dyDescent="0.25">
      <c r="A60" s="67" t="s">
        <v>65</v>
      </c>
      <c r="B60" s="68"/>
      <c r="C60" s="69"/>
    </row>
    <row r="66" spans="9:9" ht="15.75" customHeight="1" x14ac:dyDescent="0.25"/>
    <row r="69" spans="9:9" x14ac:dyDescent="0.25">
      <c r="I69" s="3"/>
    </row>
    <row r="70" spans="9:9" x14ac:dyDescent="0.25">
      <c r="I70" s="5"/>
    </row>
    <row r="71" spans="9:9" x14ac:dyDescent="0.25">
      <c r="I71" s="5"/>
    </row>
    <row r="93" ht="15.75" customHeight="1" x14ac:dyDescent="0.25"/>
    <row r="94" ht="15.75" customHeight="1" x14ac:dyDescent="0.25"/>
    <row r="113" ht="15.75" customHeight="1" x14ac:dyDescent="0.25"/>
    <row r="136" ht="15.75" customHeight="1" x14ac:dyDescent="0.25"/>
    <row r="147" ht="15.75" customHeight="1" x14ac:dyDescent="0.25"/>
    <row r="161" ht="15.75" customHeight="1" x14ac:dyDescent="0.25"/>
    <row r="162" ht="15.75" customHeight="1" x14ac:dyDescent="0.25"/>
    <row r="164" ht="15.75" customHeight="1" x14ac:dyDescent="0.25"/>
    <row r="167" ht="15.75" customHeight="1" x14ac:dyDescent="0.25"/>
    <row r="176" ht="15.75" customHeight="1" x14ac:dyDescent="0.25"/>
    <row r="188" ht="15.75" customHeight="1" x14ac:dyDescent="0.25"/>
    <row r="190" ht="15.75" customHeight="1" x14ac:dyDescent="0.25"/>
    <row r="195" spans="4:4" ht="15.75" customHeight="1" x14ac:dyDescent="0.25"/>
    <row r="199" spans="4:4" x14ac:dyDescent="0.25">
      <c r="D199" s="1"/>
    </row>
    <row r="204" spans="4:4" x14ac:dyDescent="0.25">
      <c r="D204" s="1"/>
    </row>
    <row r="216" ht="15.75" customHeight="1" x14ac:dyDescent="0.25"/>
    <row r="223" ht="15.75" customHeight="1" x14ac:dyDescent="0.25"/>
    <row r="240" ht="15.75" customHeight="1" x14ac:dyDescent="0.25"/>
    <row r="268" ht="15.75" customHeight="1" x14ac:dyDescent="0.25"/>
  </sheetData>
  <mergeCells count="14">
    <mergeCell ref="A1:C1"/>
    <mergeCell ref="A23:C23"/>
    <mergeCell ref="A28:C28"/>
    <mergeCell ref="A42:C42"/>
    <mergeCell ref="A60:C60"/>
    <mergeCell ref="A13:C13"/>
    <mergeCell ref="A16:C16"/>
    <mergeCell ref="A26:C26"/>
    <mergeCell ref="A46:C46"/>
    <mergeCell ref="A58:C58"/>
    <mergeCell ref="A52:C52"/>
    <mergeCell ref="A35:C35"/>
    <mergeCell ref="A55:C55"/>
    <mergeCell ref="A49:C4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9F52-D268-4547-90EC-39905D7B6FF7}">
  <dimension ref="A1:E137"/>
  <sheetViews>
    <sheetView topLeftCell="A7" workbookViewId="0">
      <selection activeCell="B25" sqref="B25"/>
    </sheetView>
  </sheetViews>
  <sheetFormatPr defaultRowHeight="15" x14ac:dyDescent="0.25"/>
  <cols>
    <col min="1" max="1" width="52.42578125" bestFit="1" customWidth="1"/>
    <col min="2" max="2" width="15.5703125" style="66" bestFit="1" customWidth="1"/>
    <col min="4" max="5" width="25.5703125" bestFit="1" customWidth="1"/>
  </cols>
  <sheetData>
    <row r="1" spans="1:5" ht="15.75" thickTop="1" x14ac:dyDescent="0.25">
      <c r="A1" s="70" t="s">
        <v>100</v>
      </c>
      <c r="B1" s="71"/>
      <c r="C1" s="72"/>
    </row>
    <row r="2" spans="1:5" x14ac:dyDescent="0.25">
      <c r="A2" s="57" t="s">
        <v>7</v>
      </c>
      <c r="B2"/>
    </row>
    <row r="3" spans="1:5" x14ac:dyDescent="0.25">
      <c r="A3" s="58">
        <v>2148.12</v>
      </c>
      <c r="B3"/>
    </row>
    <row r="4" spans="1:5" ht="15.75" thickBot="1" x14ac:dyDescent="0.3">
      <c r="A4" s="43" t="s">
        <v>0</v>
      </c>
      <c r="B4" s="44">
        <v>2148.12</v>
      </c>
    </row>
    <row r="5" spans="1:5" ht="15.75" thickBot="1" x14ac:dyDescent="0.3">
      <c r="A5" s="45" t="s">
        <v>1</v>
      </c>
      <c r="B5" s="46"/>
    </row>
    <row r="6" spans="1:5" ht="15.75" thickBot="1" x14ac:dyDescent="0.3">
      <c r="A6" s="47" t="s">
        <v>22</v>
      </c>
      <c r="B6" s="48">
        <v>2148.12</v>
      </c>
    </row>
    <row r="7" spans="1:5" ht="15.75" thickBot="1" x14ac:dyDescent="0.3">
      <c r="A7" s="47" t="s">
        <v>28</v>
      </c>
      <c r="B7" s="48">
        <v>0</v>
      </c>
      <c r="D7" t="s">
        <v>28</v>
      </c>
      <c r="E7" t="s">
        <v>28</v>
      </c>
    </row>
    <row r="8" spans="1:5" ht="15.75" thickBot="1" x14ac:dyDescent="0.3">
      <c r="A8" s="45" t="s">
        <v>2</v>
      </c>
      <c r="B8" s="49">
        <v>0</v>
      </c>
      <c r="E8" t="s">
        <v>6</v>
      </c>
    </row>
    <row r="9" spans="1:5" ht="15.75" thickBot="1" x14ac:dyDescent="0.3">
      <c r="A9" s="45" t="s">
        <v>3</v>
      </c>
      <c r="B9" s="49">
        <v>0</v>
      </c>
      <c r="E9" t="s">
        <v>9</v>
      </c>
    </row>
    <row r="10" spans="1:5" x14ac:dyDescent="0.25">
      <c r="A10" s="50" t="s">
        <v>4</v>
      </c>
      <c r="B10" s="51">
        <v>0</v>
      </c>
      <c r="E10" t="s">
        <v>10</v>
      </c>
    </row>
    <row r="11" spans="1:5" ht="15.75" thickBot="1" x14ac:dyDescent="0.3">
      <c r="A11" s="43" t="s">
        <v>93</v>
      </c>
      <c r="B11" s="44">
        <v>0</v>
      </c>
      <c r="E11" t="s">
        <v>17</v>
      </c>
    </row>
    <row r="12" spans="1:5" ht="15.75" thickBot="1" x14ac:dyDescent="0.3">
      <c r="A12" s="45" t="s">
        <v>5</v>
      </c>
      <c r="B12" s="49">
        <v>0</v>
      </c>
      <c r="E12" t="s">
        <v>23</v>
      </c>
    </row>
    <row r="13" spans="1:5" x14ac:dyDescent="0.25">
      <c r="A13" s="50" t="s">
        <v>6</v>
      </c>
      <c r="B13" s="51">
        <v>0</v>
      </c>
      <c r="D13" t="s">
        <v>6</v>
      </c>
      <c r="E13" t="s">
        <v>24</v>
      </c>
    </row>
    <row r="14" spans="1:5" x14ac:dyDescent="0.25">
      <c r="A14" s="57" t="s">
        <v>8</v>
      </c>
      <c r="B14"/>
      <c r="E14" t="s">
        <v>35</v>
      </c>
    </row>
    <row r="15" spans="1:5" x14ac:dyDescent="0.25">
      <c r="A15" s="58">
        <v>75436.960000000006</v>
      </c>
      <c r="B15"/>
      <c r="E15" t="s">
        <v>36</v>
      </c>
    </row>
    <row r="16" spans="1:5" ht="15.75" thickBot="1" x14ac:dyDescent="0.3">
      <c r="A16" s="45" t="s">
        <v>9</v>
      </c>
      <c r="B16" s="46" t="s">
        <v>95</v>
      </c>
      <c r="D16" t="s">
        <v>9</v>
      </c>
    </row>
    <row r="17" spans="1:4" x14ac:dyDescent="0.25">
      <c r="A17" s="50" t="s">
        <v>10</v>
      </c>
      <c r="B17" s="51">
        <v>75436.960000000006</v>
      </c>
      <c r="D17" t="s">
        <v>10</v>
      </c>
    </row>
    <row r="18" spans="1:4" x14ac:dyDescent="0.25">
      <c r="A18" s="57" t="s">
        <v>94</v>
      </c>
      <c r="B18"/>
    </row>
    <row r="19" spans="1:4" ht="15.75" thickBot="1" x14ac:dyDescent="0.3">
      <c r="A19" s="45" t="s">
        <v>11</v>
      </c>
      <c r="B19" s="46" t="s">
        <v>95</v>
      </c>
    </row>
    <row r="20" spans="1:4" ht="15.75" thickBot="1" x14ac:dyDescent="0.3">
      <c r="A20" s="45" t="s">
        <v>12</v>
      </c>
      <c r="B20" s="46" t="s">
        <v>95</v>
      </c>
    </row>
    <row r="21" spans="1:4" ht="15.75" thickBot="1" x14ac:dyDescent="0.3">
      <c r="A21" s="45" t="s">
        <v>96</v>
      </c>
      <c r="B21" s="46" t="s">
        <v>95</v>
      </c>
    </row>
    <row r="22" spans="1:4" x14ac:dyDescent="0.25">
      <c r="A22" s="50" t="s">
        <v>13</v>
      </c>
      <c r="B22" s="55" t="s">
        <v>95</v>
      </c>
    </row>
    <row r="23" spans="1:4" x14ac:dyDescent="0.25">
      <c r="A23" s="57" t="s">
        <v>14</v>
      </c>
      <c r="B23"/>
    </row>
    <row r="24" spans="1:4" ht="15.75" thickBot="1" x14ac:dyDescent="0.3">
      <c r="A24" s="59" t="s">
        <v>15</v>
      </c>
      <c r="B24" s="49">
        <v>0</v>
      </c>
    </row>
    <row r="25" spans="1:4" x14ac:dyDescent="0.25">
      <c r="A25" s="52" t="s">
        <v>17</v>
      </c>
      <c r="B25" s="42"/>
      <c r="D25" t="s">
        <v>17</v>
      </c>
    </row>
    <row r="26" spans="1:4" ht="15.75" thickBot="1" x14ac:dyDescent="0.3">
      <c r="A26" s="45" t="s">
        <v>22</v>
      </c>
      <c r="B26" s="49">
        <v>2148.12</v>
      </c>
    </row>
    <row r="27" spans="1:4" ht="15.75" thickBot="1" x14ac:dyDescent="0.3">
      <c r="A27" s="47" t="s">
        <v>23</v>
      </c>
      <c r="B27" s="48">
        <v>1176.92</v>
      </c>
      <c r="D27" t="s">
        <v>23</v>
      </c>
    </row>
    <row r="28" spans="1:4" ht="15.75" thickBot="1" x14ac:dyDescent="0.3">
      <c r="A28" s="47" t="s">
        <v>24</v>
      </c>
      <c r="B28" s="48">
        <v>971.2</v>
      </c>
      <c r="D28" t="s">
        <v>24</v>
      </c>
    </row>
    <row r="29" spans="1:4" ht="15.75" thickBot="1" x14ac:dyDescent="0.3">
      <c r="A29" s="47" t="s">
        <v>25</v>
      </c>
      <c r="B29" s="62" t="s">
        <v>26</v>
      </c>
    </row>
    <row r="30" spans="1:4" ht="15.75" thickBot="1" x14ac:dyDescent="0.3">
      <c r="A30" s="47" t="s">
        <v>27</v>
      </c>
      <c r="B30" s="62" t="s">
        <v>26</v>
      </c>
    </row>
    <row r="31" spans="1:4" ht="15.75" thickBot="1" x14ac:dyDescent="0.3">
      <c r="A31" s="45" t="s">
        <v>28</v>
      </c>
      <c r="B31" s="49">
        <v>0</v>
      </c>
    </row>
    <row r="32" spans="1:4" ht="15.75" thickBot="1" x14ac:dyDescent="0.3">
      <c r="A32" s="47" t="s">
        <v>29</v>
      </c>
      <c r="B32" s="62" t="s">
        <v>26</v>
      </c>
    </row>
    <row r="33" spans="1:4" ht="15.75" thickBot="1" x14ac:dyDescent="0.3">
      <c r="A33" s="47" t="s">
        <v>30</v>
      </c>
      <c r="B33" s="62" t="s">
        <v>26</v>
      </c>
    </row>
    <row r="34" spans="1:4" ht="15.75" thickBot="1" x14ac:dyDescent="0.3">
      <c r="A34" s="47" t="s">
        <v>31</v>
      </c>
      <c r="B34" s="62" t="s">
        <v>26</v>
      </c>
    </row>
    <row r="35" spans="1:4" ht="15.75" thickBot="1" x14ac:dyDescent="0.3">
      <c r="A35" s="47" t="s">
        <v>32</v>
      </c>
      <c r="B35" s="62" t="s">
        <v>26</v>
      </c>
    </row>
    <row r="36" spans="1:4" x14ac:dyDescent="0.25">
      <c r="A36" s="63" t="s">
        <v>33</v>
      </c>
      <c r="B36" s="64" t="s">
        <v>26</v>
      </c>
    </row>
    <row r="37" spans="1:4" ht="15.75" thickBot="1" x14ac:dyDescent="0.3">
      <c r="A37" s="45" t="s">
        <v>5</v>
      </c>
      <c r="B37" s="49">
        <v>0</v>
      </c>
    </row>
    <row r="38" spans="1:4" ht="15.75" thickBot="1" x14ac:dyDescent="0.3">
      <c r="A38" s="45" t="s">
        <v>34</v>
      </c>
      <c r="B38" s="49">
        <v>0</v>
      </c>
    </row>
    <row r="39" spans="1:4" ht="15.75" thickBot="1" x14ac:dyDescent="0.3">
      <c r="A39" s="59" t="s">
        <v>35</v>
      </c>
      <c r="B39" s="49">
        <v>0</v>
      </c>
      <c r="D39" t="s">
        <v>35</v>
      </c>
    </row>
    <row r="40" spans="1:4" ht="15.75" thickBot="1" x14ac:dyDescent="0.3">
      <c r="A40" s="45" t="s">
        <v>36</v>
      </c>
      <c r="B40" s="49">
        <v>0</v>
      </c>
      <c r="D40" t="s">
        <v>36</v>
      </c>
    </row>
    <row r="41" spans="1:4" ht="15.75" thickBot="1" x14ac:dyDescent="0.3">
      <c r="A41" s="59" t="s">
        <v>37</v>
      </c>
      <c r="B41" s="46" t="s">
        <v>38</v>
      </c>
    </row>
    <row r="42" spans="1:4" ht="15.75" thickBot="1" x14ac:dyDescent="0.3">
      <c r="A42" s="59" t="s">
        <v>39</v>
      </c>
      <c r="B42" s="49">
        <v>0</v>
      </c>
    </row>
    <row r="43" spans="1:4" ht="15.75" thickBot="1" x14ac:dyDescent="0.3">
      <c r="A43" s="59" t="s">
        <v>40</v>
      </c>
      <c r="B43" s="49">
        <v>0</v>
      </c>
    </row>
    <row r="44" spans="1:4" ht="15.75" thickBot="1" x14ac:dyDescent="0.3">
      <c r="A44" s="59" t="s">
        <v>97</v>
      </c>
      <c r="B44" s="49">
        <v>0</v>
      </c>
    </row>
    <row r="45" spans="1:4" x14ac:dyDescent="0.25">
      <c r="A45" s="50" t="s">
        <v>98</v>
      </c>
      <c r="B45" s="51">
        <v>0</v>
      </c>
    </row>
    <row r="47" spans="1:4" x14ac:dyDescent="0.25">
      <c r="A47" s="80" t="s">
        <v>91</v>
      </c>
      <c r="B47" s="80"/>
      <c r="C47" s="80"/>
    </row>
    <row r="48" spans="1:4" ht="18" x14ac:dyDescent="0.25">
      <c r="A48" s="60" t="s">
        <v>7</v>
      </c>
      <c r="B48"/>
    </row>
    <row r="49" spans="1:2" ht="18" x14ac:dyDescent="0.25">
      <c r="A49" s="61">
        <v>730.61</v>
      </c>
      <c r="B49"/>
    </row>
    <row r="50" spans="1:2" ht="15.75" thickBot="1" x14ac:dyDescent="0.3">
      <c r="A50" s="43" t="s">
        <v>0</v>
      </c>
      <c r="B50" s="44">
        <v>730.61</v>
      </c>
    </row>
    <row r="51" spans="1:2" ht="15.75" thickBot="1" x14ac:dyDescent="0.3">
      <c r="A51" s="45" t="s">
        <v>1</v>
      </c>
      <c r="B51" s="46"/>
    </row>
    <row r="52" spans="1:2" ht="15.75" thickBot="1" x14ac:dyDescent="0.3">
      <c r="A52" s="47" t="s">
        <v>22</v>
      </c>
      <c r="B52" s="48">
        <v>730.61</v>
      </c>
    </row>
    <row r="53" spans="1:2" ht="15.75" thickBot="1" x14ac:dyDescent="0.3">
      <c r="A53" s="47" t="s">
        <v>28</v>
      </c>
      <c r="B53" s="48">
        <v>0</v>
      </c>
    </row>
    <row r="54" spans="1:2" ht="15.75" thickBot="1" x14ac:dyDescent="0.3">
      <c r="A54" s="45" t="s">
        <v>2</v>
      </c>
      <c r="B54" s="49">
        <v>0</v>
      </c>
    </row>
    <row r="55" spans="1:2" ht="15.75" thickBot="1" x14ac:dyDescent="0.3">
      <c r="A55" s="45" t="s">
        <v>3</v>
      </c>
      <c r="B55" s="49">
        <v>0</v>
      </c>
    </row>
    <row r="56" spans="1:2" x14ac:dyDescent="0.25">
      <c r="A56" s="50" t="s">
        <v>4</v>
      </c>
      <c r="B56" s="51">
        <v>0</v>
      </c>
    </row>
    <row r="57" spans="1:2" ht="15.75" thickBot="1" x14ac:dyDescent="0.3">
      <c r="A57" s="43" t="s">
        <v>93</v>
      </c>
      <c r="B57" s="44">
        <v>0</v>
      </c>
    </row>
    <row r="58" spans="1:2" ht="15.75" thickBot="1" x14ac:dyDescent="0.3">
      <c r="A58" s="45" t="s">
        <v>5</v>
      </c>
      <c r="B58" s="49">
        <v>0</v>
      </c>
    </row>
    <row r="59" spans="1:2" x14ac:dyDescent="0.25">
      <c r="A59" s="50" t="s">
        <v>6</v>
      </c>
      <c r="B59" s="51">
        <v>0</v>
      </c>
    </row>
    <row r="60" spans="1:2" ht="18" x14ac:dyDescent="0.25">
      <c r="A60" s="60" t="s">
        <v>8</v>
      </c>
      <c r="B60"/>
    </row>
    <row r="61" spans="1:2" ht="18" x14ac:dyDescent="0.25">
      <c r="A61" s="65">
        <v>-345.84</v>
      </c>
      <c r="B61"/>
    </row>
    <row r="62" spans="1:2" ht="15.75" thickBot="1" x14ac:dyDescent="0.3">
      <c r="A62" s="45" t="s">
        <v>9</v>
      </c>
      <c r="B62" s="53">
        <v>-343.15</v>
      </c>
    </row>
    <row r="63" spans="1:2" x14ac:dyDescent="0.25">
      <c r="A63" s="50" t="s">
        <v>10</v>
      </c>
      <c r="B63" s="54">
        <v>-2.69</v>
      </c>
    </row>
    <row r="64" spans="1:2" ht="18" x14ac:dyDescent="0.25">
      <c r="A64" s="60" t="s">
        <v>94</v>
      </c>
      <c r="B64"/>
    </row>
    <row r="65" spans="1:2" ht="15.75" thickBot="1" x14ac:dyDescent="0.3">
      <c r="A65" s="45" t="s">
        <v>11</v>
      </c>
      <c r="B65" s="46" t="s">
        <v>95</v>
      </c>
    </row>
    <row r="66" spans="1:2" ht="15.75" thickBot="1" x14ac:dyDescent="0.3">
      <c r="A66" s="45" t="s">
        <v>12</v>
      </c>
      <c r="B66" s="46" t="s">
        <v>95</v>
      </c>
    </row>
    <row r="67" spans="1:2" ht="15.75" thickBot="1" x14ac:dyDescent="0.3">
      <c r="A67" s="45" t="s">
        <v>96</v>
      </c>
      <c r="B67" s="46" t="s">
        <v>95</v>
      </c>
    </row>
    <row r="68" spans="1:2" x14ac:dyDescent="0.25">
      <c r="A68" s="50" t="s">
        <v>13</v>
      </c>
      <c r="B68" s="55" t="s">
        <v>95</v>
      </c>
    </row>
    <row r="69" spans="1:2" ht="18" x14ac:dyDescent="0.25">
      <c r="A69" s="60" t="s">
        <v>14</v>
      </c>
      <c r="B69"/>
    </row>
    <row r="70" spans="1:2" x14ac:dyDescent="0.25">
      <c r="A70" s="56" t="s">
        <v>15</v>
      </c>
      <c r="B70" s="51">
        <v>0</v>
      </c>
    </row>
    <row r="71" spans="1:2" ht="15.75" thickBot="1" x14ac:dyDescent="0.3">
      <c r="A71" s="45" t="s">
        <v>22</v>
      </c>
      <c r="B71" s="49">
        <v>730.61</v>
      </c>
    </row>
    <row r="72" spans="1:2" ht="15.75" thickBot="1" x14ac:dyDescent="0.3">
      <c r="A72" s="47" t="s">
        <v>23</v>
      </c>
      <c r="B72" s="48">
        <v>79.62</v>
      </c>
    </row>
    <row r="73" spans="1:2" ht="15.75" thickBot="1" x14ac:dyDescent="0.3">
      <c r="A73" s="47" t="s">
        <v>24</v>
      </c>
      <c r="B73" s="48">
        <v>650.99</v>
      </c>
    </row>
    <row r="74" spans="1:2" ht="15.75" thickBot="1" x14ac:dyDescent="0.3">
      <c r="A74" s="47" t="s">
        <v>25</v>
      </c>
      <c r="B74" s="62" t="s">
        <v>26</v>
      </c>
    </row>
    <row r="75" spans="1:2" ht="15.75" thickBot="1" x14ac:dyDescent="0.3">
      <c r="A75" s="47" t="s">
        <v>27</v>
      </c>
      <c r="B75" s="62" t="s">
        <v>26</v>
      </c>
    </row>
    <row r="76" spans="1:2" ht="15.75" thickBot="1" x14ac:dyDescent="0.3">
      <c r="A76" s="45" t="s">
        <v>28</v>
      </c>
      <c r="B76" s="49">
        <v>0</v>
      </c>
    </row>
    <row r="77" spans="1:2" ht="15.75" thickBot="1" x14ac:dyDescent="0.3">
      <c r="A77" s="47" t="s">
        <v>29</v>
      </c>
      <c r="B77" s="62" t="s">
        <v>26</v>
      </c>
    </row>
    <row r="78" spans="1:2" ht="15.75" thickBot="1" x14ac:dyDescent="0.3">
      <c r="A78" s="47" t="s">
        <v>30</v>
      </c>
      <c r="B78" s="62" t="s">
        <v>26</v>
      </c>
    </row>
    <row r="79" spans="1:2" ht="15.75" thickBot="1" x14ac:dyDescent="0.3">
      <c r="A79" s="47" t="s">
        <v>31</v>
      </c>
      <c r="B79" s="62" t="s">
        <v>26</v>
      </c>
    </row>
    <row r="80" spans="1:2" ht="15.75" thickBot="1" x14ac:dyDescent="0.3">
      <c r="A80" s="47" t="s">
        <v>32</v>
      </c>
      <c r="B80" s="62" t="s">
        <v>26</v>
      </c>
    </row>
    <row r="81" spans="1:3" x14ac:dyDescent="0.25">
      <c r="A81" s="63" t="s">
        <v>33</v>
      </c>
      <c r="B81" s="64" t="s">
        <v>26</v>
      </c>
    </row>
    <row r="82" spans="1:3" ht="15.75" thickBot="1" x14ac:dyDescent="0.3">
      <c r="A82" s="45" t="s">
        <v>5</v>
      </c>
      <c r="B82" s="49">
        <v>0</v>
      </c>
    </row>
    <row r="83" spans="1:3" ht="15.75" thickBot="1" x14ac:dyDescent="0.3">
      <c r="A83" s="45" t="s">
        <v>34</v>
      </c>
      <c r="B83" s="49">
        <v>0</v>
      </c>
    </row>
    <row r="84" spans="1:3" ht="15.75" thickBot="1" x14ac:dyDescent="0.3">
      <c r="A84" s="59" t="s">
        <v>35</v>
      </c>
      <c r="B84" s="49">
        <v>0</v>
      </c>
    </row>
    <row r="85" spans="1:3" ht="15.75" thickBot="1" x14ac:dyDescent="0.3">
      <c r="A85" s="45" t="s">
        <v>36</v>
      </c>
      <c r="B85" s="49">
        <v>0.34</v>
      </c>
    </row>
    <row r="86" spans="1:3" ht="15.75" thickBot="1" x14ac:dyDescent="0.3">
      <c r="A86" s="59" t="s">
        <v>37</v>
      </c>
      <c r="B86" s="46" t="s">
        <v>99</v>
      </c>
    </row>
    <row r="87" spans="1:3" ht="15.75" thickBot="1" x14ac:dyDescent="0.3">
      <c r="A87" s="59" t="s">
        <v>39</v>
      </c>
      <c r="B87" s="49">
        <v>0</v>
      </c>
    </row>
    <row r="88" spans="1:3" ht="15.75" thickBot="1" x14ac:dyDescent="0.3">
      <c r="A88" s="59" t="s">
        <v>40</v>
      </c>
      <c r="B88" s="49">
        <v>0</v>
      </c>
    </row>
    <row r="89" spans="1:3" ht="15.75" thickBot="1" x14ac:dyDescent="0.3">
      <c r="A89" s="59" t="s">
        <v>97</v>
      </c>
      <c r="B89" s="49">
        <v>0</v>
      </c>
    </row>
    <row r="90" spans="1:3" x14ac:dyDescent="0.25">
      <c r="A90" s="50" t="s">
        <v>98</v>
      </c>
      <c r="B90" s="51">
        <v>0</v>
      </c>
    </row>
    <row r="92" spans="1:3" x14ac:dyDescent="0.25">
      <c r="A92" s="80" t="s">
        <v>92</v>
      </c>
      <c r="B92" s="80"/>
      <c r="C92" s="80"/>
    </row>
    <row r="93" spans="1:3" ht="18" x14ac:dyDescent="0.25">
      <c r="A93" s="60" t="s">
        <v>7</v>
      </c>
      <c r="B93"/>
    </row>
    <row r="94" spans="1:3" ht="18" x14ac:dyDescent="0.25">
      <c r="A94" s="61">
        <v>1929.69</v>
      </c>
      <c r="B94"/>
    </row>
    <row r="95" spans="1:3" ht="15.75" thickBot="1" x14ac:dyDescent="0.3">
      <c r="A95" s="43" t="s">
        <v>0</v>
      </c>
      <c r="B95" s="44">
        <v>1900.51</v>
      </c>
    </row>
    <row r="96" spans="1:3" ht="15.75" thickBot="1" x14ac:dyDescent="0.3">
      <c r="A96" s="45" t="s">
        <v>1</v>
      </c>
      <c r="B96" s="46"/>
    </row>
    <row r="97" spans="1:2" ht="15.75" thickBot="1" x14ac:dyDescent="0.3">
      <c r="A97" s="47" t="s">
        <v>22</v>
      </c>
      <c r="B97" s="48">
        <v>1900.51</v>
      </c>
    </row>
    <row r="98" spans="1:2" ht="15.75" thickBot="1" x14ac:dyDescent="0.3">
      <c r="A98" s="47" t="s">
        <v>28</v>
      </c>
      <c r="B98" s="48">
        <v>0</v>
      </c>
    </row>
    <row r="99" spans="1:2" ht="15.75" thickBot="1" x14ac:dyDescent="0.3">
      <c r="A99" s="45" t="s">
        <v>2</v>
      </c>
      <c r="B99" s="49">
        <v>0</v>
      </c>
    </row>
    <row r="100" spans="1:2" ht="15.75" thickBot="1" x14ac:dyDescent="0.3">
      <c r="A100" s="45" t="s">
        <v>3</v>
      </c>
      <c r="B100" s="49">
        <v>0</v>
      </c>
    </row>
    <row r="101" spans="1:2" x14ac:dyDescent="0.25">
      <c r="A101" s="50" t="s">
        <v>4</v>
      </c>
      <c r="B101" s="51">
        <v>0</v>
      </c>
    </row>
    <row r="102" spans="1:2" ht="15.75" thickBot="1" x14ac:dyDescent="0.3">
      <c r="A102" s="43" t="s">
        <v>93</v>
      </c>
      <c r="B102" s="44">
        <v>29.18</v>
      </c>
    </row>
    <row r="103" spans="1:2" ht="15.75" thickBot="1" x14ac:dyDescent="0.3">
      <c r="A103" s="45" t="s">
        <v>5</v>
      </c>
      <c r="B103" s="49">
        <v>29.18</v>
      </c>
    </row>
    <row r="104" spans="1:2" x14ac:dyDescent="0.25">
      <c r="A104" s="50" t="s">
        <v>6</v>
      </c>
      <c r="B104" s="51">
        <v>0</v>
      </c>
    </row>
    <row r="105" spans="1:2" ht="18" x14ac:dyDescent="0.25">
      <c r="A105" s="60" t="s">
        <v>8</v>
      </c>
      <c r="B105"/>
    </row>
    <row r="106" spans="1:2" ht="18" x14ac:dyDescent="0.25">
      <c r="A106" s="65">
        <v>-1597.81</v>
      </c>
      <c r="B106"/>
    </row>
    <row r="107" spans="1:2" ht="15.75" thickBot="1" x14ac:dyDescent="0.3">
      <c r="A107" s="45" t="s">
        <v>9</v>
      </c>
      <c r="B107" s="53">
        <v>-1447.99</v>
      </c>
    </row>
    <row r="108" spans="1:2" x14ac:dyDescent="0.25">
      <c r="A108" s="50" t="s">
        <v>10</v>
      </c>
      <c r="B108" s="54">
        <v>-149.82</v>
      </c>
    </row>
    <row r="109" spans="1:2" ht="18" x14ac:dyDescent="0.25">
      <c r="A109" s="60" t="s">
        <v>94</v>
      </c>
      <c r="B109"/>
    </row>
    <row r="110" spans="1:2" ht="15.75" thickBot="1" x14ac:dyDescent="0.3">
      <c r="A110" s="45" t="s">
        <v>11</v>
      </c>
      <c r="B110" s="46" t="s">
        <v>95</v>
      </c>
    </row>
    <row r="111" spans="1:2" ht="15.75" thickBot="1" x14ac:dyDescent="0.3">
      <c r="A111" s="45" t="s">
        <v>12</v>
      </c>
      <c r="B111" s="46" t="s">
        <v>95</v>
      </c>
    </row>
    <row r="112" spans="1:2" ht="15.75" thickBot="1" x14ac:dyDescent="0.3">
      <c r="A112" s="45" t="s">
        <v>96</v>
      </c>
      <c r="B112" s="46" t="s">
        <v>95</v>
      </c>
    </row>
    <row r="113" spans="1:2" x14ac:dyDescent="0.25">
      <c r="A113" s="50" t="s">
        <v>13</v>
      </c>
      <c r="B113" s="55" t="s">
        <v>95</v>
      </c>
    </row>
    <row r="114" spans="1:2" ht="18" x14ac:dyDescent="0.25">
      <c r="A114" s="60" t="s">
        <v>14</v>
      </c>
      <c r="B114"/>
    </row>
    <row r="115" spans="1:2" x14ac:dyDescent="0.25">
      <c r="A115" s="56" t="s">
        <v>15</v>
      </c>
      <c r="B115" s="51">
        <v>0</v>
      </c>
    </row>
    <row r="117" spans="1:2" ht="15.75" thickBot="1" x14ac:dyDescent="0.3">
      <c r="A117" s="45" t="s">
        <v>22</v>
      </c>
      <c r="B117" s="49">
        <v>1900.51</v>
      </c>
    </row>
    <row r="118" spans="1:2" ht="15.75" thickBot="1" x14ac:dyDescent="0.3">
      <c r="A118" s="47" t="s">
        <v>23</v>
      </c>
      <c r="B118" s="48">
        <v>1900.51</v>
      </c>
    </row>
    <row r="119" spans="1:2" ht="15.75" thickBot="1" x14ac:dyDescent="0.3">
      <c r="A119" s="47" t="s">
        <v>24</v>
      </c>
      <c r="B119" s="48">
        <v>0</v>
      </c>
    </row>
    <row r="120" spans="1:2" ht="15.75" thickBot="1" x14ac:dyDescent="0.3">
      <c r="A120" s="47" t="s">
        <v>25</v>
      </c>
      <c r="B120" s="62" t="s">
        <v>26</v>
      </c>
    </row>
    <row r="121" spans="1:2" ht="15.75" thickBot="1" x14ac:dyDescent="0.3">
      <c r="A121" s="47" t="s">
        <v>27</v>
      </c>
      <c r="B121" s="62" t="s">
        <v>26</v>
      </c>
    </row>
    <row r="122" spans="1:2" ht="15.75" thickBot="1" x14ac:dyDescent="0.3">
      <c r="A122" s="45" t="s">
        <v>28</v>
      </c>
      <c r="B122" s="49">
        <v>0</v>
      </c>
    </row>
    <row r="123" spans="1:2" ht="15.75" thickBot="1" x14ac:dyDescent="0.3">
      <c r="A123" s="47" t="s">
        <v>29</v>
      </c>
      <c r="B123" s="62" t="s">
        <v>26</v>
      </c>
    </row>
    <row r="124" spans="1:2" ht="15.75" thickBot="1" x14ac:dyDescent="0.3">
      <c r="A124" s="47" t="s">
        <v>30</v>
      </c>
      <c r="B124" s="62" t="s">
        <v>26</v>
      </c>
    </row>
    <row r="125" spans="1:2" ht="15.75" thickBot="1" x14ac:dyDescent="0.3">
      <c r="A125" s="47" t="s">
        <v>31</v>
      </c>
      <c r="B125" s="62" t="s">
        <v>26</v>
      </c>
    </row>
    <row r="126" spans="1:2" ht="15.75" thickBot="1" x14ac:dyDescent="0.3">
      <c r="A126" s="47" t="s">
        <v>32</v>
      </c>
      <c r="B126" s="62" t="s">
        <v>26</v>
      </c>
    </row>
    <row r="127" spans="1:2" x14ac:dyDescent="0.25">
      <c r="A127" s="63" t="s">
        <v>33</v>
      </c>
      <c r="B127" s="64" t="s">
        <v>26</v>
      </c>
    </row>
    <row r="128" spans="1:2" ht="15.75" thickBot="1" x14ac:dyDescent="0.3">
      <c r="A128" s="45" t="s">
        <v>5</v>
      </c>
      <c r="B128" s="49">
        <v>29.18</v>
      </c>
    </row>
    <row r="129" spans="1:3" ht="15.75" thickBot="1" x14ac:dyDescent="0.3">
      <c r="A129" s="45" t="s">
        <v>34</v>
      </c>
      <c r="B129" s="49">
        <v>0</v>
      </c>
    </row>
    <row r="130" spans="1:3" ht="15.75" thickBot="1" x14ac:dyDescent="0.3">
      <c r="A130" s="59" t="s">
        <v>35</v>
      </c>
      <c r="B130" s="49">
        <v>0</v>
      </c>
    </row>
    <row r="131" spans="1:3" ht="15.75" thickBot="1" x14ac:dyDescent="0.3">
      <c r="A131" s="45" t="s">
        <v>36</v>
      </c>
      <c r="B131" s="49">
        <v>265.67</v>
      </c>
    </row>
    <row r="132" spans="1:3" ht="15.75" thickBot="1" x14ac:dyDescent="0.3">
      <c r="A132" s="59" t="s">
        <v>37</v>
      </c>
      <c r="B132" s="46" t="s">
        <v>99</v>
      </c>
    </row>
    <row r="133" spans="1:3" ht="15.75" thickBot="1" x14ac:dyDescent="0.3">
      <c r="A133" s="59" t="s">
        <v>39</v>
      </c>
      <c r="B133" s="49">
        <v>0</v>
      </c>
    </row>
    <row r="134" spans="1:3" ht="15.75" thickBot="1" x14ac:dyDescent="0.3">
      <c r="A134" s="59" t="s">
        <v>40</v>
      </c>
      <c r="B134" s="49">
        <v>0</v>
      </c>
    </row>
    <row r="135" spans="1:3" ht="15.75" thickBot="1" x14ac:dyDescent="0.3">
      <c r="A135" s="59" t="s">
        <v>97</v>
      </c>
      <c r="B135" s="49">
        <v>0</v>
      </c>
    </row>
    <row r="136" spans="1:3" x14ac:dyDescent="0.25">
      <c r="A136" s="52" t="s">
        <v>98</v>
      </c>
      <c r="B136" s="42"/>
    </row>
    <row r="137" spans="1:3" x14ac:dyDescent="0.25">
      <c r="A137" s="81" t="s">
        <v>65</v>
      </c>
      <c r="B137" s="81"/>
      <c r="C137" s="81"/>
    </row>
  </sheetData>
  <mergeCells count="4">
    <mergeCell ref="A1:C1"/>
    <mergeCell ref="A47:C47"/>
    <mergeCell ref="A92:C92"/>
    <mergeCell ref="A137:C137"/>
  </mergeCells>
  <hyperlinks>
    <hyperlink ref="A117" r:id="rId1" display="javascript:void(0)" xr:uid="{F9233DC4-90AC-48FE-AFB3-8C578C553FC0}"/>
    <hyperlink ref="A122" r:id="rId2" display="javascript:void(0)" xr:uid="{A2D80782-82DC-44FB-98D2-DBA827DB5A59}"/>
    <hyperlink ref="A128" r:id="rId3" display="javascript:void(0)" xr:uid="{3DF550D7-7408-42F7-B9E1-D66622DA6DAA}"/>
    <hyperlink ref="A129" r:id="rId4" display="javascript:void(0)" xr:uid="{AF19B2E2-20E0-4160-B183-3EB61F202FF5}"/>
    <hyperlink ref="A131" r:id="rId5" display="javascript:void(0)" xr:uid="{30FE41BF-F75D-4E86-8171-42B3BFB4DB10}"/>
    <hyperlink ref="A136" r:id="rId6" display="javascript:void(0)" xr:uid="{5AD97FA8-5322-4FAF-A1E7-A808B44A8E8C}"/>
    <hyperlink ref="A96" r:id="rId7" display="javascript:void(0)" xr:uid="{68D980BE-0ACE-475F-BCFA-CB6A60C61534}"/>
    <hyperlink ref="A99" r:id="rId8" display="javascript:void(0)" xr:uid="{E957760B-BA82-4685-9696-7D4217975BB0}"/>
    <hyperlink ref="A100" r:id="rId9" display="javascript:void(0)" xr:uid="{0E3A2211-0E7E-4D27-9860-E4A23F76816E}"/>
    <hyperlink ref="A101" r:id="rId10" display="javascript:void(0)" xr:uid="{D5EE4F50-CC9F-468D-BC5A-D0F5B7E752C3}"/>
    <hyperlink ref="A103" r:id="rId11" display="javascript:void(0)" xr:uid="{BC8BF12A-1BEA-4683-B79F-4FE867E0E6B1}"/>
    <hyperlink ref="A104" r:id="rId12" display="javascript:void(0)" xr:uid="{5949F68B-2F39-40C1-B41A-62EC9B278512}"/>
    <hyperlink ref="A107" r:id="rId13" display="javascript:void(0)" xr:uid="{499C9AF4-F459-4A66-94A1-4C87F444BCF8}"/>
    <hyperlink ref="A108" r:id="rId14" display="javascript:void(0)" xr:uid="{B7A9EBC6-9EB8-47F0-B55F-0E80360BDAE9}"/>
    <hyperlink ref="A110" r:id="rId15" display="javascript:void(0)" xr:uid="{2B5BE387-5A9B-46B9-AD54-04FA4685443C}"/>
    <hyperlink ref="A111" r:id="rId16" display="javascript:void(0)" xr:uid="{86CE0CA4-CBA5-497A-81EA-8B08EA845655}"/>
    <hyperlink ref="A112" r:id="rId17" display="javascript:void(0)" xr:uid="{8C0C4432-AF50-4EA8-9274-050DE0FF4579}"/>
    <hyperlink ref="A113" r:id="rId18" display="javascript:void(0)" xr:uid="{C8054478-B1F5-4E39-9D06-BCC6E0DBA794}"/>
    <hyperlink ref="A5" r:id="rId19" display="javascript:void(0)" xr:uid="{49405872-3182-415F-B672-038D023BBF66}"/>
    <hyperlink ref="A8" r:id="rId20" display="javascript:void(0)" xr:uid="{FF8B1C00-3FAE-44E5-9918-E89C68366F1E}"/>
    <hyperlink ref="A9" r:id="rId21" display="javascript:void(0)" xr:uid="{F07F54E4-323E-4566-B6D0-B1DE09D4397E}"/>
    <hyperlink ref="A10" r:id="rId22" display="javascript:void(0)" xr:uid="{4D8E12A3-854C-42BA-8634-3CE75B666FD7}"/>
    <hyperlink ref="A12" r:id="rId23" display="javascript:void(0)" xr:uid="{DECEC782-D20A-4758-8D02-E8D1FD17D56C}"/>
    <hyperlink ref="A13" r:id="rId24" display="javascript:void(0)" xr:uid="{07815C4C-1078-4C8A-935D-EDA52BEAA3E9}"/>
    <hyperlink ref="A16" r:id="rId25" display="javascript:void(0)" xr:uid="{C1E14691-A53E-4A38-92CE-DBC1166CF3C1}"/>
    <hyperlink ref="A17" r:id="rId26" display="javascript:void(0)" xr:uid="{7B77A32C-B3FA-4B9E-9E14-1F76227AB978}"/>
    <hyperlink ref="A19" r:id="rId27" display="javascript:void(0)" xr:uid="{FA849463-1EA6-485B-8E5A-47CE9562B373}"/>
    <hyperlink ref="A20" r:id="rId28" display="javascript:void(0)" xr:uid="{BF790801-8A9D-4E0F-9B3E-C56E84453EC1}"/>
    <hyperlink ref="A21" r:id="rId29" display="javascript:void(0)" xr:uid="{85E90798-CD42-4AEA-82B0-10090C69579D}"/>
    <hyperlink ref="A22" r:id="rId30" display="javascript:void(0)" xr:uid="{889C2B4F-3B55-4A93-922A-2908C0C04D07}"/>
    <hyperlink ref="A25" r:id="rId31" display="javascript:void(0)" xr:uid="{559EA418-3463-41D7-9BBE-0202173A46C4}"/>
    <hyperlink ref="A26" r:id="rId32" display="javascript:void(0)" xr:uid="{56B75E30-96C6-4496-BC7C-034CDDB98EF9}"/>
    <hyperlink ref="A31" r:id="rId33" display="javascript:void(0)" xr:uid="{F9BE87F4-6870-447F-986E-75216F555F0F}"/>
    <hyperlink ref="A37" r:id="rId34" display="javascript:void(0)" xr:uid="{1DA6A0D9-16BA-48A2-8893-536ED27DA941}"/>
    <hyperlink ref="A38" r:id="rId35" display="javascript:void(0)" xr:uid="{FA3A4160-0A86-48CA-B157-9C02BD95CAB9}"/>
    <hyperlink ref="A40" r:id="rId36" display="javascript:void(0)" xr:uid="{DA470EB8-8878-457D-8AC5-6CFD096CE78B}"/>
    <hyperlink ref="A45" r:id="rId37" display="javascript:void(0)" xr:uid="{64ECEE57-276C-445B-B2CB-0E2DDFE98D03}"/>
    <hyperlink ref="A51" r:id="rId38" display="javascript:void(0)" xr:uid="{A515E29D-9EA9-487A-8E26-B99BDF21B564}"/>
    <hyperlink ref="A54" r:id="rId39" display="javascript:void(0)" xr:uid="{70494B92-9B8F-435E-9A32-38A2B381DE7C}"/>
    <hyperlink ref="A55" r:id="rId40" display="javascript:void(0)" xr:uid="{8E9671A8-4489-4EB8-BB98-A49DB3FCBBB0}"/>
    <hyperlink ref="A56" r:id="rId41" display="javascript:void(0)" xr:uid="{AD4203DC-58E9-4320-ADF6-AC62AF37EEB4}"/>
    <hyperlink ref="A58" r:id="rId42" display="javascript:void(0)" xr:uid="{59716E0F-88CC-498E-BF0D-5610A532EE89}"/>
    <hyperlink ref="A59" r:id="rId43" display="javascript:void(0)" xr:uid="{98D72219-4AD7-4E9F-BCC2-D98DBCB93E1F}"/>
    <hyperlink ref="A62" r:id="rId44" display="javascript:void(0)" xr:uid="{8957FD61-684F-4BB3-B560-7ECBDA6C0930}"/>
    <hyperlink ref="A63" r:id="rId45" display="javascript:void(0)" xr:uid="{9822738E-D9D9-48FF-888F-E3B5CA6BC082}"/>
    <hyperlink ref="A65" r:id="rId46" display="javascript:void(0)" xr:uid="{AAD0F016-57AD-4CCA-B14D-A92CF89F2C69}"/>
    <hyperlink ref="A66" r:id="rId47" display="javascript:void(0)" xr:uid="{98F5A58B-A0C6-49EC-8716-615D0AE54392}"/>
    <hyperlink ref="A67" r:id="rId48" display="javascript:void(0)" xr:uid="{E07AA3D8-7244-4EEC-BABE-315C664B5BDD}"/>
    <hyperlink ref="A68" r:id="rId49" display="javascript:void(0)" xr:uid="{7D6D050E-288D-4B19-8452-35B21527042E}"/>
    <hyperlink ref="A71" r:id="rId50" display="javascript:void(0)" xr:uid="{00958819-B835-45BC-B5DC-FA99D0B37E0D}"/>
    <hyperlink ref="A76" r:id="rId51" display="javascript:void(0)" xr:uid="{5D9F01EE-DD1D-47BB-984F-F04196C81D0E}"/>
    <hyperlink ref="A82" r:id="rId52" display="javascript:void(0)" xr:uid="{4BAD545E-5833-415E-B616-99A72767BB22}"/>
    <hyperlink ref="A83" r:id="rId53" display="javascript:void(0)" xr:uid="{4C8BEAC4-CFC2-40E5-9120-C4076D08A951}"/>
    <hyperlink ref="A85" r:id="rId54" display="javascript:void(0)" xr:uid="{AB61E3EF-5DAD-4803-BEA6-8915F1A9B178}"/>
    <hyperlink ref="A90" r:id="rId55" display="javascript:void(0)" xr:uid="{B51FC8CF-4F26-4FD3-B4C7-A8936918B8F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D A A B Q S w M E F A A C A A g A b D t C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G w 7 Q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O 0 J S I 3 v e G I 4 A A A D b A A A A E w A c A E Z v c m 1 1 b G F z L 1 N l Y 3 R p b 2 4 x L m 0 g o h g A K K A U A A A A A A A A A A A A A A A A A A A A A A A A A A A A h c 2 x C o M w E A b g P Z B 3 O O y i S 4 J r R T o 4 d K w 0 Q 2 e b H i a g O c m d f f 4 q h V K 6 9 J b / O L j / Y / Q S K Y F 7 Z 9 1 o p R W H I e M D D k U Q W f h o L a N f M 4 L w A i M 9 r a d 5 o Y R J 2 H a X q 7 M j i t t f + h w 9 M g S Z p 9 O 5 r Q t o Y U L R C r Z x t G a P 2 + W G d 9 M P I 5 b 7 0 l G S v a f 8 o c x G m f + U + V B V p V V M 3 1 T z A l B L A Q I t A B Q A A g A I A G w 7 Q l L t X n 4 q o g A A A P U A A A A S A A A A A A A A A A A A A A A A A A A A A A B D b 2 5 m a W c v U G F j a 2 F n Z S 5 4 b W x Q S w E C L Q A U A A I A C A B s O 0 J S D 8 r p q 6 Q A A A D p A A A A E w A A A A A A A A A A A A A A A A D u A A A A W 0 N v b n R l b n R f V H l w Z X N d L n h t b F B L A Q I t A B Q A A g A I A G w 7 Q l I j e 9 4 Y j g A A A N s A A A A T A A A A A A A A A A A A A A A A A N 8 B A A B G b 3 J t d W x h c y 9 T Z W N 0 a W 9 u M S 5 t U E s F B g A A A A A D A A M A w g A A A L o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g L A A A A A A A A Z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h 0 d H B z J T N B J T J G J T J G c 2 V j d X J l J T I w d H N w J T I w Z 2 9 2 J T J G Y 2 9 t c G 9 u Z W 5 0 c y U y R k N P U l M l M k Z n Z X R T a G F y Z V B y a W N l c y U y M G h 0 b W w l M 0 Z H J T N E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J U M T I 6 M j c 6 M D Y u O D A z M z Y y O F o i I C 8 + P E V u d H J 5 I F R 5 c G U 9 I k Z p b G x D b 2 x 1 b W 5 U e X B l c y I g V m F s d W U 9 I n N C Z 1 l H Q m c 9 P S I g L z 4 8 R W 5 0 c n k g V H l w Z T 0 i R m l s b E N v b H V t b k 5 h b W V z I i B W Y W x 1 Z T 0 i c 1 s m c X V v d D t D Y X B 0 a W 9 u J n F 1 b 3 Q 7 L C Z x d W 9 0 O 1 N v d X J j Z S Z x d W 9 0 O y w m c X V v d D t D b G F z c 0 5 h b W U m c X V v d D s s J n F 1 b 3 Q 7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Q 2 F w d G l v b i w w f S Z x d W 9 0 O y w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U 2 9 1 c m N l L D F 9 J n F 1 b 3 Q 7 L C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D b G F z c 0 5 h b W U s M n 0 m c X V v d D s s J n F 1 b 3 Q 7 U 2 V j d G l v b j E v a H R 0 c H M 6 X F w v X F w v c 2 V j d X J l I H R z c C B n b 3 Z c X C 9 j b 2 1 w b 2 5 l b n R z X F w v Q 0 9 S U 1 x c L 2 d l d F N o Y X J l U H J p Y 2 V z I G h 0 b W w / R z 0 x L 0 F 1 d G 9 S Z W 1 v d m V k Q 2 9 s d W 1 u c z E u e 0 l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D Y X B 0 a W 9 u L D B 9 J n F 1 b 3 Q 7 L C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T b 3 V y Y 2 U s M X 0 m c X V v d D s s J n F 1 b 3 Q 7 U 2 V j d G l v b j E v a H R 0 c H M 6 X F w v X F w v c 2 V j d X J l I H R z c C B n b 3 Z c X C 9 j b 2 1 w b 2 5 l b n R z X F w v Q 0 9 S U 1 x c L 2 d l d F N o Y X J l U H J p Y 2 V z I G h 0 b W w / R z 0 x L 0 F 1 d G 9 S Z W 1 v d m V k Q 2 9 s d W 1 u c z E u e 0 N s Y X N z T m F t Z S w y f S Z x d W 9 0 O y w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S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0 d H B z J T N B J T J G J T J G c 2 V j d X J l J T I w d H N w J T I w Z 2 9 2 J T J G Y 2 9 t c G 9 u Z W 5 0 c y U y R k N P U l M l M k Z n Z X R T a G F y Z V B y a W N l c y U y M G h 0 b W w l M 0 Z H J T N E M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c P g j I J d 1 k 6 R D V b m A w a t m w A A A A A C A A A A A A A Q Z g A A A A E A A C A A A A A d A 4 1 n k 7 J 9 h K Q F p J e z A I X W l R E a e J B + K / P Q 1 u D L N w d U C Q A A A A A O g A A A A A I A A C A A A A B m 1 g 8 f / e s K 4 o m Q C v q D 3 U x b b B T p E u P + m T n L 2 k c 7 X k / S y F A A A A D c 4 r u S S 6 0 Y O t 1 6 5 g m o l C c 1 S a g q z G o t F 2 B 5 j f Z F h G Z k 4 i f v b w 4 T z m G f F i C I k J N 6 H f 2 h A c F D 7 r v O 1 i g X A 1 f l Y H e b j l y a B L e H F + U b R 4 G S t H S 1 p k A A A A B G O Z r X o l N 7 / p 4 h e e r 7 Q a O c 5 m 8 z j q P P W z h I a k B o 2 W Y P O Q e Y O s + 1 I p X m h 7 j R G z s p 4 h H 5 c 5 h x t 7 w m t 6 n Y q + 0 y B x S V < / D a t a M a s h u p > 
</file>

<file path=customXml/itemProps1.xml><?xml version="1.0" encoding="utf-8"?>
<ds:datastoreItem xmlns:ds="http://schemas.openxmlformats.org/officeDocument/2006/customXml" ds:itemID="{622D7915-6FB4-4A25-9CD9-D1BDFCF51E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Brackets</vt:lpstr>
      <vt:lpstr>Life Expectancies</vt:lpstr>
      <vt:lpstr>Statics</vt:lpstr>
      <vt:lpstr>Investments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Diem Kratzke</dc:creator>
  <cp:lastModifiedBy>Thomas Kratzke</cp:lastModifiedBy>
  <cp:lastPrinted>2022-04-11T14:20:11Z</cp:lastPrinted>
  <dcterms:created xsi:type="dcterms:W3CDTF">2018-04-21T14:42:01Z</dcterms:created>
  <dcterms:modified xsi:type="dcterms:W3CDTF">2024-05-24T14:45:44Z</dcterms:modified>
</cp:coreProperties>
</file>