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D03320B3-2EC2-42F5-AC4B-FAC971D5CD8B}" xr6:coauthVersionLast="47" xr6:coauthVersionMax="47" xr10:uidLastSave="{00000000-0000-0000-0000-000000000000}"/>
  <bookViews>
    <workbookView xWindow="-135" yWindow="-135" windowWidth="29070" windowHeight="16470" tabRatio="735" activeTab="1" xr2:uid="{61290AE9-9247-4055-A5C3-1005466886B7}"/>
  </bookViews>
  <sheets>
    <sheet name="Parameters" sheetId="39" r:id="rId1"/>
    <sheet name="Owners and Accounts" sheetId="38" r:id="rId2"/>
  </sheets>
  <definedNames>
    <definedName name="OI_ROW" localSheetId="1">_xlfn.XMATCH(#REF!,'Owners and Accounts'!#REF!,-1,2)</definedName>
    <definedName name="OI_ROW" localSheetId="0">_xlfn.XMATCH(#REF!,Parameters!#REF!,-1,2)</definedName>
    <definedName name="OI_ROW">_xlfn.XMATCH(#REF!,#REF!,-1,2)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38" l="1"/>
  <c r="B78" i="38"/>
  <c r="B130" i="38"/>
  <c r="B105" i="38"/>
  <c r="B104" i="38"/>
  <c r="B129" i="38"/>
  <c r="B11" i="38"/>
  <c r="B12" i="38"/>
  <c r="B6" i="38"/>
  <c r="B5" i="38"/>
  <c r="A21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<sst xmlns="http://schemas.openxmlformats.org/spreadsheetml/2006/main" count="173" uniqueCount="90">
  <si>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</si>
  <si>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</si>
  <si>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</si>
  <si>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</si>
  <si>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</si>
  <si>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</si>
  <si>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</si>
  <si>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</si>
  <si>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</si>
  <si>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</si>
  <si>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</si>
  <si>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https://turbotax.intuit.com/tax-tips/irs-tax-return/what-is-the-difference-between-agi-and-magi-on-your-taxes/L7kHckNS3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</si>
  <si>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</si>
  <si>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</si>
  <si>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</si>
  <si>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</si>
  <si>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</si>
  <si>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</si>
  <si>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</si>
  <si>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</si>
  <si>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</si>
  <si>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</si>
  <si>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</si>
  <si>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</si>
  <si>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</si>
  <si>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</si>
  <si>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</si>
  <si>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</si>
  <si>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</si>
  <si>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</si>
  <si>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Medicare Specific MAGI: AGI + Tax-Exempt Interest</t>
  </si>
  <si>
    <t>Today's Date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</si>
  <si>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</si>
  <si>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</si>
  <si>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</si>
  <si>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</si>
  <si>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 xml:space="preserve">AGI = Earnings, Taxable Interest, all dividends, IRA withdrawals, </t>
  </si>
  <si>
    <t>Thomas</t>
  </si>
  <si>
    <t>Diem-Tran</t>
  </si>
  <si>
    <t>End Data</t>
  </si>
  <si>
    <t>Final Year</t>
  </si>
  <si>
    <t>Inflation</t>
  </si>
  <si>
    <t>IRMAA Multipliers</t>
  </si>
  <si>
    <t>Short-Term</t>
  </si>
  <si>
    <t>Long-Term</t>
  </si>
  <si>
    <t>Additional Medicare Tax</t>
  </si>
  <si>
    <t>Additional Medicare Tax on Investments</t>
  </si>
  <si>
    <t>Tax Adv US SMA (Y80817344)</t>
  </si>
  <si>
    <t>Tax Adv Intl SMA (Y80570158)</t>
  </si>
  <si>
    <t>Fixed Income</t>
  </si>
  <si>
    <t>Ordinary Income or Loss on Contingent Debt Instruments</t>
  </si>
  <si>
    <t>Specified Private Activity Bond Int Dividends</t>
  </si>
  <si>
    <t>Joint WROS - TOD (X82865374)</t>
  </si>
  <si>
    <t>Current Date</t>
  </si>
  <si>
    <t>Life Expectancies</t>
  </si>
  <si>
    <t>Ordinary Rates</t>
  </si>
  <si>
    <t>Long Term Rates</t>
  </si>
  <si>
    <t>Social Security AGI Rates</t>
  </si>
  <si>
    <t>Standard Deduction Current Year</t>
  </si>
  <si>
    <t>Part B Standard Premium Current Year</t>
  </si>
  <si>
    <t>Max Capital Gains Loss Current Year</t>
  </si>
  <si>
    <t>Medicare Tax Threshold Current Year</t>
  </si>
  <si>
    <t>SWAGs</t>
  </si>
  <si>
    <t>Miscellaneous Parameters</t>
  </si>
  <si>
    <t>Owners and Birth Dates</t>
  </si>
  <si>
    <t>Current Carry Forwards</t>
  </si>
  <si>
    <t>Investments Growth Rate</t>
  </si>
  <si>
    <t>Living Expenses</t>
  </si>
  <si>
    <t>Annual Living Expenses</t>
  </si>
  <si>
    <t>Owners and Outside Incomes</t>
  </si>
  <si>
    <t>Outside Incomes and Amounts</t>
  </si>
  <si>
    <t>Owners and Accounts</t>
  </si>
  <si>
    <t>Accounts and Use to Pay Priorities</t>
  </si>
  <si>
    <t>Outside Incomes and Years</t>
  </si>
  <si>
    <t>Owners and Social Security Incomes</t>
  </si>
  <si>
    <t>Accounts and Convert to Roth Priorities</t>
  </si>
  <si>
    <t>Accounts and Ages of First RMD</t>
  </si>
  <si>
    <t>Accounts and Divisors for Current Year</t>
  </si>
  <si>
    <t>Accounts and Bases</t>
  </si>
  <si>
    <t>TMK-Inh</t>
  </si>
  <si>
    <t>TMK-R/O</t>
  </si>
  <si>
    <t>DTK-TSP</t>
  </si>
  <si>
    <t>DTK-OPM</t>
  </si>
  <si>
    <t>TMK-Ann</t>
  </si>
  <si>
    <t xml:space="preserve">TMK-Ann Withdrawals: The amount that is considered income is computed via a ratio of value to investment. See:
</t>
  </si>
  <si>
    <t>TMK-Roth</t>
  </si>
  <si>
    <t>DTK-Roth</t>
  </si>
  <si>
    <t>Current Short-Term</t>
  </si>
  <si>
    <t>Current Long-Term</t>
  </si>
  <si>
    <t>Accounts and Current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</si>
</sst>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yyyy\-mm\-dd;@"/>
    <numFmt numFmtId="165" formatCode="0.0%"/>
    <numFmt numFmtId="166" formatCode="&quot;$&quot;#,##0.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</cellStyleXfs>
  <cellXfs count="28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19" fillId="0" borderId="0" xfId="0" applyFont="1"/>
    <xf numFmtId="164" fontId="0" fillId="0" borderId="0" xfId="0" applyNumberFormat="1" applyAlignment="1">
      <alignment horizontal="right"/>
    </xf>
    <xf numFmtId="0" fontId="0" fillId="0" borderId="11" xfId="0" applyBorder="1"/>
    <xf numFmtId="8" fontId="0" fillId="0" borderId="10" xfId="0" applyNumberFormat="1" applyBorder="1"/>
    <xf numFmtId="164" fontId="0" fillId="0" borderId="0" xfId="0" applyNumberFormat="1"/>
    <xf numFmtId="8" fontId="0" fillId="0" borderId="10" xfId="0" applyNumberFormat="1" applyBorder="1" applyAlignment="1">
      <alignment horizontal="right"/>
    </xf>
    <xf numFmtId="165" fontId="0" fillId="0" borderId="10" xfId="0" applyNumberFormat="1" applyBorder="1"/>
    <xf numFmtId="0" fontId="8" fillId="4" borderId="14" xfId="8" applyBorder="1" applyAlignment="1">
      <alignment horizontal="left"/>
    </xf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167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8" fillId="4" borderId="13" xfId="8" quotePrefix="1" applyBorder="1" applyAlignment="1">
      <alignment horizontal="center"/>
    </xf>
    <xf numFmtId="0" fontId="8" fillId="4" borderId="12" xfId="8" quotePrefix="1" applyBorder="1" applyAlignment="1">
      <alignment horizontal="center"/>
    </xf>
    <xf numFmtId="0" fontId="8" fillId="4" borderId="13" xfId="8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0" xfId="8" applyBorder="1" applyAlignment="1">
      <alignment horizontal="center"/>
    </xf>
    <xf numFmtId="0" fontId="8" fillId="4" borderId="10" xfId="8" quotePrefix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66"/>
  <sheetViews>
    <sheetView topLeftCell="A29" zoomScaleNormal="100" workbookViewId="0">
      <selection activeCell="C20" sqref="C20"/>
    </sheetView>
  </sheetViews>
  <sheetFormatPr defaultRowHeight="15" x14ac:dyDescent="0.25"/>
  <cols>
    <col min="1" max="1" width="37.42578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24" t="s">
        <v>63</v>
      </c>
      <c r="B1" s="24"/>
    </row>
    <row r="2" spans="1:2" x14ac:dyDescent="0.25">
      <c r="A2" s="12" t="s">
        <v>53</v>
      </c>
      <c r="B2" s="12">
        <v>45422</v>
      </c>
    </row>
    <row r="3" spans="1:2" x14ac:dyDescent="0.25">
      <c r="A3" s="13" t="s">
        <v>40</v>
      </c>
      <c r="B3" s="13">
        <v>2027</v>
      </c>
    </row>
    <row r="4" spans="1:2" x14ac:dyDescent="0.25">
      <c r="A4" s="2" t="s">
        <v>58</v>
      </c>
      <c r="B4" s="7">
        <v>29200</v>
      </c>
    </row>
    <row r="5" spans="1:2" x14ac:dyDescent="0.25">
      <c r="A5" s="14" t="s">
        <v>59</v>
      </c>
      <c r="B5" s="7">
        <v>174.7</v>
      </c>
    </row>
    <row r="6" spans="1:2" x14ac:dyDescent="0.25">
      <c r="A6" s="10" t="s">
        <v>60</v>
      </c>
      <c r="B6" s="7">
        <v>3000</v>
      </c>
    </row>
    <row r="7" spans="1:2" x14ac:dyDescent="0.25">
      <c r="A7" s="14" t="s">
        <v>61</v>
      </c>
      <c r="B7" s="15">
        <v>250000</v>
      </c>
    </row>
    <row r="8" spans="1:2" x14ac:dyDescent="0.25">
      <c r="A8" s="16" t="s">
        <v>45</v>
      </c>
      <c r="B8" s="10">
        <v>8.9999999999999993E-3</v>
      </c>
    </row>
    <row r="9" spans="1:2" x14ac:dyDescent="0.25">
      <c r="A9" s="16" t="s">
        <v>46</v>
      </c>
      <c r="B9" s="10">
        <v>3.7999999999999999E-2</v>
      </c>
    </row>
    <row r="10" spans="1:2" x14ac:dyDescent="0.25">
      <c r="A10" s="24" t="s">
        <v>62</v>
      </c>
      <c r="B10" s="24"/>
    </row>
    <row r="11" spans="1:2" x14ac:dyDescent="0.25">
      <c r="A11" s="14" t="s">
        <v>41</v>
      </c>
      <c r="B11" s="10">
        <v>0.05</v>
      </c>
    </row>
    <row r="12" spans="1:2" x14ac:dyDescent="0.25">
      <c r="A12" s="14" t="s">
        <v>66</v>
      </c>
      <c r="B12" s="10">
        <v>7.0000000000000007E-2</v>
      </c>
    </row>
    <row r="13" spans="1:2" x14ac:dyDescent="0.25">
      <c r="A13" s="22" t="s">
        <v>55</v>
      </c>
      <c r="B13" s="23"/>
    </row>
    <row r="14" spans="1:2" x14ac:dyDescent="0.25">
      <c r="A14" s="19">
        <v>0.1</v>
      </c>
      <c r="B14" s="7">
        <v>23200</v>
      </c>
    </row>
    <row r="15" spans="1:2" x14ac:dyDescent="0.25">
      <c r="A15" s="19">
        <v>0.12</v>
      </c>
      <c r="B15" s="7">
        <v>94300</v>
      </c>
    </row>
    <row r="16" spans="1:2" x14ac:dyDescent="0.25">
      <c r="A16" s="19">
        <v>0.22</v>
      </c>
      <c r="B16" s="7">
        <v>201050</v>
      </c>
    </row>
    <row r="17" spans="1:2" x14ac:dyDescent="0.25">
      <c r="A17" s="19">
        <v>0.24</v>
      </c>
      <c r="B17" s="7">
        <v>383900</v>
      </c>
    </row>
    <row r="18" spans="1:2" x14ac:dyDescent="0.25">
      <c r="A18" s="19">
        <v>0.32</v>
      </c>
      <c r="B18" s="7">
        <v>487450</v>
      </c>
    </row>
    <row r="19" spans="1:2" x14ac:dyDescent="0.25">
      <c r="A19" s="19">
        <v>0.35</v>
      </c>
      <c r="B19" s="7">
        <v>731200</v>
      </c>
    </row>
    <row r="20" spans="1:2" x14ac:dyDescent="0.25">
      <c r="A20" s="19">
        <v>0.37</v>
      </c>
      <c r="B20" s="7"/>
    </row>
    <row r="21" spans="1:2" x14ac:dyDescent="0.25">
      <c r="A21" s="22" t="str">
        <f>_xlfn.CONCAT(A13," 2026")</f>
        <v>Ordinary Rates 2026</v>
      </c>
      <c r="B21" s="23"/>
    </row>
    <row r="22" spans="1:2" x14ac:dyDescent="0.25">
      <c r="A22" s="19">
        <v>0.1</v>
      </c>
      <c r="B22" s="7"/>
    </row>
    <row r="23" spans="1:2" x14ac:dyDescent="0.25">
      <c r="A23" s="19">
        <v>0.15</v>
      </c>
      <c r="B23" s="7"/>
    </row>
    <row r="24" spans="1:2" x14ac:dyDescent="0.25">
      <c r="A24" s="19">
        <v>0.25</v>
      </c>
      <c r="B24" s="7"/>
    </row>
    <row r="25" spans="1:2" x14ac:dyDescent="0.25">
      <c r="A25" s="19">
        <v>0.28000000000000003</v>
      </c>
      <c r="B25" s="7"/>
    </row>
    <row r="26" spans="1:2" x14ac:dyDescent="0.25">
      <c r="A26" s="19">
        <v>0.33</v>
      </c>
      <c r="B26" s="7"/>
    </row>
    <row r="27" spans="1:2" x14ac:dyDescent="0.25">
      <c r="A27" s="19">
        <v>0.35</v>
      </c>
      <c r="B27" s="7"/>
    </row>
    <row r="28" spans="1:2" x14ac:dyDescent="0.25">
      <c r="A28" s="19">
        <v>0.39600000000000002</v>
      </c>
      <c r="B28" s="7"/>
    </row>
    <row r="29" spans="1:2" x14ac:dyDescent="0.25">
      <c r="A29" s="22" t="s">
        <v>56</v>
      </c>
      <c r="B29" s="23"/>
    </row>
    <row r="30" spans="1:2" x14ac:dyDescent="0.25">
      <c r="A30" s="19">
        <v>0</v>
      </c>
      <c r="B30" s="7">
        <v>94050</v>
      </c>
    </row>
    <row r="31" spans="1:2" x14ac:dyDescent="0.25">
      <c r="A31" s="19">
        <v>0.15</v>
      </c>
      <c r="B31" s="7">
        <v>583750</v>
      </c>
    </row>
    <row r="32" spans="1:2" x14ac:dyDescent="0.25">
      <c r="A32" s="19">
        <v>0.2</v>
      </c>
      <c r="B32" s="7"/>
    </row>
    <row r="33" spans="1:8" x14ac:dyDescent="0.25">
      <c r="A33" s="22" t="s">
        <v>57</v>
      </c>
      <c r="B33" s="23"/>
    </row>
    <row r="34" spans="1:8" x14ac:dyDescent="0.25">
      <c r="A34" s="19">
        <v>0</v>
      </c>
      <c r="B34" s="7">
        <v>32000</v>
      </c>
    </row>
    <row r="35" spans="1:8" x14ac:dyDescent="0.25">
      <c r="A35" s="19">
        <v>0.5</v>
      </c>
      <c r="B35" s="7">
        <v>44000</v>
      </c>
    </row>
    <row r="36" spans="1:8" x14ac:dyDescent="0.25">
      <c r="A36" s="19">
        <v>0.85</v>
      </c>
      <c r="B36" s="7"/>
    </row>
    <row r="37" spans="1:8" x14ac:dyDescent="0.25">
      <c r="A37" s="22" t="s">
        <v>42</v>
      </c>
      <c r="B37" s="23"/>
    </row>
    <row r="38" spans="1:8" x14ac:dyDescent="0.25">
      <c r="A38" s="19">
        <v>1</v>
      </c>
      <c r="B38" s="7">
        <v>210000</v>
      </c>
    </row>
    <row r="39" spans="1:8" x14ac:dyDescent="0.25">
      <c r="A39" s="19">
        <v>1.4</v>
      </c>
      <c r="B39" s="7">
        <v>264000</v>
      </c>
    </row>
    <row r="40" spans="1:8" x14ac:dyDescent="0.25">
      <c r="A40" s="19">
        <v>2</v>
      </c>
      <c r="B40" s="7">
        <v>330000</v>
      </c>
    </row>
    <row r="41" spans="1:8" x14ac:dyDescent="0.25">
      <c r="A41" s="19">
        <v>2.6</v>
      </c>
      <c r="B41" s="7">
        <v>394000</v>
      </c>
    </row>
    <row r="42" spans="1:8" x14ac:dyDescent="0.25">
      <c r="A42" s="19">
        <v>3.2</v>
      </c>
      <c r="B42" s="7">
        <v>750000</v>
      </c>
    </row>
    <row r="43" spans="1:8" x14ac:dyDescent="0.25">
      <c r="A43" s="19">
        <v>3.4</v>
      </c>
      <c r="B43" s="7"/>
      <c r="H43" s="3"/>
    </row>
    <row r="44" spans="1:8" x14ac:dyDescent="0.25">
      <c r="A44" s="22" t="s">
        <v>54</v>
      </c>
      <c r="B44" s="23"/>
      <c r="H44" s="5"/>
    </row>
    <row r="45" spans="1:8" x14ac:dyDescent="0.25">
      <c r="A45" s="18">
        <v>72</v>
      </c>
      <c r="B45" s="17">
        <v>27.4</v>
      </c>
      <c r="H45" s="5"/>
    </row>
    <row r="46" spans="1:8" x14ac:dyDescent="0.25">
      <c r="A46" s="18">
        <v>73</v>
      </c>
      <c r="B46" s="17">
        <v>26.5</v>
      </c>
    </row>
    <row r="47" spans="1:8" x14ac:dyDescent="0.25">
      <c r="A47" s="18">
        <v>74</v>
      </c>
      <c r="B47" s="17">
        <v>25.5</v>
      </c>
    </row>
    <row r="48" spans="1:8" x14ac:dyDescent="0.25">
      <c r="A48" s="18">
        <v>75</v>
      </c>
      <c r="B48" s="17">
        <v>24.6</v>
      </c>
    </row>
    <row r="49" spans="1:2" x14ac:dyDescent="0.25">
      <c r="A49" s="18">
        <v>76</v>
      </c>
      <c r="B49" s="17">
        <v>23.7</v>
      </c>
    </row>
    <row r="50" spans="1:2" x14ac:dyDescent="0.25">
      <c r="A50" s="18">
        <v>77</v>
      </c>
      <c r="B50" s="17">
        <v>22.9</v>
      </c>
    </row>
    <row r="51" spans="1:2" x14ac:dyDescent="0.25">
      <c r="A51" s="18">
        <v>78</v>
      </c>
      <c r="B51" s="17">
        <v>22</v>
      </c>
    </row>
    <row r="52" spans="1:2" x14ac:dyDescent="0.25">
      <c r="A52" s="18">
        <v>79</v>
      </c>
      <c r="B52" s="17">
        <v>21.1</v>
      </c>
    </row>
    <row r="53" spans="1:2" x14ac:dyDescent="0.25">
      <c r="A53" s="18">
        <v>80</v>
      </c>
      <c r="B53" s="17">
        <v>20.2</v>
      </c>
    </row>
    <row r="54" spans="1:2" x14ac:dyDescent="0.25">
      <c r="A54" s="18">
        <v>81</v>
      </c>
      <c r="B54" s="17">
        <v>19.399999999999999</v>
      </c>
    </row>
    <row r="55" spans="1:2" x14ac:dyDescent="0.25">
      <c r="A55" s="18">
        <v>82</v>
      </c>
      <c r="B55" s="17">
        <v>18.5</v>
      </c>
    </row>
    <row r="56" spans="1:2" x14ac:dyDescent="0.25">
      <c r="A56" s="18">
        <v>83</v>
      </c>
      <c r="B56" s="17">
        <v>17.7</v>
      </c>
    </row>
    <row r="57" spans="1:2" x14ac:dyDescent="0.25">
      <c r="A57" s="18">
        <v>84</v>
      </c>
      <c r="B57" s="17">
        <v>16.8</v>
      </c>
    </row>
    <row r="58" spans="1:2" x14ac:dyDescent="0.25">
      <c r="A58" s="18">
        <v>85</v>
      </c>
      <c r="B58" s="17">
        <v>16</v>
      </c>
    </row>
    <row r="59" spans="1:2" x14ac:dyDescent="0.25">
      <c r="A59" s="18">
        <v>86</v>
      </c>
      <c r="B59" s="17">
        <v>15.2</v>
      </c>
    </row>
    <row r="60" spans="1:2" x14ac:dyDescent="0.25">
      <c r="A60" s="18">
        <v>87</v>
      </c>
      <c r="B60" s="17">
        <v>14.4</v>
      </c>
    </row>
    <row r="61" spans="1:2" x14ac:dyDescent="0.25">
      <c r="A61" s="18">
        <v>88</v>
      </c>
      <c r="B61" s="17">
        <v>13.7</v>
      </c>
    </row>
    <row r="62" spans="1:2" x14ac:dyDescent="0.25">
      <c r="A62" s="18">
        <v>89</v>
      </c>
      <c r="B62" s="17">
        <v>12.9</v>
      </c>
    </row>
    <row r="63" spans="1:2" x14ac:dyDescent="0.25">
      <c r="A63" s="18">
        <v>90</v>
      </c>
      <c r="B63" s="17">
        <v>12.2</v>
      </c>
    </row>
    <row r="64" spans="1:2" ht="15.75" customHeight="1" x14ac:dyDescent="0.25">
      <c r="A64" s="18">
        <v>91</v>
      </c>
      <c r="B64" s="17">
        <v>11.5</v>
      </c>
    </row>
    <row r="65" spans="1:2" x14ac:dyDescent="0.25">
      <c r="A65" s="18">
        <v>92</v>
      </c>
      <c r="B65" s="17">
        <v>10.8</v>
      </c>
    </row>
    <row r="66" spans="1:2" x14ac:dyDescent="0.25">
      <c r="A66" s="18">
        <v>93</v>
      </c>
      <c r="B66" s="17">
        <v>10.1</v>
      </c>
    </row>
    <row r="67" spans="1:2" x14ac:dyDescent="0.25">
      <c r="A67" s="18">
        <v>94</v>
      </c>
      <c r="B67" s="17">
        <v>9.5</v>
      </c>
    </row>
    <row r="68" spans="1:2" x14ac:dyDescent="0.25">
      <c r="A68" s="18">
        <v>95</v>
      </c>
      <c r="B68" s="17">
        <v>8.9</v>
      </c>
    </row>
    <row r="69" spans="1:2" x14ac:dyDescent="0.25">
      <c r="A69" s="20" t="s">
        <v>39</v>
      </c>
      <c r="B69" s="21"/>
    </row>
    <row r="91" ht="15.75" customHeight="1" x14ac:dyDescent="0.25"/>
    <row r="92" ht="15.75" customHeight="1" x14ac:dyDescent="0.25"/>
    <row r="111" ht="15.75" customHeight="1" x14ac:dyDescent="0.25"/>
    <row r="134" ht="15.75" customHeight="1" x14ac:dyDescent="0.25"/>
    <row r="145" ht="15.75" customHeight="1" x14ac:dyDescent="0.25"/>
    <row r="159" ht="15.75" customHeight="1" x14ac:dyDescent="0.25"/>
    <row r="160" ht="15.75" customHeight="1" x14ac:dyDescent="0.25"/>
    <row r="162" ht="15.75" customHeight="1" x14ac:dyDescent="0.25"/>
    <row r="165" ht="15.75" customHeight="1" x14ac:dyDescent="0.25"/>
    <row r="174" ht="15.75" customHeight="1" x14ac:dyDescent="0.25"/>
    <row r="186" ht="15.75" customHeight="1" x14ac:dyDescent="0.25"/>
    <row r="188" ht="15.75" customHeight="1" x14ac:dyDescent="0.25"/>
    <row r="193" spans="3:3" ht="15.75" customHeight="1" x14ac:dyDescent="0.25"/>
    <row r="203" spans="3:3" x14ac:dyDescent="0.25">
      <c r="C203" s="1"/>
    </row>
    <row r="208" spans="3:3" x14ac:dyDescent="0.25">
      <c r="C208" s="1"/>
    </row>
    <row r="214" ht="15.75" customHeight="1" x14ac:dyDescent="0.25"/>
    <row r="221" ht="15.75" customHeight="1" x14ac:dyDescent="0.25"/>
    <row r="238" ht="15.75" customHeight="1" x14ac:dyDescent="0.25"/>
    <row r="266" ht="15.75" customHeight="1" x14ac:dyDescent="0.25"/>
  </sheetData>
  <mergeCells count="9">
    <mergeCell ref="A1:B1"/>
    <mergeCell ref="A44:B44"/>
    <mergeCell ref="A10:B10"/>
    <mergeCell ref="A69:B69"/>
    <mergeCell ref="A13:B13"/>
    <mergeCell ref="A21:B21"/>
    <mergeCell ref="A29:B29"/>
    <mergeCell ref="A33:B33"/>
    <mergeCell ref="A37:B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H256"/>
  <sheetViews>
    <sheetView tabSelected="1" topLeftCell="A46" zoomScaleNormal="100" workbookViewId="0">
      <selection activeCell="A78" sqref="A78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7" x14ac:dyDescent="0.25">
      <c r="A1" s="24" t="s">
        <v>64</v>
      </c>
      <c r="B1" s="24"/>
      <c r="C1" t="s">
        <v>31</v>
      </c>
      <c r="D1" s="8">
        <v>45413</v>
      </c>
    </row>
    <row r="2" spans="1:7" x14ac:dyDescent="0.25">
      <c r="A2" s="2" t="s">
        <v>37</v>
      </c>
      <c r="B2" s="12">
        <v>19661</v>
      </c>
      <c r="C2" t="s">
        <v>11</v>
      </c>
    </row>
    <row r="3" spans="1:7" x14ac:dyDescent="0.25">
      <c r="A3" s="2" t="s">
        <v>38</v>
      </c>
      <c r="B3" s="12">
        <v>20859</v>
      </c>
      <c r="C3" t="s">
        <v>27</v>
      </c>
    </row>
    <row r="4" spans="1:7" x14ac:dyDescent="0.25">
      <c r="A4" s="24" t="s">
        <v>74</v>
      </c>
      <c r="B4" s="24"/>
      <c r="C4" t="s">
        <v>28</v>
      </c>
    </row>
    <row r="5" spans="1:7" x14ac:dyDescent="0.25">
      <c r="A5" s="2" t="s">
        <v>37</v>
      </c>
      <c r="B5" s="7">
        <f>12*4505.6</f>
        <v>54067.200000000004</v>
      </c>
      <c r="C5" t="s">
        <v>26</v>
      </c>
      <c r="E5" s="6"/>
    </row>
    <row r="6" spans="1:7" x14ac:dyDescent="0.25">
      <c r="A6" s="2" t="s">
        <v>38</v>
      </c>
      <c r="B6" s="7">
        <f>12*2661.6</f>
        <v>31939.199999999997</v>
      </c>
      <c r="D6" s="26"/>
      <c r="E6" s="26"/>
      <c r="F6" s="3"/>
      <c r="G6" s="3"/>
    </row>
    <row r="7" spans="1:7" x14ac:dyDescent="0.25">
      <c r="A7" s="24" t="s">
        <v>69</v>
      </c>
      <c r="B7" s="24"/>
      <c r="C7" t="s">
        <v>30</v>
      </c>
      <c r="D7" s="26"/>
      <c r="E7" s="26"/>
      <c r="F7" s="3"/>
      <c r="G7" s="3"/>
    </row>
    <row r="8" spans="1:7" x14ac:dyDescent="0.25">
      <c r="A8" s="2" t="s">
        <v>38</v>
      </c>
      <c r="B8" s="9" t="s">
        <v>82</v>
      </c>
      <c r="F8" s="3"/>
      <c r="G8" s="3"/>
    </row>
    <row r="9" spans="1:7" x14ac:dyDescent="0.25">
      <c r="A9" s="2" t="s">
        <v>37</v>
      </c>
      <c r="B9" s="9" t="s">
        <v>83</v>
      </c>
      <c r="C9" s="27" t="s">
        <v>84</v>
      </c>
    </row>
    <row r="10" spans="1:7" x14ac:dyDescent="0.25">
      <c r="A10" s="22" t="s">
        <v>70</v>
      </c>
      <c r="B10" s="23"/>
      <c r="C10" t="s">
        <v>13</v>
      </c>
      <c r="F10" s="3"/>
      <c r="G10" s="3"/>
    </row>
    <row r="11" spans="1:7" x14ac:dyDescent="0.25">
      <c r="A11" s="2" t="s">
        <v>82</v>
      </c>
      <c r="B11" s="7">
        <f>2634*12</f>
        <v>31608</v>
      </c>
    </row>
    <row r="12" spans="1:7" x14ac:dyDescent="0.25">
      <c r="A12" s="2" t="s">
        <v>83</v>
      </c>
      <c r="B12" s="7">
        <f>71065.98-50692.01</f>
        <v>20373.969999999994</v>
      </c>
      <c r="C12" s="4" t="s">
        <v>15</v>
      </c>
    </row>
    <row r="13" spans="1:7" x14ac:dyDescent="0.25">
      <c r="A13" s="24" t="s">
        <v>73</v>
      </c>
      <c r="B13" s="24"/>
      <c r="C13" s="4" t="s">
        <v>16</v>
      </c>
    </row>
    <row r="14" spans="1:7" x14ac:dyDescent="0.25">
      <c r="A14" s="2" t="s">
        <v>83</v>
      </c>
      <c r="B14" s="13">
        <v>2025</v>
      </c>
      <c r="C14" s="4"/>
    </row>
    <row r="15" spans="1:7" x14ac:dyDescent="0.25">
      <c r="A15" s="24" t="s">
        <v>65</v>
      </c>
      <c r="B15" s="24"/>
      <c r="C15" t="s">
        <v>14</v>
      </c>
      <c r="F15" s="3"/>
      <c r="G15" s="3"/>
    </row>
    <row r="16" spans="1:7" x14ac:dyDescent="0.25">
      <c r="A16" s="2" t="s">
        <v>43</v>
      </c>
      <c r="B16" s="7">
        <v>-10950</v>
      </c>
      <c r="F16" s="3"/>
      <c r="G16" s="3"/>
    </row>
    <row r="17" spans="1:3" x14ac:dyDescent="0.25">
      <c r="A17" s="2" t="s">
        <v>44</v>
      </c>
      <c r="B17" s="7">
        <v>-17755</v>
      </c>
      <c r="C17" t="s">
        <v>32</v>
      </c>
    </row>
    <row r="18" spans="1:3" x14ac:dyDescent="0.25">
      <c r="A18" s="24" t="s">
        <v>67</v>
      </c>
      <c r="B18" s="24"/>
      <c r="C18" t="s">
        <v>36</v>
      </c>
    </row>
    <row r="19" spans="1:3" x14ac:dyDescent="0.25">
      <c r="A19" s="2" t="s">
        <v>68</v>
      </c>
      <c r="B19" s="7">
        <v>80000</v>
      </c>
    </row>
    <row r="20" spans="1:3" x14ac:dyDescent="0.25">
      <c r="A20" s="24" t="s">
        <v>71</v>
      </c>
      <c r="B20" s="24"/>
      <c r="C20" t="s">
        <v>33</v>
      </c>
    </row>
    <row r="21" spans="1:3" x14ac:dyDescent="0.25">
      <c r="A21" s="2"/>
      <c r="B21" s="9" t="s">
        <v>52</v>
      </c>
      <c r="C21" t="s">
        <v>34</v>
      </c>
    </row>
    <row r="22" spans="1:3" x14ac:dyDescent="0.25">
      <c r="A22" s="2"/>
      <c r="B22" s="9" t="s">
        <v>47</v>
      </c>
      <c r="C22" t="s">
        <v>35</v>
      </c>
    </row>
    <row r="23" spans="1:3" x14ac:dyDescent="0.25">
      <c r="A23" s="2"/>
      <c r="B23" s="9" t="s">
        <v>48</v>
      </c>
    </row>
    <row r="24" spans="1:3" x14ac:dyDescent="0.25">
      <c r="A24" s="2" t="s">
        <v>37</v>
      </c>
      <c r="B24" s="9" t="s">
        <v>79</v>
      </c>
      <c r="C24" s="11" t="s">
        <v>29</v>
      </c>
    </row>
    <row r="25" spans="1:3" x14ac:dyDescent="0.25">
      <c r="A25" s="2" t="s">
        <v>37</v>
      </c>
      <c r="B25" s="9" t="s">
        <v>80</v>
      </c>
    </row>
    <row r="26" spans="1:3" x14ac:dyDescent="0.25">
      <c r="A26" s="2" t="s">
        <v>38</v>
      </c>
      <c r="B26" s="9" t="s">
        <v>81</v>
      </c>
    </row>
    <row r="27" spans="1:3" x14ac:dyDescent="0.25">
      <c r="A27" s="2" t="s">
        <v>37</v>
      </c>
      <c r="B27" s="9" t="s">
        <v>85</v>
      </c>
    </row>
    <row r="28" spans="1:3" x14ac:dyDescent="0.25">
      <c r="A28" s="2" t="s">
        <v>38</v>
      </c>
      <c r="B28" s="9" t="s">
        <v>86</v>
      </c>
    </row>
    <row r="29" spans="1:3" x14ac:dyDescent="0.25">
      <c r="A29" s="24" t="s">
        <v>72</v>
      </c>
      <c r="B29" s="24"/>
    </row>
    <row r="30" spans="1:3" x14ac:dyDescent="0.25">
      <c r="A30" s="2" t="s">
        <v>52</v>
      </c>
      <c r="B30" s="2">
        <v>0</v>
      </c>
    </row>
    <row r="31" spans="1:3" x14ac:dyDescent="0.25">
      <c r="A31" s="2" t="s">
        <v>47</v>
      </c>
      <c r="B31" s="2">
        <v>1</v>
      </c>
    </row>
    <row r="32" spans="1:3" x14ac:dyDescent="0.25">
      <c r="A32" s="2" t="s">
        <v>48</v>
      </c>
      <c r="B32" s="2">
        <v>2</v>
      </c>
    </row>
    <row r="33" spans="1:2" x14ac:dyDescent="0.25">
      <c r="A33" s="2" t="s">
        <v>79</v>
      </c>
      <c r="B33" s="2">
        <v>3</v>
      </c>
    </row>
    <row r="34" spans="1:2" x14ac:dyDescent="0.25">
      <c r="A34" s="24" t="s">
        <v>75</v>
      </c>
      <c r="B34" s="24"/>
    </row>
    <row r="35" spans="1:2" x14ac:dyDescent="0.25">
      <c r="A35" s="2" t="s">
        <v>80</v>
      </c>
      <c r="B35" s="2">
        <v>0</v>
      </c>
    </row>
    <row r="36" spans="1:2" x14ac:dyDescent="0.25">
      <c r="A36" s="2" t="s">
        <v>81</v>
      </c>
      <c r="B36" s="2">
        <v>1</v>
      </c>
    </row>
    <row r="37" spans="1:2" x14ac:dyDescent="0.25">
      <c r="A37" s="24" t="s">
        <v>76</v>
      </c>
      <c r="B37" s="24"/>
    </row>
    <row r="38" spans="1:2" x14ac:dyDescent="0.25">
      <c r="A38" s="2" t="s">
        <v>80</v>
      </c>
      <c r="B38" s="2">
        <v>73</v>
      </c>
    </row>
    <row r="39" spans="1:2" x14ac:dyDescent="0.25">
      <c r="A39" s="2" t="s">
        <v>81</v>
      </c>
      <c r="B39" s="2">
        <v>73</v>
      </c>
    </row>
    <row r="40" spans="1:2" x14ac:dyDescent="0.25">
      <c r="A40" s="24" t="s">
        <v>77</v>
      </c>
      <c r="B40" s="24"/>
    </row>
    <row r="41" spans="1:2" x14ac:dyDescent="0.25">
      <c r="A41" s="2" t="s">
        <v>79</v>
      </c>
      <c r="B41" s="2">
        <v>17.2</v>
      </c>
    </row>
    <row r="42" spans="1:2" x14ac:dyDescent="0.25">
      <c r="A42" s="24" t="s">
        <v>89</v>
      </c>
      <c r="B42" s="24"/>
    </row>
    <row r="43" spans="1:2" x14ac:dyDescent="0.25">
      <c r="A43" s="2" t="s">
        <v>79</v>
      </c>
      <c r="B43" s="7">
        <v>41925</v>
      </c>
    </row>
    <row r="44" spans="1:2" x14ac:dyDescent="0.25">
      <c r="A44" s="2" t="s">
        <v>80</v>
      </c>
      <c r="B44" s="7">
        <v>2200000</v>
      </c>
    </row>
    <row r="45" spans="1:2" x14ac:dyDescent="0.25">
      <c r="A45" s="2" t="s">
        <v>81</v>
      </c>
      <c r="B45" s="7">
        <v>1009000</v>
      </c>
    </row>
    <row r="46" spans="1:2" x14ac:dyDescent="0.25">
      <c r="A46" s="2" t="s">
        <v>52</v>
      </c>
      <c r="B46" s="7">
        <v>400000</v>
      </c>
    </row>
    <row r="47" spans="1:2" x14ac:dyDescent="0.25">
      <c r="A47" s="2" t="s">
        <v>47</v>
      </c>
      <c r="B47" s="7">
        <v>200000</v>
      </c>
    </row>
    <row r="48" spans="1:2" x14ac:dyDescent="0.25">
      <c r="A48" s="2" t="s">
        <v>48</v>
      </c>
      <c r="B48" s="7">
        <v>300000</v>
      </c>
    </row>
    <row r="49" spans="1:8" x14ac:dyDescent="0.25">
      <c r="A49" s="24" t="s">
        <v>78</v>
      </c>
      <c r="B49" s="24"/>
    </row>
    <row r="50" spans="1:8" x14ac:dyDescent="0.25">
      <c r="A50" s="2" t="s">
        <v>52</v>
      </c>
      <c r="B50" s="7">
        <v>250000</v>
      </c>
    </row>
    <row r="51" spans="1:8" x14ac:dyDescent="0.25">
      <c r="A51" s="2" t="s">
        <v>47</v>
      </c>
      <c r="B51" s="7">
        <v>130000</v>
      </c>
    </row>
    <row r="52" spans="1:8" x14ac:dyDescent="0.25">
      <c r="A52" s="2" t="s">
        <v>48</v>
      </c>
      <c r="B52" s="7">
        <v>130000</v>
      </c>
    </row>
    <row r="53" spans="1:8" x14ac:dyDescent="0.25">
      <c r="A53" s="24" t="s">
        <v>52</v>
      </c>
      <c r="B53" s="24"/>
    </row>
    <row r="54" spans="1:8" ht="15.75" customHeight="1" x14ac:dyDescent="0.25">
      <c r="A54" s="2" t="s">
        <v>21</v>
      </c>
      <c r="B54" s="7">
        <v>0</v>
      </c>
    </row>
    <row r="55" spans="1:8" x14ac:dyDescent="0.25">
      <c r="A55" s="2" t="s">
        <v>0</v>
      </c>
      <c r="B55" s="7">
        <v>0</v>
      </c>
    </row>
    <row r="56" spans="1:8" x14ac:dyDescent="0.25">
      <c r="A56" s="2" t="s">
        <v>1</v>
      </c>
      <c r="B56" s="7">
        <v>0</v>
      </c>
    </row>
    <row r="57" spans="1:8" x14ac:dyDescent="0.25">
      <c r="A57" s="2" t="s">
        <v>2</v>
      </c>
      <c r="B57" s="7">
        <v>0</v>
      </c>
      <c r="H57" s="3"/>
    </row>
    <row r="58" spans="1:8" x14ac:dyDescent="0.25">
      <c r="A58" s="2" t="s">
        <v>4</v>
      </c>
      <c r="B58" s="7">
        <v>0</v>
      </c>
      <c r="H58" s="5"/>
    </row>
    <row r="59" spans="1:8" x14ac:dyDescent="0.25">
      <c r="A59" s="2" t="s">
        <v>5</v>
      </c>
      <c r="B59" s="7">
        <v>0</v>
      </c>
      <c r="H59" s="5"/>
    </row>
    <row r="60" spans="1:8" x14ac:dyDescent="0.25">
      <c r="A60" s="2" t="s">
        <v>6</v>
      </c>
      <c r="B60" s="7">
        <v>75436.960000000006</v>
      </c>
    </row>
    <row r="61" spans="1:8" x14ac:dyDescent="0.25">
      <c r="A61" s="2" t="s">
        <v>49</v>
      </c>
      <c r="B61" s="7">
        <v>0</v>
      </c>
    </row>
    <row r="62" spans="1:8" x14ac:dyDescent="0.25">
      <c r="A62" s="2" t="s">
        <v>7</v>
      </c>
      <c r="B62" s="7">
        <v>0</v>
      </c>
    </row>
    <row r="63" spans="1:8" x14ac:dyDescent="0.25">
      <c r="A63" s="2" t="s">
        <v>8</v>
      </c>
      <c r="B63" s="7">
        <v>0</v>
      </c>
    </row>
    <row r="64" spans="1:8" x14ac:dyDescent="0.25">
      <c r="A64" s="2" t="s">
        <v>50</v>
      </c>
      <c r="B64" s="7">
        <v>0</v>
      </c>
    </row>
    <row r="65" spans="1:2" x14ac:dyDescent="0.25">
      <c r="A65" s="2" t="s">
        <v>9</v>
      </c>
      <c r="B65" s="7">
        <v>0</v>
      </c>
    </row>
    <row r="66" spans="1:2" x14ac:dyDescent="0.25">
      <c r="A66" s="2" t="s">
        <v>10</v>
      </c>
      <c r="B66" s="7">
        <v>0</v>
      </c>
    </row>
    <row r="67" spans="1:2" x14ac:dyDescent="0.25">
      <c r="A67" s="2" t="s">
        <v>12</v>
      </c>
      <c r="B67" s="7">
        <v>0</v>
      </c>
    </row>
    <row r="68" spans="1:2" x14ac:dyDescent="0.25">
      <c r="A68" s="2" t="s">
        <v>17</v>
      </c>
      <c r="B68" s="7">
        <v>1176.92</v>
      </c>
    </row>
    <row r="69" spans="1:2" x14ac:dyDescent="0.25">
      <c r="A69" s="2" t="s">
        <v>18</v>
      </c>
      <c r="B69" s="7">
        <v>971.2</v>
      </c>
    </row>
    <row r="70" spans="1:2" x14ac:dyDescent="0.25">
      <c r="A70" s="2" t="s">
        <v>19</v>
      </c>
      <c r="B70" s="7">
        <v>0</v>
      </c>
    </row>
    <row r="71" spans="1:2" x14ac:dyDescent="0.25">
      <c r="A71" s="2" t="s">
        <v>20</v>
      </c>
      <c r="B71" s="7">
        <v>0</v>
      </c>
    </row>
    <row r="72" spans="1:2" x14ac:dyDescent="0.25">
      <c r="A72" s="2" t="s">
        <v>3</v>
      </c>
      <c r="B72" s="7">
        <v>0</v>
      </c>
    </row>
    <row r="73" spans="1:2" x14ac:dyDescent="0.25">
      <c r="A73" s="2" t="s">
        <v>22</v>
      </c>
      <c r="B73" s="7">
        <v>0</v>
      </c>
    </row>
    <row r="74" spans="1:2" x14ac:dyDescent="0.25">
      <c r="A74" s="2" t="s">
        <v>23</v>
      </c>
      <c r="B74" s="7">
        <v>0</v>
      </c>
    </row>
    <row r="75" spans="1:2" x14ac:dyDescent="0.25">
      <c r="A75" s="2" t="s">
        <v>24</v>
      </c>
      <c r="B75" s="7">
        <v>0</v>
      </c>
    </row>
    <row r="76" spans="1:2" x14ac:dyDescent="0.25">
      <c r="A76" s="2" t="s">
        <v>25</v>
      </c>
      <c r="B76" s="7">
        <v>0</v>
      </c>
    </row>
    <row r="77" spans="1:2" x14ac:dyDescent="0.25">
      <c r="A77" s="2" t="s">
        <v>51</v>
      </c>
      <c r="B77" s="7">
        <v>0</v>
      </c>
    </row>
    <row r="78" spans="1:2" x14ac:dyDescent="0.25">
      <c r="A78" s="2" t="s">
        <v>87</v>
      </c>
      <c r="B78" s="7">
        <f>SUM(B55:B59)+SUM(B61:B68)+SUM(B70:B72)-SUM(B73:B74)+SUM(B75:B77)</f>
        <v>1176.92</v>
      </c>
    </row>
    <row r="79" spans="1:2" x14ac:dyDescent="0.25">
      <c r="A79" s="2" t="s">
        <v>88</v>
      </c>
      <c r="B79" s="7">
        <f>B54+B60+B69</f>
        <v>76408.160000000003</v>
      </c>
    </row>
    <row r="80" spans="1:2" x14ac:dyDescent="0.25">
      <c r="A80" s="22" t="s">
        <v>47</v>
      </c>
      <c r="B80" s="23"/>
    </row>
    <row r="81" spans="1:2" ht="15.75" customHeight="1" x14ac:dyDescent="0.25">
      <c r="A81" s="2" t="s">
        <v>21</v>
      </c>
      <c r="B81" s="7">
        <v>0</v>
      </c>
    </row>
    <row r="82" spans="1:2" ht="15.75" customHeight="1" x14ac:dyDescent="0.25">
      <c r="A82" s="2" t="s">
        <v>0</v>
      </c>
      <c r="B82" s="7">
        <v>0</v>
      </c>
    </row>
    <row r="83" spans="1:2" x14ac:dyDescent="0.25">
      <c r="A83" s="2" t="s">
        <v>1</v>
      </c>
      <c r="B83" s="7">
        <v>0</v>
      </c>
    </row>
    <row r="84" spans="1:2" x14ac:dyDescent="0.25">
      <c r="A84" s="2" t="s">
        <v>2</v>
      </c>
      <c r="B84" s="7">
        <v>0</v>
      </c>
    </row>
    <row r="85" spans="1:2" x14ac:dyDescent="0.25">
      <c r="A85" s="2" t="s">
        <v>4</v>
      </c>
      <c r="B85" s="7">
        <v>0</v>
      </c>
    </row>
    <row r="86" spans="1:2" x14ac:dyDescent="0.25">
      <c r="A86" s="2" t="s">
        <v>5</v>
      </c>
      <c r="B86" s="7">
        <v>-343.15</v>
      </c>
    </row>
    <row r="87" spans="1:2" x14ac:dyDescent="0.25">
      <c r="A87" s="2" t="s">
        <v>6</v>
      </c>
      <c r="B87" s="7">
        <v>-2.69</v>
      </c>
    </row>
    <row r="88" spans="1:2" x14ac:dyDescent="0.25">
      <c r="A88" s="2" t="s">
        <v>49</v>
      </c>
      <c r="B88" s="7">
        <v>0</v>
      </c>
    </row>
    <row r="89" spans="1:2" x14ac:dyDescent="0.25">
      <c r="A89" s="2" t="s">
        <v>7</v>
      </c>
      <c r="B89" s="7">
        <v>0</v>
      </c>
    </row>
    <row r="90" spans="1:2" x14ac:dyDescent="0.25">
      <c r="A90" s="2" t="s">
        <v>8</v>
      </c>
      <c r="B90" s="7">
        <v>0</v>
      </c>
    </row>
    <row r="91" spans="1:2" x14ac:dyDescent="0.25">
      <c r="A91" s="2" t="s">
        <v>50</v>
      </c>
      <c r="B91" s="7">
        <v>0</v>
      </c>
    </row>
    <row r="92" spans="1:2" x14ac:dyDescent="0.25">
      <c r="A92" s="2" t="s">
        <v>9</v>
      </c>
      <c r="B92" s="7">
        <v>0</v>
      </c>
    </row>
    <row r="93" spans="1:2" x14ac:dyDescent="0.25">
      <c r="A93" s="2" t="s">
        <v>10</v>
      </c>
      <c r="B93" s="7">
        <v>0</v>
      </c>
    </row>
    <row r="94" spans="1:2" x14ac:dyDescent="0.25">
      <c r="A94" s="2" t="s">
        <v>17</v>
      </c>
      <c r="B94" s="7">
        <v>79.62</v>
      </c>
    </row>
    <row r="95" spans="1:2" x14ac:dyDescent="0.25">
      <c r="A95" s="2" t="s">
        <v>18</v>
      </c>
      <c r="B95" s="7">
        <v>650.99</v>
      </c>
    </row>
    <row r="96" spans="1:2" x14ac:dyDescent="0.25">
      <c r="A96" s="2" t="s">
        <v>19</v>
      </c>
      <c r="B96" s="7">
        <v>0</v>
      </c>
    </row>
    <row r="97" spans="1:3" x14ac:dyDescent="0.25">
      <c r="A97" s="2" t="s">
        <v>20</v>
      </c>
      <c r="B97" s="7">
        <v>0</v>
      </c>
    </row>
    <row r="98" spans="1:3" x14ac:dyDescent="0.25">
      <c r="A98" s="2" t="s">
        <v>3</v>
      </c>
      <c r="B98" s="7">
        <v>0</v>
      </c>
    </row>
    <row r="99" spans="1:3" x14ac:dyDescent="0.25">
      <c r="A99" s="2" t="s">
        <v>22</v>
      </c>
      <c r="B99" s="7">
        <v>0</v>
      </c>
    </row>
    <row r="100" spans="1:3" x14ac:dyDescent="0.25">
      <c r="A100" s="2" t="s">
        <v>23</v>
      </c>
      <c r="B100" s="7">
        <v>0.34</v>
      </c>
    </row>
    <row r="101" spans="1:3" ht="15.75" customHeight="1" x14ac:dyDescent="0.25">
      <c r="A101" s="2" t="s">
        <v>24</v>
      </c>
      <c r="B101" s="7">
        <v>0</v>
      </c>
    </row>
    <row r="102" spans="1:3" x14ac:dyDescent="0.25">
      <c r="A102" s="2" t="s">
        <v>25</v>
      </c>
      <c r="B102" s="7">
        <v>0</v>
      </c>
    </row>
    <row r="103" spans="1:3" x14ac:dyDescent="0.25">
      <c r="A103" s="2" t="s">
        <v>51</v>
      </c>
      <c r="B103" s="7">
        <v>0</v>
      </c>
    </row>
    <row r="104" spans="1:3" x14ac:dyDescent="0.25">
      <c r="A104" s="2" t="s">
        <v>87</v>
      </c>
      <c r="B104" s="7">
        <f>SUM(B82:B86)+SUM(B88:B92)+B94+SUM(B96:B98)-SUM(B99:B100)+SUM(B101:B103)</f>
        <v>-263.86999999999995</v>
      </c>
    </row>
    <row r="105" spans="1:3" x14ac:dyDescent="0.25">
      <c r="A105" s="2" t="s">
        <v>88</v>
      </c>
      <c r="B105" s="7">
        <f>B81+B87+B95</f>
        <v>648.29999999999995</v>
      </c>
    </row>
    <row r="106" spans="1:3" x14ac:dyDescent="0.25">
      <c r="A106" s="24" t="s">
        <v>48</v>
      </c>
      <c r="B106" s="24"/>
    </row>
    <row r="107" spans="1:3" x14ac:dyDescent="0.25">
      <c r="A107" s="2" t="s">
        <v>21</v>
      </c>
      <c r="B107" s="7">
        <v>0</v>
      </c>
    </row>
    <row r="108" spans="1:3" x14ac:dyDescent="0.25">
      <c r="A108" s="2" t="s">
        <v>0</v>
      </c>
      <c r="B108" s="7">
        <v>0</v>
      </c>
      <c r="C108" s="1"/>
    </row>
    <row r="109" spans="1:3" x14ac:dyDescent="0.25">
      <c r="A109" s="2" t="s">
        <v>1</v>
      </c>
      <c r="B109" s="7">
        <v>0</v>
      </c>
    </row>
    <row r="110" spans="1:3" x14ac:dyDescent="0.25">
      <c r="A110" s="2" t="s">
        <v>2</v>
      </c>
      <c r="B110" s="7">
        <v>0</v>
      </c>
    </row>
    <row r="111" spans="1:3" x14ac:dyDescent="0.25">
      <c r="A111" s="2" t="s">
        <v>4</v>
      </c>
      <c r="B111" s="7">
        <v>0</v>
      </c>
    </row>
    <row r="112" spans="1:3" x14ac:dyDescent="0.25">
      <c r="A112" s="2" t="s">
        <v>5</v>
      </c>
      <c r="B112" s="7">
        <v>-1447.99</v>
      </c>
    </row>
    <row r="113" spans="1:2" x14ac:dyDescent="0.25">
      <c r="A113" s="2" t="s">
        <v>6</v>
      </c>
      <c r="B113" s="7">
        <v>-149.82</v>
      </c>
    </row>
    <row r="114" spans="1:2" x14ac:dyDescent="0.25">
      <c r="A114" s="2" t="s">
        <v>49</v>
      </c>
      <c r="B114" s="7">
        <v>0</v>
      </c>
    </row>
    <row r="115" spans="1:2" x14ac:dyDescent="0.25">
      <c r="A115" s="2" t="s">
        <v>7</v>
      </c>
      <c r="B115" s="7">
        <v>0</v>
      </c>
    </row>
    <row r="116" spans="1:2" x14ac:dyDescent="0.25">
      <c r="A116" s="2" t="s">
        <v>8</v>
      </c>
      <c r="B116" s="7">
        <v>0</v>
      </c>
    </row>
    <row r="117" spans="1:2" x14ac:dyDescent="0.25">
      <c r="A117" s="2" t="s">
        <v>50</v>
      </c>
      <c r="B117" s="7">
        <v>0</v>
      </c>
    </row>
    <row r="118" spans="1:2" x14ac:dyDescent="0.25">
      <c r="A118" s="2" t="s">
        <v>9</v>
      </c>
      <c r="B118" s="7">
        <v>0</v>
      </c>
    </row>
    <row r="119" spans="1:2" x14ac:dyDescent="0.25">
      <c r="A119" s="2" t="s">
        <v>10</v>
      </c>
      <c r="B119" s="7">
        <v>0</v>
      </c>
    </row>
    <row r="120" spans="1:2" x14ac:dyDescent="0.25">
      <c r="A120" s="2" t="s">
        <v>17</v>
      </c>
      <c r="B120" s="7">
        <v>1900.51</v>
      </c>
    </row>
    <row r="121" spans="1:2" x14ac:dyDescent="0.25">
      <c r="A121" s="2" t="s">
        <v>18</v>
      </c>
      <c r="B121" s="7">
        <v>0</v>
      </c>
    </row>
    <row r="122" spans="1:2" x14ac:dyDescent="0.25">
      <c r="A122" s="2" t="s">
        <v>19</v>
      </c>
      <c r="B122" s="7">
        <v>0</v>
      </c>
    </row>
    <row r="123" spans="1:2" x14ac:dyDescent="0.25">
      <c r="A123" s="2" t="s">
        <v>20</v>
      </c>
      <c r="B123" s="7">
        <v>0</v>
      </c>
    </row>
    <row r="124" spans="1:2" ht="15.75" customHeight="1" x14ac:dyDescent="0.25">
      <c r="A124" s="2" t="s">
        <v>3</v>
      </c>
      <c r="B124" s="7">
        <v>29.18</v>
      </c>
    </row>
    <row r="125" spans="1:2" x14ac:dyDescent="0.25">
      <c r="A125" s="2" t="s">
        <v>22</v>
      </c>
      <c r="B125" s="7">
        <v>0</v>
      </c>
    </row>
    <row r="126" spans="1:2" x14ac:dyDescent="0.25">
      <c r="A126" s="2" t="s">
        <v>23</v>
      </c>
      <c r="B126" s="7">
        <v>265.67</v>
      </c>
    </row>
    <row r="127" spans="1:2" x14ac:dyDescent="0.25">
      <c r="A127" s="2" t="s">
        <v>24</v>
      </c>
      <c r="B127" s="7">
        <v>0</v>
      </c>
    </row>
    <row r="128" spans="1:2" x14ac:dyDescent="0.25">
      <c r="A128" s="2" t="s">
        <v>25</v>
      </c>
      <c r="B128" s="7">
        <v>0</v>
      </c>
    </row>
    <row r="129" spans="1:2" x14ac:dyDescent="0.25">
      <c r="A129" s="2" t="s">
        <v>87</v>
      </c>
      <c r="B129" s="7">
        <f>SUM(B108:B112)+SUM(B114:B118)+B120+SUM(B122:B124)-SUM(B125:B126)+SUM(B127:B128)</f>
        <v>216.02999999999997</v>
      </c>
    </row>
    <row r="130" spans="1:2" x14ac:dyDescent="0.25">
      <c r="A130" s="2" t="s">
        <v>88</v>
      </c>
      <c r="B130" s="7">
        <f>B107+B113+B121</f>
        <v>-149.82</v>
      </c>
    </row>
    <row r="131" spans="1:2" x14ac:dyDescent="0.25">
      <c r="A131" s="25" t="s">
        <v>39</v>
      </c>
      <c r="B131" s="25"/>
    </row>
    <row r="135" spans="1:2" ht="15.75" customHeight="1" x14ac:dyDescent="0.25"/>
    <row r="149" spans="3:3" ht="15.75" customHeight="1" x14ac:dyDescent="0.25"/>
    <row r="150" spans="3:3" ht="15.75" customHeight="1" x14ac:dyDescent="0.25"/>
    <row r="152" spans="3:3" ht="15.75" customHeight="1" x14ac:dyDescent="0.25"/>
    <row r="155" spans="3:3" ht="15.75" customHeight="1" x14ac:dyDescent="0.25">
      <c r="C155" s="1"/>
    </row>
    <row r="160" spans="3:3" x14ac:dyDescent="0.25">
      <c r="C160" s="1"/>
    </row>
    <row r="164" ht="15.75" customHeight="1" x14ac:dyDescent="0.25"/>
    <row r="176" ht="15.75" customHeight="1" x14ac:dyDescent="0.25"/>
    <row r="178" ht="15.75" customHeight="1" x14ac:dyDescent="0.25"/>
    <row r="183" ht="15.75" customHeight="1" x14ac:dyDescent="0.25"/>
    <row r="204" ht="15.75" customHeight="1" x14ac:dyDescent="0.25"/>
    <row r="211" ht="15.75" customHeight="1" x14ac:dyDescent="0.25"/>
    <row r="228" ht="15.75" customHeight="1" x14ac:dyDescent="0.25"/>
    <row r="256" ht="15.75" customHeight="1" x14ac:dyDescent="0.25"/>
  </sheetData>
  <mergeCells count="18">
    <mergeCell ref="A1:B1"/>
    <mergeCell ref="A29:B29"/>
    <mergeCell ref="A131:B131"/>
    <mergeCell ref="A40:B40"/>
    <mergeCell ref="A34:B34"/>
    <mergeCell ref="A18:B18"/>
    <mergeCell ref="A20:B20"/>
    <mergeCell ref="A49:B49"/>
    <mergeCell ref="A53:B53"/>
    <mergeCell ref="A80:B80"/>
    <mergeCell ref="A106:B106"/>
    <mergeCell ref="A37:B37"/>
    <mergeCell ref="A15:B15"/>
    <mergeCell ref="A42:B42"/>
    <mergeCell ref="A13:B13"/>
    <mergeCell ref="A4:B4"/>
    <mergeCell ref="A7:B7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Owners and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2024-06-14T02:17:51Z</dcterms:modified>
</cp:coreProperties>
</file>