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B77E0498-FA7A-441C-A1B6-823DBDA78C2F}" xr6:coauthVersionLast="47" xr6:coauthVersionMax="47" xr10:uidLastSave="{00000000-0000-0000-0000-000000000000}"/>
  <bookViews>
    <workbookView xWindow="-120" yWindow="-120" windowWidth="29040" windowHeight="16440" tabRatio="735" activeTab="1" xr2:uid="{61290AE9-9247-4055-A5C3-1005466886B7}"/>
  </bookViews>
  <sheets>
    <sheet name="Statics" sheetId="38" r:id="rId1"/>
    <sheet name="Brackets First Year" sheetId="39" r:id="rId2"/>
    <sheet name="Fidelity" sheetId="41" r:id="rId3"/>
    <sheet name="Outputsx" sheetId="40" r:id="rId4"/>
  </sheets>
  <definedNames>
    <definedName name="OI_ROW" localSheetId="1">_xlfn.XMATCH(#REF!,'Brackets First Year'!$B$2:$B$8,-1,2)</definedName>
    <definedName name="OI_ROW" localSheetId="2">_xlfn.XMATCH(#REF!,Fidelity!#REF!,-1,2)</definedName>
    <definedName name="OI_ROW" localSheetId="3">_xlfn.XMATCH(#REF!,Outputsx!#REF!,-1,2)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41" l="1"/>
  <c r="B46" i="41" s="1"/>
  <c r="A45" i="41"/>
  <c r="B45" i="41" s="1"/>
  <c r="A44" i="41"/>
  <c r="B44" i="41" s="1"/>
  <c r="A43" i="41"/>
  <c r="B43" i="41" s="1"/>
  <c r="A42" i="41"/>
  <c r="B42" i="41" s="1"/>
  <c r="A41" i="41"/>
  <c r="B41" i="41" s="1"/>
  <c r="A40" i="41"/>
  <c r="B40" i="41" s="1"/>
  <c r="A39" i="41"/>
  <c r="B39" i="41" s="1"/>
  <c r="A38" i="41"/>
  <c r="B38" i="41" s="1"/>
  <c r="A37" i="41"/>
  <c r="B37" i="41" s="1"/>
  <c r="A36" i="41"/>
  <c r="B36" i="41" s="1"/>
  <c r="A35" i="41"/>
  <c r="B35" i="41" s="1"/>
  <c r="A34" i="41"/>
  <c r="B34" i="41" s="1"/>
  <c r="A33" i="41"/>
  <c r="B33" i="41" s="1"/>
  <c r="A32" i="41"/>
  <c r="B32" i="41" s="1"/>
  <c r="A31" i="41"/>
  <c r="B31" i="41" s="1"/>
  <c r="A30" i="41"/>
  <c r="B30" i="41" s="1"/>
  <c r="A29" i="41"/>
  <c r="B29" i="41" s="1"/>
  <c r="A28" i="41"/>
  <c r="B28" i="41" s="1"/>
  <c r="A26" i="41"/>
  <c r="B26" i="41" s="1"/>
  <c r="A25" i="41"/>
  <c r="B25" i="41" s="1"/>
  <c r="A24" i="41"/>
  <c r="B24" i="41" s="1"/>
  <c r="A23" i="41"/>
  <c r="B23" i="41" s="1"/>
  <c r="A21" i="41"/>
  <c r="B21" i="41" s="1"/>
  <c r="A20" i="41"/>
  <c r="B20" i="41" s="1"/>
  <c r="A19" i="41"/>
  <c r="B19" i="41" s="1"/>
  <c r="A18" i="41"/>
  <c r="B18" i="41" s="1"/>
  <c r="A17" i="41"/>
  <c r="B17" i="41" s="1"/>
  <c r="A16" i="41"/>
  <c r="B16" i="41" s="1"/>
  <c r="A15" i="41"/>
  <c r="B15" i="41" s="1"/>
  <c r="A13" i="41"/>
  <c r="B13" i="41" s="1"/>
  <c r="A12" i="41"/>
  <c r="B12" i="41" s="1"/>
  <c r="A11" i="41"/>
  <c r="B11" i="41" s="1"/>
  <c r="A10" i="41"/>
  <c r="B10" i="41" s="1"/>
  <c r="A9" i="41"/>
  <c r="B9" i="41" s="1"/>
  <c r="A8" i="41"/>
  <c r="B8" i="41" s="1"/>
  <c r="A7" i="41"/>
  <c r="B7" i="41" s="1"/>
  <c r="A6" i="41"/>
  <c r="B6" i="41" s="1"/>
  <c r="A5" i="41"/>
  <c r="B5" i="41" s="1"/>
  <c r="A4" i="41"/>
  <c r="B4" i="41" s="1"/>
  <c r="A3" i="41"/>
  <c r="B2" i="41"/>
  <c r="A2" i="41"/>
  <c r="B32" i="38"/>
  <c r="B33" i="38"/>
  <c r="B38" i="38"/>
  <c r="B39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<sst xmlns="http://schemas.openxmlformats.org/spreadsheetml/2006/main" count="312" uniqueCount="121">
  <si>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</si>
  <si>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</si>
  <si>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</si>
  <si>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</si>
  <si>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</si>
  <si>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</si>
  <si>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</si>
  <si>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</si>
  <si>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</si>
  <si>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</si>
  <si>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</si>
  <si>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</si>
  <si>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</si>
  <si>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</si>
  <si>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</si>
  <si>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</si>
  <si>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</si>
  <si>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</si>
  <si>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</si>
  <si>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</si>
  <si>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</si>
  <si>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</si>
  <si>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</si>
  <si>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</si>
  <si>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</si>
  <si>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</si>
  <si>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</si>
  <si>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</si>
  <si>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</si>
  <si>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</si>
  <si>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</si>
  <si>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</si>
  <si>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</si>
  <si>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</si>
  <si>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</si>
  <si>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</si>
  <si>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</si>
  <si>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</si>
  <si>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</si>
  <si>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</si>
  <si>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</si>
  <si>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</si>
  <si>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</si>
  <si>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</si>
  <si>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</si>
  <si>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</si>
  <si>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</si>
  <si>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</si>
  <si>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</si>
  <si>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</si>
  <si>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</si>
  <si>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</si>
  <si>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Tax Adv US SMA (Y80817344) 2023 Ordinary Dividends and Distributions</t>
  </si>
  <si>
    <t>Tax Adv US SMA (Y80817344) 2023 Year-to-Date Tax Activity</t>
  </si>
  <si>
    <t>JOINT WROS - TOD (X82865374) 2023 Ordinary Dividends and Distributions</t>
  </si>
  <si>
    <t>JOINT WROS - TOD (X82865374) 2023 Year-to-Date Tax Activity</t>
  </si>
  <si>
    <t>Tax Adv Intl SMA (Y80570158) 2023 Year-to-Date Tax Activity</t>
  </si>
  <si>
    <t>Tax Adv Intl SMA (Y80570158) 2023 Ordinary Dividends and Distributions</t>
  </si>
  <si>
    <t>https://thefinancebuff.com/roth-conversion-social-security-medicare-irmaa.html</t>
  </si>
  <si>
    <t>IRMAA Info:</t>
  </si>
  <si>
    <t>https://youstaywealthy.com/medicare-irmaa-brackets/</t>
  </si>
  <si>
    <t>$4,231.48</t>
  </si>
  <si>
    <t>2023 Year-to-Date Tax Activity</t>
  </si>
  <si>
    <t>2023 Ordinary Dividends and Distributions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</si>
  <si>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</si>
  <si>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</si>
  <si>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</si>
  <si>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</si>
  <si>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</si>
  <si>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</si>
  <si>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</si>
  <si>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Critical Sums are "Accent2"</t>
  </si>
  <si>
    <t xml:space="preserve">Annuity Withdrawals: The amount that is considered income is computed via a ratio of value to investment. See:
</t>
  </si>
  <si>
    <t>As of 12/28/2023, 12:46 AM ET</t>
  </si>
  <si>
    <t>As of 12/28/2023, 2:48 AM</t>
  </si>
  <si>
    <t>CG = "Capital Gains"</t>
  </si>
  <si>
    <t>Today's Date</t>
  </si>
  <si>
    <t>Fidelity Consolidated 2024 Year-to-Date Tax Activity</t>
  </si>
  <si>
    <t>Fidelity Consolidated 2024 Ordinary Dividends and Distributions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</si>
  <si>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</si>
  <si>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</si>
  <si>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</si>
  <si>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</si>
  <si>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</si>
  <si>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</si>
  <si>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</si>
  <si>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</si>
  <si>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</si>
  <si>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</si>
  <si>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Short Term</t>
  </si>
  <si>
    <t>Long Term</t>
  </si>
  <si>
    <t>Combined Income (for SSA)</t>
  </si>
  <si>
    <t>Thomas</t>
  </si>
  <si>
    <t>Diem-Tran</t>
  </si>
  <si>
    <t>IRA Age of RMD</t>
  </si>
  <si>
    <t>Summaries of Java Input (With no Optional IRA Withdrawal)</t>
  </si>
  <si>
    <t>Thomas 00</t>
  </si>
  <si>
    <t>Thomas 01</t>
  </si>
  <si>
    <t>Diem-Tran 00</t>
  </si>
  <si>
    <t>End Data</t>
  </si>
  <si>
    <t>First Year</t>
  </si>
  <si>
    <t>Fidelity Imports</t>
  </si>
  <si>
    <t>Outside Income</t>
  </si>
  <si>
    <t>IRA First Year</t>
  </si>
  <si>
    <t>IRA Current Balance</t>
  </si>
  <si>
    <t>SSA First Year</t>
  </si>
  <si>
    <t>Outside Income First Year</t>
  </si>
  <si>
    <t>Standard Deduction First Year</t>
  </si>
  <si>
    <t>Capital Gains Carryover First Year</t>
  </si>
  <si>
    <t>Tax Payer</t>
  </si>
  <si>
    <t>IRA</t>
  </si>
  <si>
    <t>IRA Balance First Year</t>
  </si>
  <si>
    <t>IRA Divisor First Year</t>
  </si>
  <si>
    <t>Social Security  First Year</t>
  </si>
  <si>
    <t>IRMAA Multipliers  First Year</t>
  </si>
  <si>
    <t>OPM</t>
  </si>
  <si>
    <t>TransAmerica Annuity</t>
  </si>
  <si>
    <t>Long Term Rate First Year</t>
  </si>
  <si>
    <t>Medicare Part B Standard Premium First Year</t>
  </si>
  <si>
    <t>Tax Brackets First  Year</t>
  </si>
  <si>
    <t>Final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</si>
</sst>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96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21" fillId="0" borderId="21" xfId="0" applyFont="1" applyBorder="1" applyAlignment="1">
      <alignment horizontal="left"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9" fontId="0" fillId="0" borderId="27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0" fontId="0" fillId="0" borderId="27" xfId="0" quotePrefix="1" applyBorder="1"/>
    <xf numFmtId="8" fontId="1" fillId="32" borderId="10" xfId="41" applyNumberFormat="1" applyBorder="1"/>
    <xf numFmtId="8" fontId="1" fillId="32" borderId="31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8" fontId="20" fillId="33" borderId="12" xfId="0" applyNumberFormat="1" applyFont="1" applyFill="1" applyBorder="1" applyAlignment="1">
      <alignment horizontal="right" vertical="top" wrapText="1"/>
    </xf>
    <xf numFmtId="0" fontId="21" fillId="0" borderId="39" xfId="0" applyFont="1" applyBorder="1" applyAlignment="1">
      <alignment horizontal="center" vertical="top" wrapText="1"/>
    </xf>
    <xf numFmtId="8" fontId="21" fillId="0" borderId="0" xfId="0" applyNumberFormat="1" applyFont="1" applyAlignment="1">
      <alignment horizontal="right" vertical="top" wrapText="1"/>
    </xf>
    <xf numFmtId="8" fontId="21" fillId="0" borderId="40" xfId="0" applyNumberFormat="1" applyFont="1" applyBorder="1" applyAlignment="1">
      <alignment horizontal="right" vertical="top" wrapText="1"/>
    </xf>
    <xf numFmtId="8" fontId="21" fillId="0" borderId="12" xfId="0" applyNumberFormat="1" applyFont="1" applyBorder="1" applyAlignment="1">
      <alignment horizontal="right" vertical="top" wrapText="1"/>
    </xf>
    <xf numFmtId="8" fontId="21" fillId="33" borderId="12" xfId="0" applyNumberFormat="1" applyFont="1" applyFill="1" applyBorder="1" applyAlignment="1">
      <alignment horizontal="right" vertical="top" wrapText="1"/>
    </xf>
    <xf numFmtId="8" fontId="21" fillId="0" borderId="39" xfId="0" applyNumberFormat="1" applyFont="1" applyBorder="1" applyAlignment="1">
      <alignment horizontal="right" vertical="top" wrapText="1"/>
    </xf>
    <xf numFmtId="0" fontId="21" fillId="0" borderId="0" xfId="0" applyFont="1" applyAlignment="1">
      <alignment horizontal="center" vertical="top" wrapText="1"/>
    </xf>
    <xf numFmtId="8" fontId="22" fillId="33" borderId="12" xfId="0" applyNumberFormat="1" applyFont="1" applyFill="1" applyBorder="1" applyAlignment="1">
      <alignment horizontal="right" vertical="top" wrapText="1"/>
    </xf>
    <xf numFmtId="0" fontId="24" fillId="0" borderId="41" xfId="0" applyFont="1" applyBorder="1" applyAlignment="1">
      <alignment horizontal="center" wrapText="1"/>
    </xf>
    <xf numFmtId="8" fontId="21" fillId="0" borderId="41" xfId="0" applyNumberFormat="1" applyFont="1" applyBorder="1" applyAlignment="1">
      <alignment horizontal="right" vertical="top" wrapText="1"/>
    </xf>
    <xf numFmtId="0" fontId="21" fillId="0" borderId="41" xfId="0" applyFont="1" applyBorder="1" applyAlignment="1">
      <alignment horizontal="right" vertical="top" wrapText="1"/>
    </xf>
    <xf numFmtId="0" fontId="21" fillId="0" borderId="0" xfId="0" applyFont="1" applyAlignment="1">
      <alignment horizontal="right" vertical="top" wrapTex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8" fillId="4" borderId="28" xfId="8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18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26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39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21" Type="http://schemas.openxmlformats.org/officeDocument/2006/relationships/hyperlink" Target="https://oltx.fidelity.com/ftgw/fbc/ofaccounts/taxInfoDetails?ACCOUNT=Y80570158&amp;SELECTED_YEAR_IND=0&amp;pageType=0" TargetMode="External"/><Relationship Id="rId34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42" Type="http://schemas.openxmlformats.org/officeDocument/2006/relationships/hyperlink" Target="https://oltx.fidelity.com/ftgw/fbc/ofaccounts/taxInfoDetails?ACCOUNT=X82865374&amp;SELECTED_YEAR_IND=0&amp;pageType=1" TargetMode="External"/><Relationship Id="rId47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50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7" Type="http://schemas.openxmlformats.org/officeDocument/2006/relationships/hyperlink" Target="https://oltx.fidelity.com/ftgw/fbc/ofaccounts/taxInfoRGL?ACCOUNT=Y80817344&amp;SELECTED_YEAR=2023&amp;SELECTED_TERM=SHORT&amp;txs=F" TargetMode="External"/><Relationship Id="rId2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16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29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11" Type="http://schemas.openxmlformats.org/officeDocument/2006/relationships/hyperlink" Target="https://oltx.fidelity.com/ftgw/fbc/ofaccounts/taxInfoDetails?ACCOUNT=Y80817344&amp;SELECTED_YEAR_IND=0&amp;pageType=2" TargetMode="External"/><Relationship Id="rId24" Type="http://schemas.openxmlformats.org/officeDocument/2006/relationships/hyperlink" Target="https://oltx.fidelity.com/ftgw/fbc/ofaccounts/taxInfoDetails?ACCOUNT=Y80570158&amp;SELECTED_YEAR_IND=0&amp;pageType=3" TargetMode="External"/><Relationship Id="rId32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37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40" Type="http://schemas.openxmlformats.org/officeDocument/2006/relationships/hyperlink" Target="https://oltx.fidelity.com/ftgw/fbc/ofaccounts/taxInfoDetails?ACCOUNT=X82865374&amp;SELECTED_YEAR_IND=0&amp;pageType=3" TargetMode="External"/><Relationship Id="rId45" Type="http://schemas.openxmlformats.org/officeDocument/2006/relationships/hyperlink" Target="https://oltx.fidelity.com/ftgw/fbc/ofaccounts/taxInfoRGL?ACCOUNT=X82865374&amp;SELECTED_YEAR=2023&amp;SELECTED_TERM=SHORT&amp;txs=F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10" Type="http://schemas.openxmlformats.org/officeDocument/2006/relationships/hyperlink" Target="https://oltx.fidelity.com/ftgw/fbc/ofaccounts/taxInfoDetails?ACCOUNT=Y80817344&amp;SELECTED_YEAR_IND=0&amp;pageType=1" TargetMode="External"/><Relationship Id="rId19" Type="http://schemas.openxmlformats.org/officeDocument/2006/relationships/hyperlink" Target="https://oltx.fidelity.com/ftgw/fbc/ofaccounts/taxInfoRGL?ACCOUNT=Y80570158&amp;SELECTED_YEAR=2023&amp;SELECTED_TERM=SHORT&amp;txs=F" TargetMode="External"/><Relationship Id="rId31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44" Type="http://schemas.openxmlformats.org/officeDocument/2006/relationships/hyperlink" Target="https://oltx.fidelity.com/ftgw/fbc/ofaccounts/taxInfoRGL?ACCOUNT=X82865374&amp;SELECTED_YEAR=2023&amp;SELECTED_TERM=LONG&amp;txs=G" TargetMode="External"/><Relationship Id="rId52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4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9" Type="http://schemas.openxmlformats.org/officeDocument/2006/relationships/hyperlink" Target="https://oltx.fidelity.com/ftgw/fbc/ofaccounts/taxInfoDetails?ACCOUNT=Y80817344&amp;SELECTED_YEAR_IND=0&amp;pageType=0" TargetMode="External"/><Relationship Id="rId14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22" Type="http://schemas.openxmlformats.org/officeDocument/2006/relationships/hyperlink" Target="https://oltx.fidelity.com/ftgw/fbc/ofaccounts/taxInfoDetails?ACCOUNT=Y80570158&amp;SELECTED_YEAR_IND=0&amp;pageType=1" TargetMode="External"/><Relationship Id="rId27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30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35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43" Type="http://schemas.openxmlformats.org/officeDocument/2006/relationships/hyperlink" Target="https://oltx.fidelity.com/ftgw/fbc/ofaccounts/taxInfoDetails?ACCOUNT=X82865374&amp;SELECTED_YEAR_IND=0&amp;pageType=0" TargetMode="External"/><Relationship Id="rId48" Type="http://schemas.openxmlformats.org/officeDocument/2006/relationships/hyperlink" Target="https://oltx.fidelity.com/ftgw/fbc/ofaccounts/taxInfoForeignCurrGainLoss?ACCOUNT=X82865374&amp;SELECTED_YEAR_IND=0&amp;FCGL=Y" TargetMode="External"/><Relationship Id="rId8" Type="http://schemas.openxmlformats.org/officeDocument/2006/relationships/hyperlink" Target="https://oltx.fidelity.com/ftgw/fbc/ofaccounts/taxInfoRGL?ACCOUNT=Y80817344&amp;SELECTED_YEAR=2023&amp;SELECTED_TERM=LONG&amp;txs=G" TargetMode="External"/><Relationship Id="rId51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3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Y80817344&amp;SELECTED_YEAR_IND=0&amp;pageType=3" TargetMode="External"/><Relationship Id="rId17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25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33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38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46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0" Type="http://schemas.openxmlformats.org/officeDocument/2006/relationships/hyperlink" Target="https://oltx.fidelity.com/ftgw/fbc/ofaccounts/taxInfoRGL?ACCOUNT=Y80570158&amp;SELECTED_YEAR=2023&amp;SELECTED_TERM=LONG&amp;txs=G" TargetMode="External"/><Relationship Id="rId41" Type="http://schemas.openxmlformats.org/officeDocument/2006/relationships/hyperlink" Target="https://oltx.fidelity.com/ftgw/fbc/ofaccounts/taxInfoDetails?ACCOUNT=X82865374&amp;SELECTED_YEAR_IND=0&amp;pageType=2" TargetMode="External"/><Relationship Id="rId1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6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15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23" Type="http://schemas.openxmlformats.org/officeDocument/2006/relationships/hyperlink" Target="https://oltx.fidelity.com/ftgw/fbc/ofaccounts/taxInfoDetails?ACCOUNT=Y80570158&amp;SELECTED_YEAR_IND=0&amp;pageType=2" TargetMode="External"/><Relationship Id="rId28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36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Relationship Id="rId49" Type="http://schemas.openxmlformats.org/officeDocument/2006/relationships/hyperlink" Target="https://oltx.fidelity.com/ftgw/fbc/ofaccounts/taxInfoDetails?ACCOUNT=X82865374&amp;SELECTED_YEAR_IND=0&amp;TRS_TRAN_TYPE=1099-OID&amp;pageTyp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8"/>
  <sheetViews>
    <sheetView zoomScaleNormal="100" workbookViewId="0">
      <selection sqref="A1:C1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70" t="s">
        <v>100</v>
      </c>
      <c r="B1" s="71"/>
      <c r="C1" s="72"/>
      <c r="D1" t="s">
        <v>76</v>
      </c>
      <c r="E1" s="57">
        <v>45413</v>
      </c>
    </row>
    <row r="2" spans="1:8" ht="15.75" thickBot="1" x14ac:dyDescent="0.3">
      <c r="A2" s="94">
        <v>45657</v>
      </c>
      <c r="C2" s="6"/>
      <c r="D2" t="s">
        <v>24</v>
      </c>
    </row>
    <row r="3" spans="1:8" ht="15.75" thickTop="1" x14ac:dyDescent="0.25">
      <c r="A3" s="70" t="s">
        <v>120</v>
      </c>
      <c r="B3" s="71"/>
      <c r="C3" s="72"/>
      <c r="D3" s="14" t="s">
        <v>60</v>
      </c>
    </row>
    <row r="4" spans="1:8" ht="15.75" thickBot="1" x14ac:dyDescent="0.3">
      <c r="A4" s="94">
        <v>51501</v>
      </c>
      <c r="B4" s="94"/>
      <c r="C4" s="6"/>
      <c r="D4" s="14" t="s">
        <v>58</v>
      </c>
    </row>
    <row r="5" spans="1:8" ht="15.75" thickTop="1" x14ac:dyDescent="0.25">
      <c r="A5" s="73" t="s">
        <v>107</v>
      </c>
      <c r="B5" s="74"/>
      <c r="C5" s="75"/>
      <c r="D5" s="14" t="s">
        <v>59</v>
      </c>
      <c r="F5" s="13"/>
    </row>
    <row r="6" spans="1:8" ht="15.75" thickBot="1" x14ac:dyDescent="0.3">
      <c r="A6" s="27"/>
      <c r="B6" s="22">
        <v>29200</v>
      </c>
      <c r="C6" s="20"/>
      <c r="D6" s="14" t="s">
        <v>60</v>
      </c>
      <c r="F6" s="13"/>
      <c r="G6" s="3"/>
      <c r="H6" s="3"/>
    </row>
    <row r="7" spans="1:8" ht="16.5" thickTop="1" thickBot="1" x14ac:dyDescent="0.3">
      <c r="A7" s="79" t="s">
        <v>118</v>
      </c>
      <c r="B7" s="71"/>
      <c r="C7" s="72"/>
      <c r="D7" s="16" t="s">
        <v>58</v>
      </c>
      <c r="E7" s="17"/>
      <c r="F7" s="18"/>
      <c r="G7" s="3"/>
      <c r="H7" s="3"/>
    </row>
    <row r="8" spans="1:8" ht="15.75" thickBot="1" x14ac:dyDescent="0.3">
      <c r="A8" s="59"/>
      <c r="B8" s="60">
        <v>174.7</v>
      </c>
      <c r="C8" s="61"/>
      <c r="G8" s="3"/>
      <c r="H8" s="3"/>
    </row>
    <row r="9" spans="1:8" ht="15.75" thickTop="1" x14ac:dyDescent="0.25">
      <c r="A9" s="70" t="s">
        <v>109</v>
      </c>
      <c r="B9" s="71"/>
      <c r="C9" s="72"/>
      <c r="D9" t="s">
        <v>67</v>
      </c>
      <c r="G9" s="3"/>
      <c r="H9" s="3"/>
    </row>
    <row r="10" spans="1:8" x14ac:dyDescent="0.25">
      <c r="A10" s="27" t="s">
        <v>92</v>
      </c>
      <c r="B10" s="94">
        <v>19661</v>
      </c>
      <c r="C10" s="6"/>
      <c r="G10" s="3"/>
      <c r="H10" s="3"/>
    </row>
    <row r="11" spans="1:8" ht="15.75" thickBot="1" x14ac:dyDescent="0.3">
      <c r="A11" s="27" t="s">
        <v>93</v>
      </c>
      <c r="B11" s="94">
        <v>20859</v>
      </c>
      <c r="C11" s="6"/>
      <c r="D11" t="s">
        <v>72</v>
      </c>
    </row>
    <row r="12" spans="1:8" ht="15.75" thickTop="1" x14ac:dyDescent="0.25">
      <c r="A12" s="70" t="s">
        <v>110</v>
      </c>
      <c r="B12" s="71"/>
      <c r="C12" s="72"/>
      <c r="D12" t="s">
        <v>27</v>
      </c>
    </row>
    <row r="13" spans="1:8" x14ac:dyDescent="0.25">
      <c r="A13" s="27" t="s">
        <v>96</v>
      </c>
      <c r="B13" s="95" t="s">
        <v>92</v>
      </c>
      <c r="C13" s="6"/>
    </row>
    <row r="14" spans="1:8" x14ac:dyDescent="0.25">
      <c r="A14" s="27" t="s">
        <v>97</v>
      </c>
      <c r="B14" s="95" t="s">
        <v>92</v>
      </c>
      <c r="C14" s="6"/>
      <c r="D14" s="4" t="s">
        <v>29</v>
      </c>
    </row>
    <row r="15" spans="1:8" ht="15.75" thickBot="1" x14ac:dyDescent="0.3">
      <c r="A15" s="27" t="s">
        <v>98</v>
      </c>
      <c r="B15" s="95" t="s">
        <v>93</v>
      </c>
      <c r="C15" s="6"/>
      <c r="D15" s="4" t="s">
        <v>30</v>
      </c>
    </row>
    <row r="16" spans="1:8" ht="15.75" thickTop="1" x14ac:dyDescent="0.25">
      <c r="A16" s="70" t="s">
        <v>94</v>
      </c>
      <c r="B16" s="71"/>
      <c r="C16" s="72"/>
      <c r="D16" s="4"/>
    </row>
    <row r="17" spans="1:4" x14ac:dyDescent="0.25">
      <c r="A17" s="27" t="s">
        <v>97</v>
      </c>
      <c r="B17" s="2">
        <v>73</v>
      </c>
      <c r="C17" s="6"/>
      <c r="D17" t="s">
        <v>28</v>
      </c>
    </row>
    <row r="18" spans="1:4" ht="15.75" thickBot="1" x14ac:dyDescent="0.3">
      <c r="A18" s="27" t="s">
        <v>98</v>
      </c>
      <c r="B18" s="2">
        <v>73</v>
      </c>
      <c r="C18" s="6"/>
    </row>
    <row r="19" spans="1:4" ht="15.75" thickTop="1" x14ac:dyDescent="0.25">
      <c r="A19" s="70" t="s">
        <v>103</v>
      </c>
      <c r="B19" s="71"/>
      <c r="C19" s="72"/>
      <c r="D19" t="s">
        <v>75</v>
      </c>
    </row>
    <row r="20" spans="1:4" ht="15.75" thickBot="1" x14ac:dyDescent="0.3">
      <c r="A20" s="27" t="s">
        <v>96</v>
      </c>
      <c r="B20" s="2">
        <v>2019</v>
      </c>
      <c r="C20" s="6"/>
    </row>
    <row r="21" spans="1:4" ht="15.75" thickTop="1" x14ac:dyDescent="0.25">
      <c r="A21" s="70" t="s">
        <v>112</v>
      </c>
      <c r="B21" s="71"/>
      <c r="C21" s="72"/>
      <c r="D21" t="s">
        <v>80</v>
      </c>
    </row>
    <row r="22" spans="1:4" ht="15.75" thickBot="1" x14ac:dyDescent="0.3">
      <c r="A22" s="27" t="s">
        <v>96</v>
      </c>
      <c r="B22" s="2">
        <v>21.2</v>
      </c>
      <c r="C22" s="6"/>
      <c r="D22" t="s">
        <v>87</v>
      </c>
    </row>
    <row r="23" spans="1:4" ht="15.75" thickTop="1" x14ac:dyDescent="0.25">
      <c r="A23" s="70" t="s">
        <v>111</v>
      </c>
      <c r="B23" s="71"/>
      <c r="C23" s="72"/>
      <c r="D23" t="s">
        <v>81</v>
      </c>
    </row>
    <row r="24" spans="1:4" x14ac:dyDescent="0.25">
      <c r="A24" s="27" t="s">
        <v>96</v>
      </c>
      <c r="B24" s="22">
        <v>41925.5</v>
      </c>
      <c r="C24" s="6"/>
      <c r="D24" t="s">
        <v>82</v>
      </c>
    </row>
    <row r="25" spans="1:4" x14ac:dyDescent="0.25">
      <c r="A25" s="27" t="s">
        <v>97</v>
      </c>
      <c r="B25" s="22">
        <v>2082478.98</v>
      </c>
      <c r="C25" s="6"/>
      <c r="D25" t="s">
        <v>83</v>
      </c>
    </row>
    <row r="26" spans="1:4" ht="15.75" thickBot="1" x14ac:dyDescent="0.3">
      <c r="A26" s="27" t="s">
        <v>98</v>
      </c>
      <c r="B26" s="22">
        <v>1049867.8400000001</v>
      </c>
      <c r="C26" s="6"/>
      <c r="D26" t="s">
        <v>84</v>
      </c>
    </row>
    <row r="27" spans="1:4" ht="15.75" thickTop="1" x14ac:dyDescent="0.25">
      <c r="A27" s="70" t="s">
        <v>104</v>
      </c>
      <c r="B27" s="71"/>
      <c r="C27" s="72"/>
      <c r="D27" t="s">
        <v>88</v>
      </c>
    </row>
    <row r="28" spans="1:4" x14ac:dyDescent="0.25">
      <c r="A28" s="27" t="s">
        <v>96</v>
      </c>
      <c r="B28" s="22">
        <v>41925</v>
      </c>
      <c r="C28" s="6"/>
      <c r="D28" t="s">
        <v>86</v>
      </c>
    </row>
    <row r="29" spans="1:4" x14ac:dyDescent="0.25">
      <c r="A29" s="27" t="s">
        <v>97</v>
      </c>
      <c r="B29" s="22">
        <v>2200000</v>
      </c>
      <c r="C29" s="6"/>
      <c r="D29" t="s">
        <v>85</v>
      </c>
    </row>
    <row r="30" spans="1:4" ht="15.75" thickBot="1" x14ac:dyDescent="0.3">
      <c r="A30" s="27" t="s">
        <v>98</v>
      </c>
      <c r="B30" s="22">
        <v>1009000</v>
      </c>
      <c r="C30" s="6"/>
    </row>
    <row r="31" spans="1:4" ht="15.75" thickTop="1" x14ac:dyDescent="0.25">
      <c r="A31" s="70" t="s">
        <v>105</v>
      </c>
      <c r="B31" s="71"/>
      <c r="C31" s="72"/>
      <c r="D31" s="62" t="s">
        <v>64</v>
      </c>
    </row>
    <row r="32" spans="1:4" x14ac:dyDescent="0.25">
      <c r="A32" s="27" t="s">
        <v>92</v>
      </c>
      <c r="B32" s="22">
        <f>10*1487.9</f>
        <v>14879</v>
      </c>
      <c r="C32" s="22"/>
      <c r="D32" s="63" t="s">
        <v>65</v>
      </c>
    </row>
    <row r="33" spans="1:6" ht="15.75" thickBot="1" x14ac:dyDescent="0.3">
      <c r="A33" s="27" t="s">
        <v>93</v>
      </c>
      <c r="B33" s="22">
        <f>12*2578.9</f>
        <v>30946.800000000003</v>
      </c>
      <c r="C33" s="6"/>
      <c r="D33" s="64" t="s">
        <v>66</v>
      </c>
    </row>
    <row r="34" spans="1:6" ht="15.75" thickTop="1" x14ac:dyDescent="0.25">
      <c r="A34" s="70" t="s">
        <v>102</v>
      </c>
      <c r="B34" s="71"/>
      <c r="C34" s="72"/>
      <c r="D34" s="65" t="s">
        <v>71</v>
      </c>
    </row>
    <row r="35" spans="1:6" x14ac:dyDescent="0.25">
      <c r="A35" s="27" t="s">
        <v>115</v>
      </c>
      <c r="B35" s="95" t="s">
        <v>93</v>
      </c>
      <c r="C35" s="6"/>
      <c r="D35" s="66" t="s">
        <v>79</v>
      </c>
    </row>
    <row r="36" spans="1:6" ht="15.75" thickBot="1" x14ac:dyDescent="0.3">
      <c r="A36" s="27" t="s">
        <v>116</v>
      </c>
      <c r="B36" s="95" t="s">
        <v>92</v>
      </c>
      <c r="C36" s="6"/>
    </row>
    <row r="37" spans="1:6" ht="15.75" thickTop="1" x14ac:dyDescent="0.25">
      <c r="A37" s="70" t="s">
        <v>106</v>
      </c>
      <c r="B37" s="71"/>
      <c r="C37" s="72"/>
      <c r="F37" s="4"/>
    </row>
    <row r="38" spans="1:6" x14ac:dyDescent="0.25">
      <c r="A38" s="27" t="s">
        <v>115</v>
      </c>
      <c r="B38" s="22">
        <f>12*2578.1</f>
        <v>30937.199999999997</v>
      </c>
      <c r="C38" s="6"/>
    </row>
    <row r="39" spans="1:6" ht="15.75" thickBot="1" x14ac:dyDescent="0.3">
      <c r="A39" s="27" t="s">
        <v>116</v>
      </c>
      <c r="B39" s="22">
        <f>71065.98-50692.01</f>
        <v>20373.969999999994</v>
      </c>
      <c r="C39" s="6"/>
    </row>
    <row r="40" spans="1:6" ht="16.5" thickTop="1" thickBot="1" x14ac:dyDescent="0.3">
      <c r="A40" s="76" t="s">
        <v>108</v>
      </c>
      <c r="B40" s="77"/>
      <c r="C40" s="78"/>
    </row>
    <row r="41" spans="1:6" ht="15.75" thickTop="1" x14ac:dyDescent="0.25">
      <c r="A41" s="34" t="s">
        <v>89</v>
      </c>
      <c r="B41" s="35">
        <v>-10950</v>
      </c>
      <c r="C41" s="36"/>
    </row>
    <row r="42" spans="1:6" ht="15.75" thickBot="1" x14ac:dyDescent="0.3">
      <c r="A42" s="19" t="s">
        <v>90</v>
      </c>
      <c r="B42" s="24">
        <v>-17755</v>
      </c>
      <c r="C42" s="25"/>
    </row>
    <row r="43" spans="1:6" ht="15.75" thickTop="1" x14ac:dyDescent="0.25">
      <c r="A43" s="67" t="s">
        <v>99</v>
      </c>
      <c r="B43" s="68"/>
      <c r="C43" s="69"/>
    </row>
    <row r="56" spans="9:9" ht="15.75" customHeight="1" x14ac:dyDescent="0.25"/>
    <row r="59" spans="9:9" x14ac:dyDescent="0.25">
      <c r="I59" s="3"/>
    </row>
    <row r="60" spans="9:9" x14ac:dyDescent="0.25">
      <c r="I60" s="5"/>
    </row>
    <row r="61" spans="9:9" x14ac:dyDescent="0.25">
      <c r="I61" s="5"/>
    </row>
    <row r="83" ht="15.75" customHeight="1" x14ac:dyDescent="0.25"/>
    <row r="84" ht="15.75" customHeight="1" x14ac:dyDescent="0.25"/>
    <row r="103" ht="15.75" customHeight="1" x14ac:dyDescent="0.25"/>
    <row r="126" ht="15.75" customHeight="1" x14ac:dyDescent="0.25"/>
    <row r="137" ht="15.75" customHeight="1" x14ac:dyDescent="0.25"/>
    <row r="151" ht="15.75" customHeight="1" x14ac:dyDescent="0.25"/>
    <row r="152" ht="15.75" customHeight="1" x14ac:dyDescent="0.25"/>
    <row r="154" ht="15.75" customHeight="1" x14ac:dyDescent="0.25"/>
    <row r="157" ht="15.75" customHeight="1" x14ac:dyDescent="0.25"/>
    <row r="166" ht="15.75" customHeight="1" x14ac:dyDescent="0.25"/>
    <row r="178" spans="4:4" ht="15.75" customHeight="1" x14ac:dyDescent="0.25"/>
    <row r="180" spans="4:4" ht="15.75" customHeight="1" x14ac:dyDescent="0.25"/>
    <row r="185" spans="4:4" ht="15.75" customHeight="1" x14ac:dyDescent="0.25"/>
    <row r="189" spans="4:4" x14ac:dyDescent="0.25">
      <c r="D189" s="1"/>
    </row>
    <row r="194" spans="4:4" x14ac:dyDescent="0.25">
      <c r="D194" s="1"/>
    </row>
    <row r="206" spans="4:4" ht="15.75" customHeight="1" x14ac:dyDescent="0.25"/>
    <row r="213" ht="15.75" customHeight="1" x14ac:dyDescent="0.25"/>
    <row r="230" ht="15.75" customHeight="1" x14ac:dyDescent="0.25"/>
    <row r="258" ht="15.75" customHeight="1" x14ac:dyDescent="0.25"/>
  </sheetData>
  <mergeCells count="16">
    <mergeCell ref="A31:C31"/>
    <mergeCell ref="A37:C37"/>
    <mergeCell ref="A5:C5"/>
    <mergeCell ref="A40:C40"/>
    <mergeCell ref="A34:C34"/>
    <mergeCell ref="A1:C1"/>
    <mergeCell ref="A3:C3"/>
    <mergeCell ref="A16:C16"/>
    <mergeCell ref="A27:C27"/>
    <mergeCell ref="A23:C23"/>
    <mergeCell ref="A43:C43"/>
    <mergeCell ref="A9:C9"/>
    <mergeCell ref="A12:C12"/>
    <mergeCell ref="A21:C21"/>
    <mergeCell ref="A19:C19"/>
    <mergeCell ref="A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52"/>
  <sheetViews>
    <sheetView tabSelected="1" zoomScaleNormal="100" workbookViewId="0">
      <selection activeCell="A18" sqref="A18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9" t="s">
        <v>119</v>
      </c>
      <c r="B1" s="71"/>
      <c r="C1" s="72"/>
    </row>
    <row r="2" spans="1:3" x14ac:dyDescent="0.25">
      <c r="A2" s="21">
        <v>0.1</v>
      </c>
      <c r="B2" s="22">
        <v>23200</v>
      </c>
      <c r="C2" s="20"/>
    </row>
    <row r="3" spans="1:3" x14ac:dyDescent="0.25">
      <c r="A3" s="21">
        <v>0.12</v>
      </c>
      <c r="B3" s="22">
        <v>94300</v>
      </c>
      <c r="C3" s="20"/>
    </row>
    <row r="4" spans="1:3" x14ac:dyDescent="0.25">
      <c r="A4" s="21">
        <v>0.22</v>
      </c>
      <c r="B4" s="22">
        <v>201050</v>
      </c>
      <c r="C4" s="20"/>
    </row>
    <row r="5" spans="1:3" x14ac:dyDescent="0.25">
      <c r="A5" s="21">
        <v>0.24</v>
      </c>
      <c r="B5" s="22">
        <v>383900</v>
      </c>
      <c r="C5" s="20"/>
    </row>
    <row r="6" spans="1:3" x14ac:dyDescent="0.25">
      <c r="A6" s="21">
        <v>0.32</v>
      </c>
      <c r="B6" s="22">
        <v>487450</v>
      </c>
      <c r="C6" s="20"/>
    </row>
    <row r="7" spans="1:3" x14ac:dyDescent="0.25">
      <c r="A7" s="21">
        <v>0.35</v>
      </c>
      <c r="B7" s="22">
        <v>731200</v>
      </c>
      <c r="C7" s="20"/>
    </row>
    <row r="8" spans="1:3" ht="15.75" thickBot="1" x14ac:dyDescent="0.3">
      <c r="A8" s="23">
        <v>0.37</v>
      </c>
      <c r="B8" s="24"/>
      <c r="C8" s="20"/>
    </row>
    <row r="9" spans="1:3" ht="15.75" thickTop="1" x14ac:dyDescent="0.25">
      <c r="A9" s="79" t="s">
        <v>117</v>
      </c>
      <c r="B9" s="71"/>
      <c r="C9" s="72"/>
    </row>
    <row r="10" spans="1:3" x14ac:dyDescent="0.25">
      <c r="A10" s="21">
        <v>0</v>
      </c>
      <c r="B10" s="22">
        <v>89250</v>
      </c>
      <c r="C10" s="20"/>
    </row>
    <row r="11" spans="1:3" x14ac:dyDescent="0.25">
      <c r="A11" s="21">
        <v>0.15</v>
      </c>
      <c r="B11" s="22">
        <v>553850</v>
      </c>
      <c r="C11" s="20"/>
    </row>
    <row r="12" spans="1:3" ht="15.75" thickBot="1" x14ac:dyDescent="0.3">
      <c r="A12" s="23">
        <v>0.2</v>
      </c>
      <c r="B12" s="24"/>
      <c r="C12" s="20"/>
    </row>
    <row r="13" spans="1:3" ht="15.75" thickTop="1" x14ac:dyDescent="0.25">
      <c r="A13" s="79" t="s">
        <v>113</v>
      </c>
      <c r="B13" s="71"/>
      <c r="C13" s="72"/>
    </row>
    <row r="14" spans="1:3" x14ac:dyDescent="0.25">
      <c r="A14" s="21">
        <v>0</v>
      </c>
      <c r="B14" s="22">
        <v>32000</v>
      </c>
    </row>
    <row r="15" spans="1:3" x14ac:dyDescent="0.25">
      <c r="A15" s="21">
        <v>0.5</v>
      </c>
      <c r="B15" s="22">
        <v>44000</v>
      </c>
    </row>
    <row r="16" spans="1:3" ht="15.75" thickBot="1" x14ac:dyDescent="0.3">
      <c r="A16" s="21">
        <v>0.85</v>
      </c>
      <c r="B16" s="22"/>
    </row>
    <row r="17" spans="1:9" ht="15.75" thickTop="1" x14ac:dyDescent="0.25">
      <c r="A17" s="79" t="s">
        <v>114</v>
      </c>
      <c r="B17" s="71"/>
      <c r="C17" s="72"/>
    </row>
    <row r="18" spans="1:9" x14ac:dyDescent="0.25">
      <c r="A18" s="21">
        <v>1</v>
      </c>
      <c r="B18" s="58">
        <v>210000</v>
      </c>
    </row>
    <row r="19" spans="1:9" x14ac:dyDescent="0.25">
      <c r="A19" s="21">
        <v>1.4</v>
      </c>
      <c r="B19" s="58">
        <v>264000</v>
      </c>
    </row>
    <row r="20" spans="1:9" x14ac:dyDescent="0.25">
      <c r="A20" s="21">
        <v>2</v>
      </c>
      <c r="B20" s="58">
        <v>330000</v>
      </c>
    </row>
    <row r="21" spans="1:9" x14ac:dyDescent="0.25">
      <c r="A21" s="21">
        <v>2.6</v>
      </c>
      <c r="B21" s="58">
        <v>394000</v>
      </c>
    </row>
    <row r="22" spans="1:9" x14ac:dyDescent="0.25">
      <c r="A22" s="21">
        <v>3.2</v>
      </c>
      <c r="B22" s="58">
        <v>750000</v>
      </c>
    </row>
    <row r="23" spans="1:9" ht="15.75" thickBot="1" x14ac:dyDescent="0.3">
      <c r="A23" s="21">
        <v>3.4</v>
      </c>
      <c r="B23" s="58"/>
    </row>
    <row r="24" spans="1:9" ht="15.75" thickTop="1" x14ac:dyDescent="0.25">
      <c r="A24" s="67" t="s">
        <v>99</v>
      </c>
      <c r="B24" s="68"/>
      <c r="C24" s="69"/>
    </row>
    <row r="29" spans="1:9" x14ac:dyDescent="0.25">
      <c r="I29" s="3"/>
    </row>
    <row r="30" spans="1:9" x14ac:dyDescent="0.25">
      <c r="I30" s="5"/>
    </row>
    <row r="31" spans="1:9" x14ac:dyDescent="0.25">
      <c r="I31" s="5"/>
    </row>
    <row r="50" ht="15.75" customHeight="1" x14ac:dyDescent="0.25"/>
    <row r="77" ht="15.75" customHeight="1" x14ac:dyDescent="0.25"/>
    <row r="78" ht="15.75" customHeight="1" x14ac:dyDescent="0.25"/>
    <row r="97" ht="15.75" customHeight="1" x14ac:dyDescent="0.25"/>
    <row r="120" ht="15.75" customHeight="1" x14ac:dyDescent="0.25"/>
    <row r="131" ht="15.75" customHeight="1" x14ac:dyDescent="0.25"/>
    <row r="145" ht="15.75" customHeight="1" x14ac:dyDescent="0.25"/>
    <row r="146" ht="15.75" customHeight="1" x14ac:dyDescent="0.25"/>
    <row r="148" ht="15.75" customHeight="1" x14ac:dyDescent="0.25"/>
    <row r="151" ht="15.75" customHeight="1" x14ac:dyDescent="0.25"/>
    <row r="160" ht="15.75" customHeight="1" x14ac:dyDescent="0.25"/>
    <row r="172" ht="15.75" customHeight="1" x14ac:dyDescent="0.25"/>
    <row r="174" ht="15.75" customHeight="1" x14ac:dyDescent="0.25"/>
    <row r="179" spans="4:4" ht="15.75" customHeight="1" x14ac:dyDescent="0.25"/>
    <row r="189" spans="4:4" x14ac:dyDescent="0.25">
      <c r="D189" s="1"/>
    </row>
    <row r="194" spans="4:4" x14ac:dyDescent="0.25">
      <c r="D194" s="1"/>
    </row>
    <row r="200" spans="4:4" ht="15.75" customHeight="1" x14ac:dyDescent="0.25"/>
    <row r="207" spans="4:4" ht="15.75" customHeight="1" x14ac:dyDescent="0.25"/>
    <row r="224" ht="15.75" customHeight="1" x14ac:dyDescent="0.25"/>
    <row r="252" ht="15.75" customHeight="1" x14ac:dyDescent="0.25"/>
  </sheetData>
  <mergeCells count="5">
    <mergeCell ref="A1:C1"/>
    <mergeCell ref="A9:C9"/>
    <mergeCell ref="A13:C13"/>
    <mergeCell ref="A17:C17"/>
    <mergeCell ref="A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4838-E504-4CBA-8D4E-DD881A64EA8E}">
  <dimension ref="A1:I254"/>
  <sheetViews>
    <sheetView topLeftCell="A83" zoomScaleNormal="100" workbookViewId="0">
      <selection activeCell="A47" sqref="A47:C47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3" t="s">
        <v>77</v>
      </c>
      <c r="B1" s="74"/>
      <c r="C1" s="75"/>
    </row>
    <row r="2" spans="1:3" x14ac:dyDescent="0.25">
      <c r="A2" s="30" t="str">
        <f t="shared" ref="A2:A13" si="0">A53</f>
        <v>Total Taxable Income</v>
      </c>
      <c r="B2" s="32">
        <f>SUMIFS(C$53:C$134,A$53:A$134,A2)</f>
        <v>19393.09</v>
      </c>
      <c r="C2" s="6"/>
    </row>
    <row r="3" spans="1:3" x14ac:dyDescent="0.25">
      <c r="A3" s="30" t="str">
        <f t="shared" si="0"/>
        <v>Ordinary Dividends and Distributions</v>
      </c>
      <c r="C3" s="6"/>
    </row>
    <row r="4" spans="1:3" x14ac:dyDescent="0.25">
      <c r="A4" s="30" t="str">
        <f t="shared" si="0"/>
        <v>- Ordinary Dividends</v>
      </c>
      <c r="B4" s="32">
        <f>SUMIFS(C$53:C$134,A$53:A$134,A4)</f>
        <v>15161.61</v>
      </c>
      <c r="C4" s="6"/>
    </row>
    <row r="5" spans="1:3" x14ac:dyDescent="0.25">
      <c r="A5" s="30" t="str">
        <f t="shared" si="0"/>
        <v>- Capital Gain Distributions</v>
      </c>
      <c r="B5" s="32">
        <f>SUMIFS(C$53:C$134,A$53:A$134,A5)</f>
        <v>4231.4799999999996</v>
      </c>
      <c r="C5" s="6"/>
    </row>
    <row r="6" spans="1:3" x14ac:dyDescent="0.25">
      <c r="A6" s="30" t="str">
        <f t="shared" si="0"/>
        <v>Interest Income</v>
      </c>
      <c r="B6" s="32">
        <f>SUMIFS(C$53:C$134,A$53:A$134,A6)</f>
        <v>0</v>
      </c>
      <c r="C6" s="6"/>
    </row>
    <row r="7" spans="1:3" x14ac:dyDescent="0.25">
      <c r="A7" s="30" t="str">
        <f t="shared" si="0"/>
        <v>Miscellaneous Income</v>
      </c>
      <c r="B7" s="32">
        <f>SUMIFS(C$53:C$134,A$53:A$134,A7)</f>
        <v>0</v>
      </c>
      <c r="C7" s="6"/>
    </row>
    <row r="8" spans="1:3" x14ac:dyDescent="0.25">
      <c r="A8" s="30" t="str">
        <f t="shared" si="0"/>
        <v>Original Issue Discount</v>
      </c>
      <c r="B8" s="32">
        <f>SUMIFS(C$53:C$134,A$53:A$134,A8)</f>
        <v>0</v>
      </c>
      <c r="C8" s="6"/>
    </row>
    <row r="9" spans="1:3" x14ac:dyDescent="0.25">
      <c r="A9" s="30" t="str">
        <f t="shared" si="0"/>
        <v>Foreign Currency Gain/Loss</v>
      </c>
      <c r="B9" s="32">
        <f>SUMIFS(C$53:C$134,A$53:A$134,A9)</f>
        <v>0</v>
      </c>
      <c r="C9" s="6"/>
    </row>
    <row r="10" spans="1:3" x14ac:dyDescent="0.25">
      <c r="A10" s="30" t="str">
        <f t="shared" si="0"/>
        <v>Total Nondividend and Tax-Exempt Income</v>
      </c>
      <c r="B10" s="32">
        <f>SUMIFS(C$53:C$134,A$53:A$134,A10)</f>
        <v>26.86</v>
      </c>
      <c r="C10" s="6"/>
    </row>
    <row r="11" spans="1:3" x14ac:dyDescent="0.25">
      <c r="A11" s="30" t="str">
        <f t="shared" si="0"/>
        <v>Nondividend Distributions</v>
      </c>
      <c r="B11" s="32">
        <f>SUMIFS(C$53:C$134,A$53:A$134,A11)</f>
        <v>26.86</v>
      </c>
      <c r="C11" s="6"/>
    </row>
    <row r="12" spans="1:3" x14ac:dyDescent="0.25">
      <c r="A12" s="30" t="str">
        <f t="shared" si="0"/>
        <v>Tax-Exempt Income</v>
      </c>
      <c r="B12" s="32">
        <f>SUMIFS(C$53:C$134,A$53:A$134,A12)</f>
        <v>0</v>
      </c>
      <c r="C12" s="6"/>
    </row>
    <row r="13" spans="1:3" x14ac:dyDescent="0.25">
      <c r="A13" s="30" t="str">
        <f t="shared" si="0"/>
        <v>Total Income</v>
      </c>
      <c r="B13" s="32">
        <f>SUMIFS(C$53:C$134,A$53:A$134,A13)</f>
        <v>19419.95</v>
      </c>
      <c r="C13" s="6"/>
    </row>
    <row r="14" spans="1:3" x14ac:dyDescent="0.25">
      <c r="A14" s="30"/>
      <c r="B14" s="2"/>
      <c r="C14" s="6"/>
    </row>
    <row r="15" spans="1:3" x14ac:dyDescent="0.25">
      <c r="A15" s="30" t="str">
        <f t="shared" ref="A15:A21" si="1">A66</f>
        <v>Total Realized Gain/Loss</v>
      </c>
      <c r="B15" s="32">
        <f>SUMIFS(C$53:C$134,A$53:A$134,A15)</f>
        <v>-3586.87</v>
      </c>
      <c r="C15" s="6"/>
    </row>
    <row r="16" spans="1:3" x14ac:dyDescent="0.25">
      <c r="A16" s="30" t="str">
        <f t="shared" si="1"/>
        <v>Net Short-Term</v>
      </c>
      <c r="B16" s="32">
        <f>SUMIFS(C$53:C$134,A$53:A$134,A16)</f>
        <v>-12048.580000000002</v>
      </c>
      <c r="C16" s="6"/>
    </row>
    <row r="17" spans="1:9" x14ac:dyDescent="0.25">
      <c r="A17" s="30" t="str">
        <f t="shared" si="1"/>
        <v>Net Long-Term</v>
      </c>
      <c r="B17" s="32">
        <f>SUMIFS(C$53:C$134,A$53:A$134,A17)</f>
        <v>8461.7100000000009</v>
      </c>
      <c r="C17" s="6"/>
    </row>
    <row r="18" spans="1:9" x14ac:dyDescent="0.25">
      <c r="A18" s="30" t="str">
        <f t="shared" si="1"/>
        <v>Reportable Bond Premium</v>
      </c>
      <c r="B18" s="32">
        <f>SUMIFS(C$53:C$134,A$53:A$134,A18)</f>
        <v>0</v>
      </c>
      <c r="C18" s="6"/>
    </row>
    <row r="19" spans="1:9" x14ac:dyDescent="0.25">
      <c r="A19" s="30" t="str">
        <f t="shared" si="1"/>
        <v>Realized Accrued Market Discount Income</v>
      </c>
      <c r="B19" s="32">
        <f>SUMIFS(C$53:C$134,A$53:A$134,A19)</f>
        <v>0</v>
      </c>
      <c r="C19" s="6"/>
    </row>
    <row r="20" spans="1:9" x14ac:dyDescent="0.25">
      <c r="A20" s="30" t="str">
        <f t="shared" si="1"/>
        <v>Ordinary Income or Loss **</v>
      </c>
      <c r="B20" s="32">
        <f>SUMIFS(C$53:C$134,A$53:A$134,A20)</f>
        <v>0</v>
      </c>
      <c r="C20" s="6"/>
    </row>
    <row r="21" spans="1:9" x14ac:dyDescent="0.25">
      <c r="A21" s="30" t="str">
        <f t="shared" si="1"/>
        <v>Reportable Acquisition Premium</v>
      </c>
      <c r="B21" s="32">
        <f>SUMIFS(C$53:C$134,A$53:A$134,A21)</f>
        <v>0</v>
      </c>
      <c r="C21" s="6"/>
    </row>
    <row r="22" spans="1:9" x14ac:dyDescent="0.25">
      <c r="A22" s="30"/>
      <c r="C22" s="6"/>
    </row>
    <row r="23" spans="1:9" x14ac:dyDescent="0.25">
      <c r="A23" s="30" t="str">
        <f>A74</f>
        <v>Other Information</v>
      </c>
      <c r="B23" s="32">
        <f>SUMIFS(C$53:C$134,A$53:A$134,A23)</f>
        <v>0</v>
      </c>
      <c r="C23" s="6"/>
    </row>
    <row r="24" spans="1:9" x14ac:dyDescent="0.25">
      <c r="A24" s="30" t="str">
        <f>A75</f>
        <v>Margin Interest Paid</v>
      </c>
      <c r="B24" s="32">
        <f>SUMIFS(C$53:C$134,A$53:A$134,A24)</f>
        <v>0</v>
      </c>
      <c r="C24" s="6"/>
    </row>
    <row r="25" spans="1:9" x14ac:dyDescent="0.25">
      <c r="A25" s="30" t="str">
        <f>A76</f>
        <v>Option Sales</v>
      </c>
      <c r="B25" s="32">
        <f>SUMIFS(C$53:C$134,A$53:A$134,A25)</f>
        <v>0</v>
      </c>
      <c r="C25" s="6"/>
    </row>
    <row r="26" spans="1:9" ht="15.75" thickBot="1" x14ac:dyDescent="0.3">
      <c r="A26" s="30" t="str">
        <f>A77</f>
        <v>Return of Principal</v>
      </c>
      <c r="B26" s="32">
        <f>SUMIFS(C$53:C$134,A$53:A$134,A26)</f>
        <v>0</v>
      </c>
      <c r="C26" s="6"/>
    </row>
    <row r="27" spans="1:9" ht="15.75" thickTop="1" x14ac:dyDescent="0.25">
      <c r="A27" s="67" t="s">
        <v>78</v>
      </c>
      <c r="B27" s="68"/>
      <c r="C27" s="69"/>
    </row>
    <row r="28" spans="1:9" x14ac:dyDescent="0.25">
      <c r="A28" s="30" t="str">
        <f t="shared" ref="A28:A46" si="2">A139</f>
        <v>Ordinary Dividends</v>
      </c>
      <c r="B28" s="32">
        <f>SUMIFS(C$136:C$217,A$136:A$217,A28)</f>
        <v>15161.58</v>
      </c>
      <c r="C28" s="6"/>
    </row>
    <row r="29" spans="1:9" x14ac:dyDescent="0.25">
      <c r="A29" s="30" t="str">
        <f t="shared" si="2"/>
        <v>- Non-Qualified Dividends</v>
      </c>
      <c r="B29" s="32">
        <f>SUMIFS(C$136:C$217,A$136:A$217,A29)</f>
        <v>11613.46</v>
      </c>
      <c r="C29" s="6"/>
    </row>
    <row r="30" spans="1:9" x14ac:dyDescent="0.25">
      <c r="A30" s="30" t="str">
        <f t="shared" si="2"/>
        <v>- Qualified Dividends</v>
      </c>
      <c r="B30" s="32">
        <f>SUMIFS(C$136:C$217,A$136:A$217,A30)</f>
        <v>3548.13</v>
      </c>
      <c r="C30" s="6"/>
    </row>
    <row r="31" spans="1:9" x14ac:dyDescent="0.25">
      <c r="A31" s="30" t="str">
        <f t="shared" si="2"/>
        <v>- Section 897 Ordinary Dividends</v>
      </c>
      <c r="B31" s="32">
        <f>SUMIFS(C$136:C$217,A$136:A$217,A31)</f>
        <v>0</v>
      </c>
      <c r="C31" s="6"/>
      <c r="I31" s="3"/>
    </row>
    <row r="32" spans="1:9" x14ac:dyDescent="0.25">
      <c r="A32" s="30" t="str">
        <f t="shared" si="2"/>
        <v>- Section 199A Dividends</v>
      </c>
      <c r="B32" s="32">
        <f>SUMIFS(C$136:C$217,A$136:A$217,A32)</f>
        <v>0</v>
      </c>
      <c r="C32" s="6"/>
      <c r="I32" s="5"/>
    </row>
    <row r="33" spans="1:9" x14ac:dyDescent="0.25">
      <c r="A33" s="30" t="str">
        <f t="shared" si="2"/>
        <v>Capital Gain Distributions</v>
      </c>
      <c r="B33" s="32">
        <f>SUMIFS(C$136:C$217,A$136:A$217,A33)</f>
        <v>4231.4799999999996</v>
      </c>
      <c r="C33" s="6"/>
      <c r="I33" s="5"/>
    </row>
    <row r="34" spans="1:9" x14ac:dyDescent="0.25">
      <c r="A34" s="30" t="str">
        <f t="shared" si="2"/>
        <v>- Unrecaptured Section 1250 Capital Gains</v>
      </c>
      <c r="B34" s="32">
        <f>SUMIFS(C$136:C$217,A$136:A$217,A34)</f>
        <v>0</v>
      </c>
      <c r="C34" s="6"/>
    </row>
    <row r="35" spans="1:9" x14ac:dyDescent="0.25">
      <c r="A35" s="30" t="str">
        <f t="shared" si="2"/>
        <v>- Section 1202 Capital Gains</v>
      </c>
      <c r="B35" s="32">
        <f>SUMIFS(C$136:C$217,A$136:A$217,A35)</f>
        <v>0</v>
      </c>
      <c r="C35" s="6"/>
    </row>
    <row r="36" spans="1:9" x14ac:dyDescent="0.25">
      <c r="A36" s="30" t="str">
        <f t="shared" si="2"/>
        <v>- 28% Rate Capital Gains</v>
      </c>
      <c r="B36" s="32">
        <f>SUMIFS(C$136:C$217,A$136:A$217,A36)</f>
        <v>0</v>
      </c>
      <c r="C36" s="6"/>
    </row>
    <row r="37" spans="1:9" x14ac:dyDescent="0.25">
      <c r="A37" s="30" t="str">
        <f t="shared" si="2"/>
        <v>- Section 897 Capital Gain</v>
      </c>
      <c r="B37" s="32">
        <f>SUMIFS(C$136:C$217,A$136:A$217,A37)</f>
        <v>0</v>
      </c>
      <c r="C37" s="6"/>
    </row>
    <row r="38" spans="1:9" x14ac:dyDescent="0.25">
      <c r="A38" s="30" t="str">
        <f t="shared" si="2"/>
        <v>- 15% Rate Capital Gains</v>
      </c>
      <c r="B38" s="32">
        <f>SUMIFS(C$136:C$217,A$136:A$217,A38)</f>
        <v>0</v>
      </c>
      <c r="C38" s="6"/>
    </row>
    <row r="39" spans="1:9" x14ac:dyDescent="0.25">
      <c r="A39" s="30" t="str">
        <f t="shared" si="2"/>
        <v>Nondividend Distributions</v>
      </c>
      <c r="B39" s="32">
        <f>SUMIFS(C$136:C$217,A$136:A$217,A39)</f>
        <v>26.86</v>
      </c>
      <c r="C39" s="6"/>
    </row>
    <row r="40" spans="1:9" x14ac:dyDescent="0.25">
      <c r="A40" s="30" t="str">
        <f t="shared" si="2"/>
        <v>Federal Income Tax Withheld</v>
      </c>
      <c r="B40" s="32">
        <f>SUMIFS(C$136:C$217,A$136:A$217,A40)</f>
        <v>0</v>
      </c>
      <c r="C40" s="6"/>
    </row>
    <row r="41" spans="1:9" x14ac:dyDescent="0.25">
      <c r="A41" s="30" t="str">
        <f t="shared" si="2"/>
        <v>Investment Expenses</v>
      </c>
      <c r="B41" s="32">
        <f>SUMIFS(C$136:C$217,A$136:A$217,A41)</f>
        <v>0</v>
      </c>
      <c r="C41" s="6"/>
    </row>
    <row r="42" spans="1:9" x14ac:dyDescent="0.25">
      <c r="A42" s="30" t="str">
        <f t="shared" si="2"/>
        <v>Foreign Tax Paid</v>
      </c>
      <c r="B42" s="32">
        <f>SUMIFS(C$136:C$217,A$136:A$217,A42)</f>
        <v>614.93000000000006</v>
      </c>
      <c r="C42" s="6"/>
    </row>
    <row r="43" spans="1:9" x14ac:dyDescent="0.25">
      <c r="A43" s="30" t="str">
        <f t="shared" si="2"/>
        <v>Foreign Country or U.S. Possession</v>
      </c>
      <c r="B43" s="32">
        <f>SUMIFS(C$136:C$217,A$136:A$217,A43)</f>
        <v>0</v>
      </c>
      <c r="C43" s="6"/>
    </row>
    <row r="44" spans="1:9" x14ac:dyDescent="0.25">
      <c r="A44" s="30" t="str">
        <f t="shared" si="2"/>
        <v>Cash Liquidation Distributions</v>
      </c>
      <c r="B44" s="32">
        <f>SUMIFS(C$136:C$217,A$136:A$217,A44)</f>
        <v>0</v>
      </c>
      <c r="C44" s="6"/>
    </row>
    <row r="45" spans="1:9" x14ac:dyDescent="0.25">
      <c r="A45" s="30" t="str">
        <f t="shared" si="2"/>
        <v>Non-cash Liquidation Distributions</v>
      </c>
      <c r="B45" s="32">
        <f>SUMIFS(C$136:C$217,A$136:A$217,A45)</f>
        <v>0</v>
      </c>
      <c r="C45" s="6"/>
    </row>
    <row r="46" spans="1:9" ht="15.75" thickBot="1" x14ac:dyDescent="0.3">
      <c r="A46" s="31" t="str">
        <f t="shared" si="2"/>
        <v>Total Tax Exempt Interest Dividends</v>
      </c>
      <c r="B46" s="33">
        <f>SUMIFS(C$136:C$217,A$136:A$217,A46)</f>
        <v>0</v>
      </c>
      <c r="C46" s="25"/>
    </row>
    <row r="47" spans="1:9" ht="15.75" thickTop="1" x14ac:dyDescent="0.25">
      <c r="A47" s="67" t="s">
        <v>99</v>
      </c>
      <c r="B47" s="68"/>
      <c r="C47" s="69"/>
    </row>
    <row r="48" spans="1:9" ht="15.75" thickBot="1" x14ac:dyDescent="0.3">
      <c r="A48" s="26"/>
    </row>
    <row r="49" spans="1:3" ht="16.5" thickTop="1" thickBot="1" x14ac:dyDescent="0.3">
      <c r="A49" s="67" t="s">
        <v>101</v>
      </c>
      <c r="B49" s="68"/>
      <c r="C49" s="69"/>
    </row>
    <row r="50" spans="1:3" ht="15.75" thickTop="1" x14ac:dyDescent="0.25">
      <c r="A50" s="82" t="s">
        <v>55</v>
      </c>
      <c r="B50" s="83"/>
      <c r="C50" s="83"/>
    </row>
    <row r="51" spans="1:3" x14ac:dyDescent="0.25">
      <c r="A51" s="42" t="s">
        <v>62</v>
      </c>
    </row>
    <row r="52" spans="1:3" ht="15.75" customHeight="1" thickBot="1" x14ac:dyDescent="0.3">
      <c r="A52" s="43" t="s">
        <v>73</v>
      </c>
    </row>
    <row r="53" spans="1:3" ht="15.75" thickBot="1" x14ac:dyDescent="0.3">
      <c r="A53" s="84" t="s">
        <v>1</v>
      </c>
      <c r="B53" s="84"/>
      <c r="C53" s="44">
        <v>13501.43</v>
      </c>
    </row>
    <row r="54" spans="1:3" x14ac:dyDescent="0.25">
      <c r="A54" s="37" t="s">
        <v>2</v>
      </c>
      <c r="B54" s="8" t="s">
        <v>3</v>
      </c>
      <c r="C54" s="45"/>
    </row>
    <row r="55" spans="1:3" x14ac:dyDescent="0.25">
      <c r="A55" s="80" t="s">
        <v>4</v>
      </c>
      <c r="B55" s="81"/>
      <c r="C55" s="46">
        <v>9269.9500000000007</v>
      </c>
    </row>
    <row r="56" spans="1:3" ht="15.75" thickBot="1" x14ac:dyDescent="0.3">
      <c r="A56" s="85" t="s">
        <v>5</v>
      </c>
      <c r="B56" s="86"/>
      <c r="C56" s="47">
        <v>4231.4799999999996</v>
      </c>
    </row>
    <row r="57" spans="1:3" ht="15.75" thickBot="1" x14ac:dyDescent="0.3">
      <c r="A57" s="39" t="s">
        <v>6</v>
      </c>
      <c r="B57" s="9" t="s">
        <v>3</v>
      </c>
      <c r="C57" s="48">
        <v>0</v>
      </c>
    </row>
    <row r="58" spans="1:3" ht="15.75" thickBot="1" x14ac:dyDescent="0.3">
      <c r="A58" s="39" t="s">
        <v>7</v>
      </c>
      <c r="B58" s="9" t="s">
        <v>3</v>
      </c>
      <c r="C58" s="48">
        <v>0</v>
      </c>
    </row>
    <row r="59" spans="1:3" ht="15.75" thickBot="1" x14ac:dyDescent="0.3">
      <c r="A59" s="39" t="s">
        <v>8</v>
      </c>
      <c r="B59" s="9" t="s">
        <v>3</v>
      </c>
      <c r="C59" s="48">
        <v>0</v>
      </c>
    </row>
    <row r="60" spans="1:3" ht="15.75" thickBot="1" x14ac:dyDescent="0.3">
      <c r="A60" s="39" t="s">
        <v>26</v>
      </c>
      <c r="B60" s="9" t="s">
        <v>3</v>
      </c>
      <c r="C60" s="48">
        <v>0</v>
      </c>
    </row>
    <row r="61" spans="1:3" ht="15.75" thickBot="1" x14ac:dyDescent="0.3">
      <c r="A61" s="84" t="s">
        <v>9</v>
      </c>
      <c r="B61" s="84"/>
      <c r="C61" s="44">
        <v>0</v>
      </c>
    </row>
    <row r="62" spans="1:3" ht="15.75" thickBot="1" x14ac:dyDescent="0.3">
      <c r="A62" s="39" t="s">
        <v>10</v>
      </c>
      <c r="B62" s="9" t="s">
        <v>3</v>
      </c>
      <c r="C62" s="48">
        <v>0</v>
      </c>
    </row>
    <row r="63" spans="1:3" ht="15.75" thickBot="1" x14ac:dyDescent="0.3">
      <c r="A63" s="39" t="s">
        <v>11</v>
      </c>
      <c r="B63" s="9" t="s">
        <v>3</v>
      </c>
      <c r="C63" s="48">
        <v>0</v>
      </c>
    </row>
    <row r="64" spans="1:3" ht="15.75" thickBot="1" x14ac:dyDescent="0.3">
      <c r="A64" s="84" t="s">
        <v>12</v>
      </c>
      <c r="B64" s="84"/>
      <c r="C64" s="44">
        <v>13501.43</v>
      </c>
    </row>
    <row r="65" spans="1:3" ht="15.75" thickBot="1" x14ac:dyDescent="0.3">
      <c r="A65" s="87"/>
      <c r="B65" s="87"/>
      <c r="C65" s="87"/>
    </row>
    <row r="66" spans="1:3" ht="15.75" thickBot="1" x14ac:dyDescent="0.3">
      <c r="A66" s="84" t="s">
        <v>13</v>
      </c>
      <c r="B66" s="84"/>
      <c r="C66" s="44">
        <v>9333.3700000000008</v>
      </c>
    </row>
    <row r="67" spans="1:3" ht="15.75" thickBot="1" x14ac:dyDescent="0.3">
      <c r="A67" s="39" t="s">
        <v>14</v>
      </c>
      <c r="B67" s="7" t="s">
        <v>3</v>
      </c>
      <c r="C67" s="48">
        <v>0</v>
      </c>
    </row>
    <row r="68" spans="1:3" ht="15.75" thickBot="1" x14ac:dyDescent="0.3">
      <c r="A68" s="39" t="s">
        <v>15</v>
      </c>
      <c r="B68" s="7" t="s">
        <v>3</v>
      </c>
      <c r="C68" s="48">
        <v>9333.3700000000008</v>
      </c>
    </row>
    <row r="69" spans="1:3" ht="15.75" thickBot="1" x14ac:dyDescent="0.3">
      <c r="A69" s="40" t="s">
        <v>16</v>
      </c>
      <c r="B69" s="10" t="s">
        <v>3</v>
      </c>
      <c r="C69" s="49">
        <v>0</v>
      </c>
    </row>
    <row r="70" spans="1:3" ht="15.75" thickBot="1" x14ac:dyDescent="0.3">
      <c r="A70" s="40" t="s">
        <v>17</v>
      </c>
      <c r="B70" s="10" t="s">
        <v>3</v>
      </c>
      <c r="C70" s="49">
        <v>0</v>
      </c>
    </row>
    <row r="71" spans="1:3" ht="15.75" thickBot="1" x14ac:dyDescent="0.3">
      <c r="A71" s="40" t="s">
        <v>18</v>
      </c>
      <c r="B71" s="10" t="s">
        <v>3</v>
      </c>
      <c r="C71" s="49">
        <v>0</v>
      </c>
    </row>
    <row r="72" spans="1:3" ht="15.75" thickBot="1" x14ac:dyDescent="0.3">
      <c r="A72" s="40" t="s">
        <v>19</v>
      </c>
      <c r="B72" s="10" t="s">
        <v>3</v>
      </c>
      <c r="C72" s="49">
        <v>0</v>
      </c>
    </row>
    <row r="73" spans="1:3" ht="15.75" thickBot="1" x14ac:dyDescent="0.3">
      <c r="A73" s="87"/>
      <c r="B73" s="87"/>
      <c r="C73" s="87"/>
    </row>
    <row r="74" spans="1:3" ht="15.75" thickBot="1" x14ac:dyDescent="0.3">
      <c r="A74" s="84" t="s">
        <v>20</v>
      </c>
      <c r="B74" s="84"/>
      <c r="C74" s="84"/>
    </row>
    <row r="75" spans="1:3" x14ac:dyDescent="0.25">
      <c r="A75" s="88" t="s">
        <v>21</v>
      </c>
      <c r="B75" s="89"/>
      <c r="C75" s="50">
        <v>0</v>
      </c>
    </row>
    <row r="76" spans="1:3" x14ac:dyDescent="0.25">
      <c r="A76" s="80" t="s">
        <v>22</v>
      </c>
      <c r="B76" s="81"/>
      <c r="C76" s="46">
        <v>0</v>
      </c>
    </row>
    <row r="77" spans="1:3" ht="15.75" thickBot="1" x14ac:dyDescent="0.3">
      <c r="A77" s="38" t="s">
        <v>23</v>
      </c>
      <c r="B77" s="11"/>
      <c r="C77" s="47">
        <v>0</v>
      </c>
    </row>
    <row r="78" spans="1:3" ht="15.75" thickBot="1" x14ac:dyDescent="0.3">
      <c r="A78" s="15"/>
      <c r="B78" s="51"/>
      <c r="C78" s="51"/>
    </row>
    <row r="79" spans="1:3" ht="15.75" customHeight="1" thickTop="1" x14ac:dyDescent="0.25">
      <c r="A79" s="90" t="s">
        <v>53</v>
      </c>
      <c r="B79" s="91"/>
      <c r="C79" s="91"/>
    </row>
    <row r="80" spans="1:3" ht="15.75" customHeight="1" x14ac:dyDescent="0.25">
      <c r="A80" s="42" t="s">
        <v>62</v>
      </c>
    </row>
    <row r="81" spans="1:3" ht="15.75" thickBot="1" x14ac:dyDescent="0.3">
      <c r="A81" s="43" t="s">
        <v>73</v>
      </c>
    </row>
    <row r="82" spans="1:3" ht="15.75" thickBot="1" x14ac:dyDescent="0.3">
      <c r="A82" s="84" t="s">
        <v>1</v>
      </c>
      <c r="B82" s="84"/>
      <c r="C82" s="44">
        <v>1239.05</v>
      </c>
    </row>
    <row r="83" spans="1:3" x14ac:dyDescent="0.25">
      <c r="A83" s="37" t="s">
        <v>2</v>
      </c>
      <c r="B83" s="8" t="s">
        <v>3</v>
      </c>
      <c r="C83" s="45"/>
    </row>
    <row r="84" spans="1:3" x14ac:dyDescent="0.25">
      <c r="A84" s="80" t="s">
        <v>4</v>
      </c>
      <c r="B84" s="81"/>
      <c r="C84" s="46">
        <v>1239.05</v>
      </c>
    </row>
    <row r="85" spans="1:3" ht="15.75" thickBot="1" x14ac:dyDescent="0.3">
      <c r="A85" s="85" t="s">
        <v>5</v>
      </c>
      <c r="B85" s="86"/>
      <c r="C85" s="47">
        <v>0</v>
      </c>
    </row>
    <row r="86" spans="1:3" ht="15.75" thickBot="1" x14ac:dyDescent="0.3">
      <c r="A86" s="39" t="s">
        <v>6</v>
      </c>
      <c r="B86" s="9" t="s">
        <v>3</v>
      </c>
      <c r="C86" s="48">
        <v>0</v>
      </c>
    </row>
    <row r="87" spans="1:3" ht="15.75" thickBot="1" x14ac:dyDescent="0.3">
      <c r="A87" s="39" t="s">
        <v>7</v>
      </c>
      <c r="B87" s="9" t="s">
        <v>3</v>
      </c>
      <c r="C87" s="48">
        <v>0</v>
      </c>
    </row>
    <row r="88" spans="1:3" ht="15.75" thickBot="1" x14ac:dyDescent="0.3">
      <c r="A88" s="39" t="s">
        <v>8</v>
      </c>
      <c r="B88" s="9" t="s">
        <v>3</v>
      </c>
      <c r="C88" s="48">
        <v>0</v>
      </c>
    </row>
    <row r="89" spans="1:3" ht="15.75" thickBot="1" x14ac:dyDescent="0.3">
      <c r="A89" s="84" t="s">
        <v>9</v>
      </c>
      <c r="B89" s="84"/>
      <c r="C89" s="44">
        <v>0</v>
      </c>
    </row>
    <row r="90" spans="1:3" ht="15.75" thickBot="1" x14ac:dyDescent="0.3">
      <c r="A90" s="39" t="s">
        <v>10</v>
      </c>
      <c r="B90" s="9" t="s">
        <v>3</v>
      </c>
      <c r="C90" s="48">
        <v>0</v>
      </c>
    </row>
    <row r="91" spans="1:3" ht="15.75" thickBot="1" x14ac:dyDescent="0.3">
      <c r="A91" s="39" t="s">
        <v>11</v>
      </c>
      <c r="B91" s="9" t="s">
        <v>3</v>
      </c>
      <c r="C91" s="48">
        <v>0</v>
      </c>
    </row>
    <row r="92" spans="1:3" ht="15.75" thickBot="1" x14ac:dyDescent="0.3">
      <c r="A92" s="84" t="s">
        <v>12</v>
      </c>
      <c r="B92" s="84"/>
      <c r="C92" s="44">
        <v>1239.05</v>
      </c>
    </row>
    <row r="93" spans="1:3" ht="15.75" thickBot="1" x14ac:dyDescent="0.3">
      <c r="A93" s="87"/>
      <c r="B93" s="87"/>
      <c r="C93" s="87"/>
    </row>
    <row r="94" spans="1:3" ht="15.75" thickBot="1" x14ac:dyDescent="0.3">
      <c r="A94" s="84" t="s">
        <v>13</v>
      </c>
      <c r="B94" s="84"/>
      <c r="C94" s="52">
        <v>-6199.81</v>
      </c>
    </row>
    <row r="95" spans="1:3" ht="15.75" thickBot="1" x14ac:dyDescent="0.3">
      <c r="A95" s="39" t="s">
        <v>14</v>
      </c>
      <c r="B95" s="7" t="s">
        <v>3</v>
      </c>
      <c r="C95" s="48">
        <v>-6199.81</v>
      </c>
    </row>
    <row r="96" spans="1:3" ht="15.75" thickBot="1" x14ac:dyDescent="0.3">
      <c r="A96" s="39" t="s">
        <v>15</v>
      </c>
      <c r="B96" s="7" t="s">
        <v>3</v>
      </c>
      <c r="C96" s="48">
        <v>0</v>
      </c>
    </row>
    <row r="97" spans="1:3" ht="15.75" thickBot="1" x14ac:dyDescent="0.3">
      <c r="A97" s="40" t="s">
        <v>16</v>
      </c>
      <c r="B97" s="10" t="s">
        <v>3</v>
      </c>
      <c r="C97" s="49">
        <v>0</v>
      </c>
    </row>
    <row r="98" spans="1:3" ht="15.75" thickBot="1" x14ac:dyDescent="0.3">
      <c r="A98" s="40" t="s">
        <v>17</v>
      </c>
      <c r="B98" s="10" t="s">
        <v>3</v>
      </c>
      <c r="C98" s="49">
        <v>0</v>
      </c>
    </row>
    <row r="99" spans="1:3" ht="15.75" customHeight="1" thickBot="1" x14ac:dyDescent="0.3">
      <c r="A99" s="40" t="s">
        <v>18</v>
      </c>
      <c r="B99" s="10" t="s">
        <v>3</v>
      </c>
      <c r="C99" s="49">
        <v>0</v>
      </c>
    </row>
    <row r="100" spans="1:3" ht="15.75" thickBot="1" x14ac:dyDescent="0.3">
      <c r="A100" s="40" t="s">
        <v>19</v>
      </c>
      <c r="B100" s="10" t="s">
        <v>3</v>
      </c>
      <c r="C100" s="49">
        <v>0</v>
      </c>
    </row>
    <row r="101" spans="1:3" ht="15.75" thickBot="1" x14ac:dyDescent="0.3">
      <c r="A101" s="87"/>
      <c r="B101" s="87"/>
      <c r="C101" s="87"/>
    </row>
    <row r="102" spans="1:3" ht="15.75" thickBot="1" x14ac:dyDescent="0.3">
      <c r="A102" s="84" t="s">
        <v>20</v>
      </c>
      <c r="B102" s="84"/>
      <c r="C102" s="84"/>
    </row>
    <row r="103" spans="1:3" x14ac:dyDescent="0.25">
      <c r="A103" s="88" t="s">
        <v>21</v>
      </c>
      <c r="B103" s="89"/>
      <c r="C103" s="50">
        <v>0</v>
      </c>
    </row>
    <row r="104" spans="1:3" x14ac:dyDescent="0.25">
      <c r="A104" s="80" t="s">
        <v>22</v>
      </c>
      <c r="B104" s="81"/>
      <c r="C104" s="46">
        <v>0</v>
      </c>
    </row>
    <row r="105" spans="1:3" ht="15.75" thickBot="1" x14ac:dyDescent="0.3">
      <c r="A105" s="38" t="s">
        <v>23</v>
      </c>
      <c r="B105" s="11"/>
      <c r="C105" s="47">
        <v>0</v>
      </c>
    </row>
    <row r="106" spans="1:3" ht="15.75" thickBot="1" x14ac:dyDescent="0.3">
      <c r="A106" s="15"/>
      <c r="B106" s="51"/>
      <c r="C106" s="51"/>
    </row>
    <row r="107" spans="1:3" ht="15.75" thickTop="1" x14ac:dyDescent="0.25">
      <c r="A107" s="90" t="s">
        <v>56</v>
      </c>
      <c r="B107" s="91"/>
      <c r="C107" s="91"/>
    </row>
    <row r="108" spans="1:3" x14ac:dyDescent="0.25">
      <c r="A108" s="42" t="s">
        <v>62</v>
      </c>
    </row>
    <row r="109" spans="1:3" ht="15.75" thickBot="1" x14ac:dyDescent="0.3">
      <c r="A109" s="43" t="s">
        <v>73</v>
      </c>
    </row>
    <row r="110" spans="1:3" ht="15.75" thickBot="1" x14ac:dyDescent="0.3">
      <c r="A110" s="84" t="s">
        <v>1</v>
      </c>
      <c r="B110" s="84"/>
      <c r="C110" s="44">
        <v>4652.6099999999997</v>
      </c>
    </row>
    <row r="111" spans="1:3" x14ac:dyDescent="0.25">
      <c r="A111" s="37" t="s">
        <v>2</v>
      </c>
      <c r="B111" s="8" t="s">
        <v>3</v>
      </c>
      <c r="C111" s="45"/>
    </row>
    <row r="112" spans="1:3" x14ac:dyDescent="0.25">
      <c r="A112" s="80" t="s">
        <v>4</v>
      </c>
      <c r="B112" s="81"/>
      <c r="C112" s="46">
        <v>4652.6099999999997</v>
      </c>
    </row>
    <row r="113" spans="1:3" ht="15.75" thickBot="1" x14ac:dyDescent="0.3">
      <c r="A113" s="85" t="s">
        <v>5</v>
      </c>
      <c r="B113" s="86"/>
      <c r="C113" s="47">
        <v>0</v>
      </c>
    </row>
    <row r="114" spans="1:3" ht="15.75" thickBot="1" x14ac:dyDescent="0.3">
      <c r="A114" s="39" t="s">
        <v>6</v>
      </c>
      <c r="B114" s="9" t="s">
        <v>3</v>
      </c>
      <c r="C114" s="48">
        <v>0</v>
      </c>
    </row>
    <row r="115" spans="1:3" ht="15.75" thickBot="1" x14ac:dyDescent="0.3">
      <c r="A115" s="39" t="s">
        <v>7</v>
      </c>
      <c r="B115" s="9" t="s">
        <v>3</v>
      </c>
      <c r="C115" s="48">
        <v>0</v>
      </c>
    </row>
    <row r="116" spans="1:3" ht="15.75" thickBot="1" x14ac:dyDescent="0.3">
      <c r="A116" s="39" t="s">
        <v>8</v>
      </c>
      <c r="B116" s="9" t="s">
        <v>3</v>
      </c>
      <c r="C116" s="48">
        <v>0</v>
      </c>
    </row>
    <row r="117" spans="1:3" ht="15.75" thickBot="1" x14ac:dyDescent="0.3">
      <c r="A117" s="84" t="s">
        <v>9</v>
      </c>
      <c r="B117" s="84"/>
      <c r="C117" s="44">
        <v>26.86</v>
      </c>
    </row>
    <row r="118" spans="1:3" ht="15.75" thickBot="1" x14ac:dyDescent="0.3">
      <c r="A118" s="39" t="s">
        <v>10</v>
      </c>
      <c r="B118" s="9" t="s">
        <v>3</v>
      </c>
      <c r="C118" s="48">
        <v>26.86</v>
      </c>
    </row>
    <row r="119" spans="1:3" ht="15.75" thickBot="1" x14ac:dyDescent="0.3">
      <c r="A119" s="39" t="s">
        <v>11</v>
      </c>
      <c r="B119" s="9" t="s">
        <v>3</v>
      </c>
      <c r="C119" s="48">
        <v>0</v>
      </c>
    </row>
    <row r="120" spans="1:3" ht="15.75" thickBot="1" x14ac:dyDescent="0.3">
      <c r="A120" s="84" t="s">
        <v>12</v>
      </c>
      <c r="B120" s="84"/>
      <c r="C120" s="44">
        <v>4679.47</v>
      </c>
    </row>
    <row r="121" spans="1:3" ht="15.75" thickBot="1" x14ac:dyDescent="0.3">
      <c r="A121" s="87"/>
      <c r="B121" s="87"/>
      <c r="C121" s="87"/>
    </row>
    <row r="122" spans="1:3" ht="15.75" customHeight="1" thickBot="1" x14ac:dyDescent="0.3">
      <c r="A122" s="84" t="s">
        <v>13</v>
      </c>
      <c r="B122" s="84"/>
      <c r="C122" s="52">
        <v>-6720.43</v>
      </c>
    </row>
    <row r="123" spans="1:3" ht="15.75" thickBot="1" x14ac:dyDescent="0.3">
      <c r="A123" s="39" t="s">
        <v>14</v>
      </c>
      <c r="B123" s="7" t="s">
        <v>3</v>
      </c>
      <c r="C123" s="48">
        <v>-5848.77</v>
      </c>
    </row>
    <row r="124" spans="1:3" ht="15.75" thickBot="1" x14ac:dyDescent="0.3">
      <c r="A124" s="39" t="s">
        <v>15</v>
      </c>
      <c r="B124" s="7" t="s">
        <v>3</v>
      </c>
      <c r="C124" s="48">
        <v>-871.66</v>
      </c>
    </row>
    <row r="125" spans="1:3" ht="15.75" thickBot="1" x14ac:dyDescent="0.3">
      <c r="A125" s="40" t="s">
        <v>16</v>
      </c>
      <c r="B125" s="10" t="s">
        <v>3</v>
      </c>
      <c r="C125" s="49">
        <v>0</v>
      </c>
    </row>
    <row r="126" spans="1:3" ht="15.75" thickBot="1" x14ac:dyDescent="0.3">
      <c r="A126" s="40" t="s">
        <v>17</v>
      </c>
      <c r="B126" s="10" t="s">
        <v>3</v>
      </c>
      <c r="C126" s="49">
        <v>0</v>
      </c>
    </row>
    <row r="127" spans="1:3" ht="15.75" thickBot="1" x14ac:dyDescent="0.3">
      <c r="A127" s="40" t="s">
        <v>18</v>
      </c>
      <c r="B127" s="10" t="s">
        <v>3</v>
      </c>
      <c r="C127" s="49">
        <v>0</v>
      </c>
    </row>
    <row r="128" spans="1:3" ht="15.75" thickBot="1" x14ac:dyDescent="0.3">
      <c r="A128" s="40" t="s">
        <v>19</v>
      </c>
      <c r="B128" s="10" t="s">
        <v>3</v>
      </c>
      <c r="C128" s="49">
        <v>0</v>
      </c>
    </row>
    <row r="129" spans="1:3" ht="15.75" thickBot="1" x14ac:dyDescent="0.3">
      <c r="A129" s="87"/>
      <c r="B129" s="87"/>
      <c r="C129" s="87"/>
    </row>
    <row r="130" spans="1:3" ht="15.75" thickBot="1" x14ac:dyDescent="0.3">
      <c r="A130" s="84" t="s">
        <v>20</v>
      </c>
      <c r="B130" s="84"/>
      <c r="C130" s="84"/>
    </row>
    <row r="131" spans="1:3" x14ac:dyDescent="0.25">
      <c r="A131" s="88" t="s">
        <v>21</v>
      </c>
      <c r="B131" s="89"/>
      <c r="C131" s="50">
        <v>0</v>
      </c>
    </row>
    <row r="132" spans="1:3" x14ac:dyDescent="0.25">
      <c r="A132" s="80" t="s">
        <v>22</v>
      </c>
      <c r="B132" s="81"/>
      <c r="C132" s="46">
        <v>0</v>
      </c>
    </row>
    <row r="133" spans="1:3" ht="15.75" customHeight="1" thickBot="1" x14ac:dyDescent="0.3">
      <c r="A133" s="38" t="s">
        <v>23</v>
      </c>
      <c r="B133" s="11"/>
      <c r="C133" s="47">
        <v>0</v>
      </c>
    </row>
    <row r="134" spans="1:3" ht="15.75" thickBot="1" x14ac:dyDescent="0.3">
      <c r="A134" s="15"/>
      <c r="B134" s="51"/>
      <c r="C134" s="51"/>
    </row>
    <row r="135" spans="1:3" ht="15.75" thickTop="1" x14ac:dyDescent="0.25">
      <c r="A135" s="90" t="s">
        <v>54</v>
      </c>
      <c r="B135" s="91"/>
      <c r="C135" s="91"/>
    </row>
    <row r="136" spans="1:3" x14ac:dyDescent="0.25">
      <c r="A136" s="42" t="s">
        <v>63</v>
      </c>
    </row>
    <row r="137" spans="1:3" ht="15.75" thickBot="1" x14ac:dyDescent="0.3">
      <c r="A137" s="43" t="s">
        <v>74</v>
      </c>
    </row>
    <row r="138" spans="1:3" ht="15.75" thickBot="1" x14ac:dyDescent="0.3">
      <c r="A138" s="92" t="s">
        <v>0</v>
      </c>
      <c r="B138" s="93"/>
      <c r="C138" s="53" t="s">
        <v>25</v>
      </c>
    </row>
    <row r="139" spans="1:3" ht="15.75" thickBot="1" x14ac:dyDescent="0.3">
      <c r="A139" s="41" t="s">
        <v>31</v>
      </c>
      <c r="B139" s="7" t="s">
        <v>3</v>
      </c>
      <c r="C139" s="54">
        <v>9269.94</v>
      </c>
    </row>
    <row r="140" spans="1:3" ht="15.75" thickBot="1" x14ac:dyDescent="0.3">
      <c r="A140" s="41" t="s">
        <v>32</v>
      </c>
      <c r="B140" s="12"/>
      <c r="C140" s="54">
        <v>6750.15</v>
      </c>
    </row>
    <row r="141" spans="1:3" ht="15.75" thickBot="1" x14ac:dyDescent="0.3">
      <c r="A141" s="41" t="s">
        <v>33</v>
      </c>
      <c r="B141" s="12"/>
      <c r="C141" s="54">
        <v>2519.8000000000002</v>
      </c>
    </row>
    <row r="142" spans="1:3" ht="15.75" thickBot="1" x14ac:dyDescent="0.3">
      <c r="A142" s="41" t="s">
        <v>34</v>
      </c>
      <c r="B142" s="12"/>
      <c r="C142" s="55" t="s">
        <v>35</v>
      </c>
    </row>
    <row r="143" spans="1:3" ht="15.75" thickBot="1" x14ac:dyDescent="0.3">
      <c r="A143" s="41" t="s">
        <v>36</v>
      </c>
      <c r="B143" s="12"/>
      <c r="C143" s="55" t="s">
        <v>35</v>
      </c>
    </row>
    <row r="144" spans="1:3" ht="15.75" thickBot="1" x14ac:dyDescent="0.3">
      <c r="A144" s="41" t="s">
        <v>37</v>
      </c>
      <c r="B144" s="7" t="s">
        <v>3</v>
      </c>
      <c r="C144" s="54">
        <v>4231.4799999999996</v>
      </c>
    </row>
    <row r="145" spans="1:3" ht="15.75" thickBot="1" x14ac:dyDescent="0.3">
      <c r="A145" s="41" t="s">
        <v>38</v>
      </c>
      <c r="B145" s="12"/>
      <c r="C145" s="55" t="s">
        <v>35</v>
      </c>
    </row>
    <row r="146" spans="1:3" ht="15.75" thickBot="1" x14ac:dyDescent="0.3">
      <c r="A146" s="41" t="s">
        <v>39</v>
      </c>
      <c r="B146" s="12"/>
      <c r="C146" s="55" t="s">
        <v>35</v>
      </c>
    </row>
    <row r="147" spans="1:3" ht="15.75" customHeight="1" thickBot="1" x14ac:dyDescent="0.3">
      <c r="A147" s="41" t="s">
        <v>40</v>
      </c>
      <c r="B147" s="12"/>
      <c r="C147" s="55" t="s">
        <v>35</v>
      </c>
    </row>
    <row r="148" spans="1:3" ht="15.75" customHeight="1" thickBot="1" x14ac:dyDescent="0.3">
      <c r="A148" s="41" t="s">
        <v>41</v>
      </c>
      <c r="B148" s="12"/>
      <c r="C148" s="55" t="s">
        <v>35</v>
      </c>
    </row>
    <row r="149" spans="1:3" ht="15.75" thickBot="1" x14ac:dyDescent="0.3">
      <c r="A149" s="41" t="s">
        <v>42</v>
      </c>
      <c r="B149" s="12"/>
      <c r="C149" s="55" t="s">
        <v>61</v>
      </c>
    </row>
    <row r="150" spans="1:3" ht="15.75" customHeight="1" thickBot="1" x14ac:dyDescent="0.3">
      <c r="A150" s="41" t="s">
        <v>10</v>
      </c>
      <c r="B150" s="7" t="s">
        <v>3</v>
      </c>
      <c r="C150" s="54">
        <v>0</v>
      </c>
    </row>
    <row r="151" spans="1:3" ht="15.75" thickBot="1" x14ac:dyDescent="0.3">
      <c r="A151" s="41" t="s">
        <v>43</v>
      </c>
      <c r="B151" s="7" t="s">
        <v>3</v>
      </c>
      <c r="C151" s="54">
        <v>0</v>
      </c>
    </row>
    <row r="152" spans="1:3" ht="15.75" thickBot="1" x14ac:dyDescent="0.3">
      <c r="A152" s="41" t="s">
        <v>44</v>
      </c>
      <c r="B152" s="12"/>
      <c r="C152" s="54">
        <v>0</v>
      </c>
    </row>
    <row r="153" spans="1:3" ht="15.75" customHeight="1" thickBot="1" x14ac:dyDescent="0.3">
      <c r="A153" s="41" t="s">
        <v>45</v>
      </c>
      <c r="B153" s="7" t="s">
        <v>3</v>
      </c>
      <c r="C153" s="54">
        <v>0</v>
      </c>
    </row>
    <row r="154" spans="1:3" ht="15.75" thickBot="1" x14ac:dyDescent="0.3">
      <c r="A154" s="41" t="s">
        <v>46</v>
      </c>
      <c r="B154" s="12"/>
      <c r="C154" s="55" t="s">
        <v>47</v>
      </c>
    </row>
    <row r="155" spans="1:3" ht="15.75" thickBot="1" x14ac:dyDescent="0.3">
      <c r="A155" s="41" t="s">
        <v>48</v>
      </c>
      <c r="B155" s="12"/>
      <c r="C155" s="54">
        <v>0</v>
      </c>
    </row>
    <row r="156" spans="1:3" ht="15.75" thickBot="1" x14ac:dyDescent="0.3">
      <c r="A156" s="41" t="s">
        <v>49</v>
      </c>
      <c r="B156" s="12"/>
      <c r="C156" s="54">
        <v>0</v>
      </c>
    </row>
    <row r="157" spans="1:3" ht="15.75" thickBot="1" x14ac:dyDescent="0.3">
      <c r="A157" s="41" t="s">
        <v>50</v>
      </c>
      <c r="B157" s="12"/>
      <c r="C157" s="54">
        <v>0</v>
      </c>
    </row>
    <row r="158" spans="1:3" ht="15.75" thickBot="1" x14ac:dyDescent="0.3">
      <c r="A158" s="15"/>
      <c r="B158" s="56"/>
      <c r="C158" s="56"/>
    </row>
    <row r="159" spans="1:3" ht="15.75" thickTop="1" x14ac:dyDescent="0.25">
      <c r="A159" s="90" t="s">
        <v>52</v>
      </c>
      <c r="B159" s="91"/>
      <c r="C159" s="91"/>
    </row>
    <row r="160" spans="1:3" x14ac:dyDescent="0.25">
      <c r="A160" s="42" t="s">
        <v>63</v>
      </c>
    </row>
    <row r="161" spans="1:3" ht="15.75" thickBot="1" x14ac:dyDescent="0.3">
      <c r="A161" s="43" t="s">
        <v>74</v>
      </c>
    </row>
    <row r="162" spans="1:3" ht="15.75" customHeight="1" thickBot="1" x14ac:dyDescent="0.3">
      <c r="A162" s="92" t="s">
        <v>0</v>
      </c>
      <c r="B162" s="93"/>
      <c r="C162" s="53" t="s">
        <v>25</v>
      </c>
    </row>
    <row r="163" spans="1:3" ht="15.75" thickBot="1" x14ac:dyDescent="0.3">
      <c r="A163" s="41" t="s">
        <v>31</v>
      </c>
      <c r="B163" s="7" t="s">
        <v>3</v>
      </c>
      <c r="C163" s="54">
        <v>1239.04</v>
      </c>
    </row>
    <row r="164" spans="1:3" ht="15.75" thickBot="1" x14ac:dyDescent="0.3">
      <c r="A164" s="41" t="s">
        <v>32</v>
      </c>
      <c r="B164" s="12"/>
      <c r="C164" s="54">
        <v>210.71</v>
      </c>
    </row>
    <row r="165" spans="1:3" ht="15.75" thickBot="1" x14ac:dyDescent="0.3">
      <c r="A165" s="41" t="s">
        <v>33</v>
      </c>
      <c r="B165" s="12"/>
      <c r="C165" s="54">
        <v>1028.33</v>
      </c>
    </row>
    <row r="166" spans="1:3" ht="15.75" thickBot="1" x14ac:dyDescent="0.3">
      <c r="A166" s="41" t="s">
        <v>34</v>
      </c>
      <c r="B166" s="12"/>
      <c r="C166" s="55" t="s">
        <v>35</v>
      </c>
    </row>
    <row r="167" spans="1:3" ht="15.75" thickBot="1" x14ac:dyDescent="0.3">
      <c r="A167" s="41" t="s">
        <v>36</v>
      </c>
      <c r="B167" s="12"/>
      <c r="C167" s="55" t="s">
        <v>35</v>
      </c>
    </row>
    <row r="168" spans="1:3" ht="15.75" thickBot="1" x14ac:dyDescent="0.3">
      <c r="A168" s="41" t="s">
        <v>37</v>
      </c>
      <c r="B168" s="7" t="s">
        <v>3</v>
      </c>
      <c r="C168" s="54">
        <v>0</v>
      </c>
    </row>
    <row r="169" spans="1:3" ht="15.75" thickBot="1" x14ac:dyDescent="0.3">
      <c r="A169" s="41" t="s">
        <v>38</v>
      </c>
      <c r="B169" s="12"/>
      <c r="C169" s="55" t="s">
        <v>35</v>
      </c>
    </row>
    <row r="170" spans="1:3" ht="15.75" thickBot="1" x14ac:dyDescent="0.3">
      <c r="A170" s="41" t="s">
        <v>39</v>
      </c>
      <c r="B170" s="12"/>
      <c r="C170" s="55" t="s">
        <v>35</v>
      </c>
    </row>
    <row r="171" spans="1:3" ht="15.75" thickBot="1" x14ac:dyDescent="0.3">
      <c r="A171" s="41" t="s">
        <v>40</v>
      </c>
      <c r="B171" s="12"/>
      <c r="C171" s="55" t="s">
        <v>35</v>
      </c>
    </row>
    <row r="172" spans="1:3" ht="15.75" thickBot="1" x14ac:dyDescent="0.3">
      <c r="A172" s="41" t="s">
        <v>41</v>
      </c>
      <c r="B172" s="12"/>
      <c r="C172" s="55" t="s">
        <v>35</v>
      </c>
    </row>
    <row r="173" spans="1:3" ht="15.75" thickBot="1" x14ac:dyDescent="0.3">
      <c r="A173" s="41" t="s">
        <v>42</v>
      </c>
      <c r="B173" s="12"/>
      <c r="C173" s="55" t="s">
        <v>35</v>
      </c>
    </row>
    <row r="174" spans="1:3" ht="15.75" customHeight="1" thickBot="1" x14ac:dyDescent="0.3">
      <c r="A174" s="41" t="s">
        <v>10</v>
      </c>
      <c r="B174" s="7" t="s">
        <v>3</v>
      </c>
      <c r="C174" s="54">
        <v>0</v>
      </c>
    </row>
    <row r="175" spans="1:3" ht="15.75" thickBot="1" x14ac:dyDescent="0.3">
      <c r="A175" s="41" t="s">
        <v>43</v>
      </c>
      <c r="B175" s="7" t="s">
        <v>3</v>
      </c>
      <c r="C175" s="54">
        <v>0</v>
      </c>
    </row>
    <row r="176" spans="1:3" ht="15.75" customHeight="1" thickBot="1" x14ac:dyDescent="0.3">
      <c r="A176" s="41" t="s">
        <v>44</v>
      </c>
      <c r="B176" s="12"/>
      <c r="C176" s="54">
        <v>0</v>
      </c>
    </row>
    <row r="177" spans="1:4" ht="15.75" thickBot="1" x14ac:dyDescent="0.3">
      <c r="A177" s="41" t="s">
        <v>45</v>
      </c>
      <c r="B177" s="7" t="s">
        <v>3</v>
      </c>
      <c r="C177" s="54">
        <v>0.34</v>
      </c>
    </row>
    <row r="178" spans="1:4" ht="15.75" thickBot="1" x14ac:dyDescent="0.3">
      <c r="A178" s="41" t="s">
        <v>46</v>
      </c>
      <c r="B178" s="12"/>
      <c r="C178" s="55" t="s">
        <v>51</v>
      </c>
    </row>
    <row r="179" spans="1:4" ht="15.75" thickBot="1" x14ac:dyDescent="0.3">
      <c r="A179" s="41" t="s">
        <v>48</v>
      </c>
      <c r="B179" s="12"/>
      <c r="C179" s="54">
        <v>0</v>
      </c>
    </row>
    <row r="180" spans="1:4" ht="15.75" thickBot="1" x14ac:dyDescent="0.3">
      <c r="A180" s="41" t="s">
        <v>49</v>
      </c>
      <c r="B180" s="12"/>
      <c r="C180" s="54">
        <v>0</v>
      </c>
    </row>
    <row r="181" spans="1:4" ht="15.75" customHeight="1" thickBot="1" x14ac:dyDescent="0.3">
      <c r="A181" s="41" t="s">
        <v>50</v>
      </c>
      <c r="B181" s="12"/>
      <c r="C181" s="54">
        <v>0</v>
      </c>
    </row>
    <row r="182" spans="1:4" ht="15.75" thickBot="1" x14ac:dyDescent="0.3">
      <c r="A182" s="15"/>
      <c r="B182" s="56"/>
      <c r="C182" s="56"/>
    </row>
    <row r="183" spans="1:4" ht="15.75" thickTop="1" x14ac:dyDescent="0.25">
      <c r="A183" s="90" t="s">
        <v>57</v>
      </c>
      <c r="B183" s="91"/>
      <c r="C183" s="91"/>
    </row>
    <row r="184" spans="1:4" x14ac:dyDescent="0.25">
      <c r="A184" s="42" t="s">
        <v>63</v>
      </c>
    </row>
    <row r="185" spans="1:4" ht="15.75" thickBot="1" x14ac:dyDescent="0.3">
      <c r="A185" s="43" t="s">
        <v>74</v>
      </c>
    </row>
    <row r="186" spans="1:4" ht="15.75" thickBot="1" x14ac:dyDescent="0.3">
      <c r="A186" s="92" t="s">
        <v>0</v>
      </c>
      <c r="B186" s="93"/>
      <c r="C186" s="53" t="s">
        <v>25</v>
      </c>
    </row>
    <row r="187" spans="1:4" ht="15.75" thickBot="1" x14ac:dyDescent="0.3">
      <c r="A187" s="41" t="s">
        <v>31</v>
      </c>
      <c r="B187" s="7" t="s">
        <v>3</v>
      </c>
      <c r="C187" s="54">
        <v>4652.6000000000004</v>
      </c>
    </row>
    <row r="188" spans="1:4" ht="15.75" thickBot="1" x14ac:dyDescent="0.3">
      <c r="A188" s="41" t="s">
        <v>32</v>
      </c>
      <c r="B188" s="12"/>
      <c r="C188" s="54">
        <v>4652.6000000000004</v>
      </c>
    </row>
    <row r="189" spans="1:4" ht="15.75" thickBot="1" x14ac:dyDescent="0.3">
      <c r="A189" s="41" t="s">
        <v>33</v>
      </c>
      <c r="B189" s="12"/>
      <c r="C189" s="54">
        <v>0</v>
      </c>
    </row>
    <row r="190" spans="1:4" ht="15.75" thickBot="1" x14ac:dyDescent="0.3">
      <c r="A190" s="41" t="s">
        <v>34</v>
      </c>
      <c r="B190" s="12"/>
      <c r="C190" s="55" t="s">
        <v>35</v>
      </c>
    </row>
    <row r="191" spans="1:4" ht="15.75" thickBot="1" x14ac:dyDescent="0.3">
      <c r="A191" s="41" t="s">
        <v>36</v>
      </c>
      <c r="B191" s="12"/>
      <c r="C191" s="55" t="s">
        <v>35</v>
      </c>
      <c r="D191" s="1"/>
    </row>
    <row r="192" spans="1:4" ht="15.75" thickBot="1" x14ac:dyDescent="0.3">
      <c r="A192" s="41" t="s">
        <v>37</v>
      </c>
      <c r="B192" s="7" t="s">
        <v>3</v>
      </c>
      <c r="C192" s="54">
        <v>0</v>
      </c>
    </row>
    <row r="193" spans="1:4" ht="15.75" thickBot="1" x14ac:dyDescent="0.3">
      <c r="A193" s="41" t="s">
        <v>38</v>
      </c>
      <c r="B193" s="12"/>
      <c r="C193" s="55" t="s">
        <v>35</v>
      </c>
    </row>
    <row r="194" spans="1:4" ht="15.75" thickBot="1" x14ac:dyDescent="0.3">
      <c r="A194" s="41" t="s">
        <v>39</v>
      </c>
      <c r="B194" s="12"/>
      <c r="C194" s="55" t="s">
        <v>35</v>
      </c>
    </row>
    <row r="195" spans="1:4" ht="15.75" thickBot="1" x14ac:dyDescent="0.3">
      <c r="A195" s="41" t="s">
        <v>40</v>
      </c>
      <c r="B195" s="12"/>
      <c r="C195" s="55" t="s">
        <v>35</v>
      </c>
    </row>
    <row r="196" spans="1:4" ht="15.75" thickBot="1" x14ac:dyDescent="0.3">
      <c r="A196" s="41" t="s">
        <v>41</v>
      </c>
      <c r="B196" s="12"/>
      <c r="C196" s="55" t="s">
        <v>35</v>
      </c>
      <c r="D196" s="1"/>
    </row>
    <row r="197" spans="1:4" ht="15.75" thickBot="1" x14ac:dyDescent="0.3">
      <c r="A197" s="41" t="s">
        <v>42</v>
      </c>
      <c r="B197" s="12"/>
      <c r="C197" s="55" t="s">
        <v>35</v>
      </c>
    </row>
    <row r="198" spans="1:4" ht="15.75" thickBot="1" x14ac:dyDescent="0.3">
      <c r="A198" s="41" t="s">
        <v>10</v>
      </c>
      <c r="B198" s="7" t="s">
        <v>3</v>
      </c>
      <c r="C198" s="54">
        <v>26.86</v>
      </c>
    </row>
    <row r="199" spans="1:4" ht="15.75" thickBot="1" x14ac:dyDescent="0.3">
      <c r="A199" s="41" t="s">
        <v>43</v>
      </c>
      <c r="B199" s="7" t="s">
        <v>3</v>
      </c>
      <c r="C199" s="54">
        <v>0</v>
      </c>
    </row>
    <row r="200" spans="1:4" ht="15.75" thickBot="1" x14ac:dyDescent="0.3">
      <c r="A200" s="41" t="s">
        <v>44</v>
      </c>
      <c r="B200" s="12"/>
      <c r="C200" s="54">
        <v>0</v>
      </c>
    </row>
    <row r="201" spans="1:4" ht="15.75" thickBot="1" x14ac:dyDescent="0.3">
      <c r="A201" s="41" t="s">
        <v>45</v>
      </c>
      <c r="B201" s="7" t="s">
        <v>3</v>
      </c>
      <c r="C201" s="54">
        <v>614.59</v>
      </c>
    </row>
    <row r="202" spans="1:4" ht="15.75" customHeight="1" thickBot="1" x14ac:dyDescent="0.3">
      <c r="A202" s="41" t="s">
        <v>46</v>
      </c>
      <c r="B202" s="12"/>
      <c r="C202" s="55" t="s">
        <v>51</v>
      </c>
    </row>
    <row r="203" spans="1:4" ht="15.75" thickBot="1" x14ac:dyDescent="0.3">
      <c r="A203" s="41" t="s">
        <v>48</v>
      </c>
      <c r="B203" s="12"/>
      <c r="C203" s="54">
        <v>0</v>
      </c>
    </row>
    <row r="204" spans="1:4" ht="15.75" thickBot="1" x14ac:dyDescent="0.3">
      <c r="A204" s="41" t="s">
        <v>49</v>
      </c>
      <c r="B204" s="12"/>
      <c r="C204" s="54">
        <v>0</v>
      </c>
    </row>
    <row r="205" spans="1:4" ht="15.75" thickBot="1" x14ac:dyDescent="0.3">
      <c r="A205" s="41" t="s">
        <v>50</v>
      </c>
      <c r="B205" s="12"/>
      <c r="C205" s="54">
        <v>0</v>
      </c>
    </row>
    <row r="206" spans="1:4" ht="15.75" thickTop="1" x14ac:dyDescent="0.25">
      <c r="A206" s="28"/>
      <c r="B206" s="29"/>
      <c r="C206" s="28"/>
    </row>
    <row r="209" ht="15.75" customHeight="1" x14ac:dyDescent="0.25"/>
    <row r="226" ht="15.75" customHeight="1" x14ac:dyDescent="0.25"/>
    <row r="254" ht="15.75" customHeight="1" x14ac:dyDescent="0.25"/>
  </sheetData>
  <mergeCells count="46">
    <mergeCell ref="A162:B162"/>
    <mergeCell ref="A183:C183"/>
    <mergeCell ref="A186:B186"/>
    <mergeCell ref="A130:C130"/>
    <mergeCell ref="A131:B131"/>
    <mergeCell ref="A132:B132"/>
    <mergeCell ref="A135:C135"/>
    <mergeCell ref="A138:B138"/>
    <mergeCell ref="A159:C159"/>
    <mergeCell ref="A113:B113"/>
    <mergeCell ref="A117:B117"/>
    <mergeCell ref="A120:B120"/>
    <mergeCell ref="A121:C121"/>
    <mergeCell ref="A122:B122"/>
    <mergeCell ref="A129:C129"/>
    <mergeCell ref="A102:C102"/>
    <mergeCell ref="A103:B103"/>
    <mergeCell ref="A104:B104"/>
    <mergeCell ref="A107:C107"/>
    <mergeCell ref="A110:B110"/>
    <mergeCell ref="A112:B112"/>
    <mergeCell ref="A85:B85"/>
    <mergeCell ref="A89:B89"/>
    <mergeCell ref="A92:B92"/>
    <mergeCell ref="A93:C93"/>
    <mergeCell ref="A94:B94"/>
    <mergeCell ref="A101:C101"/>
    <mergeCell ref="A74:C74"/>
    <mergeCell ref="A75:B75"/>
    <mergeCell ref="A76:B76"/>
    <mergeCell ref="A79:C79"/>
    <mergeCell ref="A82:B82"/>
    <mergeCell ref="A84:B84"/>
    <mergeCell ref="A56:B56"/>
    <mergeCell ref="A61:B61"/>
    <mergeCell ref="A64:B64"/>
    <mergeCell ref="A65:C65"/>
    <mergeCell ref="A66:B66"/>
    <mergeCell ref="A73:C73"/>
    <mergeCell ref="A27:C27"/>
    <mergeCell ref="A47:C47"/>
    <mergeCell ref="A49:C49"/>
    <mergeCell ref="A50:C50"/>
    <mergeCell ref="A53:B53"/>
    <mergeCell ref="A55:B55"/>
    <mergeCell ref="A1:C1"/>
  </mergeCells>
  <hyperlinks>
    <hyperlink ref="B83" r:id="rId1" tooltip="Details for Ordinary Dividends and Distributions" display="https://oltx.fidelity.com/ftgw/fbc/ofaccounts/taxInfoL1T1?ACCOUNT=Y80817344&amp;TRS_TRAN_TYPE=1099-DIV&amp;SELECTED_YEAR_IND=0&amp;L1T1_INDEX=1&amp;txs=B" xr:uid="{4B59DE22-1EBD-48A6-BE31-B21D4BF9630F}"/>
    <hyperlink ref="B86" r:id="rId2" tooltip="Details for Interest Income" display="https://oltx.fidelity.com/ftgw/fbc/ofaccounts/taxInfoL1T1?ACCOUNT=Y80817344&amp;TRS_TRAN_TYPE=1099-INT&amp;SELECTED_YEAR_IND=0&amp;L1T1_INDEX=2&amp;txs=C" xr:uid="{48EE2ACC-C344-43B9-B7AB-E67939770255}"/>
    <hyperlink ref="B87" r:id="rId3" tooltip="Details for Miscellaneous Income" display="https://oltx.fidelity.com/ftgw/fbc/ofaccounts/taxInfoL1T1?ACCOUNT=Y80817344&amp;TRS_TRAN_TYPE=1099-MISC&amp;SELECTED_YEAR_IND=0&amp;L1T1_INDEX=3&amp;txs=D" xr:uid="{9A89D979-C4D3-4C02-A212-0F3C46A49922}"/>
    <hyperlink ref="B88" r:id="rId4" tooltip="Details for Original Issue Discount" display="https://oltx.fidelity.com/ftgw/fbc/ofaccounts/taxInfoDetails?ACCOUNT=Y80817344&amp;SELECTED_YEAR_IND=0&amp;TRS_TRAN_TYPE=1099-OID&amp;pageType=4" xr:uid="{BA8386F3-B5C9-4467-B134-D84E955E7DE6}"/>
    <hyperlink ref="B90" r:id="rId5" tooltip="Details for Nondividend Distributions" display="https://oltx.fidelity.com/ftgw/fbc/ofaccounts/taxInfoL1T1?ACCOUNT=Y80817344&amp;TRS_TRAN_TYPE=1099-DIV&amp;SELECTED_YEAR_IND=0&amp;L1T1_INDEX=1&amp;txs=B" xr:uid="{46964AE5-A920-46BB-9CB8-74D3B7700F64}"/>
    <hyperlink ref="B91" r:id="rId6" tooltip="Details for Tax-Exempt Income" display="https://oltx.fidelity.com/ftgw/fbc/ofaccounts/taxInfoL2?ACCOUNT=Y80817344&amp;L2_TRAN_TYPE=1099-INT&amp;SELECTED_YEAR_IND=0&amp;L1T1_INDEX=0&amp;L2_INDEX=9&amp;txs=9&amp;BOX_N=8&amp;SORT_C=P" xr:uid="{F9F5D21E-964E-4C51-BE26-8836E376793E}"/>
    <hyperlink ref="B95" r:id="rId7" tooltip="Details for Net Short-Term" display="https://oltx.fidelity.com/ftgw/fbc/ofaccounts/taxInfoRGL?ACCOUNT=Y80817344&amp;SELECTED_YEAR=2023&amp;SELECTED_TERM=SHORT&amp;txs=F" xr:uid="{3BE27B89-00A3-4480-A491-40AFA1C800C8}"/>
    <hyperlink ref="B96" r:id="rId8" tooltip="Details for Net Long-Term" display="https://oltx.fidelity.com/ftgw/fbc/ofaccounts/taxInfoRGL?ACCOUNT=Y80817344&amp;SELECTED_YEAR=2023&amp;SELECTED_TERM=LONG&amp;txs=G" xr:uid="{75AF31BB-6840-4493-9DC4-E1C959EC06F0}"/>
    <hyperlink ref="B97" r:id="rId9" tooltip="Details for Reportable Bond Premium" display="https://oltx.fidelity.com/ftgw/fbc/ofaccounts/taxInfoDetails?ACCOUNT=Y80817344&amp;SELECTED_YEAR_IND=0&amp;pageType=0" xr:uid="{E168E1C3-8957-456A-A171-D3FE9F2EE859}"/>
    <hyperlink ref="B98" r:id="rId10" tooltip="Details for Realized Accrued Market Discount Income" display="https://oltx.fidelity.com/ftgw/fbc/ofaccounts/taxInfoDetails?ACCOUNT=Y80817344&amp;SELECTED_YEAR_IND=0&amp;pageType=1" xr:uid="{81D04F68-CDB3-4A5E-8384-1BDA133FD85F}"/>
    <hyperlink ref="B99" r:id="rId11" tooltip="Details for Ordinary Income or Loss" display="https://oltx.fidelity.com/ftgw/fbc/ofaccounts/taxInfoDetails?ACCOUNT=Y80817344&amp;SELECTED_YEAR_IND=0&amp;pageType=2" xr:uid="{F8A3FDF8-F4AE-4E2E-97CF-90D9AEE7FFA0}"/>
    <hyperlink ref="B100" r:id="rId12" tooltip="Details for Reportable Acquisition Premium" display="https://oltx.fidelity.com/ftgw/fbc/ofaccounts/taxInfoDetails?ACCOUNT=Y80817344&amp;SELECTED_YEAR_IND=0&amp;pageType=3" xr:uid="{3E9777B4-8D7B-4544-BB75-B51A48CFFF80}"/>
    <hyperlink ref="B111" r:id="rId13" tooltip="Details for Ordinary Dividends and Distributions" display="https://oltx.fidelity.com/ftgw/fbc/ofaccounts/taxInfoL1T1?ACCOUNT=Y80570158&amp;TRS_TRAN_TYPE=1099-DIV&amp;SELECTED_YEAR_IND=0&amp;L1T1_INDEX=1&amp;txs=B" xr:uid="{D7ED9525-E2C6-403B-A87A-C1FD0CCB21FA}"/>
    <hyperlink ref="B114" r:id="rId14" tooltip="Details for Interest Income" display="https://oltx.fidelity.com/ftgw/fbc/ofaccounts/taxInfoL1T1?ACCOUNT=Y80570158&amp;TRS_TRAN_TYPE=1099-INT&amp;SELECTED_YEAR_IND=0&amp;L1T1_INDEX=2&amp;txs=C" xr:uid="{5BC49D8A-F6BB-4597-A9A5-B77DCFC93559}"/>
    <hyperlink ref="B115" r:id="rId15" tooltip="Details for Miscellaneous Income" display="https://oltx.fidelity.com/ftgw/fbc/ofaccounts/taxInfoL1T1?ACCOUNT=Y80570158&amp;TRS_TRAN_TYPE=1099-MISC&amp;SELECTED_YEAR_IND=0&amp;L1T1_INDEX=3&amp;txs=D" xr:uid="{B9F25B18-1580-4BC2-88EB-9A1765F784F9}"/>
    <hyperlink ref="B116" r:id="rId16" tooltip="Details for Original Issue Discount" display="https://oltx.fidelity.com/ftgw/fbc/ofaccounts/taxInfoDetails?ACCOUNT=Y80570158&amp;SELECTED_YEAR_IND=0&amp;TRS_TRAN_TYPE=1099-OID&amp;pageType=4" xr:uid="{0744B745-D2AE-485A-B71B-AD61717D302E}"/>
    <hyperlink ref="B118" r:id="rId17" tooltip="Details for Nondividend Distributions" display="https://oltx.fidelity.com/ftgw/fbc/ofaccounts/taxInfoL1T1?ACCOUNT=Y80570158&amp;TRS_TRAN_TYPE=1099-DIV&amp;SELECTED_YEAR_IND=0&amp;L1T1_INDEX=1&amp;txs=B" xr:uid="{A1B2E2E8-9FCC-42ED-97FA-4C59E2F9E081}"/>
    <hyperlink ref="B119" r:id="rId18" tooltip="Details for Tax-Exempt Income" display="https://oltx.fidelity.com/ftgw/fbc/ofaccounts/taxInfoL2?ACCOUNT=Y80570158&amp;L2_TRAN_TYPE=1099-INT&amp;SELECTED_YEAR_IND=0&amp;L1T1_INDEX=0&amp;L2_INDEX=9&amp;txs=9&amp;BOX_N=8&amp;SORT_C=P" xr:uid="{C6FF3E63-C000-4595-B06F-169931A666FF}"/>
    <hyperlink ref="B123" r:id="rId19" tooltip="Details for Net Short-Term" display="https://oltx.fidelity.com/ftgw/fbc/ofaccounts/taxInfoRGL?ACCOUNT=Y80570158&amp;SELECTED_YEAR=2023&amp;SELECTED_TERM=SHORT&amp;txs=F" xr:uid="{C91AD45D-8478-4D92-A1DC-5F03C1FC52F4}"/>
    <hyperlink ref="B124" r:id="rId20" tooltip="Details for Net Long-Term" display="https://oltx.fidelity.com/ftgw/fbc/ofaccounts/taxInfoRGL?ACCOUNT=Y80570158&amp;SELECTED_YEAR=2023&amp;SELECTED_TERM=LONG&amp;txs=G" xr:uid="{780329D3-6BC4-46A1-9AD2-A91CF042853E}"/>
    <hyperlink ref="B125" r:id="rId21" tooltip="Details for Reportable Bond Premium" display="https://oltx.fidelity.com/ftgw/fbc/ofaccounts/taxInfoDetails?ACCOUNT=Y80570158&amp;SELECTED_YEAR_IND=0&amp;pageType=0" xr:uid="{8D59EFFC-582D-479C-AB39-E65CA908AAB2}"/>
    <hyperlink ref="B126" r:id="rId22" tooltip="Details for Realized Accrued Market Discount Income" display="https://oltx.fidelity.com/ftgw/fbc/ofaccounts/taxInfoDetails?ACCOUNT=Y80570158&amp;SELECTED_YEAR_IND=0&amp;pageType=1" xr:uid="{69C5ADC2-0934-4AB6-9677-46CF19CCAB12}"/>
    <hyperlink ref="B127" r:id="rId23" tooltip="Details for Ordinary Income or Loss" display="https://oltx.fidelity.com/ftgw/fbc/ofaccounts/taxInfoDetails?ACCOUNT=Y80570158&amp;SELECTED_YEAR_IND=0&amp;pageType=2" xr:uid="{CAAED16A-E4BC-443F-A88C-DC00D2AAEAC8}"/>
    <hyperlink ref="B128" r:id="rId24" tooltip="Details for Reportable Acquisition Premium" display="https://oltx.fidelity.com/ftgw/fbc/ofaccounts/taxInfoDetails?ACCOUNT=Y80570158&amp;SELECTED_YEAR_IND=0&amp;pageType=3" xr:uid="{3F0D6777-82EE-400B-805E-7AEEB6F0170A}"/>
    <hyperlink ref="B139" r:id="rId25" tooltip="Details for Ordinary Dividends" display="https://oltx.fidelity.com/ftgw/fbc/ofaccounts/taxInfoL2?ACCOUNT=X82865374&amp;L2_TRAN_TYPE=1099-DIV&amp;txn=1099-DIV&amp;L1T1_INDEX=1&amp;SELECTED_YEAR_IND=0&amp;SORT_C=A&amp;BOX_N=1A&amp;L2_INDEX=1&amp;txs=1" xr:uid="{D0C412B8-16A8-4CE7-BFFD-261652608FF4}"/>
    <hyperlink ref="B144" r:id="rId26" tooltip="Details for Capital Gain Distributions" display="https://oltx.fidelity.com/ftgw/fbc/ofaccounts/taxInfoL2?ACCOUNT=X82865374&amp;L2_TRAN_TYPE=1099-DIV&amp;txn=1099-DIV&amp;L1T1_INDEX=1&amp;SELECTED_YEAR_IND=0&amp;SORT_C=F&amp;BOX_N=2&amp;L2_INDEX=2&amp;txs=2" xr:uid="{F52CD5FE-A7A1-4CC9-B417-5073F5B72266}"/>
    <hyperlink ref="B150" r:id="rId27" tooltip="Details for Nondividend Distributions" display="https://oltx.fidelity.com/ftgw/fbc/ofaccounts/taxInfoL2?ACCOUNT=X82865374&amp;L2_TRAN_TYPE=1099-DIV&amp;txn=1099-DIV&amp;L1T1_INDEX=1&amp;SELECTED_YEAR_IND=0&amp;SORT_C=L&amp;BOX_N=3&amp;L2_INDEX=3&amp;txs=3" xr:uid="{132E7F03-BB50-431D-8718-6676C242FF3F}"/>
    <hyperlink ref="B151" r:id="rId28" tooltip="Details for Federal Income Tax Withheld" display="https://oltx.fidelity.com/ftgw/fbc/ofaccounts/taxInfoL2?ACCOUNT=X82865374&amp;L2_TRAN_TYPE=1099-DIV&amp;txn=1099-DIV&amp;L1T1_INDEX=1&amp;SELECTED_YEAR_IND=0&amp;SORT_C=M&amp;BOX_N=4&amp;L2_INDEX=4&amp;txs=4" xr:uid="{03C4B593-49BB-4FC6-AAEF-9172CCE5DD8C}"/>
    <hyperlink ref="B153" r:id="rId29" tooltip="Details for Foreign Tax Paid" display="https://oltx.fidelity.com/ftgw/fbc/ofaccounts/taxInfoL2?ACCOUNT=X82865374&amp;L2_TRAN_TYPE=1099-DIV&amp;txn=1099-DIV&amp;L1T1_INDEX=1&amp;SELECTED_YEAR_IND=0&amp;SORT_C=P&amp;BOX_N=7&amp;L2_INDEX=5&amp;txs=5" xr:uid="{35DF0E72-7FD7-441C-B821-252BC8A5F210}"/>
    <hyperlink ref="B163" r:id="rId30" tooltip="Details for Ordinary Dividends" display="https://oltx.fidelity.com/ftgw/fbc/ofaccounts/taxInfoL2?ACCOUNT=Y80817344&amp;L2_TRAN_TYPE=1099-DIV&amp;txn=1099-DIV&amp;L1T1_INDEX=1&amp;SELECTED_YEAR_IND=0&amp;SORT_C=A&amp;BOX_N=1A&amp;L2_INDEX=1&amp;txs=1" xr:uid="{84ECB6D3-A361-4EB0-AD23-BEE72D8A3B5E}"/>
    <hyperlink ref="B168" r:id="rId31" tooltip="Details for Capital Gain Distributions" display="https://oltx.fidelity.com/ftgw/fbc/ofaccounts/taxInfoL2?ACCOUNT=Y80817344&amp;L2_TRAN_TYPE=1099-DIV&amp;txn=1099-DIV&amp;L1T1_INDEX=1&amp;SELECTED_YEAR_IND=0&amp;SORT_C=F&amp;BOX_N=2&amp;L2_INDEX=2&amp;txs=2" xr:uid="{1EAA8594-5FE8-46E7-B384-DB5AD2C2BAC0}"/>
    <hyperlink ref="B174" r:id="rId32" tooltip="Details for Nondividend Distributions" display="https://oltx.fidelity.com/ftgw/fbc/ofaccounts/taxInfoL2?ACCOUNT=Y80817344&amp;L2_TRAN_TYPE=1099-DIV&amp;txn=1099-DIV&amp;L1T1_INDEX=1&amp;SELECTED_YEAR_IND=0&amp;SORT_C=L&amp;BOX_N=3&amp;L2_INDEX=3&amp;txs=3" xr:uid="{E582A003-485A-497F-885D-07169809C83A}"/>
    <hyperlink ref="B175" r:id="rId33" tooltip="Details for Federal Income Tax Withheld" display="https://oltx.fidelity.com/ftgw/fbc/ofaccounts/taxInfoL2?ACCOUNT=Y80817344&amp;L2_TRAN_TYPE=1099-DIV&amp;txn=1099-DIV&amp;L1T1_INDEX=1&amp;SELECTED_YEAR_IND=0&amp;SORT_C=M&amp;BOX_N=4&amp;L2_INDEX=4&amp;txs=4" xr:uid="{2779F6A7-D8D8-44F0-BA14-B7C77BD0D33F}"/>
    <hyperlink ref="B177" r:id="rId34" tooltip="Details for Foreign Tax Paid" display="https://oltx.fidelity.com/ftgw/fbc/ofaccounts/taxInfoL2?ACCOUNT=Y80817344&amp;L2_TRAN_TYPE=1099-DIV&amp;txn=1099-DIV&amp;L1T1_INDEX=1&amp;SELECTED_YEAR_IND=0&amp;SORT_C=P&amp;BOX_N=7&amp;L2_INDEX=5&amp;txs=5" xr:uid="{4AE8FBAB-A2E5-484C-9B9F-46F7F4EE3E02}"/>
    <hyperlink ref="B187" r:id="rId35" tooltip="Details for Ordinary Dividends" display="https://oltx.fidelity.com/ftgw/fbc/ofaccounts/taxInfoL2?ACCOUNT=Y80570158&amp;L2_TRAN_TYPE=1099-DIV&amp;txn=1099-DIV&amp;L1T1_INDEX=1&amp;SELECTED_YEAR_IND=0&amp;SORT_C=A&amp;BOX_N=1A&amp;L2_INDEX=1&amp;txs=1" xr:uid="{159C613D-BA0C-4958-9328-D5C363DC561B}"/>
    <hyperlink ref="B192" r:id="rId36" tooltip="Details for Capital Gain Distributions" display="https://oltx.fidelity.com/ftgw/fbc/ofaccounts/taxInfoL2?ACCOUNT=Y80570158&amp;L2_TRAN_TYPE=1099-DIV&amp;txn=1099-DIV&amp;L1T1_INDEX=1&amp;SELECTED_YEAR_IND=0&amp;SORT_C=F&amp;BOX_N=2&amp;L2_INDEX=2&amp;txs=2" xr:uid="{6BECA122-EE83-4064-BD5E-FA571225F9C2}"/>
    <hyperlink ref="B198" r:id="rId37" tooltip="Details for Nondividend Distributions" display="https://oltx.fidelity.com/ftgw/fbc/ofaccounts/taxInfoL2?ACCOUNT=Y80570158&amp;L2_TRAN_TYPE=1099-DIV&amp;txn=1099-DIV&amp;L1T1_INDEX=1&amp;SELECTED_YEAR_IND=0&amp;SORT_C=L&amp;BOX_N=3&amp;L2_INDEX=3&amp;txs=3" xr:uid="{632DD334-8A9C-404E-B2D7-08365740B6E5}"/>
    <hyperlink ref="B199" r:id="rId38" tooltip="Details for Federal Income Tax Withheld" display="https://oltx.fidelity.com/ftgw/fbc/ofaccounts/taxInfoL2?ACCOUNT=Y80570158&amp;L2_TRAN_TYPE=1099-DIV&amp;txn=1099-DIV&amp;L1T1_INDEX=1&amp;SELECTED_YEAR_IND=0&amp;SORT_C=M&amp;BOX_N=4&amp;L2_INDEX=4&amp;txs=4" xr:uid="{F27FE709-CDC2-4417-89E2-D113292092BE}"/>
    <hyperlink ref="B201" r:id="rId39" tooltip="Details for Foreign Tax Paid" display="https://oltx.fidelity.com/ftgw/fbc/ofaccounts/taxInfoL2?ACCOUNT=Y80570158&amp;L2_TRAN_TYPE=1099-DIV&amp;txn=1099-DIV&amp;L1T1_INDEX=1&amp;SELECTED_YEAR_IND=0&amp;SORT_C=P&amp;BOX_N=7&amp;L2_INDEX=5&amp;txs=5" xr:uid="{33E6F9AA-5E17-4ED1-BF45-51050286BA97}"/>
    <hyperlink ref="B72" r:id="rId40" tooltip="Details for Reportable Acquisition Premium" display="https://oltx.fidelity.com/ftgw/fbc/ofaccounts/taxInfoDetails?ACCOUNT=X82865374&amp;SELECTED_YEAR_IND=0&amp;pageType=3" xr:uid="{2FFAC5D1-E590-42A8-A464-71ADFBF6481D}"/>
    <hyperlink ref="B71" r:id="rId41" tooltip="Details for Ordinary Income or Loss" display="https://oltx.fidelity.com/ftgw/fbc/ofaccounts/taxInfoDetails?ACCOUNT=X82865374&amp;SELECTED_YEAR_IND=0&amp;pageType=2" xr:uid="{71FC2719-F767-4BB8-ADF0-1F1A39013C53}"/>
    <hyperlink ref="B70" r:id="rId42" tooltip="Details for Realized Accrued Market Discount Income" display="https://oltx.fidelity.com/ftgw/fbc/ofaccounts/taxInfoDetails?ACCOUNT=X82865374&amp;SELECTED_YEAR_IND=0&amp;pageType=1" xr:uid="{EF1E1A37-7484-4F1D-8CCC-1BF41FCE3341}"/>
    <hyperlink ref="B69" r:id="rId43" tooltip="Details for Reportable Bond Premium" display="https://oltx.fidelity.com/ftgw/fbc/ofaccounts/taxInfoDetails?ACCOUNT=X82865374&amp;SELECTED_YEAR_IND=0&amp;pageType=0" xr:uid="{FF0FF777-7E2B-471A-A147-8E71158DB2EE}"/>
    <hyperlink ref="B68" r:id="rId44" tooltip="Details for Net Long-Term" display="https://oltx.fidelity.com/ftgw/fbc/ofaccounts/taxInfoRGL?ACCOUNT=X82865374&amp;SELECTED_YEAR=2023&amp;SELECTED_TERM=LONG&amp;txs=G" xr:uid="{64DDDA6E-5BED-481C-B0CD-BF12A349AAE0}"/>
    <hyperlink ref="B67" r:id="rId45" tooltip="Details for Net Short-Term" display="https://oltx.fidelity.com/ftgw/fbc/ofaccounts/taxInfoRGL?ACCOUNT=X82865374&amp;SELECTED_YEAR=2023&amp;SELECTED_TERM=SHORT&amp;txs=F" xr:uid="{D6FE2540-599B-4516-8B6E-943EF57C61DF}"/>
    <hyperlink ref="B63" r:id="rId46" tooltip="Details for Tax-Exempt Income" display="https://oltx.fidelity.com/ftgw/fbc/ofaccounts/taxInfoL2?ACCOUNT=X82865374&amp;L2_TRAN_TYPE=1099-INT&amp;SELECTED_YEAR_IND=0&amp;L1T1_INDEX=0&amp;L2_INDEX=9&amp;txs=9&amp;BOX_N=8&amp;SORT_C=P" xr:uid="{25834EB3-98C1-45A5-BDD8-7D703FF5EF4F}"/>
    <hyperlink ref="B62" r:id="rId47" tooltip="Details for Nondividend Distributions" display="https://oltx.fidelity.com/ftgw/fbc/ofaccounts/taxInfoL1T1?ACCOUNT=X82865374&amp;TRS_TRAN_TYPE=1099-DIV&amp;SELECTED_YEAR_IND=0&amp;L1T1_INDEX=1&amp;txs=B" xr:uid="{02EF8A12-DB58-47F1-A268-7C0D69776B70}"/>
    <hyperlink ref="B60" r:id="rId48" display="https://oltx.fidelity.com/ftgw/fbc/ofaccounts/taxInfoForeignCurrGainLoss?ACCOUNT=X82865374&amp;SELECTED_YEAR_IND=0&amp;FCGL=Y" xr:uid="{8F2C4A6D-BA17-4BB1-B9AC-8DC1C14ECC80}"/>
    <hyperlink ref="B59" r:id="rId49" tooltip="Details for Original Issue Discount" display="https://oltx.fidelity.com/ftgw/fbc/ofaccounts/taxInfoDetails?ACCOUNT=X82865374&amp;SELECTED_YEAR_IND=0&amp;TRS_TRAN_TYPE=1099-OID&amp;pageType=4" xr:uid="{545B6D57-B40F-4D11-96F7-A8183D023C20}"/>
    <hyperlink ref="B58" r:id="rId50" tooltip="Details for Miscellaneous Income" display="https://oltx.fidelity.com/ftgw/fbc/ofaccounts/taxInfoL1T1?ACCOUNT=X82865374&amp;TRS_TRAN_TYPE=1099-MISC&amp;SELECTED_YEAR_IND=0&amp;L1T1_INDEX=3&amp;txs=D" xr:uid="{1E001EF4-826A-4708-964E-FC81C39E3D05}"/>
    <hyperlink ref="B57" r:id="rId51" tooltip="Details for Interest Income" display="https://oltx.fidelity.com/ftgw/fbc/ofaccounts/taxInfoL1T1?ACCOUNT=X82865374&amp;TRS_TRAN_TYPE=1099-INT&amp;SELECTED_YEAR_IND=0&amp;L1T1_INDEX=2&amp;txs=C" xr:uid="{269AE8E2-494E-43D6-93FA-8FB008AD2EA3}"/>
    <hyperlink ref="B54" r:id="rId52" tooltip="Details for Ordinary Dividends and Distributions" display="https://oltx.fidelity.com/ftgw/fbc/ofaccounts/taxInfoL1T1?ACCOUNT=X82865374&amp;TRS_TRAN_TYPE=1099-DIV&amp;SELECTED_YEAR_IND=0&amp;L1T1_INDEX=1&amp;txs=B" xr:uid="{920D7AB1-8689-44E6-8F6F-9556C13A857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7" t="s">
        <v>95</v>
      </c>
      <c r="B1" s="68"/>
      <c r="C1" s="69"/>
    </row>
    <row r="2" spans="1:3" x14ac:dyDescent="0.25">
      <c r="A2" s="26" t="s">
        <v>68</v>
      </c>
    </row>
    <row r="3" spans="1:3" x14ac:dyDescent="0.25">
      <c r="A3" s="26" t="s">
        <v>70</v>
      </c>
    </row>
    <row r="4" spans="1:3" x14ac:dyDescent="0.25">
      <c r="A4" s="26" t="s">
        <v>91</v>
      </c>
    </row>
    <row r="5" spans="1:3" x14ac:dyDescent="0.25">
      <c r="A5" s="26" t="s">
        <v>12</v>
      </c>
    </row>
    <row r="6" spans="1:3" x14ac:dyDescent="0.25">
      <c r="A6" s="26" t="s">
        <v>69</v>
      </c>
    </row>
    <row r="7" spans="1:3" x14ac:dyDescent="0.25">
      <c r="A7" s="26" t="s">
        <v>1</v>
      </c>
    </row>
    <row r="31" spans="9:9" x14ac:dyDescent="0.25">
      <c r="I31" s="3"/>
    </row>
    <row r="32" spans="9:9" x14ac:dyDescent="0.25">
      <c r="I32" s="5"/>
    </row>
    <row r="33" spans="9:9" x14ac:dyDescent="0.25">
      <c r="I33" s="5"/>
    </row>
    <row r="52" ht="15.75" customHeight="1" x14ac:dyDescent="0.25"/>
    <row r="79" ht="15.75" customHeight="1" x14ac:dyDescent="0.25"/>
    <row r="80" ht="15.75" customHeight="1" x14ac:dyDescent="0.25"/>
    <row r="99" ht="15.75" customHeight="1" x14ac:dyDescent="0.25"/>
    <row r="122" ht="15.75" customHeight="1" x14ac:dyDescent="0.25"/>
    <row r="133" ht="15.75" customHeight="1" x14ac:dyDescent="0.25"/>
    <row r="147" ht="15.75" customHeight="1" x14ac:dyDescent="0.25"/>
    <row r="148" ht="15.75" customHeight="1" x14ac:dyDescent="0.25"/>
    <row r="150" ht="15.75" customHeight="1" x14ac:dyDescent="0.25"/>
    <row r="153" ht="15.75" customHeight="1" x14ac:dyDescent="0.25"/>
    <row r="162" ht="15.75" customHeight="1" x14ac:dyDescent="0.25"/>
    <row r="174" ht="15.75" customHeight="1" x14ac:dyDescent="0.25"/>
    <row r="176" ht="15.75" customHeight="1" x14ac:dyDescent="0.25"/>
    <row r="181" spans="4:4" ht="15.75" customHeight="1" x14ac:dyDescent="0.25"/>
    <row r="191" spans="4:4" x14ac:dyDescent="0.25">
      <c r="D191" s="1"/>
    </row>
    <row r="196" spans="4:4" x14ac:dyDescent="0.25">
      <c r="D196" s="1"/>
    </row>
    <row r="202" spans="4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 First Year</vt:lpstr>
      <vt:lpstr>Fidelity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2024-05-07T13:14:53Z</dcterms:modified>
</cp:coreProperties>
</file>