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Illustrated\EOM_3-1\"/>
    </mc:Choice>
  </mc:AlternateContent>
  <xr:revisionPtr revIDLastSave="0" documentId="10_ncr:100000_{F4C40234-BA60-4E7B-95CD-1292D4596F41}" xr6:coauthVersionLast="31" xr6:coauthVersionMax="31" xr10:uidLastSave="{00000000-0000-0000-0000-000000000000}"/>
  <bookViews>
    <workbookView xWindow="0" yWindow="0" windowWidth="20496" windowHeight="7152" xr2:uid="{00000000-000D-0000-FFFF-FFFF00000000}"/>
  </bookViews>
  <sheets>
    <sheet name="Documentation" sheetId="2" r:id="rId1"/>
    <sheet name="Inventory" sheetId="1" r:id="rId2"/>
  </sheets>
  <calcPr calcId="179017"/>
  <webPublishing codePage="1252"/>
</workbook>
</file>

<file path=xl/calcChain.xml><?xml version="1.0" encoding="utf-8"?>
<calcChain xmlns="http://schemas.openxmlformats.org/spreadsheetml/2006/main">
  <c r="C19" i="1" l="1"/>
  <c r="C18" i="1"/>
  <c r="I6" i="1"/>
  <c r="L6" i="1" s="1"/>
  <c r="I7" i="1"/>
  <c r="L7" i="1" s="1"/>
  <c r="I8" i="1"/>
  <c r="I9" i="1"/>
  <c r="L9" i="1" s="1"/>
  <c r="I10" i="1"/>
  <c r="L10" i="1" s="1"/>
  <c r="I11" i="1"/>
  <c r="L11" i="1" s="1"/>
  <c r="I12" i="1"/>
  <c r="I13" i="1"/>
  <c r="L13" i="1" s="1"/>
  <c r="I14" i="1"/>
  <c r="L14" i="1" s="1"/>
  <c r="I15" i="1"/>
  <c r="L15" i="1" s="1"/>
  <c r="I5" i="1"/>
  <c r="H12" i="1"/>
  <c r="F15" i="1"/>
  <c r="F14" i="1"/>
  <c r="F13" i="1"/>
  <c r="F12" i="1"/>
  <c r="F11" i="1"/>
  <c r="F10" i="1"/>
  <c r="F9" i="1"/>
  <c r="F8" i="1"/>
  <c r="F7" i="1"/>
  <c r="F6" i="1"/>
  <c r="F5" i="1"/>
  <c r="E6" i="1"/>
  <c r="E7" i="1"/>
  <c r="E8" i="1"/>
  <c r="E9" i="1"/>
  <c r="E10" i="1"/>
  <c r="E11" i="1"/>
  <c r="E12" i="1"/>
  <c r="E13" i="1"/>
  <c r="E14" i="1"/>
  <c r="E15" i="1"/>
  <c r="E5" i="1"/>
  <c r="B3" i="1"/>
  <c r="H6" i="1" s="1"/>
  <c r="J6" i="1" s="1"/>
  <c r="H9" i="1" l="1"/>
  <c r="J9" i="1" s="1"/>
  <c r="H5" i="1"/>
  <c r="H8" i="1"/>
  <c r="C20" i="1"/>
  <c r="H13" i="1"/>
  <c r="J13" i="1" s="1"/>
  <c r="J5" i="1"/>
  <c r="J12" i="1"/>
  <c r="J8" i="1"/>
  <c r="H15" i="1"/>
  <c r="J15" i="1" s="1"/>
  <c r="H11" i="1"/>
  <c r="J11" i="1" s="1"/>
  <c r="H7" i="1"/>
  <c r="J7" i="1" s="1"/>
  <c r="L5" i="1"/>
  <c r="L12" i="1"/>
  <c r="L8" i="1"/>
  <c r="H14" i="1"/>
  <c r="J14" i="1" s="1"/>
  <c r="H10" i="1"/>
  <c r="J10" i="1" s="1"/>
  <c r="E16" i="1"/>
</calcChain>
</file>

<file path=xl/sharedStrings.xml><?xml version="1.0" encoding="utf-8"?>
<sst xmlns="http://schemas.openxmlformats.org/spreadsheetml/2006/main" count="59" uniqueCount="42">
  <si>
    <t>Sold by</t>
  </si>
  <si>
    <t>On Hand</t>
  </si>
  <si>
    <t>each</t>
  </si>
  <si>
    <t>Author:</t>
  </si>
  <si>
    <t>%FirstName% %LastName%</t>
  </si>
  <si>
    <t>Note: Do not edit this sheet. If your name does not appear in cell B6, please download a new copy of the file from the SAM website.</t>
  </si>
  <si>
    <t>Hargrove Home Improvement</t>
  </si>
  <si>
    <t>Rose bush</t>
  </si>
  <si>
    <t>Hydrangea</t>
  </si>
  <si>
    <t>Petunia</t>
  </si>
  <si>
    <t>flat</t>
  </si>
  <si>
    <t>Daisy</t>
  </si>
  <si>
    <t>Geranium</t>
  </si>
  <si>
    <t>Lavender</t>
  </si>
  <si>
    <t>Hosta</t>
  </si>
  <si>
    <t>Peony</t>
  </si>
  <si>
    <t>Pansy</t>
  </si>
  <si>
    <t>Lawn and Garden Department</t>
  </si>
  <si>
    <t>Store 124</t>
  </si>
  <si>
    <t>On Hand Value</t>
  </si>
  <si>
    <t>WORK WITH FORMULAS AND FUNCTIONS</t>
  </si>
  <si>
    <t>Wholesale Price</t>
  </si>
  <si>
    <t>Total</t>
  </si>
  <si>
    <t>Impatiens</t>
  </si>
  <si>
    <t>Retail Price</t>
  </si>
  <si>
    <t>Markup</t>
  </si>
  <si>
    <t>Date</t>
  </si>
  <si>
    <t>Number of items:</t>
  </si>
  <si>
    <t>Average number on hand:</t>
  </si>
  <si>
    <t>Plant Type</t>
  </si>
  <si>
    <t>In Stock Date</t>
  </si>
  <si>
    <t>Days in Inventory</t>
  </si>
  <si>
    <t>Average price:</t>
  </si>
  <si>
    <t>Discount?</t>
  </si>
  <si>
    <t>Garden Club?</t>
  </si>
  <si>
    <t>Quality Rating</t>
  </si>
  <si>
    <t>A</t>
  </si>
  <si>
    <t>B</t>
  </si>
  <si>
    <t>C</t>
  </si>
  <si>
    <t>Reorder?</t>
  </si>
  <si>
    <t>Daylily</t>
  </si>
  <si>
    <r>
      <rPr>
        <b/>
        <sz val="10"/>
        <color theme="0"/>
        <rFont val="Century Gothic"/>
        <family val="2"/>
      </rPr>
      <t>Illustrated Excel 2019</t>
    </r>
    <r>
      <rPr>
        <sz val="10"/>
        <color theme="0"/>
        <rFont val="Century Gothic"/>
        <family val="2"/>
      </rPr>
      <t xml:space="preserve"> | Module 3: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</si>
</sst>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 tint="0.79998168889431442"/>
      </right>
      <top style="thin">
        <color theme="4"/>
      </top>
      <bottom/>
      <diagonal/>
    </border>
    <border>
      <left style="thin">
        <color theme="4"/>
      </left>
      <right style="thin">
        <color theme="4" tint="0.79998168889431442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79998168889431442"/>
      </left>
      <right style="thin">
        <color theme="4" tint="0.59996337778862885"/>
      </right>
      <top style="thin">
        <color theme="4"/>
      </top>
      <bottom/>
      <diagonal/>
    </border>
    <border>
      <left style="thin">
        <color theme="4" tint="0.79998168889431442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/>
      <diagonal/>
    </border>
    <border>
      <left/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59996337778862885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medium">
        <color theme="4" tint="0.39997558519241921"/>
      </bottom>
      <diagonal/>
    </border>
    <border>
      <left/>
      <right style="thin">
        <color theme="4"/>
      </right>
      <top/>
      <bottom style="medium">
        <color theme="4" tint="0.39997558519241921"/>
      </bottom>
      <diagonal/>
    </border>
    <border>
      <left style="thin">
        <color theme="4"/>
      </left>
      <right/>
      <top style="medium">
        <color theme="4" tint="0.39997558519241921"/>
      </top>
      <bottom style="thin">
        <color theme="4"/>
      </bottom>
      <diagonal/>
    </border>
    <border>
      <left/>
      <right style="thin">
        <color theme="4" tint="0.59996337778862885"/>
      </right>
      <top style="medium">
        <color theme="4" tint="0.39997558519241921"/>
      </top>
      <bottom style="thin">
        <color theme="4"/>
      </bottom>
      <diagonal/>
    </border>
    <border>
      <left style="thin">
        <color theme="4" tint="0.39994506668294322"/>
      </left>
      <right/>
      <top style="medium">
        <color theme="4" tint="0.39997558519241921"/>
      </top>
      <bottom style="thin">
        <color theme="4"/>
      </bottom>
      <diagonal/>
    </border>
    <border>
      <left/>
      <right style="thin">
        <color theme="4"/>
      </right>
      <top style="medium">
        <color theme="4" tint="0.39997558519241921"/>
      </top>
      <bottom style="thin">
        <color theme="4"/>
      </bottom>
      <diagonal/>
    </border>
  </borders>
  <cellStyleXfs count="8">
    <xf numFmtId="0" fontId="0" fillId="0" borderId="0"/>
    <xf numFmtId="0" fontId="1" fillId="0" borderId="0"/>
    <xf numFmtId="0" fontId="5" fillId="3" borderId="0">
      <alignment vertical="top" wrapText="1"/>
    </xf>
    <xf numFmtId="0" fontId="7" fillId="3" borderId="0">
      <alignment vertical="top" wrapText="1"/>
    </xf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12" fillId="0" borderId="7" applyNumberFormat="0" applyFill="0" applyAlignment="0" applyProtection="0"/>
  </cellStyleXfs>
  <cellXfs count="68">
    <xf numFmtId="0" fontId="0" fillId="0" borderId="0" xfId="0"/>
    <xf numFmtId="0" fontId="2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/>
    </xf>
    <xf numFmtId="0" fontId="1" fillId="0" borderId="0" xfId="1" applyFill="1"/>
    <xf numFmtId="0" fontId="4" fillId="0" borderId="0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5" fillId="3" borderId="0" xfId="2" applyBorder="1" applyAlignment="1">
      <alignment horizontal="left" vertical="top" wrapText="1"/>
    </xf>
    <xf numFmtId="0" fontId="6" fillId="3" borderId="3" xfId="1" applyFont="1" applyFill="1" applyBorder="1" applyAlignment="1">
      <alignment horizontal="left" wrapText="1"/>
    </xf>
    <xf numFmtId="0" fontId="1" fillId="0" borderId="0" xfId="1" applyFill="1" applyAlignment="1">
      <alignment wrapText="1"/>
    </xf>
    <xf numFmtId="0" fontId="8" fillId="3" borderId="0" xfId="3" applyFont="1" applyBorder="1" applyAlignment="1">
      <alignment horizontal="left" vertical="top" wrapText="1"/>
    </xf>
    <xf numFmtId="0" fontId="4" fillId="3" borderId="0" xfId="1" applyFont="1" applyFill="1" applyBorder="1" applyAlignment="1">
      <alignment horizontal="right"/>
    </xf>
    <xf numFmtId="0" fontId="9" fillId="4" borderId="4" xfId="1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  <xf numFmtId="0" fontId="13" fillId="3" borderId="10" xfId="0" applyFont="1" applyFill="1" applyBorder="1"/>
    <xf numFmtId="43" fontId="0" fillId="3" borderId="11" xfId="4" applyFont="1" applyFill="1" applyBorder="1"/>
    <xf numFmtId="0" fontId="0" fillId="3" borderId="11" xfId="0" applyFill="1" applyBorder="1"/>
    <xf numFmtId="0" fontId="13" fillId="5" borderId="10" xfId="0" applyFont="1" applyFill="1" applyBorder="1"/>
    <xf numFmtId="43" fontId="0" fillId="5" borderId="11" xfId="4" applyFont="1" applyFill="1" applyBorder="1"/>
    <xf numFmtId="0" fontId="0" fillId="5" borderId="11" xfId="0" applyFill="1" applyBorder="1"/>
    <xf numFmtId="12" fontId="13" fillId="3" borderId="10" xfId="0" applyNumberFormat="1" applyFont="1" applyFill="1" applyBorder="1"/>
    <xf numFmtId="44" fontId="0" fillId="3" borderId="11" xfId="6" applyFont="1" applyFill="1" applyBorder="1"/>
    <xf numFmtId="44" fontId="0" fillId="5" borderId="11" xfId="6" applyFont="1" applyFill="1" applyBorder="1"/>
    <xf numFmtId="0" fontId="0" fillId="6" borderId="19" xfId="0" applyFill="1" applyBorder="1" applyAlignment="1">
      <alignment horizontal="center" wrapText="1"/>
    </xf>
    <xf numFmtId="44" fontId="0" fillId="5" borderId="9" xfId="6" applyFont="1" applyFill="1" applyBorder="1"/>
    <xf numFmtId="14" fontId="0" fillId="3" borderId="20" xfId="0" applyNumberFormat="1" applyFill="1" applyBorder="1"/>
    <xf numFmtId="14" fontId="0" fillId="5" borderId="0" xfId="0" applyNumberFormat="1" applyFill="1"/>
    <xf numFmtId="44" fontId="0" fillId="5" borderId="16" xfId="6" applyFont="1" applyFill="1" applyBorder="1"/>
    <xf numFmtId="0" fontId="0" fillId="3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25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4" fontId="14" fillId="3" borderId="8" xfId="0" applyNumberFormat="1" applyFont="1" applyFill="1" applyBorder="1"/>
    <xf numFmtId="0" fontId="12" fillId="3" borderId="8" xfId="5" applyFill="1" applyBorder="1" applyAlignment="1">
      <alignment horizontal="center"/>
    </xf>
    <xf numFmtId="0" fontId="14" fillId="3" borderId="8" xfId="0" applyFont="1" applyFill="1" applyBorder="1"/>
    <xf numFmtId="0" fontId="0" fillId="3" borderId="8" xfId="0" applyFill="1" applyBorder="1"/>
    <xf numFmtId="14" fontId="14" fillId="3" borderId="30" xfId="0" applyNumberFormat="1" applyFont="1" applyFill="1" applyBorder="1"/>
    <xf numFmtId="0" fontId="14" fillId="3" borderId="29" xfId="0" applyFont="1" applyFill="1" applyBorder="1"/>
    <xf numFmtId="0" fontId="14" fillId="3" borderId="32" xfId="0" applyFont="1" applyFill="1" applyBorder="1"/>
    <xf numFmtId="0" fontId="14" fillId="3" borderId="31" xfId="0" applyFont="1" applyFill="1" applyBorder="1"/>
    <xf numFmtId="2" fontId="0" fillId="3" borderId="2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11" xfId="0" applyNumberFormat="1" applyFill="1" applyBorder="1" applyAlignment="1">
      <alignment horizontal="center"/>
    </xf>
    <xf numFmtId="1" fontId="0" fillId="5" borderId="11" xfId="0" applyNumberFormat="1" applyFill="1" applyBorder="1"/>
    <xf numFmtId="1" fontId="0" fillId="3" borderId="20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13" fillId="5" borderId="11" xfId="0" applyFont="1" applyFill="1" applyBorder="1" applyAlignment="1">
      <alignment horizontal="right"/>
    </xf>
    <xf numFmtId="1" fontId="0" fillId="5" borderId="15" xfId="0" applyNumberFormat="1" applyFill="1" applyBorder="1"/>
    <xf numFmtId="1" fontId="0" fillId="5" borderId="24" xfId="0" applyNumberFormat="1" applyFill="1" applyBorder="1"/>
    <xf numFmtId="0" fontId="10" fillId="3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0" fillId="5" borderId="13" xfId="0" applyFill="1" applyBorder="1"/>
    <xf numFmtId="0" fontId="0" fillId="5" borderId="17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4" xfId="0" applyFill="1" applyBorder="1"/>
    <xf numFmtId="0" fontId="0" fillId="5" borderId="18" xfId="0" applyFill="1" applyBorder="1"/>
    <xf numFmtId="0" fontId="12" fillId="5" borderId="26" xfId="5" applyFill="1" applyBorder="1" applyAlignment="1">
      <alignment horizontal="center"/>
    </xf>
    <xf numFmtId="0" fontId="12" fillId="5" borderId="21" xfId="5" applyFill="1" applyBorder="1" applyAlignment="1">
      <alignment horizontal="center"/>
    </xf>
    <xf numFmtId="0" fontId="12" fillId="5" borderId="15" xfId="5" applyFill="1" applyBorder="1" applyAlignment="1">
      <alignment horizontal="center"/>
    </xf>
    <xf numFmtId="0" fontId="12" fillId="5" borderId="27" xfId="7" applyFill="1" applyBorder="1" applyAlignment="1">
      <alignment horizontal="center"/>
    </xf>
    <xf numFmtId="0" fontId="12" fillId="5" borderId="7" xfId="7" applyFill="1" applyBorder="1" applyAlignment="1">
      <alignment horizontal="center"/>
    </xf>
    <xf numFmtId="0" fontId="12" fillId="5" borderId="28" xfId="7" applyFill="1" applyBorder="1" applyAlignment="1">
      <alignment horizontal="center"/>
    </xf>
  </cellXfs>
  <cellStyles count="8">
    <cellStyle name="Comma" xfId="4" builtinId="3"/>
    <cellStyle name="Currency" xfId="6" builtinId="4"/>
    <cellStyle name="Heading 3" xfId="7" builtinId="18"/>
    <cellStyle name="Heading 4" xfId="5" builtinId="19"/>
    <cellStyle name="Normal" xfId="0" builtinId="0"/>
    <cellStyle name="Normal 2 2" xfId="1" xr:uid="{00000000-0005-0000-0000-000005000000}"/>
    <cellStyle name="Student Name" xfId="2" xr:uid="{00000000-0005-0000-0000-000006000000}"/>
    <cellStyle name="Submission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3996257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0617" y="0"/>
          <a:ext cx="1787323" cy="4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8671875" defaultRowHeight="13.2" x14ac:dyDescent="0.25"/>
  <cols>
    <col min="1" max="1" width="8.6640625" style="3" customWidth="1"/>
    <col min="2" max="2" width="80.6640625" style="3" customWidth="1"/>
    <col min="3" max="3" width="3.6640625" style="3" customWidth="1"/>
    <col min="4" max="16384" width="8.88671875" style="3"/>
  </cols>
  <sheetData>
    <row r="1" spans="1:3" ht="32.25" customHeight="1" x14ac:dyDescent="0.25">
      <c r="A1" s="1"/>
      <c r="B1" s="1" t="s">
        <v>41</v>
      </c>
      <c r="C1" s="2"/>
    </row>
    <row r="2" spans="1:3" ht="5.0999999999999996" customHeight="1" x14ac:dyDescent="0.3">
      <c r="A2" s="4"/>
      <c r="B2"/>
      <c r="C2" s="5"/>
    </row>
    <row r="3" spans="1:3" s="9" customFormat="1" ht="36.6" x14ac:dyDescent="0.25">
      <c r="A3" s="6"/>
      <c r="B3" s="7" t="s">
        <v>6</v>
      </c>
      <c r="C3" s="8"/>
    </row>
    <row r="4" spans="1:3" ht="13.8" x14ac:dyDescent="0.25">
      <c r="A4" s="6"/>
      <c r="B4" s="10" t="s">
        <v>20</v>
      </c>
      <c r="C4" s="5"/>
    </row>
    <row r="5" spans="1:3" ht="15.75" customHeight="1" x14ac:dyDescent="0.25">
      <c r="A5" s="6"/>
      <c r="B5" s="6"/>
      <c r="C5" s="5"/>
    </row>
    <row r="6" spans="1:3" x14ac:dyDescent="0.25">
      <c r="A6" s="11" t="s">
        <v>3</v>
      </c>
      <c r="B6" s="12" t="s">
        <v>4</v>
      </c>
      <c r="C6" s="5"/>
    </row>
    <row r="7" spans="1:3" x14ac:dyDescent="0.25">
      <c r="A7" s="6"/>
      <c r="B7" s="6"/>
      <c r="C7" s="5"/>
    </row>
    <row r="8" spans="1:3" x14ac:dyDescent="0.25">
      <c r="A8" s="52" t="s">
        <v>5</v>
      </c>
      <c r="B8" s="52"/>
      <c r="C8" s="53"/>
    </row>
    <row r="9" spans="1:3" x14ac:dyDescent="0.25">
      <c r="A9" s="52"/>
      <c r="B9" s="52"/>
      <c r="C9" s="53"/>
    </row>
    <row r="10" spans="1:3" ht="13.8" thickBot="1" x14ac:dyDescent="0.3">
      <c r="A10" s="54"/>
      <c r="B10" s="54"/>
      <c r="C10" s="55"/>
    </row>
    <row r="11" spans="1:3" ht="13.8" thickTop="1" x14ac:dyDescent="0.25"/>
  </sheetData>
  <mergeCells count="1">
    <mergeCell ref="A8:C10"/>
  </mergeCells>
  <dataValidations count="1">
    <dataValidation allowBlank="1" showInputMessage="1" showErrorMessage="1" error="                                                                " sqref="J3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="120" zoomScaleNormal="120" workbookViewId="0">
      <selection activeCell="AA100" sqref="AA100"/>
    </sheetView>
  </sheetViews>
  <sheetFormatPr defaultRowHeight="14.4" x14ac:dyDescent="0.3"/>
  <cols>
    <col min="1" max="1" width="10.44140625" bestFit="1" customWidth="1"/>
    <col min="2" max="2" width="13" customWidth="1"/>
    <col min="3" max="3" width="8.33203125" bestFit="1" customWidth="1"/>
    <col min="5" max="5" width="10.6640625" customWidth="1"/>
    <col min="6" max="7" width="10.33203125" bestFit="1" customWidth="1"/>
    <col min="8" max="8" width="11.33203125" bestFit="1" customWidth="1"/>
    <col min="9" max="9" width="9.109375" bestFit="1" customWidth="1"/>
    <col min="10" max="10" width="10.5546875" customWidth="1"/>
  </cols>
  <sheetData>
    <row r="1" spans="1:12" x14ac:dyDescent="0.3">
      <c r="A1" s="62" t="s">
        <v>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5" thickBot="1" x14ac:dyDescent="0.35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x14ac:dyDescent="0.3">
      <c r="A3" s="40" t="s">
        <v>26</v>
      </c>
      <c r="B3" s="39">
        <f>DATE(2021,5,5)</f>
        <v>44321</v>
      </c>
      <c r="C3" s="36"/>
      <c r="D3" s="36"/>
      <c r="E3" s="36"/>
      <c r="F3" s="36"/>
      <c r="G3" s="37"/>
      <c r="H3" s="35"/>
      <c r="I3" s="35"/>
      <c r="J3" s="38"/>
      <c r="K3" s="42" t="s">
        <v>25</v>
      </c>
      <c r="L3" s="41">
        <v>1.35</v>
      </c>
    </row>
    <row r="4" spans="1:12" ht="28.8" x14ac:dyDescent="0.3">
      <c r="A4" s="13" t="s">
        <v>29</v>
      </c>
      <c r="B4" s="14" t="s">
        <v>21</v>
      </c>
      <c r="C4" s="15" t="s">
        <v>0</v>
      </c>
      <c r="D4" s="15" t="s">
        <v>1</v>
      </c>
      <c r="E4" s="14" t="s">
        <v>19</v>
      </c>
      <c r="F4" s="25" t="s">
        <v>24</v>
      </c>
      <c r="G4" s="25" t="s">
        <v>30</v>
      </c>
      <c r="H4" s="25" t="s">
        <v>31</v>
      </c>
      <c r="I4" s="25" t="s">
        <v>39</v>
      </c>
      <c r="J4" s="25" t="s">
        <v>33</v>
      </c>
      <c r="K4" s="25" t="s">
        <v>35</v>
      </c>
      <c r="L4" s="32" t="s">
        <v>34</v>
      </c>
    </row>
    <row r="5" spans="1:12" x14ac:dyDescent="0.3">
      <c r="A5" s="16" t="s">
        <v>7</v>
      </c>
      <c r="B5" s="17">
        <v>10.5</v>
      </c>
      <c r="C5" s="18" t="s">
        <v>2</v>
      </c>
      <c r="D5" s="30">
        <v>20</v>
      </c>
      <c r="E5" s="23">
        <f>D5*B5</f>
        <v>210</v>
      </c>
      <c r="F5" s="23">
        <f>B5*$L$3</f>
        <v>14.175000000000001</v>
      </c>
      <c r="G5" s="27">
        <v>44288</v>
      </c>
      <c r="H5" s="47">
        <f>$B$3-G5</f>
        <v>33</v>
      </c>
      <c r="I5" s="43" t="str">
        <f>IF(D5&lt;=10,"Y","N")</f>
        <v>N</v>
      </c>
      <c r="J5" s="30" t="b">
        <f>AND(I5="N",H5&gt;40)</f>
        <v>0</v>
      </c>
      <c r="K5" s="30" t="s">
        <v>36</v>
      </c>
      <c r="L5" s="33" t="b">
        <f>OR(K5="A",I5="Y")</f>
        <v>1</v>
      </c>
    </row>
    <row r="6" spans="1:12" x14ac:dyDescent="0.3">
      <c r="A6" s="19" t="s">
        <v>8</v>
      </c>
      <c r="B6" s="20">
        <v>15.09</v>
      </c>
      <c r="C6" s="21" t="s">
        <v>2</v>
      </c>
      <c r="D6" s="31">
        <v>10</v>
      </c>
      <c r="E6" s="24">
        <f t="shared" ref="E6:E15" si="0">D6*B6</f>
        <v>150.9</v>
      </c>
      <c r="F6" s="26">
        <f t="shared" ref="F6:F15" si="1">B6*$L$3</f>
        <v>20.371500000000001</v>
      </c>
      <c r="G6" s="28">
        <v>44267</v>
      </c>
      <c r="H6" s="48">
        <f t="shared" ref="H6:H15" si="2">$B$3-G6</f>
        <v>54</v>
      </c>
      <c r="I6" s="44" t="str">
        <f t="shared" ref="I6:I15" si="3">IF(D6&lt;=10,"Y","N")</f>
        <v>Y</v>
      </c>
      <c r="J6" s="31" t="b">
        <f t="shared" ref="J6:J15" si="4">AND(I6="N",H6&gt;40)</f>
        <v>0</v>
      </c>
      <c r="K6" s="31" t="s">
        <v>37</v>
      </c>
      <c r="L6" s="34" t="b">
        <f t="shared" ref="L6:L15" si="5">OR(K6="A",I6="Y")</f>
        <v>1</v>
      </c>
    </row>
    <row r="7" spans="1:12" x14ac:dyDescent="0.3">
      <c r="A7" s="16" t="s">
        <v>40</v>
      </c>
      <c r="B7" s="17">
        <v>5.89</v>
      </c>
      <c r="C7" s="18" t="s">
        <v>2</v>
      </c>
      <c r="D7" s="30">
        <v>15</v>
      </c>
      <c r="E7" s="23">
        <f t="shared" si="0"/>
        <v>88.35</v>
      </c>
      <c r="F7" s="23">
        <f t="shared" si="1"/>
        <v>7.9515000000000002</v>
      </c>
      <c r="G7" s="27">
        <v>44273</v>
      </c>
      <c r="H7" s="47">
        <f t="shared" si="2"/>
        <v>48</v>
      </c>
      <c r="I7" s="43" t="str">
        <f t="shared" si="3"/>
        <v>N</v>
      </c>
      <c r="J7" s="30" t="b">
        <f t="shared" si="4"/>
        <v>1</v>
      </c>
      <c r="K7" s="30" t="s">
        <v>37</v>
      </c>
      <c r="L7" s="33" t="b">
        <f t="shared" si="5"/>
        <v>0</v>
      </c>
    </row>
    <row r="8" spans="1:12" x14ac:dyDescent="0.3">
      <c r="A8" s="19" t="s">
        <v>9</v>
      </c>
      <c r="B8" s="20">
        <v>30.59</v>
      </c>
      <c r="C8" s="21" t="s">
        <v>10</v>
      </c>
      <c r="D8" s="31">
        <v>9</v>
      </c>
      <c r="E8" s="24">
        <f t="shared" si="0"/>
        <v>275.31</v>
      </c>
      <c r="F8" s="24">
        <f t="shared" si="1"/>
        <v>41.296500000000002</v>
      </c>
      <c r="G8" s="28">
        <v>44291</v>
      </c>
      <c r="H8" s="48">
        <f t="shared" si="2"/>
        <v>30</v>
      </c>
      <c r="I8" s="44" t="str">
        <f t="shared" si="3"/>
        <v>Y</v>
      </c>
      <c r="J8" s="31" t="b">
        <f t="shared" si="4"/>
        <v>0</v>
      </c>
      <c r="K8" s="31" t="s">
        <v>36</v>
      </c>
      <c r="L8" s="34" t="b">
        <f t="shared" si="5"/>
        <v>1</v>
      </c>
    </row>
    <row r="9" spans="1:12" x14ac:dyDescent="0.3">
      <c r="A9" s="16" t="s">
        <v>11</v>
      </c>
      <c r="B9" s="17">
        <v>1.24</v>
      </c>
      <c r="C9" s="18" t="s">
        <v>2</v>
      </c>
      <c r="D9" s="30">
        <v>10</v>
      </c>
      <c r="E9" s="23">
        <f t="shared" si="0"/>
        <v>12.4</v>
      </c>
      <c r="F9" s="23">
        <f t="shared" si="1"/>
        <v>1.6740000000000002</v>
      </c>
      <c r="G9" s="27">
        <v>44303</v>
      </c>
      <c r="H9" s="47">
        <f t="shared" si="2"/>
        <v>18</v>
      </c>
      <c r="I9" s="43" t="str">
        <f t="shared" si="3"/>
        <v>Y</v>
      </c>
      <c r="J9" s="30" t="b">
        <f t="shared" si="4"/>
        <v>0</v>
      </c>
      <c r="K9" s="30" t="s">
        <v>38</v>
      </c>
      <c r="L9" s="33" t="b">
        <f t="shared" si="5"/>
        <v>1</v>
      </c>
    </row>
    <row r="10" spans="1:12" x14ac:dyDescent="0.3">
      <c r="A10" s="19" t="s">
        <v>12</v>
      </c>
      <c r="B10" s="20">
        <v>32.590000000000003</v>
      </c>
      <c r="C10" s="21" t="s">
        <v>10</v>
      </c>
      <c r="D10" s="31">
        <v>12</v>
      </c>
      <c r="E10" s="24">
        <f t="shared" si="0"/>
        <v>391.08000000000004</v>
      </c>
      <c r="F10" s="24">
        <f t="shared" si="1"/>
        <v>43.996500000000005</v>
      </c>
      <c r="G10" s="28">
        <v>44279</v>
      </c>
      <c r="H10" s="48">
        <f t="shared" si="2"/>
        <v>42</v>
      </c>
      <c r="I10" s="44" t="str">
        <f t="shared" si="3"/>
        <v>N</v>
      </c>
      <c r="J10" s="31" t="b">
        <f t="shared" si="4"/>
        <v>1</v>
      </c>
      <c r="K10" s="31" t="s">
        <v>37</v>
      </c>
      <c r="L10" s="34" t="b">
        <f t="shared" si="5"/>
        <v>0</v>
      </c>
    </row>
    <row r="11" spans="1:12" x14ac:dyDescent="0.3">
      <c r="A11" s="22" t="s">
        <v>23</v>
      </c>
      <c r="B11" s="17">
        <v>24.6</v>
      </c>
      <c r="C11" s="18" t="s">
        <v>10</v>
      </c>
      <c r="D11" s="30">
        <v>15</v>
      </c>
      <c r="E11" s="23">
        <f t="shared" si="0"/>
        <v>369</v>
      </c>
      <c r="F11" s="23">
        <f t="shared" si="1"/>
        <v>33.21</v>
      </c>
      <c r="G11" s="27">
        <v>44314</v>
      </c>
      <c r="H11" s="47">
        <f t="shared" si="2"/>
        <v>7</v>
      </c>
      <c r="I11" s="43" t="str">
        <f t="shared" si="3"/>
        <v>N</v>
      </c>
      <c r="J11" s="30" t="b">
        <f t="shared" si="4"/>
        <v>0</v>
      </c>
      <c r="K11" s="30" t="s">
        <v>38</v>
      </c>
      <c r="L11" s="33" t="b">
        <f t="shared" si="5"/>
        <v>0</v>
      </c>
    </row>
    <row r="12" spans="1:12" x14ac:dyDescent="0.3">
      <c r="A12" s="19" t="s">
        <v>13</v>
      </c>
      <c r="B12" s="20">
        <v>4.38</v>
      </c>
      <c r="C12" s="21" t="s">
        <v>2</v>
      </c>
      <c r="D12" s="31">
        <v>15</v>
      </c>
      <c r="E12" s="24">
        <f t="shared" si="0"/>
        <v>65.7</v>
      </c>
      <c r="F12" s="24">
        <f t="shared" si="1"/>
        <v>5.9130000000000003</v>
      </c>
      <c r="G12" s="28">
        <v>44263</v>
      </c>
      <c r="H12" s="48">
        <f t="shared" si="2"/>
        <v>58</v>
      </c>
      <c r="I12" s="44" t="str">
        <f t="shared" si="3"/>
        <v>N</v>
      </c>
      <c r="J12" s="31" t="b">
        <f t="shared" si="4"/>
        <v>1</v>
      </c>
      <c r="K12" s="31" t="s">
        <v>36</v>
      </c>
      <c r="L12" s="34" t="b">
        <f t="shared" si="5"/>
        <v>1</v>
      </c>
    </row>
    <row r="13" spans="1:12" x14ac:dyDescent="0.3">
      <c r="A13" s="16" t="s">
        <v>14</v>
      </c>
      <c r="B13" s="17">
        <v>5.23</v>
      </c>
      <c r="C13" s="18" t="s">
        <v>2</v>
      </c>
      <c r="D13" s="30">
        <v>25</v>
      </c>
      <c r="E13" s="23">
        <f t="shared" si="0"/>
        <v>130.75</v>
      </c>
      <c r="F13" s="23">
        <f t="shared" si="1"/>
        <v>7.0605000000000011</v>
      </c>
      <c r="G13" s="27">
        <v>44265</v>
      </c>
      <c r="H13" s="47">
        <f t="shared" si="2"/>
        <v>56</v>
      </c>
      <c r="I13" s="43" t="str">
        <f t="shared" si="3"/>
        <v>N</v>
      </c>
      <c r="J13" s="30" t="b">
        <f t="shared" si="4"/>
        <v>1</v>
      </c>
      <c r="K13" s="30" t="s">
        <v>36</v>
      </c>
      <c r="L13" s="33" t="b">
        <f t="shared" si="5"/>
        <v>1</v>
      </c>
    </row>
    <row r="14" spans="1:12" x14ac:dyDescent="0.3">
      <c r="A14" s="19" t="s">
        <v>15</v>
      </c>
      <c r="B14" s="20">
        <v>9.9499999999999993</v>
      </c>
      <c r="C14" s="21" t="s">
        <v>2</v>
      </c>
      <c r="D14" s="31">
        <v>10</v>
      </c>
      <c r="E14" s="24">
        <f t="shared" si="0"/>
        <v>99.5</v>
      </c>
      <c r="F14" s="24">
        <f t="shared" si="1"/>
        <v>13.432499999999999</v>
      </c>
      <c r="G14" s="28">
        <v>44275</v>
      </c>
      <c r="H14" s="48">
        <f t="shared" si="2"/>
        <v>46</v>
      </c>
      <c r="I14" s="44" t="str">
        <f t="shared" si="3"/>
        <v>Y</v>
      </c>
      <c r="J14" s="31" t="b">
        <f t="shared" si="4"/>
        <v>0</v>
      </c>
      <c r="K14" s="31" t="s">
        <v>37</v>
      </c>
      <c r="L14" s="34" t="b">
        <f t="shared" si="5"/>
        <v>1</v>
      </c>
    </row>
    <row r="15" spans="1:12" x14ac:dyDescent="0.3">
      <c r="A15" s="16" t="s">
        <v>16</v>
      </c>
      <c r="B15" s="17">
        <v>24.34</v>
      </c>
      <c r="C15" s="18" t="s">
        <v>10</v>
      </c>
      <c r="D15" s="30">
        <v>8</v>
      </c>
      <c r="E15" s="23">
        <f t="shared" si="0"/>
        <v>194.72</v>
      </c>
      <c r="F15" s="23">
        <f t="shared" si="1"/>
        <v>32.859000000000002</v>
      </c>
      <c r="G15" s="27">
        <v>44256</v>
      </c>
      <c r="H15" s="47">
        <f t="shared" si="2"/>
        <v>65</v>
      </c>
      <c r="I15" s="43" t="str">
        <f t="shared" si="3"/>
        <v>Y</v>
      </c>
      <c r="J15" s="30" t="b">
        <f t="shared" si="4"/>
        <v>0</v>
      </c>
      <c r="K15" s="30" t="s">
        <v>37</v>
      </c>
      <c r="L15" s="33" t="b">
        <f t="shared" si="5"/>
        <v>1</v>
      </c>
    </row>
    <row r="16" spans="1:12" x14ac:dyDescent="0.3">
      <c r="A16" s="19"/>
      <c r="B16" s="20"/>
      <c r="C16" s="21"/>
      <c r="D16" s="49" t="s">
        <v>22</v>
      </c>
      <c r="E16" s="24">
        <f>SUM(E5:E15)</f>
        <v>1987.71</v>
      </c>
      <c r="F16" s="24"/>
      <c r="G16" s="21"/>
      <c r="H16" s="46"/>
      <c r="I16" s="45"/>
      <c r="J16" s="31"/>
      <c r="K16" s="31"/>
      <c r="L16" s="34"/>
    </row>
    <row r="18" spans="1:3" x14ac:dyDescent="0.3">
      <c r="A18" s="56" t="s">
        <v>27</v>
      </c>
      <c r="B18" s="57"/>
      <c r="C18" s="50">
        <f>COUNTA(A5:A15)</f>
        <v>11</v>
      </c>
    </row>
    <row r="19" spans="1:3" x14ac:dyDescent="0.3">
      <c r="A19" s="58" t="s">
        <v>28</v>
      </c>
      <c r="B19" s="59"/>
      <c r="C19" s="51">
        <f>AVERAGE(D5:D15)</f>
        <v>13.545454545454545</v>
      </c>
    </row>
    <row r="20" spans="1:3" x14ac:dyDescent="0.3">
      <c r="A20" s="60" t="s">
        <v>32</v>
      </c>
      <c r="B20" s="61"/>
      <c r="C20" s="29">
        <f>ROUNDUP(AVERAGE(F5:F15),1)</f>
        <v>20.200000000000003</v>
      </c>
    </row>
  </sheetData>
  <mergeCells count="5">
    <mergeCell ref="A18:B18"/>
    <mergeCell ref="A19:B19"/>
    <mergeCell ref="A20:B20"/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2006-08-21T15:39:52Z</dcterms:created>
  <dcterms:modified xsi:type="dcterms:W3CDTF">2018-10-10T14:32:20Z</dcterms:modified>
</cp:coreProperties>
</file>