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/Documents/_temp/Atlas_HV_Power_Supply_PcApp/HV_Power_Supply_PcApp/HV_Power_Supply_PcApp/bin/Debug/"/>
    </mc:Choice>
  </mc:AlternateContent>
  <xr:revisionPtr revIDLastSave="0" documentId="13_ncr:1_{F872AFA2-7CE2-5645-97DC-2E05A71218B8}" xr6:coauthVersionLast="47" xr6:coauthVersionMax="47" xr10:uidLastSave="{00000000-0000-0000-0000-000000000000}"/>
  <bookViews>
    <workbookView xWindow="-31740" yWindow="-15480" windowWidth="15980" windowHeight="26660" activeTab="3" xr2:uid="{42646E07-1115-40A8-A93A-C57D4D85C566}"/>
  </bookViews>
  <sheets>
    <sheet name="HV1" sheetId="1" r:id="rId1"/>
    <sheet name="HV2" sheetId="5" r:id="rId2"/>
    <sheet name="HV3" sheetId="6" r:id="rId3"/>
    <sheet name="List4" sheetId="7" r:id="rId4"/>
    <sheet name="PR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7" l="1"/>
  <c r="G22" i="7"/>
  <c r="F21" i="7"/>
  <c r="G21" i="7"/>
  <c r="E46" i="8"/>
  <c r="D46" i="8"/>
  <c r="E45" i="8"/>
  <c r="D45" i="8"/>
  <c r="I44" i="8"/>
  <c r="E44" i="8"/>
  <c r="D44" i="8"/>
  <c r="I43" i="8"/>
  <c r="E43" i="8"/>
  <c r="D43" i="8"/>
  <c r="I42" i="8"/>
  <c r="E42" i="8"/>
  <c r="D42" i="8"/>
  <c r="I41" i="8"/>
  <c r="E41" i="8"/>
  <c r="D41" i="8"/>
  <c r="E28" i="8"/>
  <c r="D28" i="8"/>
  <c r="E27" i="8"/>
  <c r="D27" i="8"/>
  <c r="I26" i="8"/>
  <c r="E26" i="8"/>
  <c r="D26" i="8"/>
  <c r="I25" i="8"/>
  <c r="E25" i="8"/>
  <c r="D25" i="8"/>
  <c r="I24" i="8"/>
  <c r="E24" i="8"/>
  <c r="D24" i="8"/>
  <c r="I23" i="8"/>
  <c r="E23" i="8"/>
  <c r="D23" i="8"/>
  <c r="D10" i="8"/>
  <c r="D9" i="8"/>
  <c r="D8" i="8"/>
  <c r="D7" i="8"/>
  <c r="D6" i="8"/>
  <c r="D5" i="8"/>
  <c r="G10" i="7" l="1"/>
  <c r="F10" i="7"/>
  <c r="E10" i="7"/>
  <c r="D10" i="7"/>
  <c r="C10" i="7"/>
  <c r="B10" i="7"/>
  <c r="G9" i="7"/>
  <c r="F9" i="7"/>
  <c r="E9" i="7"/>
  <c r="D9" i="7"/>
  <c r="C9" i="7"/>
  <c r="B9" i="7"/>
  <c r="G8" i="7"/>
  <c r="F8" i="7"/>
  <c r="E8" i="7"/>
  <c r="D8" i="7"/>
  <c r="C8" i="7"/>
  <c r="B8" i="7"/>
  <c r="G7" i="7"/>
  <c r="F7" i="7"/>
  <c r="E7" i="7"/>
  <c r="D7" i="7"/>
  <c r="C7" i="7"/>
  <c r="B7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E46" i="6"/>
  <c r="D46" i="6"/>
  <c r="E45" i="6"/>
  <c r="D45" i="6"/>
  <c r="I44" i="6"/>
  <c r="E44" i="6"/>
  <c r="D44" i="6"/>
  <c r="I43" i="6"/>
  <c r="E43" i="6"/>
  <c r="D43" i="6"/>
  <c r="I42" i="6"/>
  <c r="E42" i="6"/>
  <c r="D42" i="6"/>
  <c r="I41" i="6"/>
  <c r="E41" i="6"/>
  <c r="D41" i="6"/>
  <c r="E28" i="6"/>
  <c r="D28" i="6"/>
  <c r="E27" i="6"/>
  <c r="D27" i="6"/>
  <c r="I26" i="6"/>
  <c r="E26" i="6"/>
  <c r="D26" i="6"/>
  <c r="I25" i="6"/>
  <c r="E25" i="6"/>
  <c r="D25" i="6"/>
  <c r="I24" i="6"/>
  <c r="E24" i="6"/>
  <c r="D24" i="6"/>
  <c r="I23" i="6"/>
  <c r="E23" i="6"/>
  <c r="D23" i="6"/>
  <c r="E10" i="6"/>
  <c r="D10" i="6"/>
  <c r="E9" i="6"/>
  <c r="D9" i="6"/>
  <c r="I8" i="6"/>
  <c r="E8" i="6"/>
  <c r="D8" i="6"/>
  <c r="I7" i="6"/>
  <c r="E7" i="6"/>
  <c r="D7" i="6"/>
  <c r="I6" i="6"/>
  <c r="E6" i="6"/>
  <c r="D6" i="6"/>
  <c r="I5" i="6"/>
  <c r="E5" i="6"/>
  <c r="D5" i="6"/>
  <c r="E46" i="5"/>
  <c r="D46" i="5"/>
  <c r="E45" i="5"/>
  <c r="D45" i="5"/>
  <c r="I44" i="5"/>
  <c r="E44" i="5"/>
  <c r="D44" i="5"/>
  <c r="I43" i="5"/>
  <c r="E43" i="5"/>
  <c r="D43" i="5"/>
  <c r="I42" i="5"/>
  <c r="E42" i="5"/>
  <c r="D42" i="5"/>
  <c r="I41" i="5"/>
  <c r="E41" i="5"/>
  <c r="D41" i="5"/>
  <c r="E28" i="5"/>
  <c r="D28" i="5"/>
  <c r="E27" i="5"/>
  <c r="D27" i="5"/>
  <c r="I26" i="5"/>
  <c r="E26" i="5"/>
  <c r="D26" i="5"/>
  <c r="I25" i="5"/>
  <c r="E25" i="5"/>
  <c r="D25" i="5"/>
  <c r="I24" i="5"/>
  <c r="E24" i="5"/>
  <c r="D24" i="5"/>
  <c r="I23" i="5"/>
  <c r="E23" i="5"/>
  <c r="D23" i="5"/>
  <c r="E10" i="5"/>
  <c r="D10" i="5"/>
  <c r="E9" i="5"/>
  <c r="D9" i="5"/>
  <c r="I8" i="5"/>
  <c r="E8" i="5"/>
  <c r="D8" i="5"/>
  <c r="I7" i="5"/>
  <c r="E7" i="5"/>
  <c r="D7" i="5"/>
  <c r="I6" i="5"/>
  <c r="E6" i="5"/>
  <c r="D6" i="5"/>
  <c r="I5" i="5"/>
  <c r="E5" i="5"/>
  <c r="D5" i="5"/>
  <c r="E22" i="7" l="1"/>
  <c r="E21" i="7"/>
  <c r="D22" i="7"/>
  <c r="D21" i="7"/>
  <c r="C22" i="7"/>
  <c r="C21" i="7"/>
  <c r="B21" i="7"/>
  <c r="B22" i="7"/>
  <c r="G14" i="7"/>
  <c r="D13" i="7"/>
  <c r="C13" i="7"/>
  <c r="C14" i="7"/>
  <c r="F14" i="7"/>
  <c r="G13" i="7"/>
  <c r="F13" i="7"/>
  <c r="B14" i="7"/>
  <c r="E14" i="7"/>
  <c r="B13" i="7"/>
  <c r="E13" i="7"/>
  <c r="D14" i="7"/>
  <c r="I42" i="1"/>
  <c r="I43" i="1"/>
  <c r="I44" i="1"/>
  <c r="I41" i="1"/>
  <c r="E42" i="1"/>
  <c r="E43" i="1"/>
  <c r="E44" i="1"/>
  <c r="E45" i="1"/>
  <c r="E46" i="1"/>
  <c r="D42" i="1"/>
  <c r="D43" i="1"/>
  <c r="D44" i="1"/>
  <c r="D45" i="1"/>
  <c r="D46" i="1"/>
  <c r="E41" i="1"/>
  <c r="D41" i="1"/>
  <c r="D23" i="1"/>
  <c r="E24" i="1"/>
  <c r="E25" i="1"/>
  <c r="E26" i="1"/>
  <c r="E27" i="1"/>
  <c r="E28" i="1"/>
  <c r="I24" i="1"/>
  <c r="I25" i="1"/>
  <c r="I26" i="1"/>
  <c r="I23" i="1"/>
  <c r="E23" i="1"/>
  <c r="D24" i="1"/>
  <c r="D25" i="1"/>
  <c r="D26" i="1"/>
  <c r="D27" i="1"/>
  <c r="D28" i="1"/>
  <c r="I6" i="1"/>
  <c r="I7" i="1"/>
  <c r="I8" i="1"/>
  <c r="I5" i="1"/>
  <c r="E6" i="1"/>
  <c r="E7" i="1"/>
  <c r="E8" i="1"/>
  <c r="E9" i="1"/>
  <c r="E10" i="1"/>
  <c r="E5" i="1"/>
  <c r="D6" i="1"/>
  <c r="D7" i="1"/>
  <c r="D8" i="1"/>
  <c r="D9" i="1"/>
  <c r="D10" i="1"/>
  <c r="D5" i="1"/>
</calcChain>
</file>

<file path=xl/sharedStrings.xml><?xml version="1.0" encoding="utf-8"?>
<sst xmlns="http://schemas.openxmlformats.org/spreadsheetml/2006/main" count="270" uniqueCount="28">
  <si>
    <t>CH1</t>
  </si>
  <si>
    <t>Uset</t>
  </si>
  <si>
    <t>Uget</t>
  </si>
  <si>
    <t>Iget</t>
  </si>
  <si>
    <t>Uout</t>
  </si>
  <si>
    <t>Iout</t>
  </si>
  <si>
    <t>CH2</t>
  </si>
  <si>
    <t>CH3</t>
  </si>
  <si>
    <t>kdac</t>
  </si>
  <si>
    <t>qdac</t>
  </si>
  <si>
    <t>kadcu</t>
  </si>
  <si>
    <t>qadcu</t>
  </si>
  <si>
    <t>kadci</t>
  </si>
  <si>
    <t>qadci</t>
  </si>
  <si>
    <t>Ucont</t>
  </si>
  <si>
    <t>Uadc</t>
  </si>
  <si>
    <t>Channel</t>
  </si>
  <si>
    <t>Q_DAC</t>
  </si>
  <si>
    <t>K_DAC</t>
  </si>
  <si>
    <t>Q_MU</t>
  </si>
  <si>
    <t>K_MU</t>
  </si>
  <si>
    <t>Q_MI</t>
  </si>
  <si>
    <t>K_MI</t>
  </si>
  <si>
    <t>AVG</t>
  </si>
  <si>
    <t>Median</t>
  </si>
  <si>
    <t>k</t>
  </si>
  <si>
    <t>q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</si>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</sst>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.00000000"/>
    <numFmt numFmtId="169" formatCode="0.0000000"/>
    <numFmt numFmtId="170" formatCode="0.00000"/>
    <numFmt numFmtId="172" formatCode="0.000000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168" fontId="0" fillId="0" borderId="0" xfId="0" applyNumberFormat="1"/>
    <xf numFmtId="169" fontId="0" fillId="0" borderId="0" xfId="0" applyNumberFormat="1" applyAlignment="1">
      <alignment horizontal="left" indent="7"/>
    </xf>
    <xf numFmtId="170" fontId="0" fillId="0" borderId="0" xfId="0" applyNumberFormat="1"/>
    <xf numFmtId="172" fontId="0" fillId="0" borderId="0" xfId="0" applyNumberFormat="1"/>
    <xf numFmtId="172" fontId="2" fillId="0" borderId="3" xfId="0" applyNumberFormat="1" applyFont="1" applyBorder="1" applyAlignment="1">
      <alignment vertical="center" wrapText="1"/>
    </xf>
    <xf numFmtId="172" fontId="2" fillId="0" borderId="5" xfId="0" applyNumberFormat="1" applyFont="1" applyBorder="1" applyAlignment="1">
      <alignment vertical="center" wrapText="1"/>
    </xf>
    <xf numFmtId="172" fontId="3" fillId="0" borderId="5" xfId="0" applyNumberFormat="1" applyFont="1" applyBorder="1" applyAlignment="1">
      <alignment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Usetting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899475297522606"/>
                  <c:y val="-9.007838219532488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'HV1'!$D$5:$D$10</c:f>
              <c:numCache>
                <c:formatCode>General</c:formatCode>
                <c:ptCount val="6"/>
                <c:pt idx="0">
                  <c:v>1.1934782158321076</c:v>
                </c:pt>
                <c:pt idx="1">
                  <c:v>1.0380989869274275</c:v>
                </c:pt>
                <c:pt idx="2">
                  <c:v>0.83092668172118755</c:v>
                </c:pt>
                <c:pt idx="3">
                  <c:v>0.62375437651494758</c:v>
                </c:pt>
                <c:pt idx="4">
                  <c:v>0.41658207130870756</c:v>
                </c:pt>
                <c:pt idx="5">
                  <c:v>0.31299591870558752</c:v>
                </c:pt>
              </c:numCache>
            </c:numRef>
          </c:xVal>
          <c:yVal>
            <c:numRef>
              <c:f>'HV1'!$C$5:$C$10</c:f>
              <c:numCache>
                <c:formatCode>General</c:formatCode>
                <c:ptCount val="6"/>
                <c:pt idx="0">
                  <c:v>112.6</c:v>
                </c:pt>
                <c:pt idx="1">
                  <c:v>191.8</c:v>
                </c:pt>
                <c:pt idx="2">
                  <c:v>291.10000000000002</c:v>
                </c:pt>
                <c:pt idx="3">
                  <c:v>392.3</c:v>
                </c:pt>
                <c:pt idx="4">
                  <c:v>485.4</c:v>
                </c:pt>
                <c:pt idx="5">
                  <c:v>519.6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F-4D1C-9478-8E04F350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Usetting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'HV2'!$D$5:$D$10</c:f>
              <c:numCache>
                <c:formatCode>General</c:formatCode>
                <c:ptCount val="6"/>
                <c:pt idx="0">
                  <c:v>1.1809288772429509</c:v>
                </c:pt>
                <c:pt idx="1">
                  <c:v>1.0298929933438095</c:v>
                </c:pt>
                <c:pt idx="2">
                  <c:v>0.82851181481162106</c:v>
                </c:pt>
                <c:pt idx="3">
                  <c:v>0.62713063627943266</c:v>
                </c:pt>
                <c:pt idx="4">
                  <c:v>0.42574945774724415</c:v>
                </c:pt>
                <c:pt idx="5">
                  <c:v>0.3250588684811499</c:v>
                </c:pt>
              </c:numCache>
            </c:numRef>
          </c:xVal>
          <c:yVal>
            <c:numRef>
              <c:f>'HV2'!$C$5:$C$10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E9-4936-8280-A0C4EA222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Usetting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'HV2'!$D$23:$D$28</c:f>
              <c:numCache>
                <c:formatCode>General</c:formatCode>
                <c:ptCount val="6"/>
                <c:pt idx="0">
                  <c:v>1.1809288772429509</c:v>
                </c:pt>
                <c:pt idx="1">
                  <c:v>1.0298929933438095</c:v>
                </c:pt>
                <c:pt idx="2">
                  <c:v>0.82851181481162106</c:v>
                </c:pt>
                <c:pt idx="3">
                  <c:v>0.62713063627943266</c:v>
                </c:pt>
                <c:pt idx="4">
                  <c:v>0.42574945774724415</c:v>
                </c:pt>
                <c:pt idx="5">
                  <c:v>0.3250588684811499</c:v>
                </c:pt>
              </c:numCache>
            </c:numRef>
          </c:xVal>
          <c:yVal>
            <c:numRef>
              <c:f>'HV2'!$C$23:$C$28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0A-47FF-BA3C-1E71C1E97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Usetting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'HV2'!$D$41:$D$46</c:f>
              <c:numCache>
                <c:formatCode>General</c:formatCode>
                <c:ptCount val="6"/>
                <c:pt idx="0">
                  <c:v>1.1809288772429509</c:v>
                </c:pt>
                <c:pt idx="1">
                  <c:v>1.0298929933438095</c:v>
                </c:pt>
                <c:pt idx="2">
                  <c:v>0.82851181481162106</c:v>
                </c:pt>
                <c:pt idx="3">
                  <c:v>0.62713063627943266</c:v>
                </c:pt>
                <c:pt idx="4">
                  <c:v>0.42574945774724415</c:v>
                </c:pt>
                <c:pt idx="5">
                  <c:v>0.3250588684811499</c:v>
                </c:pt>
              </c:numCache>
            </c:numRef>
          </c:xVal>
          <c:yVal>
            <c:numRef>
              <c:f>'HV2'!$C$41:$C$46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2-4E8A-9E0D-1EF3E952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Umeas</a:t>
            </a:r>
          </a:p>
        </c:rich>
      </c:tx>
      <c:layout>
        <c:manualLayout>
          <c:xMode val="edge"/>
          <c:yMode val="edge"/>
          <c:x val="0.4247423866537231"/>
          <c:y val="3.915170618203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3853436726481298E-3"/>
                  <c:y val="6.1210935211975827E-4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'HV2'!$C$5:$C$10</c:f>
              <c:numCache>
                <c:formatCode>General</c:formatCode>
                <c:ptCount val="6"/>
              </c:numCache>
            </c:numRef>
          </c:xVal>
          <c:yVal>
            <c:numRef>
              <c:f>'HV2'!$E$5:$E$10</c:f>
              <c:numCache>
                <c:formatCode>General</c:formatCode>
                <c:ptCount val="6"/>
                <c:pt idx="0">
                  <c:v>3.7247339999999997E-2</c:v>
                </c:pt>
                <c:pt idx="1">
                  <c:v>3.7247339999999997E-2</c:v>
                </c:pt>
                <c:pt idx="2">
                  <c:v>3.7247339999999997E-2</c:v>
                </c:pt>
                <c:pt idx="3">
                  <c:v>3.7247339999999997E-2</c:v>
                </c:pt>
                <c:pt idx="4">
                  <c:v>3.7247339999999997E-2</c:v>
                </c:pt>
                <c:pt idx="5">
                  <c:v>3.7247339999999997E-2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7-40AD-A748-017966C4A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Umeas</a:t>
            </a:r>
          </a:p>
        </c:rich>
      </c:tx>
      <c:layout>
        <c:manualLayout>
          <c:xMode val="edge"/>
          <c:yMode val="edge"/>
          <c:x val="0.4247423866537231"/>
          <c:y val="3.915170618203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869568248940419E-3"/>
                  <c:y val="1.5287319745441977E-3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'HV2'!$C$23:$C$28</c:f>
              <c:numCache>
                <c:formatCode>General</c:formatCode>
                <c:ptCount val="6"/>
              </c:numCache>
            </c:numRef>
          </c:xVal>
          <c:yVal>
            <c:numRef>
              <c:f>'HV2'!$E$23:$E$28</c:f>
              <c:numCache>
                <c:formatCode>General</c:formatCode>
                <c:ptCount val="6"/>
                <c:pt idx="0">
                  <c:v>3.7247339999999997E-2</c:v>
                </c:pt>
                <c:pt idx="1">
                  <c:v>3.7247339999999997E-2</c:v>
                </c:pt>
                <c:pt idx="2">
                  <c:v>3.7247339999999997E-2</c:v>
                </c:pt>
                <c:pt idx="3">
                  <c:v>3.7247339999999997E-2</c:v>
                </c:pt>
                <c:pt idx="4">
                  <c:v>3.7247339999999997E-2</c:v>
                </c:pt>
                <c:pt idx="5">
                  <c:v>3.7247339999999997E-2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1-4B99-8057-F581B5844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Umeas</a:t>
            </a:r>
          </a:p>
        </c:rich>
      </c:tx>
      <c:layout>
        <c:manualLayout>
          <c:xMode val="edge"/>
          <c:yMode val="edge"/>
          <c:x val="0.4247423866537231"/>
          <c:y val="3.915170618203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'HV2'!$C$41:$C$46</c:f>
              <c:numCache>
                <c:formatCode>General</c:formatCode>
                <c:ptCount val="6"/>
              </c:numCache>
            </c:numRef>
          </c:xVal>
          <c:yVal>
            <c:numRef>
              <c:f>'HV2'!$E$41:$E$46</c:f>
              <c:numCache>
                <c:formatCode>General</c:formatCode>
                <c:ptCount val="6"/>
                <c:pt idx="0">
                  <c:v>3.7247339999999997E-2</c:v>
                </c:pt>
                <c:pt idx="1">
                  <c:v>3.7247339999999997E-2</c:v>
                </c:pt>
                <c:pt idx="2">
                  <c:v>3.7247339999999997E-2</c:v>
                </c:pt>
                <c:pt idx="3">
                  <c:v>3.7247339999999997E-2</c:v>
                </c:pt>
                <c:pt idx="4">
                  <c:v>3.7247339999999997E-2</c:v>
                </c:pt>
                <c:pt idx="5">
                  <c:v>3.7247339999999997E-2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1-4491-B433-FDD6EA17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Imeas</a:t>
            </a:r>
          </a:p>
        </c:rich>
      </c:tx>
      <c:layout>
        <c:manualLayout>
          <c:xMode val="edge"/>
          <c:yMode val="edge"/>
          <c:x val="0.4247423866537231"/>
          <c:y val="3.915170618203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'HV2'!$H$5:$H$8</c:f>
              <c:numCache>
                <c:formatCode>General</c:formatCode>
                <c:ptCount val="4"/>
              </c:numCache>
            </c:numRef>
          </c:xVal>
          <c:yVal>
            <c:numRef>
              <c:f>'HV2'!$I$5:$I$8</c:f>
              <c:numCache>
                <c:formatCode>General</c:formatCode>
                <c:ptCount val="4"/>
                <c:pt idx="0">
                  <c:v>6.370294E-2</c:v>
                </c:pt>
                <c:pt idx="1">
                  <c:v>6.370294E-2</c:v>
                </c:pt>
                <c:pt idx="2">
                  <c:v>6.370294E-2</c:v>
                </c:pt>
                <c:pt idx="3">
                  <c:v>6.370294E-2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BA-4D52-A0AA-F56BD83EB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Imeas</a:t>
            </a:r>
          </a:p>
        </c:rich>
      </c:tx>
      <c:layout>
        <c:manualLayout>
          <c:xMode val="edge"/>
          <c:yMode val="edge"/>
          <c:x val="0.4247423866537231"/>
          <c:y val="3.915170618203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'HV2'!$H$23:$H$26</c:f>
              <c:numCache>
                <c:formatCode>General</c:formatCode>
                <c:ptCount val="4"/>
              </c:numCache>
            </c:numRef>
          </c:xVal>
          <c:yVal>
            <c:numRef>
              <c:f>'HV2'!$I$23:$I$26</c:f>
              <c:numCache>
                <c:formatCode>General</c:formatCode>
                <c:ptCount val="4"/>
                <c:pt idx="0">
                  <c:v>6.370294E-2</c:v>
                </c:pt>
                <c:pt idx="1">
                  <c:v>6.370294E-2</c:v>
                </c:pt>
                <c:pt idx="2">
                  <c:v>6.370294E-2</c:v>
                </c:pt>
                <c:pt idx="3">
                  <c:v>6.370294E-2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B-4052-895D-5414A246E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Imeas</a:t>
            </a:r>
          </a:p>
        </c:rich>
      </c:tx>
      <c:layout>
        <c:manualLayout>
          <c:xMode val="edge"/>
          <c:yMode val="edge"/>
          <c:x val="0.4247423866537231"/>
          <c:y val="3.915170618203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'HV2'!$H$41:$H$44</c:f>
              <c:numCache>
                <c:formatCode>General</c:formatCode>
                <c:ptCount val="4"/>
              </c:numCache>
            </c:numRef>
          </c:xVal>
          <c:yVal>
            <c:numRef>
              <c:f>'HV2'!$I$41:$I$44</c:f>
              <c:numCache>
                <c:formatCode>General</c:formatCode>
                <c:ptCount val="4"/>
                <c:pt idx="0">
                  <c:v>6.370294E-2</c:v>
                </c:pt>
                <c:pt idx="1">
                  <c:v>6.370294E-2</c:v>
                </c:pt>
                <c:pt idx="2">
                  <c:v>6.370294E-2</c:v>
                </c:pt>
                <c:pt idx="3">
                  <c:v>6.370294E-2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C-45FD-8367-FE16A5968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Usetting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'HV3'!$D$5:$D$10</c:f>
              <c:numCache>
                <c:formatCode>General</c:formatCode>
                <c:ptCount val="6"/>
                <c:pt idx="0">
                  <c:v>1.12274683903909</c:v>
                </c:pt>
                <c:pt idx="1">
                  <c:v>1.0314831694922855</c:v>
                </c:pt>
                <c:pt idx="2">
                  <c:v>0.84895583039867617</c:v>
                </c:pt>
                <c:pt idx="3">
                  <c:v>0.66642849130506698</c:v>
                </c:pt>
                <c:pt idx="4">
                  <c:v>0.48390115221145774</c:v>
                </c:pt>
                <c:pt idx="5">
                  <c:v>0.30137381311784855</c:v>
                </c:pt>
              </c:numCache>
            </c:numRef>
          </c:xVal>
          <c:yVal>
            <c:numRef>
              <c:f>'HV3'!$C$5:$C$10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2-4F6E-AC19-0A49086F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Usetting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608950688174703"/>
                  <c:y val="-8.1657801846208661E-5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'HV1'!$D$23:$D$28</c:f>
              <c:numCache>
                <c:formatCode>General</c:formatCode>
                <c:ptCount val="6"/>
                <c:pt idx="0">
                  <c:v>1.1809288772429509</c:v>
                </c:pt>
                <c:pt idx="1">
                  <c:v>1.0298929933438095</c:v>
                </c:pt>
                <c:pt idx="2">
                  <c:v>0.82851181481162106</c:v>
                </c:pt>
                <c:pt idx="3">
                  <c:v>0.62713063627943266</c:v>
                </c:pt>
                <c:pt idx="4">
                  <c:v>0.42574945774724415</c:v>
                </c:pt>
                <c:pt idx="5">
                  <c:v>0.3250588684811499</c:v>
                </c:pt>
              </c:numCache>
            </c:numRef>
          </c:xVal>
          <c:yVal>
            <c:numRef>
              <c:f>'HV1'!$C$23:$C$28</c:f>
              <c:numCache>
                <c:formatCode>General</c:formatCode>
                <c:ptCount val="6"/>
                <c:pt idx="0">
                  <c:v>99.9</c:v>
                </c:pt>
                <c:pt idx="1">
                  <c:v>178.5</c:v>
                </c:pt>
                <c:pt idx="2">
                  <c:v>279.10000000000002</c:v>
                </c:pt>
                <c:pt idx="3">
                  <c:v>380.5</c:v>
                </c:pt>
                <c:pt idx="4">
                  <c:v>476.1</c:v>
                </c:pt>
                <c:pt idx="5">
                  <c:v>512.20000000000005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B-4BA3-927C-8DA6442A4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Usetting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'HV3'!$D$23:$D$28</c:f>
              <c:numCache>
                <c:formatCode>General</c:formatCode>
                <c:ptCount val="6"/>
                <c:pt idx="0">
                  <c:v>1.1749399482292053</c:v>
                </c:pt>
                <c:pt idx="1">
                  <c:v>1.080479395601998</c:v>
                </c:pt>
                <c:pt idx="2">
                  <c:v>0.89155829034758372</c:v>
                </c:pt>
                <c:pt idx="3">
                  <c:v>0.70263718509316941</c:v>
                </c:pt>
                <c:pt idx="4">
                  <c:v>0.51371607983875511</c:v>
                </c:pt>
                <c:pt idx="5">
                  <c:v>0.32479497458434081</c:v>
                </c:pt>
              </c:numCache>
            </c:numRef>
          </c:xVal>
          <c:yVal>
            <c:numRef>
              <c:f>'HV3'!$C$23:$C$28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7-4133-B903-8F9945025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Usetting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'HV3'!$D$41:$D$46</c:f>
              <c:numCache>
                <c:formatCode>General</c:formatCode>
                <c:ptCount val="6"/>
                <c:pt idx="0">
                  <c:v>1.1762187532154971</c:v>
                </c:pt>
                <c:pt idx="1">
                  <c:v>1.0816553896949421</c:v>
                </c:pt>
                <c:pt idx="2">
                  <c:v>0.89252866265383202</c:v>
                </c:pt>
                <c:pt idx="3">
                  <c:v>0.70340193561272191</c:v>
                </c:pt>
                <c:pt idx="4">
                  <c:v>0.51427520857161191</c:v>
                </c:pt>
                <c:pt idx="5">
                  <c:v>0.3251484815305018</c:v>
                </c:pt>
              </c:numCache>
            </c:numRef>
          </c:xVal>
          <c:yVal>
            <c:numRef>
              <c:f>'HV3'!$C$41:$C$46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B5-4FB6-AABB-34A60296B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Umeas</a:t>
            </a:r>
          </a:p>
        </c:rich>
      </c:tx>
      <c:layout>
        <c:manualLayout>
          <c:xMode val="edge"/>
          <c:yMode val="edge"/>
          <c:x val="0.4247423866537231"/>
          <c:y val="3.915170618203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'HV3'!$C$5:$C$10</c:f>
              <c:numCache>
                <c:formatCode>General</c:formatCode>
                <c:ptCount val="6"/>
              </c:numCache>
            </c:numRef>
          </c:xVal>
          <c:yVal>
            <c:numRef>
              <c:f>'HV3'!$E$5:$E$10</c:f>
              <c:numCache>
                <c:formatCode>General</c:formatCode>
                <c:ptCount val="6"/>
                <c:pt idx="0">
                  <c:v>5.6440999999999998E-2</c:v>
                </c:pt>
                <c:pt idx="1">
                  <c:v>5.6440999999999998E-2</c:v>
                </c:pt>
                <c:pt idx="2">
                  <c:v>5.6440999999999998E-2</c:v>
                </c:pt>
                <c:pt idx="3">
                  <c:v>5.6440999999999998E-2</c:v>
                </c:pt>
                <c:pt idx="4">
                  <c:v>5.6440999999999998E-2</c:v>
                </c:pt>
                <c:pt idx="5">
                  <c:v>5.6440999999999998E-2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1-426C-B8B8-4430E899F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Umeas</a:t>
            </a:r>
          </a:p>
        </c:rich>
      </c:tx>
      <c:layout>
        <c:manualLayout>
          <c:xMode val="edge"/>
          <c:yMode val="edge"/>
          <c:x val="0.4247423866537231"/>
          <c:y val="3.915170618203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'HV3'!$C$23:$C$28</c:f>
              <c:numCache>
                <c:formatCode>General</c:formatCode>
                <c:ptCount val="6"/>
              </c:numCache>
            </c:numRef>
          </c:xVal>
          <c:yVal>
            <c:numRef>
              <c:f>'HV3'!$E$23:$E$28</c:f>
              <c:numCache>
                <c:formatCode>General</c:formatCode>
                <c:ptCount val="6"/>
                <c:pt idx="0">
                  <c:v>5.6440999999999998E-2</c:v>
                </c:pt>
                <c:pt idx="1">
                  <c:v>5.6440999999999998E-2</c:v>
                </c:pt>
                <c:pt idx="2">
                  <c:v>5.6440999999999998E-2</c:v>
                </c:pt>
                <c:pt idx="3">
                  <c:v>5.6440999999999998E-2</c:v>
                </c:pt>
                <c:pt idx="4">
                  <c:v>5.6440999999999998E-2</c:v>
                </c:pt>
                <c:pt idx="5">
                  <c:v>5.6440999999999998E-2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E-4D27-92E3-8533A6047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Umeas</a:t>
            </a:r>
          </a:p>
        </c:rich>
      </c:tx>
      <c:layout>
        <c:manualLayout>
          <c:xMode val="edge"/>
          <c:yMode val="edge"/>
          <c:x val="0.4247423866537231"/>
          <c:y val="3.915170618203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'HV3'!$C$41:$C$46</c:f>
              <c:numCache>
                <c:formatCode>General</c:formatCode>
                <c:ptCount val="6"/>
              </c:numCache>
            </c:numRef>
          </c:xVal>
          <c:yVal>
            <c:numRef>
              <c:f>'HV3'!$E$41:$E$46</c:f>
              <c:numCache>
                <c:formatCode>General</c:formatCode>
                <c:ptCount val="6"/>
                <c:pt idx="0">
                  <c:v>5.6440999999999998E-2</c:v>
                </c:pt>
                <c:pt idx="1">
                  <c:v>5.6440999999999998E-2</c:v>
                </c:pt>
                <c:pt idx="2">
                  <c:v>5.6440999999999998E-2</c:v>
                </c:pt>
                <c:pt idx="3">
                  <c:v>5.6440999999999998E-2</c:v>
                </c:pt>
                <c:pt idx="4">
                  <c:v>5.6440999999999998E-2</c:v>
                </c:pt>
                <c:pt idx="5">
                  <c:v>5.6440999999999998E-2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08-44CC-A71E-AD5C241BF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Imeas</a:t>
            </a:r>
          </a:p>
        </c:rich>
      </c:tx>
      <c:layout>
        <c:manualLayout>
          <c:xMode val="edge"/>
          <c:yMode val="edge"/>
          <c:x val="0.4247423866537231"/>
          <c:y val="3.915170618203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'HV3'!$H$5:$H$8</c:f>
              <c:numCache>
                <c:formatCode>General</c:formatCode>
                <c:ptCount val="4"/>
              </c:numCache>
            </c:numRef>
          </c:xVal>
          <c:yVal>
            <c:numRef>
              <c:f>'HV3'!$I$5:$I$8</c:f>
              <c:numCache>
                <c:formatCode>General</c:formatCode>
                <c:ptCount val="4"/>
                <c:pt idx="0">
                  <c:v>0.15569659999999999</c:v>
                </c:pt>
                <c:pt idx="1">
                  <c:v>0.15569659999999999</c:v>
                </c:pt>
                <c:pt idx="2">
                  <c:v>0.15569659999999999</c:v>
                </c:pt>
                <c:pt idx="3">
                  <c:v>0.15569659999999999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4-4AA6-BDDC-C2057C1F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Imeas</a:t>
            </a:r>
          </a:p>
        </c:rich>
      </c:tx>
      <c:layout>
        <c:manualLayout>
          <c:xMode val="edge"/>
          <c:yMode val="edge"/>
          <c:x val="0.4247423866537231"/>
          <c:y val="3.915170618203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'HV3'!$H$23:$H$26</c:f>
              <c:numCache>
                <c:formatCode>General</c:formatCode>
                <c:ptCount val="4"/>
              </c:numCache>
            </c:numRef>
          </c:xVal>
          <c:yVal>
            <c:numRef>
              <c:f>'HV3'!$I$23:$I$26</c:f>
              <c:numCache>
                <c:formatCode>General</c:formatCode>
                <c:ptCount val="4"/>
                <c:pt idx="0">
                  <c:v>0.15569659999999999</c:v>
                </c:pt>
                <c:pt idx="1">
                  <c:v>0.15569659999999999</c:v>
                </c:pt>
                <c:pt idx="2">
                  <c:v>0.15569659999999999</c:v>
                </c:pt>
                <c:pt idx="3">
                  <c:v>0.15569659999999999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9-432F-8D9A-7ABDE3E73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Imeas</a:t>
            </a:r>
          </a:p>
        </c:rich>
      </c:tx>
      <c:layout>
        <c:manualLayout>
          <c:xMode val="edge"/>
          <c:yMode val="edge"/>
          <c:x val="0.4247423866537231"/>
          <c:y val="3.915170618203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'HV3'!$H$41:$H$44</c:f>
              <c:numCache>
                <c:formatCode>General</c:formatCode>
                <c:ptCount val="4"/>
              </c:numCache>
            </c:numRef>
          </c:xVal>
          <c:yVal>
            <c:numRef>
              <c:f>'HV3'!$I$41:$I$44</c:f>
              <c:numCache>
                <c:formatCode>General</c:formatCode>
                <c:ptCount val="4"/>
                <c:pt idx="0">
                  <c:v>0.15569659999999999</c:v>
                </c:pt>
                <c:pt idx="1">
                  <c:v>0.15569659999999999</c:v>
                </c:pt>
                <c:pt idx="2">
                  <c:v>0.15569659999999999</c:v>
                </c:pt>
                <c:pt idx="3">
                  <c:v>0.15569659999999999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F-44FB-AE45-EA238E21B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Usetting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098492496130291"/>
                  <c:y val="-0.13164975287840397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PRE!$D$5:$D$10</c:f>
              <c:numCache>
                <c:formatCode>General</c:formatCode>
                <c:ptCount val="6"/>
                <c:pt idx="0">
                  <c:v>1.2468780710432055</c:v>
                </c:pt>
                <c:pt idx="1">
                  <c:v>1.0347958089005584</c:v>
                </c:pt>
                <c:pt idx="2">
                  <c:v>0.91697232993242106</c:v>
                </c:pt>
                <c:pt idx="3">
                  <c:v>0.68132537199614651</c:v>
                </c:pt>
                <c:pt idx="4">
                  <c:v>0.50459015354394066</c:v>
                </c:pt>
                <c:pt idx="5">
                  <c:v>0.32785493509173469</c:v>
                </c:pt>
              </c:numCache>
            </c:numRef>
          </c:xVal>
          <c:yVal>
            <c:numRef>
              <c:f>PRE!$C$5:$C$10</c:f>
              <c:numCache>
                <c:formatCode>General</c:formatCode>
                <c:ptCount val="6"/>
                <c:pt idx="0">
                  <c:v>23.27</c:v>
                </c:pt>
                <c:pt idx="1">
                  <c:v>31.1</c:v>
                </c:pt>
                <c:pt idx="2">
                  <c:v>41.7</c:v>
                </c:pt>
                <c:pt idx="3">
                  <c:v>62.47</c:v>
                </c:pt>
                <c:pt idx="4">
                  <c:v>77.930000000000007</c:v>
                </c:pt>
                <c:pt idx="5">
                  <c:v>93.21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D-4CB5-BEEA-8FCBA09F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Usetting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-456,95974044x + 656,13696271</a:t>
                    </a:r>
                    <a:endParaRPr lang="en-US" b="1"/>
                  </a:p>
                </c:rich>
              </c:tx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PRE!$D$23:$D$28</c:f>
              <c:numCache>
                <c:formatCode>General</c:formatCode>
                <c:ptCount val="6"/>
                <c:pt idx="0">
                  <c:v>1.1825776748896211</c:v>
                </c:pt>
                <c:pt idx="1">
                  <c:v>1.0848867451056343</c:v>
                </c:pt>
                <c:pt idx="2">
                  <c:v>0.88950488553766127</c:v>
                </c:pt>
                <c:pt idx="3">
                  <c:v>0.69412302596968822</c:v>
                </c:pt>
                <c:pt idx="4">
                  <c:v>0.49874116640171506</c:v>
                </c:pt>
                <c:pt idx="5">
                  <c:v>0.30335930683374196</c:v>
                </c:pt>
              </c:numCache>
            </c:numRef>
          </c:xVal>
          <c:yVal>
            <c:numRef>
              <c:f>PRE!$C$23:$C$28</c:f>
              <c:numCache>
                <c:formatCode>General</c:formatCode>
                <c:ptCount val="6"/>
                <c:pt idx="0">
                  <c:v>55.9</c:v>
                </c:pt>
                <c:pt idx="1">
                  <c:v>98.2</c:v>
                </c:pt>
                <c:pt idx="2">
                  <c:v>192.4</c:v>
                </c:pt>
                <c:pt idx="3">
                  <c:v>286.7</c:v>
                </c:pt>
                <c:pt idx="4">
                  <c:v>377.3</c:v>
                </c:pt>
                <c:pt idx="5">
                  <c:v>464.7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FC-4BF8-8369-5E5FA685F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Usetting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032342228653815"/>
                  <c:y val="-4.7190993531918916E-3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'HV1'!$D$41:$D$46</c:f>
              <c:numCache>
                <c:formatCode>General</c:formatCode>
                <c:ptCount val="6"/>
                <c:pt idx="0">
                  <c:v>1.1809288772429509</c:v>
                </c:pt>
                <c:pt idx="1">
                  <c:v>1.0298929933438095</c:v>
                </c:pt>
                <c:pt idx="2">
                  <c:v>0.82851181481162106</c:v>
                </c:pt>
                <c:pt idx="3">
                  <c:v>0.62713063627943266</c:v>
                </c:pt>
                <c:pt idx="4">
                  <c:v>0.42574945774724415</c:v>
                </c:pt>
                <c:pt idx="5">
                  <c:v>0.3250588684811499</c:v>
                </c:pt>
              </c:numCache>
            </c:numRef>
          </c:xVal>
          <c:yVal>
            <c:numRef>
              <c:f>'HV1'!$C$41:$C$46</c:f>
              <c:numCache>
                <c:formatCode>General</c:formatCode>
                <c:ptCount val="6"/>
                <c:pt idx="0">
                  <c:v>111.8</c:v>
                </c:pt>
                <c:pt idx="1">
                  <c:v>189.4</c:v>
                </c:pt>
                <c:pt idx="2">
                  <c:v>282.8</c:v>
                </c:pt>
                <c:pt idx="3">
                  <c:v>384.2</c:v>
                </c:pt>
                <c:pt idx="4">
                  <c:v>477.3</c:v>
                </c:pt>
                <c:pt idx="5">
                  <c:v>512.1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9-419E-8559-67FA4D8EB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Usetting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-471,31869607x + 676,43946088</a:t>
                    </a:r>
                    <a:endParaRPr lang="en-US" b="1"/>
                  </a:p>
                </c:rich>
              </c:tx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PRE!$D$41:$D$46</c:f>
              <c:numCache>
                <c:formatCode>General</c:formatCode>
                <c:ptCount val="6"/>
                <c:pt idx="0">
                  <c:v>1.1825776748896211</c:v>
                </c:pt>
                <c:pt idx="1">
                  <c:v>1.0848867451056343</c:v>
                </c:pt>
                <c:pt idx="2">
                  <c:v>0.88950488553766127</c:v>
                </c:pt>
                <c:pt idx="3">
                  <c:v>0.69412302596968822</c:v>
                </c:pt>
                <c:pt idx="4">
                  <c:v>0.49874116640171506</c:v>
                </c:pt>
                <c:pt idx="5">
                  <c:v>0.30335930683374196</c:v>
                </c:pt>
              </c:numCache>
            </c:numRef>
          </c:xVal>
          <c:yVal>
            <c:numRef>
              <c:f>PRE!$C$41:$C$46</c:f>
              <c:numCache>
                <c:formatCode>General</c:formatCode>
                <c:ptCount val="6"/>
                <c:pt idx="0">
                  <c:v>57.7</c:v>
                </c:pt>
                <c:pt idx="1">
                  <c:v>103.6</c:v>
                </c:pt>
                <c:pt idx="2">
                  <c:v>200.9</c:v>
                </c:pt>
                <c:pt idx="3">
                  <c:v>297.39999999999998</c:v>
                </c:pt>
                <c:pt idx="4">
                  <c:v>391.7</c:v>
                </c:pt>
                <c:pt idx="5">
                  <c:v>469.6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E-44EA-BDA7-0417DCEB9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Umeas</a:t>
            </a:r>
          </a:p>
        </c:rich>
      </c:tx>
      <c:layout>
        <c:manualLayout>
          <c:xMode val="edge"/>
          <c:yMode val="edge"/>
          <c:x val="0.4247423866537231"/>
          <c:y val="3.915170618203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338428586837603E-3"/>
                  <c:y val="-2.7539782826205132E-4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PRE!$C$23:$C$28</c:f>
              <c:numCache>
                <c:formatCode>General</c:formatCode>
                <c:ptCount val="6"/>
                <c:pt idx="0">
                  <c:v>55.9</c:v>
                </c:pt>
                <c:pt idx="1">
                  <c:v>98.2</c:v>
                </c:pt>
                <c:pt idx="2">
                  <c:v>192.4</c:v>
                </c:pt>
                <c:pt idx="3">
                  <c:v>286.7</c:v>
                </c:pt>
                <c:pt idx="4">
                  <c:v>377.3</c:v>
                </c:pt>
                <c:pt idx="5">
                  <c:v>464.7</c:v>
                </c:pt>
              </c:numCache>
            </c:numRef>
          </c:xVal>
          <c:yVal>
            <c:numRef>
              <c:f>PRE!$E$23:$E$28</c:f>
              <c:numCache>
                <c:formatCode>General</c:formatCode>
                <c:ptCount val="6"/>
                <c:pt idx="0">
                  <c:v>0.53862848600000002</c:v>
                </c:pt>
                <c:pt idx="1">
                  <c:v>0.60622898599999997</c:v>
                </c:pt>
                <c:pt idx="2">
                  <c:v>1.1145847460000002</c:v>
                </c:pt>
                <c:pt idx="3">
                  <c:v>1.620236486</c:v>
                </c:pt>
                <c:pt idx="4">
                  <c:v>2.106960086</c:v>
                </c:pt>
                <c:pt idx="5">
                  <c:v>2.6218054940000002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4-46B8-8372-9747B15CE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Umeas</a:t>
            </a:r>
          </a:p>
        </c:rich>
      </c:tx>
      <c:layout>
        <c:manualLayout>
          <c:xMode val="edge"/>
          <c:yMode val="edge"/>
          <c:x val="0.4247423866537231"/>
          <c:y val="3.915170618203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PRE!$C$41:$C$46</c:f>
              <c:numCache>
                <c:formatCode>General</c:formatCode>
                <c:ptCount val="6"/>
                <c:pt idx="0">
                  <c:v>57.7</c:v>
                </c:pt>
                <c:pt idx="1">
                  <c:v>103.6</c:v>
                </c:pt>
                <c:pt idx="2">
                  <c:v>200.9</c:v>
                </c:pt>
                <c:pt idx="3">
                  <c:v>297.39999999999998</c:v>
                </c:pt>
                <c:pt idx="4">
                  <c:v>391.7</c:v>
                </c:pt>
                <c:pt idx="5">
                  <c:v>469.6</c:v>
                </c:pt>
              </c:numCache>
            </c:numRef>
          </c:xVal>
          <c:yVal>
            <c:numRef>
              <c:f>PRE!$E$41:$E$46</c:f>
              <c:numCache>
                <c:formatCode>General</c:formatCode>
                <c:ptCount val="6"/>
                <c:pt idx="0">
                  <c:v>0.36719361800000005</c:v>
                </c:pt>
                <c:pt idx="1">
                  <c:v>0.61596345799999996</c:v>
                </c:pt>
                <c:pt idx="2">
                  <c:v>1.1405433380000001</c:v>
                </c:pt>
                <c:pt idx="3">
                  <c:v>1.6607967859999999</c:v>
                </c:pt>
                <c:pt idx="4">
                  <c:v>2.1642853100000004</c:v>
                </c:pt>
                <c:pt idx="5">
                  <c:v>2.5796227820000004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4-4718-B0D9-71E380E8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Imeas</a:t>
            </a:r>
          </a:p>
        </c:rich>
      </c:tx>
      <c:layout>
        <c:manualLayout>
          <c:xMode val="edge"/>
          <c:yMode val="edge"/>
          <c:x val="0.4247423866537231"/>
          <c:y val="3.915170618203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PRE!$H$23:$H$26</c:f>
              <c:numCache>
                <c:formatCode>General</c:formatCode>
                <c:ptCount val="4"/>
                <c:pt idx="0">
                  <c:v>18.5</c:v>
                </c:pt>
                <c:pt idx="1">
                  <c:v>37.6</c:v>
                </c:pt>
                <c:pt idx="2">
                  <c:v>62.4</c:v>
                </c:pt>
                <c:pt idx="3">
                  <c:v>90.7</c:v>
                </c:pt>
              </c:numCache>
            </c:numRef>
          </c:xVal>
          <c:yVal>
            <c:numRef>
              <c:f>PRE!$I$23:$I$26</c:f>
              <c:numCache>
                <c:formatCode>General</c:formatCode>
                <c:ptCount val="4"/>
                <c:pt idx="0">
                  <c:v>0.62196533759999995</c:v>
                </c:pt>
                <c:pt idx="1">
                  <c:v>1.2395122375999998</c:v>
                </c:pt>
                <c:pt idx="2">
                  <c:v>2.0466460359000003</c:v>
                </c:pt>
                <c:pt idx="3">
                  <c:v>2.9519697913000003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F-4545-B5A3-752D93BF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Imeas</a:t>
            </a:r>
          </a:p>
        </c:rich>
      </c:tx>
      <c:layout>
        <c:manualLayout>
          <c:xMode val="edge"/>
          <c:yMode val="edge"/>
          <c:x val="0.4247423866537231"/>
          <c:y val="3.915170618203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PRE!$H$41:$H$44</c:f>
              <c:numCache>
                <c:formatCode>General</c:formatCode>
                <c:ptCount val="4"/>
                <c:pt idx="0">
                  <c:v>18.899999999999999</c:v>
                </c:pt>
                <c:pt idx="1">
                  <c:v>39.700000000000003</c:v>
                </c:pt>
                <c:pt idx="2">
                  <c:v>65.2</c:v>
                </c:pt>
                <c:pt idx="3">
                  <c:v>90.9</c:v>
                </c:pt>
              </c:numCache>
            </c:numRef>
          </c:xVal>
          <c:yVal>
            <c:numRef>
              <c:f>PRE!$I$41:$I$44</c:f>
              <c:numCache>
                <c:formatCode>General</c:formatCode>
                <c:ptCount val="4"/>
                <c:pt idx="0">
                  <c:v>0.65716551089999997</c:v>
                </c:pt>
                <c:pt idx="1">
                  <c:v>1.3290565380999999</c:v>
                </c:pt>
                <c:pt idx="2">
                  <c:v>2.1497763682000004</c:v>
                </c:pt>
                <c:pt idx="3">
                  <c:v>2.9729663859000004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0-456E-851E-CB22750A5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Umeas</a:t>
            </a:r>
          </a:p>
        </c:rich>
      </c:tx>
      <c:layout>
        <c:manualLayout>
          <c:xMode val="edge"/>
          <c:yMode val="edge"/>
          <c:x val="0.4247423866537231"/>
          <c:y val="3.915170618203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804695645920974"/>
                  <c:y val="4.6242515190553717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'HV1'!$C$5:$C$10</c:f>
              <c:numCache>
                <c:formatCode>General</c:formatCode>
                <c:ptCount val="6"/>
                <c:pt idx="0">
                  <c:v>112.6</c:v>
                </c:pt>
                <c:pt idx="1">
                  <c:v>191.8</c:v>
                </c:pt>
                <c:pt idx="2">
                  <c:v>291.10000000000002</c:v>
                </c:pt>
                <c:pt idx="3">
                  <c:v>392.3</c:v>
                </c:pt>
                <c:pt idx="4">
                  <c:v>485.4</c:v>
                </c:pt>
                <c:pt idx="5">
                  <c:v>519.6</c:v>
                </c:pt>
              </c:numCache>
            </c:numRef>
          </c:xVal>
          <c:yVal>
            <c:numRef>
              <c:f>'HV1'!$E$5:$E$10</c:f>
              <c:numCache>
                <c:formatCode>General</c:formatCode>
                <c:ptCount val="6"/>
                <c:pt idx="0">
                  <c:v>0.67088000000000003</c:v>
                </c:pt>
                <c:pt idx="1">
                  <c:v>1.09964</c:v>
                </c:pt>
                <c:pt idx="2">
                  <c:v>1.6358600000000001</c:v>
                </c:pt>
                <c:pt idx="3">
                  <c:v>2.1780200000000001</c:v>
                </c:pt>
                <c:pt idx="4">
                  <c:v>2.6737400000000004</c:v>
                </c:pt>
                <c:pt idx="5">
                  <c:v>2.8546400000000003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9-4155-87AE-04BB6BC47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Umeas</a:t>
            </a:r>
          </a:p>
        </c:rich>
      </c:tx>
      <c:layout>
        <c:manualLayout>
          <c:xMode val="edge"/>
          <c:yMode val="edge"/>
          <c:x val="0.4247423866537231"/>
          <c:y val="3.915170618203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338428586837603E-3"/>
                  <c:y val="-2.7539782826205132E-4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'HV1'!$C$23:$C$28</c:f>
              <c:numCache>
                <c:formatCode>General</c:formatCode>
                <c:ptCount val="6"/>
                <c:pt idx="0">
                  <c:v>99.9</c:v>
                </c:pt>
                <c:pt idx="1">
                  <c:v>178.5</c:v>
                </c:pt>
                <c:pt idx="2">
                  <c:v>279.10000000000002</c:v>
                </c:pt>
                <c:pt idx="3">
                  <c:v>380.5</c:v>
                </c:pt>
                <c:pt idx="4">
                  <c:v>476.1</c:v>
                </c:pt>
                <c:pt idx="5">
                  <c:v>512.20000000000005</c:v>
                </c:pt>
              </c:numCache>
            </c:numRef>
          </c:xVal>
          <c:yVal>
            <c:numRef>
              <c:f>'HV1'!$E$23:$E$28</c:f>
              <c:numCache>
                <c:formatCode>General</c:formatCode>
                <c:ptCount val="6"/>
                <c:pt idx="0">
                  <c:v>0.61315330000000001</c:v>
                </c:pt>
                <c:pt idx="1">
                  <c:v>1.0364225299999998</c:v>
                </c:pt>
                <c:pt idx="2">
                  <c:v>1.5755224699999999</c:v>
                </c:pt>
                <c:pt idx="3">
                  <c:v>2.1173287350000001</c:v>
                </c:pt>
                <c:pt idx="4">
                  <c:v>2.6250353049999999</c:v>
                </c:pt>
                <c:pt idx="5">
                  <c:v>2.8144780549999999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C-4FB7-B5FE-26D9ED41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Umeas</a:t>
            </a:r>
          </a:p>
        </c:rich>
      </c:tx>
      <c:layout>
        <c:manualLayout>
          <c:xMode val="edge"/>
          <c:yMode val="edge"/>
          <c:x val="0.4247423866537231"/>
          <c:y val="3.915170618203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'HV1'!$C$41:$C$46</c:f>
              <c:numCache>
                <c:formatCode>General</c:formatCode>
                <c:ptCount val="6"/>
                <c:pt idx="0">
                  <c:v>111.8</c:v>
                </c:pt>
                <c:pt idx="1">
                  <c:v>189.4</c:v>
                </c:pt>
                <c:pt idx="2">
                  <c:v>282.8</c:v>
                </c:pt>
                <c:pt idx="3">
                  <c:v>384.2</c:v>
                </c:pt>
                <c:pt idx="4">
                  <c:v>477.3</c:v>
                </c:pt>
                <c:pt idx="5">
                  <c:v>512.1</c:v>
                </c:pt>
              </c:numCache>
            </c:numRef>
          </c:xVal>
          <c:yVal>
            <c:numRef>
              <c:f>'HV1'!$E$41:$E$46</c:f>
              <c:numCache>
                <c:formatCode>General</c:formatCode>
                <c:ptCount val="6"/>
                <c:pt idx="0">
                  <c:v>0.64671172999999993</c:v>
                </c:pt>
                <c:pt idx="1">
                  <c:v>1.072687285</c:v>
                </c:pt>
                <c:pt idx="2">
                  <c:v>1.5863477699999999</c:v>
                </c:pt>
                <c:pt idx="3">
                  <c:v>2.1433094549999998</c:v>
                </c:pt>
                <c:pt idx="4">
                  <c:v>2.6493922300000001</c:v>
                </c:pt>
                <c:pt idx="5">
                  <c:v>2.83125727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3-4B02-9AE9-003FB45A6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Imeas</a:t>
            </a:r>
          </a:p>
        </c:rich>
      </c:tx>
      <c:layout>
        <c:manualLayout>
          <c:xMode val="edge"/>
          <c:yMode val="edge"/>
          <c:x val="0.4247423866537231"/>
          <c:y val="3.915170618203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'HV1'!$H$5:$H$8</c:f>
              <c:numCache>
                <c:formatCode>General</c:formatCode>
                <c:ptCount val="4"/>
              </c:numCache>
            </c:numRef>
          </c:xVal>
          <c:yVal>
            <c:numRef>
              <c:f>'HV1'!$I$5:$I$8</c:f>
              <c:numCache>
                <c:formatCode>General</c:formatCode>
                <c:ptCount val="4"/>
                <c:pt idx="0">
                  <c:v>6.1899999999999997E-2</c:v>
                </c:pt>
                <c:pt idx="1">
                  <c:v>6.1899999999999997E-2</c:v>
                </c:pt>
                <c:pt idx="2">
                  <c:v>6.1899999999999997E-2</c:v>
                </c:pt>
                <c:pt idx="3">
                  <c:v>6.1899999999999997E-2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4-4066-83E8-E59ACE223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Imeas</a:t>
            </a:r>
          </a:p>
        </c:rich>
      </c:tx>
      <c:layout>
        <c:manualLayout>
          <c:xMode val="edge"/>
          <c:yMode val="edge"/>
          <c:x val="0.4247423866537231"/>
          <c:y val="3.915170618203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'HV1'!$H$23:$H$26</c:f>
              <c:numCache>
                <c:formatCode>General</c:formatCode>
                <c:ptCount val="4"/>
              </c:numCache>
            </c:numRef>
          </c:xVal>
          <c:yVal>
            <c:numRef>
              <c:f>'HV1'!$I$23:$I$26</c:f>
              <c:numCache>
                <c:formatCode>General</c:formatCode>
                <c:ptCount val="4"/>
                <c:pt idx="0">
                  <c:v>6.370294E-2</c:v>
                </c:pt>
                <c:pt idx="1">
                  <c:v>6.370294E-2</c:v>
                </c:pt>
                <c:pt idx="2">
                  <c:v>6.370294E-2</c:v>
                </c:pt>
                <c:pt idx="3">
                  <c:v>6.370294E-2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5-4781-B995-444F0F4FF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Imeas</a:t>
            </a:r>
          </a:p>
        </c:rich>
      </c:tx>
      <c:layout>
        <c:manualLayout>
          <c:xMode val="edge"/>
          <c:yMode val="edge"/>
          <c:x val="0.4247423866537231"/>
          <c:y val="3.915170618203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'HV1'!$H$41:$H$44</c:f>
              <c:numCache>
                <c:formatCode>General</c:formatCode>
                <c:ptCount val="4"/>
              </c:numCache>
            </c:numRef>
          </c:xVal>
          <c:yVal>
            <c:numRef>
              <c:f>'HV1'!$I$41:$I$44</c:f>
              <c:numCache>
                <c:formatCode>General</c:formatCode>
                <c:ptCount val="4"/>
                <c:pt idx="0">
                  <c:v>6.370294E-2</c:v>
                </c:pt>
                <c:pt idx="1">
                  <c:v>6.370294E-2</c:v>
                </c:pt>
                <c:pt idx="2">
                  <c:v>6.370294E-2</c:v>
                </c:pt>
                <c:pt idx="3">
                  <c:v>6.370294E-2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5-41BA-9ACB-E6D31FA77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488"/>
        <c:axId val="375737904"/>
      </c:scatterChart>
      <c:valAx>
        <c:axId val="3757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904"/>
        <c:crosses val="autoZero"/>
        <c:crossBetween val="midCat"/>
      </c:valAx>
      <c:valAx>
        <c:axId val="37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7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0</xdr:row>
      <xdr:rowOff>109536</xdr:rowOff>
    </xdr:from>
    <xdr:to>
      <xdr:col>17</xdr:col>
      <xdr:colOff>571499</xdr:colOff>
      <xdr:row>15</xdr:row>
      <xdr:rowOff>171449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1CCC10A-0B46-4E80-82F4-898BFBF1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17</xdr:row>
      <xdr:rowOff>180975</xdr:rowOff>
    </xdr:from>
    <xdr:to>
      <xdr:col>17</xdr:col>
      <xdr:colOff>590550</xdr:colOff>
      <xdr:row>33</xdr:row>
      <xdr:rowOff>52388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A8DB626-836A-4AA3-B3D2-2406652E1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581025</xdr:colOff>
      <xdr:row>36</xdr:row>
      <xdr:rowOff>0</xdr:rowOff>
    </xdr:from>
    <xdr:to>
      <xdr:col>17</xdr:col>
      <xdr:colOff>571500</xdr:colOff>
      <xdr:row>51</xdr:row>
      <xdr:rowOff>61913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869F1BD0-23F6-4495-A482-2C77FF224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533400</xdr:colOff>
      <xdr:row>0</xdr:row>
      <xdr:rowOff>142875</xdr:rowOff>
    </xdr:from>
    <xdr:to>
      <xdr:col>26</xdr:col>
      <xdr:colOff>523875</xdr:colOff>
      <xdr:row>16</xdr:row>
      <xdr:rowOff>14288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608BC21B-F243-49F8-9D02-270775C97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526676</xdr:colOff>
      <xdr:row>17</xdr:row>
      <xdr:rowOff>179294</xdr:rowOff>
    </xdr:from>
    <xdr:to>
      <xdr:col>26</xdr:col>
      <xdr:colOff>517151</xdr:colOff>
      <xdr:row>33</xdr:row>
      <xdr:rowOff>50707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E05DC1EF-3166-4D7F-BF25-B3CA49DDA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593912</xdr:colOff>
      <xdr:row>35</xdr:row>
      <xdr:rowOff>168088</xdr:rowOff>
    </xdr:from>
    <xdr:to>
      <xdr:col>26</xdr:col>
      <xdr:colOff>584387</xdr:colOff>
      <xdr:row>51</xdr:row>
      <xdr:rowOff>39501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F362F4C0-7E04-4DD3-BFA7-4F42EFB10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231321</xdr:colOff>
      <xdr:row>0</xdr:row>
      <xdr:rowOff>136072</xdr:rowOff>
    </xdr:from>
    <xdr:to>
      <xdr:col>35</xdr:col>
      <xdr:colOff>221796</xdr:colOff>
      <xdr:row>16</xdr:row>
      <xdr:rowOff>7485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1C5492B6-F23E-4363-8F3E-54A41CE7F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299356</xdr:colOff>
      <xdr:row>17</xdr:row>
      <xdr:rowOff>163286</xdr:rowOff>
    </xdr:from>
    <xdr:to>
      <xdr:col>35</xdr:col>
      <xdr:colOff>289831</xdr:colOff>
      <xdr:row>33</xdr:row>
      <xdr:rowOff>34699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D0F41BA0-29BE-4E93-93AB-B77DA200C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489857</xdr:colOff>
      <xdr:row>36</xdr:row>
      <xdr:rowOff>0</xdr:rowOff>
    </xdr:from>
    <xdr:to>
      <xdr:col>35</xdr:col>
      <xdr:colOff>480332</xdr:colOff>
      <xdr:row>51</xdr:row>
      <xdr:rowOff>61913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36A3B6C5-821A-454B-B72B-698F429D4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0</xdr:row>
      <xdr:rowOff>109536</xdr:rowOff>
    </xdr:from>
    <xdr:to>
      <xdr:col>17</xdr:col>
      <xdr:colOff>571499</xdr:colOff>
      <xdr:row>15</xdr:row>
      <xdr:rowOff>171449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5D4734C-63A9-4CA7-8E2F-447E5072A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17</xdr:row>
      <xdr:rowOff>180975</xdr:rowOff>
    </xdr:from>
    <xdr:to>
      <xdr:col>17</xdr:col>
      <xdr:colOff>590550</xdr:colOff>
      <xdr:row>33</xdr:row>
      <xdr:rowOff>52388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6274D45-08EA-4E4A-BEA5-778B9750E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581025</xdr:colOff>
      <xdr:row>36</xdr:row>
      <xdr:rowOff>0</xdr:rowOff>
    </xdr:from>
    <xdr:to>
      <xdr:col>17</xdr:col>
      <xdr:colOff>571500</xdr:colOff>
      <xdr:row>51</xdr:row>
      <xdr:rowOff>61913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A5F2BAD-8D60-427B-B634-FF6F8C27C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533400</xdr:colOff>
      <xdr:row>0</xdr:row>
      <xdr:rowOff>142875</xdr:rowOff>
    </xdr:from>
    <xdr:to>
      <xdr:col>26</xdr:col>
      <xdr:colOff>523875</xdr:colOff>
      <xdr:row>16</xdr:row>
      <xdr:rowOff>14288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4E3AE8A1-D0FD-42B6-A7E7-02F939053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526676</xdr:colOff>
      <xdr:row>17</xdr:row>
      <xdr:rowOff>179294</xdr:rowOff>
    </xdr:from>
    <xdr:to>
      <xdr:col>26</xdr:col>
      <xdr:colOff>517151</xdr:colOff>
      <xdr:row>33</xdr:row>
      <xdr:rowOff>50707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27D8E637-6354-4D20-8A11-9630C5FD3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11205</xdr:colOff>
      <xdr:row>36</xdr:row>
      <xdr:rowOff>11206</xdr:rowOff>
    </xdr:from>
    <xdr:to>
      <xdr:col>27</xdr:col>
      <xdr:colOff>1680</xdr:colOff>
      <xdr:row>51</xdr:row>
      <xdr:rowOff>73119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FFC1714E-22D1-47DB-A678-281667FA5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231321</xdr:colOff>
      <xdr:row>0</xdr:row>
      <xdr:rowOff>136072</xdr:rowOff>
    </xdr:from>
    <xdr:to>
      <xdr:col>35</xdr:col>
      <xdr:colOff>221796</xdr:colOff>
      <xdr:row>16</xdr:row>
      <xdr:rowOff>7485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04772F89-977B-417F-B42D-10794B8E1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299356</xdr:colOff>
      <xdr:row>17</xdr:row>
      <xdr:rowOff>163286</xdr:rowOff>
    </xdr:from>
    <xdr:to>
      <xdr:col>35</xdr:col>
      <xdr:colOff>289831</xdr:colOff>
      <xdr:row>33</xdr:row>
      <xdr:rowOff>34699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B28DEF52-7279-44BF-828E-AD25F7DA1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489857</xdr:colOff>
      <xdr:row>36</xdr:row>
      <xdr:rowOff>0</xdr:rowOff>
    </xdr:from>
    <xdr:to>
      <xdr:col>35</xdr:col>
      <xdr:colOff>480332</xdr:colOff>
      <xdr:row>51</xdr:row>
      <xdr:rowOff>61913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9BC3A7FA-AA7F-4D6C-8A52-3B504D501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0</xdr:row>
      <xdr:rowOff>109536</xdr:rowOff>
    </xdr:from>
    <xdr:to>
      <xdr:col>17</xdr:col>
      <xdr:colOff>571499</xdr:colOff>
      <xdr:row>15</xdr:row>
      <xdr:rowOff>171449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95068B1-CB66-475C-80C7-54437A5E4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17</xdr:row>
      <xdr:rowOff>180975</xdr:rowOff>
    </xdr:from>
    <xdr:to>
      <xdr:col>17</xdr:col>
      <xdr:colOff>590550</xdr:colOff>
      <xdr:row>33</xdr:row>
      <xdr:rowOff>52388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F43EF72-4C22-4763-84D3-5707A0195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581025</xdr:colOff>
      <xdr:row>36</xdr:row>
      <xdr:rowOff>0</xdr:rowOff>
    </xdr:from>
    <xdr:to>
      <xdr:col>17</xdr:col>
      <xdr:colOff>571500</xdr:colOff>
      <xdr:row>51</xdr:row>
      <xdr:rowOff>61913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3F1315DA-FC08-460D-B05B-AFEEE7576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533400</xdr:colOff>
      <xdr:row>0</xdr:row>
      <xdr:rowOff>142875</xdr:rowOff>
    </xdr:from>
    <xdr:to>
      <xdr:col>26</xdr:col>
      <xdr:colOff>523875</xdr:colOff>
      <xdr:row>16</xdr:row>
      <xdr:rowOff>14288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384331A7-034C-492E-887E-2F24B691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526676</xdr:colOff>
      <xdr:row>17</xdr:row>
      <xdr:rowOff>179294</xdr:rowOff>
    </xdr:from>
    <xdr:to>
      <xdr:col>26</xdr:col>
      <xdr:colOff>517151</xdr:colOff>
      <xdr:row>33</xdr:row>
      <xdr:rowOff>50707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9B08C15B-09A9-426B-919D-7D97F1FEC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11205</xdr:colOff>
      <xdr:row>36</xdr:row>
      <xdr:rowOff>11206</xdr:rowOff>
    </xdr:from>
    <xdr:to>
      <xdr:col>27</xdr:col>
      <xdr:colOff>1680</xdr:colOff>
      <xdr:row>51</xdr:row>
      <xdr:rowOff>73119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6D03BA29-54CA-4DE6-B08C-5EBF6DDAB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231321</xdr:colOff>
      <xdr:row>0</xdr:row>
      <xdr:rowOff>136072</xdr:rowOff>
    </xdr:from>
    <xdr:to>
      <xdr:col>35</xdr:col>
      <xdr:colOff>221796</xdr:colOff>
      <xdr:row>16</xdr:row>
      <xdr:rowOff>7485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895CBFD3-8B1A-4132-A665-024F65206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299356</xdr:colOff>
      <xdr:row>17</xdr:row>
      <xdr:rowOff>163286</xdr:rowOff>
    </xdr:from>
    <xdr:to>
      <xdr:col>35</xdr:col>
      <xdr:colOff>289831</xdr:colOff>
      <xdr:row>33</xdr:row>
      <xdr:rowOff>34699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D9E7FD4E-0272-409E-9E0D-C7F4E6C16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489857</xdr:colOff>
      <xdr:row>36</xdr:row>
      <xdr:rowOff>0</xdr:rowOff>
    </xdr:from>
    <xdr:to>
      <xdr:col>35</xdr:col>
      <xdr:colOff>480332</xdr:colOff>
      <xdr:row>51</xdr:row>
      <xdr:rowOff>61913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BBF8D16F-6C3C-40AF-B3B2-DFA0E5880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0</xdr:row>
      <xdr:rowOff>109536</xdr:rowOff>
    </xdr:from>
    <xdr:to>
      <xdr:col>17</xdr:col>
      <xdr:colOff>571499</xdr:colOff>
      <xdr:row>15</xdr:row>
      <xdr:rowOff>171449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F2E5430-0063-4A7C-8E36-A89DF9C34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17</xdr:row>
      <xdr:rowOff>180975</xdr:rowOff>
    </xdr:from>
    <xdr:to>
      <xdr:col>17</xdr:col>
      <xdr:colOff>590550</xdr:colOff>
      <xdr:row>33</xdr:row>
      <xdr:rowOff>52388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979C170-6681-4462-AC53-3E33F2216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581025</xdr:colOff>
      <xdr:row>36</xdr:row>
      <xdr:rowOff>0</xdr:rowOff>
    </xdr:from>
    <xdr:to>
      <xdr:col>17</xdr:col>
      <xdr:colOff>571500</xdr:colOff>
      <xdr:row>51</xdr:row>
      <xdr:rowOff>61913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D8DB5E9A-D8FB-415F-93FE-9BE8B14CA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526676</xdr:colOff>
      <xdr:row>17</xdr:row>
      <xdr:rowOff>179294</xdr:rowOff>
    </xdr:from>
    <xdr:to>
      <xdr:col>26</xdr:col>
      <xdr:colOff>517151</xdr:colOff>
      <xdr:row>33</xdr:row>
      <xdr:rowOff>50707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3AE3CA74-064D-4D65-93BF-B0B84E367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593912</xdr:colOff>
      <xdr:row>35</xdr:row>
      <xdr:rowOff>168088</xdr:rowOff>
    </xdr:from>
    <xdr:to>
      <xdr:col>26</xdr:col>
      <xdr:colOff>584387</xdr:colOff>
      <xdr:row>51</xdr:row>
      <xdr:rowOff>39501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B0D08D6D-8075-460D-87BC-0B16DAA55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299356</xdr:colOff>
      <xdr:row>17</xdr:row>
      <xdr:rowOff>163286</xdr:rowOff>
    </xdr:from>
    <xdr:to>
      <xdr:col>35</xdr:col>
      <xdr:colOff>289831</xdr:colOff>
      <xdr:row>33</xdr:row>
      <xdr:rowOff>34699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0EFA9E5A-0F56-4CED-B592-2A6FE3359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489857</xdr:colOff>
      <xdr:row>36</xdr:row>
      <xdr:rowOff>0</xdr:rowOff>
    </xdr:from>
    <xdr:to>
      <xdr:col>35</xdr:col>
      <xdr:colOff>480332</xdr:colOff>
      <xdr:row>51</xdr:row>
      <xdr:rowOff>61913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820DA038-DB6A-4D02-829F-E20951555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29D20-13F7-4C55-8C83-89C49955F856}">
  <dimension ref="A1:AE54"/>
  <sheetViews>
    <sheetView topLeftCell="E5" zoomScale="159" zoomScaleNormal="100" workbookViewId="0">
      <selection activeCell="V54" sqref="V54"/>
    </sheetView>
  </sheetViews>
  <sheetFormatPr baseColWidth="10" defaultColWidth="8.83203125" defaultRowHeight="15" x14ac:dyDescent="0.2"/>
  <cols>
    <col min="2" max="2" width="12.5" customWidth="1"/>
    <col min="3" max="3" width="12.83203125" customWidth="1"/>
    <col min="4" max="4" width="16.83203125" bestFit="1" customWidth="1"/>
    <col min="5" max="5" width="12.5" customWidth="1"/>
    <col min="7" max="7" width="10.6640625" customWidth="1"/>
    <col min="8" max="8" width="11.1640625" customWidth="1"/>
    <col min="12" max="12" width="19.5" customWidth="1"/>
    <col min="13" max="13" width="15" customWidth="1"/>
    <col min="21" max="22" width="10.6640625" bestFit="1" customWidth="1"/>
  </cols>
  <sheetData>
    <row r="1" spans="1:9" x14ac:dyDescent="0.2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G1" s="2" t="s">
        <v>12</v>
      </c>
      <c r="H1" s="2" t="s">
        <v>13</v>
      </c>
    </row>
    <row r="2" spans="1:9" x14ac:dyDescent="0.2">
      <c r="B2">
        <v>482.69</v>
      </c>
      <c r="C2">
        <v>601.08000000000004</v>
      </c>
      <c r="D2" s="13">
        <v>5.4000000000000003E-3</v>
      </c>
      <c r="E2" s="14">
        <v>6.2300000000000001E-2</v>
      </c>
      <c r="G2" s="2">
        <v>9.9720000000000003E-2</v>
      </c>
      <c r="H2" s="2">
        <v>6.1899999999999997E-2</v>
      </c>
    </row>
    <row r="4" spans="1:9" x14ac:dyDescent="0.2">
      <c r="A4" s="2" t="s">
        <v>1</v>
      </c>
      <c r="B4" s="2" t="s">
        <v>2</v>
      </c>
      <c r="C4" s="2" t="s">
        <v>4</v>
      </c>
      <c r="D4" s="2" t="s">
        <v>14</v>
      </c>
      <c r="E4" s="2" t="s">
        <v>15</v>
      </c>
      <c r="G4" s="2" t="s">
        <v>3</v>
      </c>
      <c r="H4" s="2" t="s">
        <v>5</v>
      </c>
      <c r="I4" s="2" t="s">
        <v>15</v>
      </c>
    </row>
    <row r="5" spans="1:9" x14ac:dyDescent="0.2">
      <c r="A5" s="2">
        <v>25</v>
      </c>
      <c r="B5" s="2">
        <v>112.7</v>
      </c>
      <c r="C5" s="2">
        <v>112.6</v>
      </c>
      <c r="D5" s="2">
        <f>($C$2-A5)/$B$2</f>
        <v>1.1934782158321076</v>
      </c>
      <c r="E5" s="2">
        <f t="shared" ref="E5:E10" si="0">(B5*$D$2)+$E$2</f>
        <v>0.67088000000000003</v>
      </c>
      <c r="G5" s="2"/>
      <c r="H5" s="2"/>
      <c r="I5" s="2">
        <f>(G5*$G$2)+$H$2</f>
        <v>6.1899999999999997E-2</v>
      </c>
    </row>
    <row r="6" spans="1:9" x14ac:dyDescent="0.2">
      <c r="A6" s="2">
        <v>100</v>
      </c>
      <c r="B6" s="2">
        <v>192.1</v>
      </c>
      <c r="C6" s="2">
        <v>191.8</v>
      </c>
      <c r="D6" s="2">
        <f t="shared" ref="D6:D10" si="1">($C$2-A6)/$B$2</f>
        <v>1.0380989869274275</v>
      </c>
      <c r="E6" s="2">
        <f t="shared" si="0"/>
        <v>1.09964</v>
      </c>
      <c r="G6" s="2"/>
      <c r="H6" s="2"/>
      <c r="I6" s="2">
        <f t="shared" ref="I6:I8" si="2">(G6*$G$2)+$H$2</f>
        <v>6.1899999999999997E-2</v>
      </c>
    </row>
    <row r="7" spans="1:9" x14ac:dyDescent="0.2">
      <c r="A7" s="2">
        <v>200</v>
      </c>
      <c r="B7" s="2">
        <v>291.39999999999998</v>
      </c>
      <c r="C7" s="2">
        <v>291.10000000000002</v>
      </c>
      <c r="D7" s="2">
        <f t="shared" si="1"/>
        <v>0.83092668172118755</v>
      </c>
      <c r="E7" s="2">
        <f t="shared" si="0"/>
        <v>1.6358600000000001</v>
      </c>
      <c r="G7" s="2"/>
      <c r="H7" s="2"/>
      <c r="I7" s="2">
        <f t="shared" si="2"/>
        <v>6.1899999999999997E-2</v>
      </c>
    </row>
    <row r="8" spans="1:9" x14ac:dyDescent="0.2">
      <c r="A8" s="2">
        <v>300</v>
      </c>
      <c r="B8" s="2">
        <v>391.8</v>
      </c>
      <c r="C8" s="2">
        <v>392.3</v>
      </c>
      <c r="D8" s="2">
        <f t="shared" si="1"/>
        <v>0.62375437651494758</v>
      </c>
      <c r="E8" s="2">
        <f t="shared" si="0"/>
        <v>2.1780200000000001</v>
      </c>
      <c r="G8" s="2"/>
      <c r="H8" s="2"/>
      <c r="I8" s="2">
        <f t="shared" si="2"/>
        <v>6.1899999999999997E-2</v>
      </c>
    </row>
    <row r="9" spans="1:9" x14ac:dyDescent="0.2">
      <c r="A9" s="2">
        <v>400</v>
      </c>
      <c r="B9" s="2">
        <v>483.6</v>
      </c>
      <c r="C9" s="2">
        <v>485.4</v>
      </c>
      <c r="D9" s="2">
        <f t="shared" si="1"/>
        <v>0.41658207130870756</v>
      </c>
      <c r="E9" s="2">
        <f t="shared" si="0"/>
        <v>2.6737400000000004</v>
      </c>
    </row>
    <row r="10" spans="1:9" x14ac:dyDescent="0.2">
      <c r="A10" s="2">
        <v>450</v>
      </c>
      <c r="B10" s="2">
        <v>517.1</v>
      </c>
      <c r="C10" s="2">
        <v>519.6</v>
      </c>
      <c r="D10" s="2">
        <f t="shared" si="1"/>
        <v>0.31299591870558752</v>
      </c>
      <c r="E10" s="2">
        <f t="shared" si="0"/>
        <v>2.8546400000000003</v>
      </c>
    </row>
    <row r="15" spans="1:9" x14ac:dyDescent="0.2">
      <c r="C15" t="s">
        <v>27</v>
      </c>
    </row>
    <row r="17" spans="1:31" x14ac:dyDescent="0.2">
      <c r="L17" t="s">
        <v>25</v>
      </c>
      <c r="M17" t="s">
        <v>26</v>
      </c>
      <c r="U17" t="s">
        <v>25</v>
      </c>
      <c r="V17" t="s">
        <v>26</v>
      </c>
      <c r="AD17" t="s">
        <v>25</v>
      </c>
      <c r="AE17" t="s">
        <v>26</v>
      </c>
    </row>
    <row r="18" spans="1:31" x14ac:dyDescent="0.2">
      <c r="L18" s="15">
        <v>467.12083225999999</v>
      </c>
      <c r="M18" s="12">
        <v>675.92151745000001</v>
      </c>
      <c r="U18" s="12">
        <v>5.36514E-3</v>
      </c>
      <c r="V18" s="12">
        <v>7.0187899999999998E-2</v>
      </c>
      <c r="AD18">
        <v>3.233449E-2</v>
      </c>
      <c r="AE18">
        <v>2.5242730000000001E-2</v>
      </c>
    </row>
    <row r="19" spans="1:31" x14ac:dyDescent="0.2">
      <c r="A19" s="1" t="s">
        <v>6</v>
      </c>
      <c r="B19" s="2" t="s">
        <v>8</v>
      </c>
      <c r="C19" s="2" t="s">
        <v>9</v>
      </c>
      <c r="D19" s="2" t="s">
        <v>10</v>
      </c>
      <c r="E19" s="2" t="s">
        <v>11</v>
      </c>
      <c r="G19" s="2" t="s">
        <v>12</v>
      </c>
      <c r="H19" s="2" t="s">
        <v>13</v>
      </c>
    </row>
    <row r="20" spans="1:31" x14ac:dyDescent="0.2">
      <c r="B20">
        <v>496.57073580000002</v>
      </c>
      <c r="C20">
        <v>611.41472150000004</v>
      </c>
      <c r="D20">
        <v>5.4126499999999998E-3</v>
      </c>
      <c r="E20">
        <v>3.7247339999999997E-2</v>
      </c>
      <c r="G20" s="2">
        <v>6.1754690000000001E-2</v>
      </c>
      <c r="H20" s="2">
        <v>6.370294E-2</v>
      </c>
    </row>
    <row r="22" spans="1:31" x14ac:dyDescent="0.2">
      <c r="A22" s="2" t="s">
        <v>1</v>
      </c>
      <c r="B22" s="2" t="s">
        <v>2</v>
      </c>
      <c r="C22" s="2" t="s">
        <v>4</v>
      </c>
      <c r="D22" s="2" t="s">
        <v>14</v>
      </c>
      <c r="E22" s="2" t="s">
        <v>15</v>
      </c>
      <c r="G22" s="2" t="s">
        <v>3</v>
      </c>
      <c r="H22" s="2" t="s">
        <v>5</v>
      </c>
      <c r="I22" s="2" t="s">
        <v>15</v>
      </c>
    </row>
    <row r="23" spans="1:31" x14ac:dyDescent="0.2">
      <c r="A23" s="2">
        <v>25</v>
      </c>
      <c r="B23" s="2">
        <v>106.4</v>
      </c>
      <c r="C23" s="2">
        <v>99.9</v>
      </c>
      <c r="D23" s="2">
        <f>($C$20-A23)/$B$20</f>
        <v>1.1809288772429509</v>
      </c>
      <c r="E23" s="2">
        <f>(B23*$D$20)+$E$20</f>
        <v>0.61315330000000001</v>
      </c>
      <c r="G23" s="2"/>
      <c r="H23" s="2"/>
      <c r="I23" s="2">
        <f>(G23*$G$20)+$H$20</f>
        <v>6.370294E-2</v>
      </c>
    </row>
    <row r="24" spans="1:31" x14ac:dyDescent="0.2">
      <c r="A24" s="2">
        <v>100</v>
      </c>
      <c r="B24" s="2">
        <v>184.6</v>
      </c>
      <c r="C24" s="2">
        <v>178.5</v>
      </c>
      <c r="D24" s="2">
        <f t="shared" ref="D24:D28" si="3">($C$20-A24)/$B$20</f>
        <v>1.0298929933438095</v>
      </c>
      <c r="E24" s="2">
        <f t="shared" ref="E24:E28" si="4">(B24*$D$20)+$E$20</f>
        <v>1.0364225299999998</v>
      </c>
      <c r="G24" s="2"/>
      <c r="H24" s="2"/>
      <c r="I24" s="2">
        <f t="shared" ref="I24:I26" si="5">(G24*$G$20)+$H$20</f>
        <v>6.370294E-2</v>
      </c>
    </row>
    <row r="25" spans="1:31" x14ac:dyDescent="0.2">
      <c r="A25" s="2">
        <v>200</v>
      </c>
      <c r="B25" s="2">
        <v>284.2</v>
      </c>
      <c r="C25" s="2">
        <v>279.10000000000002</v>
      </c>
      <c r="D25" s="2">
        <f t="shared" si="3"/>
        <v>0.82851181481162106</v>
      </c>
      <c r="E25" s="2">
        <f t="shared" si="4"/>
        <v>1.5755224699999999</v>
      </c>
      <c r="G25" s="2"/>
      <c r="H25" s="2"/>
      <c r="I25" s="2">
        <f t="shared" si="5"/>
        <v>6.370294E-2</v>
      </c>
    </row>
    <row r="26" spans="1:31" x14ac:dyDescent="0.2">
      <c r="A26" s="2">
        <v>300</v>
      </c>
      <c r="B26" s="2">
        <v>384.3</v>
      </c>
      <c r="C26" s="2">
        <v>380.5</v>
      </c>
      <c r="D26" s="2">
        <f t="shared" si="3"/>
        <v>0.62713063627943266</v>
      </c>
      <c r="E26" s="2">
        <f t="shared" si="4"/>
        <v>2.1173287350000001</v>
      </c>
      <c r="G26" s="2"/>
      <c r="H26" s="2"/>
      <c r="I26" s="2">
        <f t="shared" si="5"/>
        <v>6.370294E-2</v>
      </c>
    </row>
    <row r="27" spans="1:31" x14ac:dyDescent="0.2">
      <c r="A27" s="2">
        <v>400</v>
      </c>
      <c r="B27" s="2">
        <v>478.1</v>
      </c>
      <c r="C27" s="2">
        <v>476.1</v>
      </c>
      <c r="D27" s="2">
        <f t="shared" si="3"/>
        <v>0.42574945774724415</v>
      </c>
      <c r="E27" s="2">
        <f t="shared" si="4"/>
        <v>2.6250353049999999</v>
      </c>
    </row>
    <row r="28" spans="1:31" x14ac:dyDescent="0.2">
      <c r="A28" s="2">
        <v>450</v>
      </c>
      <c r="B28" s="2">
        <v>513.1</v>
      </c>
      <c r="C28" s="2">
        <v>512.20000000000005</v>
      </c>
      <c r="D28" s="2">
        <f t="shared" si="3"/>
        <v>0.3250588684811499</v>
      </c>
      <c r="E28" s="2">
        <f t="shared" si="4"/>
        <v>2.8144780549999999</v>
      </c>
    </row>
    <row r="35" spans="1:31" x14ac:dyDescent="0.2">
      <c r="L35" t="s">
        <v>25</v>
      </c>
      <c r="M35" t="s">
        <v>26</v>
      </c>
      <c r="U35" t="s">
        <v>25</v>
      </c>
      <c r="V35" t="s">
        <v>26</v>
      </c>
      <c r="AD35" t="s">
        <v>25</v>
      </c>
      <c r="AE35" t="s">
        <v>26</v>
      </c>
    </row>
    <row r="36" spans="1:31" x14ac:dyDescent="0.2">
      <c r="L36" s="15">
        <v>486.59809357</v>
      </c>
      <c r="M36" s="12">
        <v>679.28940821000003</v>
      </c>
      <c r="U36">
        <v>5.34002E-3</v>
      </c>
      <c r="V36">
        <v>8.2577570000000003E-2</v>
      </c>
      <c r="AD36">
        <v>3.229311E-2</v>
      </c>
      <c r="AE36">
        <v>2.6093709999999999E-2</v>
      </c>
    </row>
    <row r="37" spans="1:31" x14ac:dyDescent="0.2">
      <c r="A37" s="1" t="s">
        <v>7</v>
      </c>
      <c r="B37" s="2" t="s">
        <v>8</v>
      </c>
      <c r="C37" s="2" t="s">
        <v>9</v>
      </c>
      <c r="D37" s="2" t="s">
        <v>10</v>
      </c>
      <c r="E37" s="2" t="s">
        <v>11</v>
      </c>
      <c r="G37" s="2" t="s">
        <v>12</v>
      </c>
      <c r="H37" s="2" t="s">
        <v>13</v>
      </c>
    </row>
    <row r="38" spans="1:31" x14ac:dyDescent="0.2">
      <c r="B38">
        <v>496.57073580000002</v>
      </c>
      <c r="C38">
        <v>611.41472150000004</v>
      </c>
      <c r="D38">
        <v>5.4126499999999998E-3</v>
      </c>
      <c r="E38">
        <v>3.7247339999999997E-2</v>
      </c>
      <c r="G38" s="2">
        <v>6.1754690000000001E-2</v>
      </c>
      <c r="H38" s="2">
        <v>6.370294E-2</v>
      </c>
    </row>
    <row r="40" spans="1:31" x14ac:dyDescent="0.2">
      <c r="A40" s="2" t="s">
        <v>1</v>
      </c>
      <c r="B40" s="2" t="s">
        <v>2</v>
      </c>
      <c r="C40" s="2" t="s">
        <v>4</v>
      </c>
      <c r="D40" s="2" t="s">
        <v>14</v>
      </c>
      <c r="E40" s="2" t="s">
        <v>15</v>
      </c>
      <c r="G40" s="2" t="s">
        <v>3</v>
      </c>
      <c r="H40" s="2" t="s">
        <v>5</v>
      </c>
      <c r="I40" s="2" t="s">
        <v>15</v>
      </c>
    </row>
    <row r="41" spans="1:31" x14ac:dyDescent="0.2">
      <c r="A41" s="2">
        <v>25</v>
      </c>
      <c r="B41" s="2">
        <v>112.6</v>
      </c>
      <c r="C41" s="2">
        <v>111.8</v>
      </c>
      <c r="D41" s="2">
        <f t="shared" ref="D41:D46" si="6">($C$38-A41)/$B$38</f>
        <v>1.1809288772429509</v>
      </c>
      <c r="E41" s="2">
        <f t="shared" ref="E41:E46" si="7">(B41*$D$38)+$E$38</f>
        <v>0.64671172999999993</v>
      </c>
      <c r="G41" s="2"/>
      <c r="H41" s="2"/>
      <c r="I41" s="2">
        <f>(G41*$G$38)+$H$38</f>
        <v>6.370294E-2</v>
      </c>
    </row>
    <row r="42" spans="1:31" x14ac:dyDescent="0.2">
      <c r="A42" s="2">
        <v>100</v>
      </c>
      <c r="B42" s="2">
        <v>191.3</v>
      </c>
      <c r="C42" s="2">
        <v>189.4</v>
      </c>
      <c r="D42" s="2">
        <f t="shared" si="6"/>
        <v>1.0298929933438095</v>
      </c>
      <c r="E42" s="2">
        <f t="shared" si="7"/>
        <v>1.072687285</v>
      </c>
      <c r="G42" s="2"/>
      <c r="H42" s="2"/>
      <c r="I42" s="2">
        <f>(G42*$G$38)+$H$38</f>
        <v>6.370294E-2</v>
      </c>
    </row>
    <row r="43" spans="1:31" x14ac:dyDescent="0.2">
      <c r="A43" s="2">
        <v>200</v>
      </c>
      <c r="B43" s="2">
        <v>286.2</v>
      </c>
      <c r="C43" s="2">
        <v>282.8</v>
      </c>
      <c r="D43" s="2">
        <f t="shared" si="6"/>
        <v>0.82851181481162106</v>
      </c>
      <c r="E43" s="2">
        <f t="shared" si="7"/>
        <v>1.5863477699999999</v>
      </c>
      <c r="G43" s="2"/>
      <c r="H43" s="2"/>
      <c r="I43" s="2">
        <f>(G43*$G$38)+$H$38</f>
        <v>6.370294E-2</v>
      </c>
    </row>
    <row r="44" spans="1:31" x14ac:dyDescent="0.2">
      <c r="A44" s="2">
        <v>300</v>
      </c>
      <c r="B44" s="2">
        <v>389.1</v>
      </c>
      <c r="C44" s="2">
        <v>384.2</v>
      </c>
      <c r="D44" s="2">
        <f t="shared" si="6"/>
        <v>0.62713063627943266</v>
      </c>
      <c r="E44" s="2">
        <f t="shared" si="7"/>
        <v>2.1433094549999998</v>
      </c>
      <c r="G44" s="2"/>
      <c r="H44" s="2"/>
      <c r="I44" s="2">
        <f>(G44*$G$38)+$H$38</f>
        <v>6.370294E-2</v>
      </c>
    </row>
    <row r="45" spans="1:31" x14ac:dyDescent="0.2">
      <c r="A45" s="2">
        <v>400</v>
      </c>
      <c r="B45" s="2">
        <v>482.6</v>
      </c>
      <c r="C45" s="2">
        <v>477.3</v>
      </c>
      <c r="D45" s="2">
        <f t="shared" si="6"/>
        <v>0.42574945774724415</v>
      </c>
      <c r="E45" s="2">
        <f t="shared" si="7"/>
        <v>2.6493922300000001</v>
      </c>
    </row>
    <row r="46" spans="1:31" x14ac:dyDescent="0.2">
      <c r="A46" s="2">
        <v>450</v>
      </c>
      <c r="B46" s="2">
        <v>516.20000000000005</v>
      </c>
      <c r="C46" s="2">
        <v>512.1</v>
      </c>
      <c r="D46" s="2">
        <f t="shared" si="6"/>
        <v>0.3250588684811499</v>
      </c>
      <c r="E46" s="2">
        <f t="shared" si="7"/>
        <v>2.83125727</v>
      </c>
    </row>
    <row r="53" spans="12:31" x14ac:dyDescent="0.2">
      <c r="L53" t="s">
        <v>25</v>
      </c>
      <c r="M53" t="s">
        <v>26</v>
      </c>
      <c r="U53" t="s">
        <v>25</v>
      </c>
      <c r="V53" t="s">
        <v>26</v>
      </c>
      <c r="AD53" t="s">
        <v>25</v>
      </c>
      <c r="AE53" t="s">
        <v>26</v>
      </c>
    </row>
    <row r="54" spans="12:31" x14ac:dyDescent="0.2">
      <c r="L54" s="15">
        <v>472.38490657</v>
      </c>
      <c r="M54" s="12">
        <v>674.04215452000005</v>
      </c>
      <c r="U54">
        <v>5.4665099999999999E-3</v>
      </c>
      <c r="V54">
        <v>3.8078500000000001E-2</v>
      </c>
      <c r="AD54">
        <v>3.2163619999999997E-2</v>
      </c>
      <c r="AE54">
        <v>5.0859109999999999E-2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3699-63A7-4BCA-B0B6-2E78CB456C90}">
  <dimension ref="A1:AE67"/>
  <sheetViews>
    <sheetView zoomScaleNormal="100" workbookViewId="0">
      <selection activeCell="H51" sqref="H51"/>
    </sheetView>
  </sheetViews>
  <sheetFormatPr baseColWidth="10" defaultColWidth="8.83203125" defaultRowHeight="15" x14ac:dyDescent="0.2"/>
  <cols>
    <col min="4" max="4" width="16.33203125" bestFit="1" customWidth="1"/>
    <col min="19" max="19" width="11.5" bestFit="1" customWidth="1"/>
  </cols>
  <sheetData>
    <row r="1" spans="1:9" x14ac:dyDescent="0.2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G1" s="2" t="s">
        <v>12</v>
      </c>
      <c r="H1" s="2" t="s">
        <v>13</v>
      </c>
    </row>
    <row r="2" spans="1:9" x14ac:dyDescent="0.2">
      <c r="B2">
        <v>496.57073580000002</v>
      </c>
      <c r="C2">
        <v>611.41472150000004</v>
      </c>
      <c r="D2">
        <v>5.4126499999999998E-3</v>
      </c>
      <c r="E2">
        <v>3.7247339999999997E-2</v>
      </c>
      <c r="G2" s="2">
        <v>6.1754690000000001E-2</v>
      </c>
      <c r="H2" s="2">
        <v>6.370294E-2</v>
      </c>
    </row>
    <row r="4" spans="1:9" x14ac:dyDescent="0.2">
      <c r="A4" s="2" t="s">
        <v>1</v>
      </c>
      <c r="B4" s="2" t="s">
        <v>2</v>
      </c>
      <c r="C4" s="2" t="s">
        <v>4</v>
      </c>
      <c r="D4" s="2" t="s">
        <v>14</v>
      </c>
      <c r="E4" s="2" t="s">
        <v>15</v>
      </c>
      <c r="G4" s="2" t="s">
        <v>3</v>
      </c>
      <c r="H4" s="2" t="s">
        <v>5</v>
      </c>
      <c r="I4" s="2" t="s">
        <v>15</v>
      </c>
    </row>
    <row r="5" spans="1:9" x14ac:dyDescent="0.2">
      <c r="A5" s="2">
        <v>25</v>
      </c>
      <c r="D5" s="2">
        <f t="shared" ref="D5:D10" si="0">($C$2-A5)/$B$2</f>
        <v>1.1809288772429509</v>
      </c>
      <c r="E5" s="2">
        <f t="shared" ref="E5:E10" si="1">(B5*$D$2)+$E$2</f>
        <v>3.7247339999999997E-2</v>
      </c>
      <c r="I5" s="2">
        <f>(G5*$G$2)+$H$2</f>
        <v>6.370294E-2</v>
      </c>
    </row>
    <row r="6" spans="1:9" x14ac:dyDescent="0.2">
      <c r="A6" s="2">
        <v>100</v>
      </c>
      <c r="D6" s="2">
        <f t="shared" si="0"/>
        <v>1.0298929933438095</v>
      </c>
      <c r="E6" s="2">
        <f t="shared" si="1"/>
        <v>3.7247339999999997E-2</v>
      </c>
      <c r="I6" s="2">
        <f t="shared" ref="I6:I8" si="2">(G6*$G$2)+$H$2</f>
        <v>6.370294E-2</v>
      </c>
    </row>
    <row r="7" spans="1:9" x14ac:dyDescent="0.2">
      <c r="A7" s="2">
        <v>200</v>
      </c>
      <c r="D7" s="2">
        <f t="shared" si="0"/>
        <v>0.82851181481162106</v>
      </c>
      <c r="E7" s="2">
        <f t="shared" si="1"/>
        <v>3.7247339999999997E-2</v>
      </c>
      <c r="I7" s="2">
        <f t="shared" si="2"/>
        <v>6.370294E-2</v>
      </c>
    </row>
    <row r="8" spans="1:9" x14ac:dyDescent="0.2">
      <c r="A8" s="2">
        <v>300</v>
      </c>
      <c r="D8" s="2">
        <f t="shared" si="0"/>
        <v>0.62713063627943266</v>
      </c>
      <c r="E8" s="2">
        <f t="shared" si="1"/>
        <v>3.7247339999999997E-2</v>
      </c>
      <c r="I8" s="2">
        <f t="shared" si="2"/>
        <v>6.370294E-2</v>
      </c>
    </row>
    <row r="9" spans="1:9" x14ac:dyDescent="0.2">
      <c r="A9" s="2">
        <v>400</v>
      </c>
      <c r="D9" s="2">
        <f t="shared" si="0"/>
        <v>0.42574945774724415</v>
      </c>
      <c r="E9" s="2">
        <f t="shared" si="1"/>
        <v>3.7247339999999997E-2</v>
      </c>
    </row>
    <row r="10" spans="1:9" x14ac:dyDescent="0.2">
      <c r="A10" s="2">
        <v>450</v>
      </c>
      <c r="D10" s="2">
        <f t="shared" si="0"/>
        <v>0.3250588684811499</v>
      </c>
      <c r="E10" s="2">
        <f t="shared" si="1"/>
        <v>3.7247339999999997E-2</v>
      </c>
    </row>
    <row r="11" spans="1:9" x14ac:dyDescent="0.2">
      <c r="A11" s="2"/>
      <c r="D11" s="2"/>
      <c r="E11" s="2"/>
    </row>
    <row r="17" spans="1:31" x14ac:dyDescent="0.2">
      <c r="L17" t="s">
        <v>25</v>
      </c>
      <c r="M17" t="s">
        <v>26</v>
      </c>
      <c r="U17" t="s">
        <v>25</v>
      </c>
      <c r="V17" t="s">
        <v>26</v>
      </c>
      <c r="AD17" t="s">
        <v>25</v>
      </c>
      <c r="AE17" t="s">
        <v>26</v>
      </c>
    </row>
    <row r="18" spans="1:31" x14ac:dyDescent="0.2">
      <c r="L18">
        <v>483.74161550000002</v>
      </c>
      <c r="M18">
        <v>591.05310112999996</v>
      </c>
      <c r="U18">
        <v>5.4416999999999998E-3</v>
      </c>
      <c r="V18">
        <v>5.9830880000000003E-2</v>
      </c>
      <c r="AD18">
        <v>0.16231470000000001</v>
      </c>
      <c r="AE18">
        <v>0.17908824000000001</v>
      </c>
    </row>
    <row r="19" spans="1:31" x14ac:dyDescent="0.2">
      <c r="A19" s="1" t="s">
        <v>6</v>
      </c>
      <c r="B19" s="2" t="s">
        <v>8</v>
      </c>
      <c r="C19" s="2" t="s">
        <v>9</v>
      </c>
      <c r="D19" s="2" t="s">
        <v>10</v>
      </c>
      <c r="E19" s="2" t="s">
        <v>11</v>
      </c>
      <c r="G19" s="2" t="s">
        <v>12</v>
      </c>
      <c r="H19" s="2" t="s">
        <v>13</v>
      </c>
    </row>
    <row r="20" spans="1:31" x14ac:dyDescent="0.2">
      <c r="B20">
        <v>496.57073580000002</v>
      </c>
      <c r="C20">
        <v>611.41472150000004</v>
      </c>
      <c r="D20">
        <v>5.4126499999999998E-3</v>
      </c>
      <c r="E20">
        <v>3.7247339999999997E-2</v>
      </c>
      <c r="G20" s="2">
        <v>6.1754690000000001E-2</v>
      </c>
      <c r="H20" s="2">
        <v>6.370294E-2</v>
      </c>
    </row>
    <row r="22" spans="1:31" x14ac:dyDescent="0.2">
      <c r="A22" s="2" t="s">
        <v>1</v>
      </c>
      <c r="B22" s="2" t="s">
        <v>2</v>
      </c>
      <c r="C22" s="2" t="s">
        <v>4</v>
      </c>
      <c r="D22" s="2" t="s">
        <v>14</v>
      </c>
      <c r="E22" s="2" t="s">
        <v>15</v>
      </c>
      <c r="G22" s="2" t="s">
        <v>3</v>
      </c>
      <c r="H22" s="2" t="s">
        <v>5</v>
      </c>
      <c r="I22" s="2" t="s">
        <v>15</v>
      </c>
    </row>
    <row r="23" spans="1:31" x14ac:dyDescent="0.2">
      <c r="A23" s="2">
        <v>25</v>
      </c>
      <c r="D23" s="2">
        <f>($C$20-A23)/$B$20</f>
        <v>1.1809288772429509</v>
      </c>
      <c r="E23" s="2">
        <f>(B23*$D$20)+$E$20</f>
        <v>3.7247339999999997E-2</v>
      </c>
      <c r="I23" s="2">
        <f>(G23*$G$20)+$H$20</f>
        <v>6.370294E-2</v>
      </c>
    </row>
    <row r="24" spans="1:31" x14ac:dyDescent="0.2">
      <c r="A24" s="2">
        <v>100</v>
      </c>
      <c r="D24" s="2">
        <f t="shared" ref="D24:D28" si="3">($C$20-A24)/$B$20</f>
        <v>1.0298929933438095</v>
      </c>
      <c r="E24" s="2">
        <f t="shared" ref="E24:E28" si="4">(B24*$D$20)+$E$20</f>
        <v>3.7247339999999997E-2</v>
      </c>
      <c r="I24" s="2">
        <f t="shared" ref="I24:I26" si="5">(G24*$G$20)+$H$20</f>
        <v>6.370294E-2</v>
      </c>
    </row>
    <row r="25" spans="1:31" x14ac:dyDescent="0.2">
      <c r="A25" s="2">
        <v>200</v>
      </c>
      <c r="D25" s="2">
        <f t="shared" si="3"/>
        <v>0.82851181481162106</v>
      </c>
      <c r="E25" s="2">
        <f t="shared" si="4"/>
        <v>3.7247339999999997E-2</v>
      </c>
      <c r="I25" s="2">
        <f t="shared" si="5"/>
        <v>6.370294E-2</v>
      </c>
    </row>
    <row r="26" spans="1:31" x14ac:dyDescent="0.2">
      <c r="A26" s="2">
        <v>300</v>
      </c>
      <c r="D26" s="2">
        <f t="shared" si="3"/>
        <v>0.62713063627943266</v>
      </c>
      <c r="E26" s="2">
        <f t="shared" si="4"/>
        <v>3.7247339999999997E-2</v>
      </c>
      <c r="I26" s="2">
        <f t="shared" si="5"/>
        <v>6.370294E-2</v>
      </c>
    </row>
    <row r="27" spans="1:31" x14ac:dyDescent="0.2">
      <c r="A27" s="2">
        <v>400</v>
      </c>
      <c r="D27" s="2">
        <f t="shared" si="3"/>
        <v>0.42574945774724415</v>
      </c>
      <c r="E27" s="2">
        <f t="shared" si="4"/>
        <v>3.7247339999999997E-2</v>
      </c>
    </row>
    <row r="28" spans="1:31" x14ac:dyDescent="0.2">
      <c r="A28" s="2">
        <v>450</v>
      </c>
      <c r="D28" s="2">
        <f t="shared" si="3"/>
        <v>0.3250588684811499</v>
      </c>
      <c r="E28" s="2">
        <f t="shared" si="4"/>
        <v>3.7247339999999997E-2</v>
      </c>
    </row>
    <row r="35" spans="1:31" x14ac:dyDescent="0.2">
      <c r="L35" t="s">
        <v>25</v>
      </c>
      <c r="M35" t="s">
        <v>26</v>
      </c>
      <c r="U35" t="s">
        <v>25</v>
      </c>
      <c r="V35" t="s">
        <v>26</v>
      </c>
      <c r="AD35" t="s">
        <v>25</v>
      </c>
      <c r="AE35" t="s">
        <v>26</v>
      </c>
    </row>
    <row r="36" spans="1:31" x14ac:dyDescent="0.2">
      <c r="L36">
        <v>488.73603487999998</v>
      </c>
      <c r="M36">
        <v>605.86338649000004</v>
      </c>
      <c r="U36">
        <v>5.3692899999999997E-3</v>
      </c>
      <c r="V36">
        <v>7.2362850000000006E-2</v>
      </c>
      <c r="AD36">
        <v>0.16469487999999999</v>
      </c>
      <c r="AE36">
        <v>9.5055399999999998E-3</v>
      </c>
    </row>
    <row r="37" spans="1:31" x14ac:dyDescent="0.2">
      <c r="A37" s="1" t="s">
        <v>7</v>
      </c>
      <c r="B37" s="2" t="s">
        <v>8</v>
      </c>
      <c r="C37" s="2" t="s">
        <v>9</v>
      </c>
      <c r="D37" s="2" t="s">
        <v>10</v>
      </c>
      <c r="E37" s="2" t="s">
        <v>11</v>
      </c>
      <c r="G37" s="2" t="s">
        <v>12</v>
      </c>
      <c r="H37" s="2" t="s">
        <v>13</v>
      </c>
    </row>
    <row r="38" spans="1:31" x14ac:dyDescent="0.2">
      <c r="B38">
        <v>496.57073580000002</v>
      </c>
      <c r="C38">
        <v>611.41472150000004</v>
      </c>
      <c r="D38">
        <v>5.4126499999999998E-3</v>
      </c>
      <c r="E38">
        <v>3.7247339999999997E-2</v>
      </c>
      <c r="G38" s="2">
        <v>6.1754690000000001E-2</v>
      </c>
      <c r="H38" s="2">
        <v>6.370294E-2</v>
      </c>
    </row>
    <row r="40" spans="1:31" x14ac:dyDescent="0.2">
      <c r="A40" s="2" t="s">
        <v>1</v>
      </c>
      <c r="B40" s="2" t="s">
        <v>2</v>
      </c>
      <c r="C40" s="2" t="s">
        <v>4</v>
      </c>
      <c r="D40" s="2" t="s">
        <v>14</v>
      </c>
      <c r="E40" s="2" t="s">
        <v>15</v>
      </c>
      <c r="G40" s="2" t="s">
        <v>3</v>
      </c>
      <c r="H40" s="2" t="s">
        <v>5</v>
      </c>
      <c r="I40" s="2" t="s">
        <v>15</v>
      </c>
    </row>
    <row r="41" spans="1:31" x14ac:dyDescent="0.2">
      <c r="A41" s="2">
        <v>25</v>
      </c>
      <c r="D41" s="2">
        <f t="shared" ref="D41:D46" si="6">($C$38-A41)/$B$38</f>
        <v>1.1809288772429509</v>
      </c>
      <c r="E41" s="2">
        <f t="shared" ref="E41:E46" si="7">(B41*$D$38)+$E$38</f>
        <v>3.7247339999999997E-2</v>
      </c>
      <c r="I41" s="2">
        <f>(G41*$G$38)+$H$38</f>
        <v>6.370294E-2</v>
      </c>
    </row>
    <row r="42" spans="1:31" x14ac:dyDescent="0.2">
      <c r="A42" s="2">
        <v>100</v>
      </c>
      <c r="D42" s="2">
        <f t="shared" si="6"/>
        <v>1.0298929933438095</v>
      </c>
      <c r="E42" s="2">
        <f t="shared" si="7"/>
        <v>3.7247339999999997E-2</v>
      </c>
      <c r="I42" s="2">
        <f>(G42*$G$38)+$H$38</f>
        <v>6.370294E-2</v>
      </c>
    </row>
    <row r="43" spans="1:31" x14ac:dyDescent="0.2">
      <c r="A43" s="2">
        <v>200</v>
      </c>
      <c r="D43" s="2">
        <f t="shared" si="6"/>
        <v>0.82851181481162106</v>
      </c>
      <c r="E43" s="2">
        <f t="shared" si="7"/>
        <v>3.7247339999999997E-2</v>
      </c>
      <c r="I43" s="2">
        <f>(G43*$G$38)+$H$38</f>
        <v>6.370294E-2</v>
      </c>
    </row>
    <row r="44" spans="1:31" x14ac:dyDescent="0.2">
      <c r="A44" s="2">
        <v>300</v>
      </c>
      <c r="D44" s="2">
        <f t="shared" si="6"/>
        <v>0.62713063627943266</v>
      </c>
      <c r="E44" s="2">
        <f t="shared" si="7"/>
        <v>3.7247339999999997E-2</v>
      </c>
      <c r="I44" s="2">
        <f>(G44*$G$38)+$H$38</f>
        <v>6.370294E-2</v>
      </c>
    </row>
    <row r="45" spans="1:31" x14ac:dyDescent="0.2">
      <c r="A45" s="2">
        <v>400</v>
      </c>
      <c r="D45" s="2">
        <f t="shared" si="6"/>
        <v>0.42574945774724415</v>
      </c>
      <c r="E45" s="2">
        <f t="shared" si="7"/>
        <v>3.7247339999999997E-2</v>
      </c>
    </row>
    <row r="46" spans="1:31" x14ac:dyDescent="0.2">
      <c r="A46" s="2">
        <v>450</v>
      </c>
      <c r="D46" s="2">
        <f t="shared" si="6"/>
        <v>0.3250588684811499</v>
      </c>
      <c r="E46" s="2">
        <f t="shared" si="7"/>
        <v>3.7247339999999997E-2</v>
      </c>
    </row>
    <row r="53" spans="12:31" x14ac:dyDescent="0.2">
      <c r="L53" t="s">
        <v>25</v>
      </c>
      <c r="M53" t="s">
        <v>26</v>
      </c>
      <c r="U53" t="s">
        <v>25</v>
      </c>
      <c r="V53" t="s">
        <v>26</v>
      </c>
      <c r="AD53" t="s">
        <v>25</v>
      </c>
      <c r="AE53" t="s">
        <v>26</v>
      </c>
    </row>
    <row r="54" spans="12:31" x14ac:dyDescent="0.2">
      <c r="L54">
        <v>499.06205584000003</v>
      </c>
      <c r="M54">
        <v>619.74886147999996</v>
      </c>
      <c r="U54">
        <v>5.4236600000000003E-3</v>
      </c>
      <c r="V54">
        <v>5.7833210000000003E-2</v>
      </c>
      <c r="AD54">
        <v>0.16179969</v>
      </c>
      <c r="AE54">
        <v>8.044519E-2</v>
      </c>
    </row>
    <row r="64" spans="12:31" ht="16" thickBot="1" x14ac:dyDescent="0.25"/>
    <row r="65" spans="19:20" ht="16" thickBot="1" x14ac:dyDescent="0.25">
      <c r="S65" s="3"/>
      <c r="T65" s="4"/>
    </row>
    <row r="66" spans="19:20" ht="16" thickBot="1" x14ac:dyDescent="0.25">
      <c r="S66" s="5"/>
      <c r="T66" s="6"/>
    </row>
    <row r="67" spans="19:20" ht="16" thickBot="1" x14ac:dyDescent="0.25">
      <c r="S67" s="5"/>
      <c r="T67" s="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A18D-89B8-4411-AAC6-D3B85F6C15CE}">
  <dimension ref="A1:AE53"/>
  <sheetViews>
    <sheetView zoomScale="70" zoomScaleNormal="70" workbookViewId="0">
      <selection activeCell="H33" sqref="H33"/>
    </sheetView>
  </sheetViews>
  <sheetFormatPr baseColWidth="10" defaultColWidth="8.83203125" defaultRowHeight="15" x14ac:dyDescent="0.2"/>
  <cols>
    <col min="4" max="4" width="16.33203125" bestFit="1" customWidth="1"/>
  </cols>
  <sheetData>
    <row r="1" spans="1:9" x14ac:dyDescent="0.2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G1" s="2" t="s">
        <v>12</v>
      </c>
      <c r="H1" s="2" t="s">
        <v>13</v>
      </c>
    </row>
    <row r="2" spans="1:9" x14ac:dyDescent="0.2">
      <c r="B2" s="2">
        <v>547.86313380000001</v>
      </c>
      <c r="C2" s="2">
        <v>665.11160170000005</v>
      </c>
      <c r="D2" s="2">
        <v>5.4501000000000003E-3</v>
      </c>
      <c r="E2" s="2">
        <v>5.6440999999999998E-2</v>
      </c>
      <c r="G2" s="2">
        <v>0.313554</v>
      </c>
      <c r="H2" s="2">
        <v>0.15569659999999999</v>
      </c>
    </row>
    <row r="4" spans="1:9" x14ac:dyDescent="0.2">
      <c r="A4" s="2" t="s">
        <v>1</v>
      </c>
      <c r="B4" s="2" t="s">
        <v>2</v>
      </c>
      <c r="C4" s="2" t="s">
        <v>4</v>
      </c>
      <c r="D4" s="2" t="s">
        <v>14</v>
      </c>
      <c r="E4" s="2" t="s">
        <v>15</v>
      </c>
      <c r="G4" s="2" t="s">
        <v>3</v>
      </c>
      <c r="H4" s="2" t="s">
        <v>5</v>
      </c>
      <c r="I4" s="2" t="s">
        <v>15</v>
      </c>
    </row>
    <row r="5" spans="1:9" x14ac:dyDescent="0.2">
      <c r="A5" s="2">
        <v>50</v>
      </c>
      <c r="B5" s="2"/>
      <c r="C5" s="2"/>
      <c r="D5" s="2">
        <f>($C$2-A5)/$B$2</f>
        <v>1.12274683903909</v>
      </c>
      <c r="E5" s="2">
        <f t="shared" ref="E5:E10" si="0">(B5*$D$2)+$E$2</f>
        <v>5.6440999999999998E-2</v>
      </c>
      <c r="G5" s="2"/>
      <c r="H5" s="2"/>
      <c r="I5" s="2">
        <f>(G5*$G$2)+$H$2</f>
        <v>0.15569659999999999</v>
      </c>
    </row>
    <row r="6" spans="1:9" x14ac:dyDescent="0.2">
      <c r="A6" s="2">
        <v>100</v>
      </c>
      <c r="B6" s="2"/>
      <c r="C6" s="2"/>
      <c r="D6" s="2">
        <f t="shared" ref="D6:D10" si="1">($C$2-A6)/$B$2</f>
        <v>1.0314831694922855</v>
      </c>
      <c r="E6" s="2">
        <f t="shared" si="0"/>
        <v>5.6440999999999998E-2</v>
      </c>
      <c r="G6" s="2"/>
      <c r="H6" s="2"/>
      <c r="I6" s="2">
        <f t="shared" ref="I6:I8" si="2">(G6*$G$2)+$H$2</f>
        <v>0.15569659999999999</v>
      </c>
    </row>
    <row r="7" spans="1:9" x14ac:dyDescent="0.2">
      <c r="A7" s="2">
        <v>200</v>
      </c>
      <c r="B7" s="2"/>
      <c r="C7" s="2"/>
      <c r="D7" s="2">
        <f t="shared" si="1"/>
        <v>0.84895583039867617</v>
      </c>
      <c r="E7" s="2">
        <f t="shared" si="0"/>
        <v>5.6440999999999998E-2</v>
      </c>
      <c r="G7" s="2"/>
      <c r="H7" s="2"/>
      <c r="I7" s="2">
        <f t="shared" si="2"/>
        <v>0.15569659999999999</v>
      </c>
    </row>
    <row r="8" spans="1:9" x14ac:dyDescent="0.2">
      <c r="A8" s="2">
        <v>300</v>
      </c>
      <c r="B8" s="2"/>
      <c r="C8" s="2"/>
      <c r="D8" s="2">
        <f t="shared" si="1"/>
        <v>0.66642849130506698</v>
      </c>
      <c r="E8" s="2">
        <f t="shared" si="0"/>
        <v>5.6440999999999998E-2</v>
      </c>
      <c r="G8" s="2"/>
      <c r="H8" s="2"/>
      <c r="I8" s="2">
        <f t="shared" si="2"/>
        <v>0.15569659999999999</v>
      </c>
    </row>
    <row r="9" spans="1:9" x14ac:dyDescent="0.2">
      <c r="A9" s="2">
        <v>400</v>
      </c>
      <c r="B9" s="2"/>
      <c r="C9" s="2"/>
      <c r="D9" s="2">
        <f t="shared" si="1"/>
        <v>0.48390115221145774</v>
      </c>
      <c r="E9" s="2">
        <f t="shared" si="0"/>
        <v>5.6440999999999998E-2</v>
      </c>
    </row>
    <row r="10" spans="1:9" x14ac:dyDescent="0.2">
      <c r="A10" s="2">
        <v>500</v>
      </c>
      <c r="B10" s="2"/>
      <c r="C10" s="2"/>
      <c r="D10" s="2">
        <f t="shared" si="1"/>
        <v>0.30137381311784855</v>
      </c>
      <c r="E10" s="2">
        <f t="shared" si="0"/>
        <v>5.6440999999999998E-2</v>
      </c>
    </row>
    <row r="17" spans="1:31" x14ac:dyDescent="0.2">
      <c r="L17" t="s">
        <v>25</v>
      </c>
      <c r="M17" t="s">
        <v>26</v>
      </c>
      <c r="U17" t="s">
        <v>25</v>
      </c>
      <c r="V17" t="s">
        <v>26</v>
      </c>
      <c r="AD17" t="s">
        <v>25</v>
      </c>
      <c r="AE17" t="s">
        <v>26</v>
      </c>
    </row>
    <row r="19" spans="1:31" x14ac:dyDescent="0.2">
      <c r="A19" s="1" t="s">
        <v>6</v>
      </c>
      <c r="B19" s="2" t="s">
        <v>8</v>
      </c>
      <c r="C19" s="2" t="s">
        <v>9</v>
      </c>
      <c r="D19" s="2" t="s">
        <v>10</v>
      </c>
      <c r="E19" s="2" t="s">
        <v>11</v>
      </c>
      <c r="G19" s="2" t="s">
        <v>12</v>
      </c>
      <c r="H19" s="2" t="s">
        <v>13</v>
      </c>
    </row>
    <row r="20" spans="1:31" x14ac:dyDescent="0.2">
      <c r="B20" s="2">
        <v>529.32148510000002</v>
      </c>
      <c r="C20" s="2">
        <v>671.92095830000005</v>
      </c>
      <c r="D20" s="2">
        <v>5.4501000000000003E-3</v>
      </c>
      <c r="E20" s="2">
        <v>5.6440999999999998E-2</v>
      </c>
      <c r="G20" s="2">
        <v>0.313554</v>
      </c>
      <c r="H20" s="2">
        <v>0.15569659999999999</v>
      </c>
    </row>
    <row r="22" spans="1:31" x14ac:dyDescent="0.2">
      <c r="A22" s="2" t="s">
        <v>1</v>
      </c>
      <c r="B22" s="2" t="s">
        <v>2</v>
      </c>
      <c r="C22" s="2" t="s">
        <v>4</v>
      </c>
      <c r="D22" s="2" t="s">
        <v>14</v>
      </c>
      <c r="E22" s="2" t="s">
        <v>15</v>
      </c>
      <c r="G22" s="2" t="s">
        <v>3</v>
      </c>
      <c r="H22" s="2" t="s">
        <v>5</v>
      </c>
      <c r="I22" s="2" t="s">
        <v>15</v>
      </c>
    </row>
    <row r="23" spans="1:31" x14ac:dyDescent="0.2">
      <c r="A23" s="2">
        <v>50</v>
      </c>
      <c r="D23" s="2">
        <f>($C$20-A23)/$B$20</f>
        <v>1.1749399482292053</v>
      </c>
      <c r="E23" s="2">
        <f>(B23*$D$20)+$E$20</f>
        <v>5.6440999999999998E-2</v>
      </c>
      <c r="I23" s="2">
        <f>(G23*$G$20)+$H$20</f>
        <v>0.15569659999999999</v>
      </c>
    </row>
    <row r="24" spans="1:31" x14ac:dyDescent="0.2">
      <c r="A24" s="2">
        <v>100</v>
      </c>
      <c r="D24" s="2">
        <f t="shared" ref="D24:D28" si="3">($C$20-A24)/$B$20</f>
        <v>1.080479395601998</v>
      </c>
      <c r="E24" s="2">
        <f t="shared" ref="E24:E28" si="4">(B24*$D$20)+$E$20</f>
        <v>5.6440999999999998E-2</v>
      </c>
      <c r="I24" s="2">
        <f t="shared" ref="I24:I26" si="5">(G24*$G$20)+$H$20</f>
        <v>0.15569659999999999</v>
      </c>
    </row>
    <row r="25" spans="1:31" x14ac:dyDescent="0.2">
      <c r="A25" s="2">
        <v>200</v>
      </c>
      <c r="D25" s="2">
        <f t="shared" si="3"/>
        <v>0.89155829034758372</v>
      </c>
      <c r="E25" s="2">
        <f t="shared" si="4"/>
        <v>5.6440999999999998E-2</v>
      </c>
      <c r="I25" s="2">
        <f t="shared" si="5"/>
        <v>0.15569659999999999</v>
      </c>
    </row>
    <row r="26" spans="1:31" x14ac:dyDescent="0.2">
      <c r="A26" s="2">
        <v>300</v>
      </c>
      <c r="D26" s="2">
        <f t="shared" si="3"/>
        <v>0.70263718509316941</v>
      </c>
      <c r="E26" s="2">
        <f t="shared" si="4"/>
        <v>5.6440999999999998E-2</v>
      </c>
      <c r="I26" s="2">
        <f t="shared" si="5"/>
        <v>0.15569659999999999</v>
      </c>
    </row>
    <row r="27" spans="1:31" x14ac:dyDescent="0.2">
      <c r="A27" s="2">
        <v>400</v>
      </c>
      <c r="D27" s="2">
        <f t="shared" si="3"/>
        <v>0.51371607983875511</v>
      </c>
      <c r="E27" s="2">
        <f t="shared" si="4"/>
        <v>5.6440999999999998E-2</v>
      </c>
    </row>
    <row r="28" spans="1:31" x14ac:dyDescent="0.2">
      <c r="A28" s="2">
        <v>500</v>
      </c>
      <c r="D28" s="2">
        <f t="shared" si="3"/>
        <v>0.32479497458434081</v>
      </c>
      <c r="E28" s="2">
        <f t="shared" si="4"/>
        <v>5.6440999999999998E-2</v>
      </c>
    </row>
    <row r="35" spans="1:31" x14ac:dyDescent="0.2">
      <c r="L35" t="s">
        <v>25</v>
      </c>
      <c r="M35" t="s">
        <v>26</v>
      </c>
      <c r="U35" t="s">
        <v>25</v>
      </c>
      <c r="V35" t="s">
        <v>26</v>
      </c>
      <c r="AD35" t="s">
        <v>25</v>
      </c>
      <c r="AE35" t="s">
        <v>26</v>
      </c>
    </row>
    <row r="37" spans="1:31" x14ac:dyDescent="0.2">
      <c r="A37" s="1" t="s">
        <v>7</v>
      </c>
      <c r="B37" s="2" t="s">
        <v>8</v>
      </c>
      <c r="C37" s="2" t="s">
        <v>9</v>
      </c>
      <c r="D37" s="2" t="s">
        <v>10</v>
      </c>
      <c r="E37" s="2" t="s">
        <v>11</v>
      </c>
      <c r="G37" s="2" t="s">
        <v>12</v>
      </c>
      <c r="H37" s="2" t="s">
        <v>13</v>
      </c>
    </row>
    <row r="38" spans="1:31" x14ac:dyDescent="0.2">
      <c r="B38" s="2">
        <v>528.74599780000005</v>
      </c>
      <c r="C38" s="2">
        <v>671.92095830000005</v>
      </c>
      <c r="D38" s="2">
        <v>5.4501000000000003E-3</v>
      </c>
      <c r="E38" s="2">
        <v>5.6440999999999998E-2</v>
      </c>
      <c r="G38" s="2">
        <v>0.313554</v>
      </c>
      <c r="H38" s="2">
        <v>0.15569659999999999</v>
      </c>
    </row>
    <row r="40" spans="1:31" x14ac:dyDescent="0.2">
      <c r="A40" s="2" t="s">
        <v>1</v>
      </c>
      <c r="B40" s="2" t="s">
        <v>2</v>
      </c>
      <c r="C40" s="2" t="s">
        <v>4</v>
      </c>
      <c r="D40" s="2" t="s">
        <v>14</v>
      </c>
      <c r="E40" s="2" t="s">
        <v>15</v>
      </c>
      <c r="G40" s="2" t="s">
        <v>3</v>
      </c>
      <c r="H40" s="2" t="s">
        <v>5</v>
      </c>
      <c r="I40" s="2" t="s">
        <v>15</v>
      </c>
    </row>
    <row r="41" spans="1:31" x14ac:dyDescent="0.2">
      <c r="A41" s="2">
        <v>50</v>
      </c>
      <c r="B41" s="2"/>
      <c r="C41" s="2"/>
      <c r="D41" s="2">
        <f t="shared" ref="D41:D46" si="6">($C$38-A41)/$B$38</f>
        <v>1.1762187532154971</v>
      </c>
      <c r="E41" s="2">
        <f t="shared" ref="E41:E46" si="7">(B41*$D$38)+$E$38</f>
        <v>5.6440999999999998E-2</v>
      </c>
      <c r="G41" s="2"/>
      <c r="H41" s="2"/>
      <c r="I41" s="2">
        <f>(G41*$G$38)+$H$38</f>
        <v>0.15569659999999999</v>
      </c>
    </row>
    <row r="42" spans="1:31" x14ac:dyDescent="0.2">
      <c r="A42" s="2">
        <v>100</v>
      </c>
      <c r="B42" s="2"/>
      <c r="C42" s="2"/>
      <c r="D42" s="2">
        <f t="shared" si="6"/>
        <v>1.0816553896949421</v>
      </c>
      <c r="E42" s="2">
        <f t="shared" si="7"/>
        <v>5.6440999999999998E-2</v>
      </c>
      <c r="G42" s="2"/>
      <c r="H42" s="2"/>
      <c r="I42" s="2">
        <f>(G42*$G$38)+$H$38</f>
        <v>0.15569659999999999</v>
      </c>
    </row>
    <row r="43" spans="1:31" x14ac:dyDescent="0.2">
      <c r="A43" s="2">
        <v>200</v>
      </c>
      <c r="B43" s="2"/>
      <c r="C43" s="2"/>
      <c r="D43" s="2">
        <f t="shared" si="6"/>
        <v>0.89252866265383202</v>
      </c>
      <c r="E43" s="2">
        <f t="shared" si="7"/>
        <v>5.6440999999999998E-2</v>
      </c>
      <c r="G43" s="2"/>
      <c r="H43" s="2"/>
      <c r="I43" s="2">
        <f>(G43*$G$38)+$H$38</f>
        <v>0.15569659999999999</v>
      </c>
    </row>
    <row r="44" spans="1:31" x14ac:dyDescent="0.2">
      <c r="A44" s="2">
        <v>300</v>
      </c>
      <c r="B44" s="2"/>
      <c r="C44" s="2"/>
      <c r="D44" s="2">
        <f t="shared" si="6"/>
        <v>0.70340193561272191</v>
      </c>
      <c r="E44" s="2">
        <f t="shared" si="7"/>
        <v>5.6440999999999998E-2</v>
      </c>
      <c r="G44" s="2"/>
      <c r="H44" s="2"/>
      <c r="I44" s="2">
        <f>(G44*$G$38)+$H$38</f>
        <v>0.15569659999999999</v>
      </c>
    </row>
    <row r="45" spans="1:31" x14ac:dyDescent="0.2">
      <c r="A45" s="2">
        <v>400</v>
      </c>
      <c r="B45" s="2"/>
      <c r="C45" s="2"/>
      <c r="D45" s="2">
        <f t="shared" si="6"/>
        <v>0.51427520857161191</v>
      </c>
      <c r="E45" s="2">
        <f t="shared" si="7"/>
        <v>5.6440999999999998E-2</v>
      </c>
    </row>
    <row r="46" spans="1:31" x14ac:dyDescent="0.2">
      <c r="A46" s="2">
        <v>500</v>
      </c>
      <c r="B46" s="2"/>
      <c r="C46" s="2"/>
      <c r="D46" s="2">
        <f t="shared" si="6"/>
        <v>0.3251484815305018</v>
      </c>
      <c r="E46" s="2">
        <f t="shared" si="7"/>
        <v>5.6440999999999998E-2</v>
      </c>
    </row>
    <row r="53" spans="12:31" x14ac:dyDescent="0.2">
      <c r="L53" t="s">
        <v>25</v>
      </c>
      <c r="M53" t="s">
        <v>26</v>
      </c>
      <c r="U53" t="s">
        <v>25</v>
      </c>
      <c r="V53" t="s">
        <v>26</v>
      </c>
      <c r="AD53" t="s">
        <v>25</v>
      </c>
      <c r="AE53" t="s">
        <v>26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C39B9-7D84-4A00-8133-666937CDF7F6}">
  <dimension ref="A1:G22"/>
  <sheetViews>
    <sheetView tabSelected="1" zoomScale="137" zoomScaleNormal="120" workbookViewId="0">
      <selection activeCell="D21" sqref="D21"/>
    </sheetView>
  </sheetViews>
  <sheetFormatPr baseColWidth="10" defaultColWidth="8.83203125" defaultRowHeight="15" x14ac:dyDescent="0.2"/>
  <cols>
    <col min="2" max="2" width="18.6640625" customWidth="1"/>
    <col min="3" max="3" width="15.33203125" customWidth="1"/>
    <col min="4" max="4" width="14.1640625" customWidth="1"/>
    <col min="5" max="5" width="14.33203125" customWidth="1"/>
    <col min="6" max="6" width="14.1640625" customWidth="1"/>
    <col min="7" max="7" width="14.6640625" customWidth="1"/>
  </cols>
  <sheetData>
    <row r="1" spans="1:7" ht="17" thickBot="1" x14ac:dyDescent="0.25">
      <c r="A1" s="9" t="s">
        <v>16</v>
      </c>
      <c r="B1" s="10" t="s">
        <v>18</v>
      </c>
      <c r="C1" s="10" t="s">
        <v>17</v>
      </c>
      <c r="D1" s="10" t="s">
        <v>20</v>
      </c>
      <c r="E1" s="10" t="s">
        <v>19</v>
      </c>
      <c r="F1" s="10" t="s">
        <v>22</v>
      </c>
      <c r="G1" s="10" t="s">
        <v>21</v>
      </c>
    </row>
    <row r="2" spans="1:7" ht="16" thickBot="1" x14ac:dyDescent="0.25">
      <c r="A2" s="7">
        <v>1</v>
      </c>
      <c r="B2" s="16">
        <f>'HV1'!L18</f>
        <v>467.12083225999999</v>
      </c>
      <c r="C2" s="16">
        <f>'HV1'!M18</f>
        <v>675.92151745000001</v>
      </c>
      <c r="D2" s="16">
        <f>'HV1'!U18</f>
        <v>5.36514E-3</v>
      </c>
      <c r="E2" s="16">
        <f>'HV1'!V18</f>
        <v>7.0187899999999998E-2</v>
      </c>
      <c r="F2" s="16">
        <f>'HV1'!AD18</f>
        <v>3.233449E-2</v>
      </c>
      <c r="G2" s="16">
        <f>'HV1'!AE18</f>
        <v>2.5242730000000001E-2</v>
      </c>
    </row>
    <row r="3" spans="1:7" ht="16" thickBot="1" x14ac:dyDescent="0.25">
      <c r="A3" s="8">
        <v>2</v>
      </c>
      <c r="B3" s="17">
        <f>'HV1'!L36</f>
        <v>486.59809357</v>
      </c>
      <c r="C3" s="17">
        <f>'HV1'!M36</f>
        <v>679.28940821000003</v>
      </c>
      <c r="D3" s="17">
        <f>'HV1'!U36</f>
        <v>5.34002E-3</v>
      </c>
      <c r="E3" s="17">
        <f>'HV1'!V36</f>
        <v>8.2577570000000003E-2</v>
      </c>
      <c r="F3" s="17">
        <f>'HV1'!AD36</f>
        <v>3.229311E-2</v>
      </c>
      <c r="G3" s="17">
        <f>'HV1'!AE36</f>
        <v>2.6093709999999999E-2</v>
      </c>
    </row>
    <row r="4" spans="1:7" ht="16" thickBot="1" x14ac:dyDescent="0.25">
      <c r="A4" s="8">
        <v>3</v>
      </c>
      <c r="B4" s="17">
        <f>'HV1'!L54</f>
        <v>472.38490657</v>
      </c>
      <c r="C4" s="17">
        <f>'HV1'!M54</f>
        <v>674.04215452000005</v>
      </c>
      <c r="D4" s="17">
        <f>'HV1'!U54</f>
        <v>5.4665099999999999E-3</v>
      </c>
      <c r="E4" s="17">
        <f>'HV1'!V54</f>
        <v>3.8078500000000001E-2</v>
      </c>
      <c r="F4" s="17">
        <f>'HV1'!AD54</f>
        <v>3.2163619999999997E-2</v>
      </c>
      <c r="G4" s="17">
        <f>'HV1'!AE54</f>
        <v>5.0859109999999999E-2</v>
      </c>
    </row>
    <row r="5" spans="1:7" ht="16" thickBot="1" x14ac:dyDescent="0.25">
      <c r="A5" s="7">
        <v>1</v>
      </c>
      <c r="B5" s="16">
        <f>'HV2'!L18</f>
        <v>483.74161550000002</v>
      </c>
      <c r="C5" s="16">
        <f>'HV2'!M18</f>
        <v>591.05310112999996</v>
      </c>
      <c r="D5" s="16">
        <f>'HV2'!U18</f>
        <v>5.4416999999999998E-3</v>
      </c>
      <c r="E5" s="16">
        <f>'HV2'!V18</f>
        <v>5.9830880000000003E-2</v>
      </c>
      <c r="F5" s="16">
        <f>'HV2'!AD18</f>
        <v>0.16231470000000001</v>
      </c>
      <c r="G5" s="16">
        <f>'HV2'!AE36</f>
        <v>9.5055399999999998E-3</v>
      </c>
    </row>
    <row r="6" spans="1:7" ht="16" thickBot="1" x14ac:dyDescent="0.25">
      <c r="A6" s="8">
        <v>2</v>
      </c>
      <c r="B6" s="17">
        <f>'HV2'!L36</f>
        <v>488.73603487999998</v>
      </c>
      <c r="C6" s="17">
        <f>'HV2'!M36</f>
        <v>605.86338649000004</v>
      </c>
      <c r="D6" s="18">
        <f>'HV2'!U36</f>
        <v>5.3692899999999997E-3</v>
      </c>
      <c r="E6" s="18">
        <f>'HV2'!V36</f>
        <v>7.2362850000000006E-2</v>
      </c>
      <c r="F6" s="17">
        <f>'HV2'!AD18</f>
        <v>0.16231470000000001</v>
      </c>
      <c r="G6" s="17">
        <f>'HV2'!AE18</f>
        <v>0.17908824000000001</v>
      </c>
    </row>
    <row r="7" spans="1:7" ht="16" thickBot="1" x14ac:dyDescent="0.25">
      <c r="A7" s="8">
        <v>3</v>
      </c>
      <c r="B7" s="17">
        <f>'HV2'!L54</f>
        <v>499.06205584000003</v>
      </c>
      <c r="C7" s="17">
        <f>'HV2'!M54</f>
        <v>619.74886147999996</v>
      </c>
      <c r="D7" s="18">
        <f>'HV2'!U54</f>
        <v>5.4236600000000003E-3</v>
      </c>
      <c r="E7" s="18">
        <f>'HV2'!V54</f>
        <v>5.7833210000000003E-2</v>
      </c>
      <c r="F7" s="17">
        <f>'HV2'!AD54</f>
        <v>0.16179969</v>
      </c>
      <c r="G7" s="17">
        <f>'HV2'!AE54</f>
        <v>8.044519E-2</v>
      </c>
    </row>
    <row r="8" spans="1:7" ht="16" thickBot="1" x14ac:dyDescent="0.25">
      <c r="A8" s="7">
        <v>1</v>
      </c>
      <c r="B8" s="16">
        <f>'HV3'!L18</f>
        <v>0</v>
      </c>
      <c r="C8" s="16">
        <f>'HV3'!M18</f>
        <v>0</v>
      </c>
      <c r="D8" s="16">
        <f>'HV3'!U18</f>
        <v>0</v>
      </c>
      <c r="E8" s="16">
        <f>'HV3'!V18</f>
        <v>0</v>
      </c>
      <c r="F8" s="16">
        <f>'HV3'!AD18</f>
        <v>0</v>
      </c>
      <c r="G8" s="16">
        <f>'HV3'!AE18</f>
        <v>0</v>
      </c>
    </row>
    <row r="9" spans="1:7" ht="16" thickBot="1" x14ac:dyDescent="0.25">
      <c r="A9" s="8">
        <v>2</v>
      </c>
      <c r="B9" s="17">
        <f>'HV3'!L36</f>
        <v>0</v>
      </c>
      <c r="C9" s="17">
        <f>'HV3'!M36</f>
        <v>0</v>
      </c>
      <c r="D9" s="17">
        <f>'HV3'!U36</f>
        <v>0</v>
      </c>
      <c r="E9" s="17">
        <f>'HV3'!V36</f>
        <v>0</v>
      </c>
      <c r="F9" s="17">
        <f>'HV3'!AD36</f>
        <v>0</v>
      </c>
      <c r="G9" s="17">
        <f>'HV3'!AE36</f>
        <v>0</v>
      </c>
    </row>
    <row r="10" spans="1:7" ht="16" thickBot="1" x14ac:dyDescent="0.25">
      <c r="A10" s="8">
        <v>3</v>
      </c>
      <c r="B10" s="17">
        <f>'HV3'!L54</f>
        <v>0</v>
      </c>
      <c r="C10" s="17">
        <f>'HV3'!M54</f>
        <v>0</v>
      </c>
      <c r="D10" s="17">
        <f>'HV3'!U54</f>
        <v>0</v>
      </c>
      <c r="E10" s="17">
        <f>'HV3'!V54</f>
        <v>0</v>
      </c>
      <c r="F10" s="17">
        <f>'HV3'!AD54</f>
        <v>0</v>
      </c>
      <c r="G10" s="17">
        <f>'HV3'!AE54</f>
        <v>0</v>
      </c>
    </row>
    <row r="11" spans="1:7" ht="16" thickBot="1" x14ac:dyDescent="0.25"/>
    <row r="12" spans="1:7" ht="17" thickBot="1" x14ac:dyDescent="0.25">
      <c r="A12" s="11" t="s">
        <v>16</v>
      </c>
      <c r="B12" s="10" t="s">
        <v>18</v>
      </c>
      <c r="C12" s="10" t="s">
        <v>17</v>
      </c>
      <c r="D12" s="10" t="s">
        <v>20</v>
      </c>
      <c r="E12" s="10" t="s">
        <v>19</v>
      </c>
      <c r="F12" s="10" t="s">
        <v>22</v>
      </c>
      <c r="G12" s="10" t="s">
        <v>21</v>
      </c>
    </row>
    <row r="13" spans="1:7" x14ac:dyDescent="0.2">
      <c r="A13" s="2" t="s">
        <v>23</v>
      </c>
      <c r="B13" s="2">
        <f t="shared" ref="B13:G13" si="0">AVERAGE(B2:B10)</f>
        <v>321.96039317999998</v>
      </c>
      <c r="C13" s="2">
        <f t="shared" si="0"/>
        <v>427.32426992000006</v>
      </c>
      <c r="D13" s="2">
        <f t="shared" si="0"/>
        <v>3.6007022222222223E-3</v>
      </c>
      <c r="E13" s="2">
        <f t="shared" si="0"/>
        <v>4.2318990000000001E-2</v>
      </c>
      <c r="F13" s="2">
        <f t="shared" si="0"/>
        <v>6.4802256666666669E-2</v>
      </c>
      <c r="G13" s="2">
        <f t="shared" si="0"/>
        <v>4.1248279999999998E-2</v>
      </c>
    </row>
    <row r="14" spans="1:7" x14ac:dyDescent="0.2">
      <c r="A14" s="2" t="s">
        <v>24</v>
      </c>
      <c r="B14" s="2">
        <f t="shared" ref="B14:G14" si="1">MEDIAN(B2:B10)</f>
        <v>472.38490657</v>
      </c>
      <c r="C14" s="2">
        <f t="shared" si="1"/>
        <v>605.86338649000004</v>
      </c>
      <c r="D14" s="2">
        <f t="shared" si="1"/>
        <v>5.36514E-3</v>
      </c>
      <c r="E14" s="2">
        <f t="shared" si="1"/>
        <v>5.7833210000000003E-2</v>
      </c>
      <c r="F14" s="2">
        <f t="shared" si="1"/>
        <v>3.229311E-2</v>
      </c>
      <c r="G14" s="2">
        <f t="shared" si="1"/>
        <v>2.5242730000000001E-2</v>
      </c>
    </row>
    <row r="19" spans="1:7" ht="16" thickBot="1" x14ac:dyDescent="0.25"/>
    <row r="20" spans="1:7" ht="17" thickBot="1" x14ac:dyDescent="0.25">
      <c r="A20" s="11" t="s">
        <v>16</v>
      </c>
      <c r="B20" s="10" t="s">
        <v>18</v>
      </c>
      <c r="C20" s="10" t="s">
        <v>17</v>
      </c>
      <c r="D20" s="10" t="s">
        <v>20</v>
      </c>
      <c r="E20" s="10" t="s">
        <v>19</v>
      </c>
      <c r="F20" s="10" t="s">
        <v>22</v>
      </c>
      <c r="G20" s="10" t="s">
        <v>21</v>
      </c>
    </row>
    <row r="21" spans="1:7" x14ac:dyDescent="0.2">
      <c r="A21" s="2" t="s">
        <v>23</v>
      </c>
      <c r="B21" s="2">
        <f>AVERAGE(B2:B4)</f>
        <v>475.36794413333337</v>
      </c>
      <c r="C21" s="2">
        <f t="shared" ref="C21:G21" si="2">AVERAGE(C2:C4)</f>
        <v>676.41769339333348</v>
      </c>
      <c r="D21" s="2">
        <f t="shared" si="2"/>
        <v>5.3905566666666667E-3</v>
      </c>
      <c r="E21" s="2">
        <f t="shared" si="2"/>
        <v>6.3614656666666672E-2</v>
      </c>
      <c r="F21" s="2">
        <f t="shared" si="2"/>
        <v>3.2263740000000006E-2</v>
      </c>
      <c r="G21" s="2">
        <f t="shared" si="2"/>
        <v>3.4065183333333332E-2</v>
      </c>
    </row>
    <row r="22" spans="1:7" x14ac:dyDescent="0.2">
      <c r="A22" s="2" t="s">
        <v>24</v>
      </c>
      <c r="B22" s="2">
        <f>MEDIAN(B2:B4)</f>
        <v>472.38490657</v>
      </c>
      <c r="C22" s="2">
        <f t="shared" ref="C22:G22" si="3">MEDIAN(C2:C4)</f>
        <v>675.92151745000001</v>
      </c>
      <c r="D22" s="2">
        <f t="shared" si="3"/>
        <v>5.36514E-3</v>
      </c>
      <c r="E22" s="2">
        <f t="shared" si="3"/>
        <v>7.0187899999999998E-2</v>
      </c>
      <c r="F22" s="2">
        <f t="shared" si="3"/>
        <v>3.229311E-2</v>
      </c>
      <c r="G22" s="2">
        <f t="shared" si="3"/>
        <v>2.6093709999999999E-2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BE57-E1C8-4C2E-9DCA-574E70E876F8}">
  <dimension ref="A1:AE54"/>
  <sheetViews>
    <sheetView zoomScaleNormal="100" workbookViewId="0">
      <selection activeCell="I11" sqref="I11"/>
    </sheetView>
  </sheetViews>
  <sheetFormatPr baseColWidth="10" defaultColWidth="8.83203125" defaultRowHeight="15" x14ac:dyDescent="0.2"/>
  <cols>
    <col min="2" max="2" width="12.5" customWidth="1"/>
    <col min="3" max="3" width="12.83203125" customWidth="1"/>
    <col min="4" max="4" width="16.33203125" bestFit="1" customWidth="1"/>
    <col min="5" max="5" width="12.5" customWidth="1"/>
    <col min="7" max="7" width="10.6640625" customWidth="1"/>
    <col min="8" max="8" width="11.1640625" customWidth="1"/>
    <col min="12" max="12" width="19.5" customWidth="1"/>
    <col min="13" max="13" width="15" customWidth="1"/>
  </cols>
  <sheetData>
    <row r="1" spans="1:9" x14ac:dyDescent="0.2">
      <c r="A1" s="1" t="s">
        <v>0</v>
      </c>
      <c r="B1" s="2" t="s">
        <v>8</v>
      </c>
      <c r="C1" s="2" t="s">
        <v>9</v>
      </c>
      <c r="D1" s="2"/>
      <c r="E1" s="2"/>
      <c r="G1" s="2"/>
      <c r="H1" s="2"/>
    </row>
    <row r="2" spans="1:9" x14ac:dyDescent="0.2">
      <c r="B2" s="2">
        <v>84.872727299999994</v>
      </c>
      <c r="C2" s="2">
        <v>127.8259425</v>
      </c>
      <c r="D2" s="2"/>
      <c r="E2" s="2"/>
      <c r="G2" s="2"/>
      <c r="H2" s="2"/>
    </row>
    <row r="4" spans="1:9" x14ac:dyDescent="0.2">
      <c r="A4" s="2" t="s">
        <v>1</v>
      </c>
      <c r="B4" s="2"/>
      <c r="C4" s="2" t="s">
        <v>4</v>
      </c>
      <c r="D4" s="2" t="s">
        <v>14</v>
      </c>
      <c r="E4" s="2" t="s">
        <v>15</v>
      </c>
      <c r="G4" s="2"/>
      <c r="H4" s="2"/>
      <c r="I4" s="2"/>
    </row>
    <row r="5" spans="1:9" x14ac:dyDescent="0.2">
      <c r="A5" s="2">
        <v>22</v>
      </c>
      <c r="C5" s="2">
        <v>23.27</v>
      </c>
      <c r="D5" s="2">
        <f>($C$2-A5)/$B$2</f>
        <v>1.2468780710432055</v>
      </c>
      <c r="E5" s="2"/>
      <c r="G5" s="2"/>
      <c r="H5" s="2"/>
      <c r="I5" s="2"/>
    </row>
    <row r="6" spans="1:9" x14ac:dyDescent="0.2">
      <c r="A6" s="2">
        <v>40</v>
      </c>
      <c r="B6" s="2"/>
      <c r="C6" s="2">
        <v>31.1</v>
      </c>
      <c r="D6" s="2">
        <f t="shared" ref="D6:D10" si="0">($C$2-A6)/$B$2</f>
        <v>1.0347958089005584</v>
      </c>
      <c r="E6" s="2"/>
      <c r="G6" s="2"/>
      <c r="H6" s="2"/>
      <c r="I6" s="2"/>
    </row>
    <row r="7" spans="1:9" x14ac:dyDescent="0.2">
      <c r="A7" s="2">
        <v>50</v>
      </c>
      <c r="B7" s="2"/>
      <c r="C7" s="2">
        <v>41.7</v>
      </c>
      <c r="D7" s="2">
        <f t="shared" si="0"/>
        <v>0.91697232993242106</v>
      </c>
      <c r="E7" s="2"/>
      <c r="G7" s="2"/>
      <c r="H7" s="2"/>
      <c r="I7" s="2"/>
    </row>
    <row r="8" spans="1:9" x14ac:dyDescent="0.2">
      <c r="A8" s="2">
        <v>70</v>
      </c>
      <c r="B8" s="2"/>
      <c r="C8" s="2">
        <v>62.47</v>
      </c>
      <c r="D8" s="2">
        <f t="shared" si="0"/>
        <v>0.68132537199614651</v>
      </c>
      <c r="E8" s="2"/>
      <c r="G8" s="2"/>
      <c r="H8" s="2"/>
      <c r="I8" s="2"/>
    </row>
    <row r="9" spans="1:9" x14ac:dyDescent="0.2">
      <c r="A9" s="2">
        <v>85</v>
      </c>
      <c r="B9" s="2"/>
      <c r="C9" s="2">
        <v>77.930000000000007</v>
      </c>
      <c r="D9" s="2">
        <f t="shared" si="0"/>
        <v>0.50459015354394066</v>
      </c>
      <c r="E9" s="2"/>
    </row>
    <row r="10" spans="1:9" x14ac:dyDescent="0.2">
      <c r="A10" s="2">
        <v>100</v>
      </c>
      <c r="B10" s="2"/>
      <c r="C10" s="2">
        <v>93.21</v>
      </c>
      <c r="D10" s="2">
        <f t="shared" si="0"/>
        <v>0.32785493509173469</v>
      </c>
      <c r="E10" s="2"/>
    </row>
    <row r="17" spans="1:31" x14ac:dyDescent="0.2">
      <c r="L17" t="s">
        <v>25</v>
      </c>
      <c r="M17" t="s">
        <v>26</v>
      </c>
      <c r="U17" t="s">
        <v>25</v>
      </c>
      <c r="V17" t="s">
        <v>26</v>
      </c>
      <c r="AD17" t="s">
        <v>25</v>
      </c>
      <c r="AE17" t="s">
        <v>26</v>
      </c>
    </row>
    <row r="18" spans="1:31" x14ac:dyDescent="0.2">
      <c r="L18" s="1">
        <v>496.42443255000001</v>
      </c>
      <c r="M18" s="1">
        <v>647.10976628000003</v>
      </c>
      <c r="U18">
        <v>5.4257300000000001E-3</v>
      </c>
      <c r="V18">
        <v>4.0298609999999999E-2</v>
      </c>
      <c r="AD18">
        <v>3.233449E-2</v>
      </c>
      <c r="AE18">
        <v>2.5242730000000001E-2</v>
      </c>
    </row>
    <row r="19" spans="1:31" x14ac:dyDescent="0.2">
      <c r="A19" s="1" t="s">
        <v>6</v>
      </c>
      <c r="B19" s="2" t="s">
        <v>8</v>
      </c>
      <c r="C19" s="2" t="s">
        <v>9</v>
      </c>
      <c r="D19" s="2" t="s">
        <v>10</v>
      </c>
      <c r="E19" s="2" t="s">
        <v>11</v>
      </c>
      <c r="G19" s="2" t="s">
        <v>12</v>
      </c>
      <c r="H19" s="2" t="s">
        <v>13</v>
      </c>
    </row>
    <row r="20" spans="1:31" x14ac:dyDescent="0.2">
      <c r="B20" s="2">
        <v>511.81824260000002</v>
      </c>
      <c r="C20" s="2">
        <v>655.26482729999998</v>
      </c>
      <c r="D20" s="2">
        <v>5.4080400000000002E-3</v>
      </c>
      <c r="E20" s="2">
        <v>9.0301969999999995E-2</v>
      </c>
      <c r="G20" s="2">
        <v>6.1754690000000001E-2</v>
      </c>
      <c r="H20" s="2">
        <v>6.370294E-2</v>
      </c>
    </row>
    <row r="22" spans="1:31" x14ac:dyDescent="0.2">
      <c r="A22" s="2" t="s">
        <v>1</v>
      </c>
      <c r="B22" s="2" t="s">
        <v>2</v>
      </c>
      <c r="C22" s="2" t="s">
        <v>4</v>
      </c>
      <c r="D22" s="2" t="s">
        <v>14</v>
      </c>
      <c r="E22" s="2" t="s">
        <v>15</v>
      </c>
      <c r="G22" s="2" t="s">
        <v>3</v>
      </c>
      <c r="H22" s="2" t="s">
        <v>5</v>
      </c>
      <c r="I22" s="2" t="s">
        <v>15</v>
      </c>
    </row>
    <row r="23" spans="1:31" x14ac:dyDescent="0.2">
      <c r="A23" s="2">
        <v>50</v>
      </c>
      <c r="B23" s="2">
        <v>82.9</v>
      </c>
      <c r="C23" s="2">
        <v>55.9</v>
      </c>
      <c r="D23" s="2">
        <f>($C$20-A23)/$B$20</f>
        <v>1.1825776748896211</v>
      </c>
      <c r="E23" s="2">
        <f>(B23*$D$20)+$E$20</f>
        <v>0.53862848600000002</v>
      </c>
      <c r="G23" s="2">
        <v>9.0399999999999991</v>
      </c>
      <c r="H23" s="2">
        <v>18.5</v>
      </c>
      <c r="I23" s="2">
        <f>(G23*$G$20)+$H$20</f>
        <v>0.62196533759999995</v>
      </c>
    </row>
    <row r="24" spans="1:31" x14ac:dyDescent="0.2">
      <c r="A24" s="2">
        <v>100</v>
      </c>
      <c r="B24" s="2">
        <v>95.4</v>
      </c>
      <c r="C24" s="2">
        <v>98.2</v>
      </c>
      <c r="D24" s="2">
        <f t="shared" ref="D24:D28" si="1">($C$20-A24)/$B$20</f>
        <v>1.0848867451056343</v>
      </c>
      <c r="E24" s="2">
        <f t="shared" ref="E24:E28" si="2">(B24*$D$20)+$E$20</f>
        <v>0.60622898599999997</v>
      </c>
      <c r="G24" s="2">
        <v>19.04</v>
      </c>
      <c r="H24" s="2">
        <v>37.6</v>
      </c>
      <c r="I24" s="2">
        <f t="shared" ref="I24:I26" si="3">(G24*$G$20)+$H$20</f>
        <v>1.2395122375999998</v>
      </c>
    </row>
    <row r="25" spans="1:31" x14ac:dyDescent="0.2">
      <c r="A25" s="2">
        <v>200</v>
      </c>
      <c r="B25" s="2">
        <v>189.4</v>
      </c>
      <c r="C25" s="2">
        <v>192.4</v>
      </c>
      <c r="D25" s="2">
        <f t="shared" si="1"/>
        <v>0.88950488553766127</v>
      </c>
      <c r="E25" s="2">
        <f t="shared" si="2"/>
        <v>1.1145847460000002</v>
      </c>
      <c r="G25" s="2">
        <v>32.11</v>
      </c>
      <c r="H25" s="2">
        <v>62.4</v>
      </c>
      <c r="I25" s="2">
        <f t="shared" si="3"/>
        <v>2.0466460359000003</v>
      </c>
    </row>
    <row r="26" spans="1:31" x14ac:dyDescent="0.2">
      <c r="A26" s="2">
        <v>300</v>
      </c>
      <c r="B26" s="2">
        <v>282.89999999999998</v>
      </c>
      <c r="C26" s="2">
        <v>286.7</v>
      </c>
      <c r="D26" s="2">
        <f t="shared" si="1"/>
        <v>0.69412302596968822</v>
      </c>
      <c r="E26" s="2">
        <f t="shared" si="2"/>
        <v>1.620236486</v>
      </c>
      <c r="G26" s="2">
        <v>46.77</v>
      </c>
      <c r="H26" s="2">
        <v>90.7</v>
      </c>
      <c r="I26" s="2">
        <f t="shared" si="3"/>
        <v>2.9519697913000003</v>
      </c>
    </row>
    <row r="27" spans="1:31" x14ac:dyDescent="0.2">
      <c r="A27" s="2">
        <v>400</v>
      </c>
      <c r="B27" s="2">
        <v>372.9</v>
      </c>
      <c r="C27" s="2">
        <v>377.3</v>
      </c>
      <c r="D27" s="2">
        <f t="shared" si="1"/>
        <v>0.49874116640171506</v>
      </c>
      <c r="E27" s="2">
        <f t="shared" si="2"/>
        <v>2.106960086</v>
      </c>
    </row>
    <row r="28" spans="1:31" x14ac:dyDescent="0.2">
      <c r="A28" s="2">
        <v>500</v>
      </c>
      <c r="B28" s="2">
        <v>468.1</v>
      </c>
      <c r="C28" s="2">
        <v>464.7</v>
      </c>
      <c r="D28" s="2">
        <f t="shared" si="1"/>
        <v>0.30335930683374196</v>
      </c>
      <c r="E28" s="2">
        <f t="shared" si="2"/>
        <v>2.6218054940000002</v>
      </c>
    </row>
    <row r="35" spans="1:31" x14ac:dyDescent="0.2">
      <c r="L35" t="s">
        <v>25</v>
      </c>
      <c r="M35" t="s">
        <v>26</v>
      </c>
      <c r="U35" t="s">
        <v>25</v>
      </c>
      <c r="V35" t="s">
        <v>26</v>
      </c>
      <c r="AD35" t="s">
        <v>25</v>
      </c>
      <c r="AE35" t="s">
        <v>26</v>
      </c>
    </row>
    <row r="36" spans="1:31" x14ac:dyDescent="0.2">
      <c r="L36" s="1">
        <v>456.95974044000002</v>
      </c>
      <c r="M36" s="1">
        <v>656.13696271000003</v>
      </c>
      <c r="U36">
        <v>5.2154000000000002E-3</v>
      </c>
      <c r="V36">
        <v>0.15244858999999999</v>
      </c>
      <c r="AD36">
        <v>3.229311E-2</v>
      </c>
      <c r="AE36">
        <v>2.6093709999999999E-2</v>
      </c>
    </row>
    <row r="37" spans="1:31" x14ac:dyDescent="0.2">
      <c r="A37" s="1" t="s">
        <v>7</v>
      </c>
      <c r="B37" s="2" t="s">
        <v>8</v>
      </c>
      <c r="C37" s="2" t="s">
        <v>9</v>
      </c>
      <c r="D37" s="2" t="s">
        <v>10</v>
      </c>
      <c r="E37" s="2" t="s">
        <v>11</v>
      </c>
      <c r="G37" s="2" t="s">
        <v>12</v>
      </c>
      <c r="H37" s="2" t="s">
        <v>13</v>
      </c>
    </row>
    <row r="38" spans="1:31" x14ac:dyDescent="0.2">
      <c r="B38" s="2">
        <v>511.81824260000002</v>
      </c>
      <c r="C38" s="2">
        <v>655.26482729999998</v>
      </c>
      <c r="D38" s="2">
        <v>5.4080400000000002E-3</v>
      </c>
      <c r="E38" s="2">
        <v>9.0301969999999995E-2</v>
      </c>
      <c r="G38" s="2">
        <v>6.1754690000000001E-2</v>
      </c>
      <c r="H38" s="2">
        <v>6.370294E-2</v>
      </c>
    </row>
    <row r="40" spans="1:31" x14ac:dyDescent="0.2">
      <c r="A40" s="2" t="s">
        <v>1</v>
      </c>
      <c r="B40" s="2" t="s">
        <v>2</v>
      </c>
      <c r="C40" s="2" t="s">
        <v>4</v>
      </c>
      <c r="D40" s="2" t="s">
        <v>14</v>
      </c>
      <c r="E40" s="2" t="s">
        <v>15</v>
      </c>
      <c r="G40" s="2" t="s">
        <v>3</v>
      </c>
      <c r="H40" s="2" t="s">
        <v>5</v>
      </c>
      <c r="I40" s="2" t="s">
        <v>15</v>
      </c>
    </row>
    <row r="41" spans="1:31" x14ac:dyDescent="0.2">
      <c r="A41" s="2">
        <v>50</v>
      </c>
      <c r="B41" s="2">
        <v>51.2</v>
      </c>
      <c r="C41" s="2">
        <v>57.7</v>
      </c>
      <c r="D41" s="2">
        <f t="shared" ref="D41:D46" si="4">($C$38-A41)/$B$38</f>
        <v>1.1825776748896211</v>
      </c>
      <c r="E41" s="2">
        <f t="shared" ref="E41:E46" si="5">(B41*$D$38)+$E$38</f>
        <v>0.36719361800000005</v>
      </c>
      <c r="G41" s="2">
        <v>9.61</v>
      </c>
      <c r="H41" s="2">
        <v>18.899999999999999</v>
      </c>
      <c r="I41" s="2">
        <f>(G41*$G$38)+$H$38</f>
        <v>0.65716551089999997</v>
      </c>
    </row>
    <row r="42" spans="1:31" x14ac:dyDescent="0.2">
      <c r="A42" s="2">
        <v>100</v>
      </c>
      <c r="B42" s="2">
        <v>97.2</v>
      </c>
      <c r="C42" s="2">
        <v>103.6</v>
      </c>
      <c r="D42" s="2">
        <f t="shared" si="4"/>
        <v>1.0848867451056343</v>
      </c>
      <c r="E42" s="2">
        <f t="shared" si="5"/>
        <v>0.61596345799999996</v>
      </c>
      <c r="G42" s="2">
        <v>20.49</v>
      </c>
      <c r="H42" s="2">
        <v>39.700000000000003</v>
      </c>
      <c r="I42" s="2">
        <f>(G42*$G$38)+$H$38</f>
        <v>1.3290565380999999</v>
      </c>
    </row>
    <row r="43" spans="1:31" x14ac:dyDescent="0.2">
      <c r="A43" s="2">
        <v>200</v>
      </c>
      <c r="B43" s="2">
        <v>194.2</v>
      </c>
      <c r="C43" s="2">
        <v>200.9</v>
      </c>
      <c r="D43" s="2">
        <f t="shared" si="4"/>
        <v>0.88950488553766127</v>
      </c>
      <c r="E43" s="2">
        <f t="shared" si="5"/>
        <v>1.1405433380000001</v>
      </c>
      <c r="G43" s="2">
        <v>33.78</v>
      </c>
      <c r="H43" s="2">
        <v>65.2</v>
      </c>
      <c r="I43" s="2">
        <f>(G43*$G$38)+$H$38</f>
        <v>2.1497763682000004</v>
      </c>
    </row>
    <row r="44" spans="1:31" x14ac:dyDescent="0.2">
      <c r="A44" s="2">
        <v>300</v>
      </c>
      <c r="B44" s="2">
        <v>290.39999999999998</v>
      </c>
      <c r="C44" s="2">
        <v>297.39999999999998</v>
      </c>
      <c r="D44" s="2">
        <f t="shared" si="4"/>
        <v>0.69412302596968822</v>
      </c>
      <c r="E44" s="2">
        <f t="shared" si="5"/>
        <v>1.6607967859999999</v>
      </c>
      <c r="G44" s="2">
        <v>47.11</v>
      </c>
      <c r="H44" s="2">
        <v>90.9</v>
      </c>
      <c r="I44" s="2">
        <f>(G44*$G$38)+$H$38</f>
        <v>2.9729663859000004</v>
      </c>
    </row>
    <row r="45" spans="1:31" x14ac:dyDescent="0.2">
      <c r="A45" s="2">
        <v>400</v>
      </c>
      <c r="B45" s="2">
        <v>383.5</v>
      </c>
      <c r="C45" s="2">
        <v>391.7</v>
      </c>
      <c r="D45" s="2">
        <f t="shared" si="4"/>
        <v>0.49874116640171506</v>
      </c>
      <c r="E45" s="2">
        <f t="shared" si="5"/>
        <v>2.1642853100000004</v>
      </c>
    </row>
    <row r="46" spans="1:31" x14ac:dyDescent="0.2">
      <c r="A46" s="2">
        <v>500</v>
      </c>
      <c r="B46" s="2">
        <v>460.3</v>
      </c>
      <c r="C46" s="2">
        <v>469.6</v>
      </c>
      <c r="D46" s="2">
        <f t="shared" si="4"/>
        <v>0.30335930683374196</v>
      </c>
      <c r="E46" s="2">
        <f t="shared" si="5"/>
        <v>2.5796227820000004</v>
      </c>
    </row>
    <row r="53" spans="12:31" x14ac:dyDescent="0.2">
      <c r="L53" t="s">
        <v>25</v>
      </c>
      <c r="M53" t="s">
        <v>26</v>
      </c>
      <c r="U53" t="s">
        <v>25</v>
      </c>
      <c r="V53" t="s">
        <v>26</v>
      </c>
      <c r="AD53" t="s">
        <v>25</v>
      </c>
      <c r="AE53" t="s">
        <v>26</v>
      </c>
    </row>
    <row r="54" spans="12:31" x14ac:dyDescent="0.2">
      <c r="L54" s="1">
        <v>471.31869606999999</v>
      </c>
      <c r="M54" s="1">
        <v>676.43946087999996</v>
      </c>
      <c r="U54">
        <v>5.3723499999999997E-3</v>
      </c>
      <c r="V54">
        <v>5.9599890000000003E-2</v>
      </c>
      <c r="AD54">
        <v>3.2163619999999997E-2</v>
      </c>
      <c r="AE54">
        <v>5.0859109999999999E-2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HV1</vt:lpstr>
      <vt:lpstr>HV2</vt:lpstr>
      <vt:lpstr>HV3</vt:lpstr>
      <vt:lpstr>List4</vt:lpstr>
      <vt:lpstr>PRE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</dc:creator>
  <cp:lastModifiedBy>Tomáš Kulhánek</cp:lastModifiedBy>
  <dcterms:created xsi:type="dcterms:W3CDTF">2022-03-03T19:37:00Z</dcterms:created>
  <dcterms:modified xsi:type="dcterms:W3CDTF">2024-01-06T20:14:10Z</dcterms:modified>
</cp:coreProperties>
</file>