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kzeng/Library/Caches/Transmit/52702170-018D-4EC0-96F0-ECD0FE93B15D/sh03-ln03.sherlock.stanford.edu/oak/stanford/groups/engreitz/Users/tonyzeng/GW_PERTURB/references/"/>
    </mc:Choice>
  </mc:AlternateContent>
  <xr:revisionPtr revIDLastSave="0" documentId="13_ncr:1_{9A31939A-3D32-C241-BA0B-7110EA4D35F0}" xr6:coauthVersionLast="47" xr6:coauthVersionMax="47" xr10:uidLastSave="{00000000-0000-0000-0000-000000000000}"/>
  <bookViews>
    <workbookView xWindow="16500" yWindow="3320" windowWidth="36180" windowHeight="23440" xr2:uid="{567C4694-6620-2E45-B53F-A5F9D2690C92}"/>
  </bookViews>
  <sheets>
    <sheet name="sample_info" sheetId="1" r:id="rId1"/>
    <sheet name="sample_info_pil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8" i="1"/>
  <c r="P19" i="1"/>
  <c r="P20" i="1"/>
  <c r="P21" i="1"/>
  <c r="P22" i="1"/>
  <c r="P23" i="1"/>
  <c r="P24" i="1"/>
  <c r="P25" i="1"/>
  <c r="P34" i="1"/>
  <c r="P35" i="1"/>
  <c r="P36" i="1"/>
  <c r="P37" i="1"/>
  <c r="P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C3" i="1"/>
  <c r="E4" i="2"/>
  <c r="E2" i="2"/>
  <c r="F19" i="1" l="1"/>
  <c r="F20" i="1"/>
  <c r="F21" i="1"/>
  <c r="F22" i="1"/>
  <c r="F23" i="1"/>
  <c r="F24" i="1"/>
  <c r="F25" i="1"/>
  <c r="F18" i="1"/>
  <c r="F3" i="1"/>
  <c r="F4" i="1"/>
  <c r="F5" i="1"/>
  <c r="F6" i="1"/>
  <c r="F7" i="1"/>
  <c r="F8" i="1"/>
  <c r="F9" i="1"/>
  <c r="F2" i="1"/>
  <c r="F35" i="1"/>
  <c r="F36" i="1"/>
  <c r="F37" i="1"/>
  <c r="F34" i="1"/>
</calcChain>
</file>

<file path=xl/sharedStrings.xml><?xml version="1.0" encoding="utf-8"?>
<sst xmlns="http://schemas.openxmlformats.org/spreadsheetml/2006/main" count="568" uniqueCount="113">
  <si>
    <t>sample_id</t>
  </si>
  <si>
    <t>pool</t>
  </si>
  <si>
    <t>sample_type</t>
  </si>
  <si>
    <t>expected_cells</t>
  </si>
  <si>
    <t>min_umi_threshold</t>
  </si>
  <si>
    <t>fastq_dir</t>
  </si>
  <si>
    <t>gex_1</t>
  </si>
  <si>
    <t>pool1</t>
  </si>
  <si>
    <t>gex</t>
  </si>
  <si>
    <t>guide_1</t>
  </si>
  <si>
    <t>../data/May2025_GW_pool1</t>
  </si>
  <si>
    <t>gex_2</t>
  </si>
  <si>
    <t>guide_2</t>
  </si>
  <si>
    <t>gex_3</t>
  </si>
  <si>
    <t>guide_3</t>
  </si>
  <si>
    <t>gex_4</t>
  </si>
  <si>
    <t>guide_4</t>
  </si>
  <si>
    <t>gex_5</t>
  </si>
  <si>
    <t>guide_5</t>
  </si>
  <si>
    <t>gex_6</t>
  </si>
  <si>
    <t>guide_6</t>
  </si>
  <si>
    <t>gex_7</t>
  </si>
  <si>
    <t>guide_7</t>
  </si>
  <si>
    <t>gex_8</t>
  </si>
  <si>
    <t>guide_8</t>
  </si>
  <si>
    <t>guide</t>
  </si>
  <si>
    <t>NA</t>
  </si>
  <si>
    <t>pool2</t>
  </si>
  <si>
    <t>../data/May2025_GW_pool2</t>
  </si>
  <si>
    <t>gex_batch_1</t>
  </si>
  <si>
    <t>pool3</t>
  </si>
  <si>
    <t>guide_batch_1</t>
  </si>
  <si>
    <t>../data/May2025_GW_pool3</t>
  </si>
  <si>
    <t>gex_batch_2</t>
  </si>
  <si>
    <t>guide_batch_2</t>
  </si>
  <si>
    <t>gex_batch_3</t>
  </si>
  <si>
    <t>guide_batch_3</t>
  </si>
  <si>
    <t>gex_batch_5</t>
  </si>
  <si>
    <t>guide_batch_5</t>
  </si>
  <si>
    <t>other_1</t>
  </si>
  <si>
    <t>other</t>
  </si>
  <si>
    <t>other_2</t>
  </si>
  <si>
    <t>other_3</t>
  </si>
  <si>
    <t>other_4</t>
  </si>
  <si>
    <t>other_5</t>
  </si>
  <si>
    <t>other_6</t>
  </si>
  <si>
    <t>other_7</t>
  </si>
  <si>
    <t>other_8</t>
  </si>
  <si>
    <t>notes</t>
  </si>
  <si>
    <t>expectation is zero counts</t>
  </si>
  <si>
    <t>sample_to_well_mapping</t>
  </si>
  <si>
    <t>plate1</t>
  </si>
  <si>
    <t>plate2</t>
  </si>
  <si>
    <t>plate3</t>
  </si>
  <si>
    <t>plate5</t>
  </si>
  <si>
    <t>i7 barcode</t>
  </si>
  <si>
    <t>i5 barcode</t>
  </si>
  <si>
    <t>GAACTGAGCG</t>
  </si>
  <si>
    <t>CGCTCCACGA</t>
  </si>
  <si>
    <t>AGGTCAGATA</t>
  </si>
  <si>
    <t>TATCTTGTAG</t>
  </si>
  <si>
    <t>CGACATCCGA</t>
  </si>
  <si>
    <t>AATGAACGTA</t>
  </si>
  <si>
    <t>ATTCCATAAG</t>
  </si>
  <si>
    <t>CCACCAGGCA</t>
  </si>
  <si>
    <t>CACAATAGGA</t>
  </si>
  <si>
    <t>CTCGGATGGA</t>
  </si>
  <si>
    <t>AACATCGCGC</t>
  </si>
  <si>
    <t>ACAAGTGGAC</t>
  </si>
  <si>
    <t>CTAGTGCTCT</t>
  </si>
  <si>
    <t>TACTGTTCCA</t>
  </si>
  <si>
    <t>GATCAAGGCA</t>
  </si>
  <si>
    <t>ATTAACAAGG</t>
  </si>
  <si>
    <t>TGCCGGTCAG</t>
  </si>
  <si>
    <t>TTGTATCAGG</t>
  </si>
  <si>
    <t>CACTCAATTC</t>
  </si>
  <si>
    <t>CACAACTTAA</t>
  </si>
  <si>
    <t>TCTCACACGC</t>
  </si>
  <si>
    <t>TCACTGTCCG</t>
  </si>
  <si>
    <t>TCAATGGAGA</t>
  </si>
  <si>
    <t>GTTGTAGTGC</t>
  </si>
  <si>
    <t>ATATGCATGT</t>
  </si>
  <si>
    <t>CCAGGCACCA</t>
  </si>
  <si>
    <t>CTAGCTTCAA</t>
  </si>
  <si>
    <t>AGCTTACACA</t>
  </si>
  <si>
    <t>TCCGTTATGT</t>
  </si>
  <si>
    <t>TACACTACAA</t>
  </si>
  <si>
    <t>GGTCTATTAA</t>
  </si>
  <si>
    <t>CGTGTCGTGG</t>
  </si>
  <si>
    <t>../data/250508_NB551514_0295_AHYGKNBGYW</t>
  </si>
  <si>
    <t>AGGTCAGA</t>
  </si>
  <si>
    <t>TATCTTGT</t>
  </si>
  <si>
    <t>CACTCAAT</t>
  </si>
  <si>
    <t>CACAACTT</t>
  </si>
  <si>
    <t>../data/250507_NB551514_0294_AHTYMNAFX7</t>
  </si>
  <si>
    <t>ATTCCATA</t>
  </si>
  <si>
    <t>CCACCAGG</t>
  </si>
  <si>
    <t>TCAATGGA</t>
  </si>
  <si>
    <t>GTTGTAGT</t>
  </si>
  <si>
    <t>R1 length</t>
  </si>
  <si>
    <t>R2 length</t>
  </si>
  <si>
    <t>plate4</t>
  </si>
  <si>
    <t>pool1000</t>
  </si>
  <si>
    <t>pool1001</t>
  </si>
  <si>
    <t>paired_guide_sample_id</t>
  </si>
  <si>
    <t>paired_guide_pool</t>
  </si>
  <si>
    <t>SAMPLE MIXUP</t>
  </si>
  <si>
    <t>sample</t>
  </si>
  <si>
    <t>paired_guide_sample</t>
  </si>
  <si>
    <t>i7_barcode</t>
  </si>
  <si>
    <t>i5_barcode</t>
  </si>
  <si>
    <t>read1_length</t>
  </si>
  <si>
    <t>read2_length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</si>
</sst>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1"/>
      <name val="Berkeley Mono Regular"/>
    </font>
    <font>
      <b/>
      <sz val="12"/>
      <color rgb="FFFF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6802-8603-BB46-B586-A94F32B53A45}">
  <dimension ref="A1:P49"/>
  <sheetViews>
    <sheetView tabSelected="1" topLeftCell="C1" zoomScale="94" workbookViewId="0">
      <selection activeCell="M2" sqref="M2"/>
    </sheetView>
  </sheetViews>
  <sheetFormatPr baseColWidth="10" defaultRowHeight="16"/>
  <cols>
    <col min="1" max="1" width="26" customWidth="1"/>
    <col min="3" max="3" width="31.83203125" customWidth="1"/>
    <col min="5" max="5" width="21" customWidth="1"/>
    <col min="6" max="6" width="44.1640625" customWidth="1"/>
    <col min="7" max="7" width="22" customWidth="1"/>
    <col min="8" max="8" width="19.33203125" customWidth="1"/>
    <col min="9" max="9" width="17.6640625" customWidth="1"/>
    <col min="10" max="10" width="23.5" customWidth="1"/>
    <col min="13" max="13" width="23" customWidth="1"/>
    <col min="14" max="14" width="21" customWidth="1"/>
    <col min="15" max="15" width="20.6640625" customWidth="1"/>
  </cols>
  <sheetData>
    <row r="1" spans="1:16">
      <c r="A1" t="s">
        <v>1</v>
      </c>
      <c r="B1" t="s">
        <v>107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50</v>
      </c>
      <c r="I1" s="1" t="s">
        <v>109</v>
      </c>
      <c r="J1" s="1" t="s">
        <v>110</v>
      </c>
      <c r="K1" t="s">
        <v>48</v>
      </c>
      <c r="L1" t="s">
        <v>111</v>
      </c>
      <c r="M1" t="s">
        <v>112</v>
      </c>
      <c r="N1" t="s">
        <v>105</v>
      </c>
      <c r="O1" t="s">
        <v>108</v>
      </c>
      <c r="P1" t="s">
        <v>104</v>
      </c>
    </row>
    <row r="2" spans="1:16">
      <c r="A2" t="s">
        <v>7</v>
      </c>
      <c r="B2" t="s">
        <v>6</v>
      </c>
      <c r="C2" t="str">
        <f>_xlfn.CONCAT(A2,":",B2)</f>
        <v>pool1:gex_1</v>
      </c>
      <c r="D2" t="s">
        <v>8</v>
      </c>
      <c r="E2">
        <v>50000</v>
      </c>
      <c r="F2">
        <f>0.95*3250000000/400000*0.1</f>
        <v>771.875</v>
      </c>
      <c r="G2" t="s">
        <v>10</v>
      </c>
      <c r="H2" t="s">
        <v>51</v>
      </c>
      <c r="I2" s="2" t="s">
        <v>57</v>
      </c>
      <c r="J2" s="2" t="s">
        <v>58</v>
      </c>
      <c r="L2">
        <v>150</v>
      </c>
      <c r="M2">
        <v>150</v>
      </c>
      <c r="N2" t="s">
        <v>7</v>
      </c>
      <c r="O2" t="s">
        <v>9</v>
      </c>
      <c r="P2" t="str">
        <f>_xlfn.CONCAT(N2,":",O2)</f>
        <v>pool1:guide_1</v>
      </c>
    </row>
    <row r="3" spans="1:16">
      <c r="A3" t="s">
        <v>7</v>
      </c>
      <c r="B3" t="s">
        <v>11</v>
      </c>
      <c r="C3" t="str">
        <f>_xlfn.CONCAT(A3,":",B3)</f>
        <v>pool1:gex_2</v>
      </c>
      <c r="D3" t="s">
        <v>8</v>
      </c>
      <c r="E3">
        <v>50000</v>
      </c>
      <c r="F3">
        <f t="shared" ref="F3:F9" si="0">0.95*3250000000/400000*0.1</f>
        <v>771.875</v>
      </c>
      <c r="G3" t="s">
        <v>10</v>
      </c>
      <c r="H3" t="s">
        <v>51</v>
      </c>
      <c r="I3" s="2" t="s">
        <v>59</v>
      </c>
      <c r="J3" s="2" t="s">
        <v>60</v>
      </c>
      <c r="L3">
        <v>150</v>
      </c>
      <c r="M3">
        <v>150</v>
      </c>
      <c r="N3" t="s">
        <v>7</v>
      </c>
      <c r="O3" t="s">
        <v>12</v>
      </c>
      <c r="P3" t="str">
        <f t="shared" ref="P3:P49" si="1">_xlfn.CONCAT(N3,":",O3)</f>
        <v>pool1:guide_2</v>
      </c>
    </row>
    <row r="4" spans="1:16">
      <c r="A4" t="s">
        <v>7</v>
      </c>
      <c r="B4" t="s">
        <v>13</v>
      </c>
      <c r="C4" t="str">
        <f t="shared" ref="C4:C49" si="2">_xlfn.CONCAT(A4,":",B4)</f>
        <v>pool1:gex_3</v>
      </c>
      <c r="D4" t="s">
        <v>8</v>
      </c>
      <c r="E4">
        <v>50000</v>
      </c>
      <c r="F4">
        <f t="shared" si="0"/>
        <v>771.875</v>
      </c>
      <c r="G4" t="s">
        <v>10</v>
      </c>
      <c r="H4" t="s">
        <v>51</v>
      </c>
      <c r="I4" s="2" t="s">
        <v>61</v>
      </c>
      <c r="J4" s="2" t="s">
        <v>62</v>
      </c>
      <c r="L4">
        <v>150</v>
      </c>
      <c r="M4">
        <v>150</v>
      </c>
      <c r="N4" t="s">
        <v>7</v>
      </c>
      <c r="O4" t="s">
        <v>14</v>
      </c>
      <c r="P4" t="str">
        <f t="shared" si="1"/>
        <v>pool1:guide_3</v>
      </c>
    </row>
    <row r="5" spans="1:16">
      <c r="A5" t="s">
        <v>7</v>
      </c>
      <c r="B5" t="s">
        <v>15</v>
      </c>
      <c r="C5" t="str">
        <f t="shared" si="2"/>
        <v>pool1:gex_4</v>
      </c>
      <c r="D5" t="s">
        <v>8</v>
      </c>
      <c r="E5">
        <v>50000</v>
      </c>
      <c r="F5">
        <f t="shared" si="0"/>
        <v>771.875</v>
      </c>
      <c r="G5" t="s">
        <v>10</v>
      </c>
      <c r="H5" t="s">
        <v>51</v>
      </c>
      <c r="I5" s="2" t="s">
        <v>63</v>
      </c>
      <c r="J5" s="2" t="s">
        <v>64</v>
      </c>
      <c r="L5">
        <v>150</v>
      </c>
      <c r="M5">
        <v>150</v>
      </c>
      <c r="N5" t="s">
        <v>7</v>
      </c>
      <c r="O5" t="s">
        <v>16</v>
      </c>
      <c r="P5" t="str">
        <f t="shared" si="1"/>
        <v>pool1:guide_4</v>
      </c>
    </row>
    <row r="6" spans="1:16">
      <c r="A6" t="s">
        <v>7</v>
      </c>
      <c r="B6" t="s">
        <v>17</v>
      </c>
      <c r="C6" t="str">
        <f t="shared" si="2"/>
        <v>pool1:gex_5</v>
      </c>
      <c r="D6" t="s">
        <v>8</v>
      </c>
      <c r="E6">
        <v>50000</v>
      </c>
      <c r="F6">
        <f t="shared" si="0"/>
        <v>771.875</v>
      </c>
      <c r="G6" t="s">
        <v>10</v>
      </c>
      <c r="H6" t="s">
        <v>51</v>
      </c>
      <c r="I6" s="2" t="s">
        <v>65</v>
      </c>
      <c r="J6" s="2" t="s">
        <v>66</v>
      </c>
      <c r="L6">
        <v>150</v>
      </c>
      <c r="M6">
        <v>150</v>
      </c>
      <c r="N6" t="s">
        <v>7</v>
      </c>
      <c r="O6" t="s">
        <v>18</v>
      </c>
      <c r="P6" t="str">
        <f t="shared" si="1"/>
        <v>pool1:guide_5</v>
      </c>
    </row>
    <row r="7" spans="1:16">
      <c r="A7" t="s">
        <v>7</v>
      </c>
      <c r="B7" t="s">
        <v>19</v>
      </c>
      <c r="C7" t="str">
        <f t="shared" si="2"/>
        <v>pool1:gex_6</v>
      </c>
      <c r="D7" t="s">
        <v>8</v>
      </c>
      <c r="E7">
        <v>50000</v>
      </c>
      <c r="F7">
        <f t="shared" si="0"/>
        <v>771.875</v>
      </c>
      <c r="G7" t="s">
        <v>10</v>
      </c>
      <c r="H7" t="s">
        <v>51</v>
      </c>
      <c r="I7" s="2" t="s">
        <v>67</v>
      </c>
      <c r="J7" s="2" t="s">
        <v>68</v>
      </c>
      <c r="L7">
        <v>150</v>
      </c>
      <c r="M7">
        <v>150</v>
      </c>
      <c r="N7" t="s">
        <v>7</v>
      </c>
      <c r="O7" t="s">
        <v>20</v>
      </c>
      <c r="P7" t="str">
        <f t="shared" si="1"/>
        <v>pool1:guide_6</v>
      </c>
    </row>
    <row r="8" spans="1:16">
      <c r="A8" t="s">
        <v>7</v>
      </c>
      <c r="B8" t="s">
        <v>21</v>
      </c>
      <c r="C8" t="str">
        <f t="shared" si="2"/>
        <v>pool1:gex_7</v>
      </c>
      <c r="D8" t="s">
        <v>8</v>
      </c>
      <c r="E8">
        <v>50000</v>
      </c>
      <c r="F8">
        <f t="shared" si="0"/>
        <v>771.875</v>
      </c>
      <c r="G8" t="s">
        <v>10</v>
      </c>
      <c r="H8" t="s">
        <v>51</v>
      </c>
      <c r="I8" s="2" t="s">
        <v>69</v>
      </c>
      <c r="J8" s="2" t="s">
        <v>70</v>
      </c>
      <c r="L8">
        <v>150</v>
      </c>
      <c r="M8">
        <v>150</v>
      </c>
      <c r="N8" t="s">
        <v>7</v>
      </c>
      <c r="O8" t="s">
        <v>22</v>
      </c>
      <c r="P8" t="str">
        <f t="shared" si="1"/>
        <v>pool1:guide_7</v>
      </c>
    </row>
    <row r="9" spans="1:16">
      <c r="A9" t="s">
        <v>7</v>
      </c>
      <c r="B9" t="s">
        <v>23</v>
      </c>
      <c r="C9" t="str">
        <f t="shared" si="2"/>
        <v>pool1:gex_8</v>
      </c>
      <c r="D9" t="s">
        <v>8</v>
      </c>
      <c r="E9">
        <v>50000</v>
      </c>
      <c r="F9">
        <f t="shared" si="0"/>
        <v>771.875</v>
      </c>
      <c r="G9" t="s">
        <v>10</v>
      </c>
      <c r="H9" t="s">
        <v>51</v>
      </c>
      <c r="I9" s="2" t="s">
        <v>71</v>
      </c>
      <c r="J9" s="2" t="s">
        <v>72</v>
      </c>
      <c r="L9">
        <v>150</v>
      </c>
      <c r="M9">
        <v>150</v>
      </c>
      <c r="N9" t="s">
        <v>7</v>
      </c>
      <c r="O9" t="s">
        <v>24</v>
      </c>
      <c r="P9" t="str">
        <f t="shared" si="1"/>
        <v>pool1:guide_8</v>
      </c>
    </row>
    <row r="10" spans="1:16">
      <c r="A10" t="s">
        <v>7</v>
      </c>
      <c r="B10" t="s">
        <v>9</v>
      </c>
      <c r="C10" t="str">
        <f t="shared" si="2"/>
        <v>pool1:guide_1</v>
      </c>
      <c r="D10" t="s">
        <v>25</v>
      </c>
      <c r="E10" t="s">
        <v>26</v>
      </c>
      <c r="F10" t="s">
        <v>26</v>
      </c>
      <c r="G10" t="s">
        <v>10</v>
      </c>
      <c r="H10" t="s">
        <v>51</v>
      </c>
      <c r="I10" s="2" t="s">
        <v>73</v>
      </c>
      <c r="J10" s="2" t="s">
        <v>74</v>
      </c>
      <c r="L10">
        <v>150</v>
      </c>
      <c r="M10">
        <v>150</v>
      </c>
      <c r="N10" t="s">
        <v>26</v>
      </c>
      <c r="O10" t="s">
        <v>26</v>
      </c>
      <c r="P10" t="s">
        <v>26</v>
      </c>
    </row>
    <row r="11" spans="1:16">
      <c r="A11" t="s">
        <v>7</v>
      </c>
      <c r="B11" t="s">
        <v>12</v>
      </c>
      <c r="C11" t="str">
        <f t="shared" si="2"/>
        <v>pool1:guide_2</v>
      </c>
      <c r="D11" t="s">
        <v>25</v>
      </c>
      <c r="E11" t="s">
        <v>26</v>
      </c>
      <c r="F11" t="s">
        <v>26</v>
      </c>
      <c r="G11" t="s">
        <v>10</v>
      </c>
      <c r="H11" t="s">
        <v>51</v>
      </c>
      <c r="I11" s="2" t="s">
        <v>75</v>
      </c>
      <c r="J11" s="2" t="s">
        <v>76</v>
      </c>
      <c r="L11">
        <v>150</v>
      </c>
      <c r="M11">
        <v>150</v>
      </c>
      <c r="N11" t="s">
        <v>26</v>
      </c>
      <c r="O11" t="s">
        <v>26</v>
      </c>
      <c r="P11" t="s">
        <v>26</v>
      </c>
    </row>
    <row r="12" spans="1:16">
      <c r="A12" t="s">
        <v>7</v>
      </c>
      <c r="B12" t="s">
        <v>14</v>
      </c>
      <c r="C12" t="str">
        <f t="shared" si="2"/>
        <v>pool1:guide_3</v>
      </c>
      <c r="D12" t="s">
        <v>25</v>
      </c>
      <c r="E12" t="s">
        <v>26</v>
      </c>
      <c r="F12" t="s">
        <v>26</v>
      </c>
      <c r="G12" t="s">
        <v>10</v>
      </c>
      <c r="H12" t="s">
        <v>51</v>
      </c>
      <c r="I12" s="2" t="s">
        <v>77</v>
      </c>
      <c r="J12" s="2" t="s">
        <v>78</v>
      </c>
      <c r="L12">
        <v>150</v>
      </c>
      <c r="M12">
        <v>150</v>
      </c>
      <c r="N12" t="s">
        <v>26</v>
      </c>
      <c r="O12" t="s">
        <v>26</v>
      </c>
      <c r="P12" t="s">
        <v>26</v>
      </c>
    </row>
    <row r="13" spans="1:16">
      <c r="A13" t="s">
        <v>7</v>
      </c>
      <c r="B13" t="s">
        <v>16</v>
      </c>
      <c r="C13" t="str">
        <f t="shared" si="2"/>
        <v>pool1:guide_4</v>
      </c>
      <c r="D13" t="s">
        <v>25</v>
      </c>
      <c r="E13" t="s">
        <v>26</v>
      </c>
      <c r="F13" t="s">
        <v>26</v>
      </c>
      <c r="G13" t="s">
        <v>10</v>
      </c>
      <c r="H13" t="s">
        <v>51</v>
      </c>
      <c r="I13" s="2" t="s">
        <v>79</v>
      </c>
      <c r="J13" s="2" t="s">
        <v>80</v>
      </c>
      <c r="L13">
        <v>150</v>
      </c>
      <c r="M13">
        <v>150</v>
      </c>
      <c r="N13" t="s">
        <v>26</v>
      </c>
      <c r="O13" t="s">
        <v>26</v>
      </c>
      <c r="P13" t="s">
        <v>26</v>
      </c>
    </row>
    <row r="14" spans="1:16">
      <c r="A14" t="s">
        <v>7</v>
      </c>
      <c r="B14" t="s">
        <v>18</v>
      </c>
      <c r="C14" t="str">
        <f t="shared" si="2"/>
        <v>pool1:guide_5</v>
      </c>
      <c r="D14" t="s">
        <v>25</v>
      </c>
      <c r="E14" t="s">
        <v>26</v>
      </c>
      <c r="F14" t="s">
        <v>26</v>
      </c>
      <c r="G14" t="s">
        <v>10</v>
      </c>
      <c r="H14" t="s">
        <v>51</v>
      </c>
      <c r="I14" s="2" t="s">
        <v>81</v>
      </c>
      <c r="J14" s="2" t="s">
        <v>82</v>
      </c>
      <c r="L14">
        <v>150</v>
      </c>
      <c r="M14">
        <v>150</v>
      </c>
      <c r="N14" t="s">
        <v>26</v>
      </c>
      <c r="O14" t="s">
        <v>26</v>
      </c>
      <c r="P14" t="s">
        <v>26</v>
      </c>
    </row>
    <row r="15" spans="1:16">
      <c r="A15" t="s">
        <v>7</v>
      </c>
      <c r="B15" t="s">
        <v>20</v>
      </c>
      <c r="C15" t="str">
        <f t="shared" si="2"/>
        <v>pool1:guide_6</v>
      </c>
      <c r="D15" t="s">
        <v>25</v>
      </c>
      <c r="E15" t="s">
        <v>26</v>
      </c>
      <c r="F15" t="s">
        <v>26</v>
      </c>
      <c r="G15" t="s">
        <v>10</v>
      </c>
      <c r="H15" t="s">
        <v>51</v>
      </c>
      <c r="I15" s="2" t="s">
        <v>83</v>
      </c>
      <c r="J15" s="2" t="s">
        <v>84</v>
      </c>
      <c r="L15">
        <v>150</v>
      </c>
      <c r="M15">
        <v>150</v>
      </c>
      <c r="N15" t="s">
        <v>26</v>
      </c>
      <c r="O15" t="s">
        <v>26</v>
      </c>
      <c r="P15" t="s">
        <v>26</v>
      </c>
    </row>
    <row r="16" spans="1:16">
      <c r="A16" t="s">
        <v>7</v>
      </c>
      <c r="B16" t="s">
        <v>22</v>
      </c>
      <c r="C16" t="str">
        <f t="shared" si="2"/>
        <v>pool1:guide_7</v>
      </c>
      <c r="D16" t="s">
        <v>25</v>
      </c>
      <c r="E16" t="s">
        <v>26</v>
      </c>
      <c r="F16" t="s">
        <v>26</v>
      </c>
      <c r="G16" t="s">
        <v>10</v>
      </c>
      <c r="H16" t="s">
        <v>51</v>
      </c>
      <c r="I16" s="2" t="s">
        <v>85</v>
      </c>
      <c r="J16" s="2" t="s">
        <v>86</v>
      </c>
      <c r="L16">
        <v>150</v>
      </c>
      <c r="M16">
        <v>150</v>
      </c>
      <c r="N16" t="s">
        <v>26</v>
      </c>
      <c r="O16" t="s">
        <v>26</v>
      </c>
      <c r="P16" t="s">
        <v>26</v>
      </c>
    </row>
    <row r="17" spans="1:16">
      <c r="A17" t="s">
        <v>7</v>
      </c>
      <c r="B17" t="s">
        <v>24</v>
      </c>
      <c r="C17" t="str">
        <f t="shared" si="2"/>
        <v>pool1:guide_8</v>
      </c>
      <c r="D17" t="s">
        <v>25</v>
      </c>
      <c r="E17" t="s">
        <v>26</v>
      </c>
      <c r="F17" t="s">
        <v>26</v>
      </c>
      <c r="G17" t="s">
        <v>10</v>
      </c>
      <c r="H17" t="s">
        <v>51</v>
      </c>
      <c r="I17" s="2" t="s">
        <v>87</v>
      </c>
      <c r="J17" s="2" t="s">
        <v>88</v>
      </c>
      <c r="L17">
        <v>150</v>
      </c>
      <c r="M17">
        <v>150</v>
      </c>
      <c r="N17" t="s">
        <v>26</v>
      </c>
      <c r="O17" t="s">
        <v>26</v>
      </c>
      <c r="P17" t="s">
        <v>26</v>
      </c>
    </row>
    <row r="18" spans="1:16">
      <c r="A18" s="4" t="s">
        <v>27</v>
      </c>
      <c r="B18" s="4" t="s">
        <v>6</v>
      </c>
      <c r="C18" t="str">
        <f t="shared" si="2"/>
        <v>pool2:gex_1</v>
      </c>
      <c r="D18" s="4" t="s">
        <v>8</v>
      </c>
      <c r="E18" s="4">
        <v>50000</v>
      </c>
      <c r="F18" s="4">
        <f t="shared" ref="F18:F25" si="3">0.95*3250000000/400000*0.1</f>
        <v>771.875</v>
      </c>
      <c r="G18" s="4" t="s">
        <v>28</v>
      </c>
      <c r="H18" s="4" t="s">
        <v>52</v>
      </c>
      <c r="I18" s="2" t="s">
        <v>57</v>
      </c>
      <c r="J18" s="2" t="s">
        <v>58</v>
      </c>
      <c r="K18" s="4" t="s">
        <v>106</v>
      </c>
      <c r="L18" s="4">
        <v>150</v>
      </c>
      <c r="M18" s="4">
        <v>150</v>
      </c>
      <c r="N18" s="3" t="s">
        <v>30</v>
      </c>
      <c r="O18" s="3" t="s">
        <v>34</v>
      </c>
      <c r="P18" t="str">
        <f t="shared" si="1"/>
        <v>pool3:guide_batch_2</v>
      </c>
    </row>
    <row r="19" spans="1:16">
      <c r="A19" t="s">
        <v>27</v>
      </c>
      <c r="B19" t="s">
        <v>11</v>
      </c>
      <c r="C19" t="str">
        <f t="shared" si="2"/>
        <v>pool2:gex_2</v>
      </c>
      <c r="D19" t="s">
        <v>8</v>
      </c>
      <c r="E19">
        <v>50000</v>
      </c>
      <c r="F19">
        <f t="shared" si="3"/>
        <v>771.875</v>
      </c>
      <c r="G19" t="s">
        <v>28</v>
      </c>
      <c r="H19" t="s">
        <v>52</v>
      </c>
      <c r="I19" s="2" t="s">
        <v>59</v>
      </c>
      <c r="J19" s="2" t="s">
        <v>60</v>
      </c>
      <c r="L19">
        <v>150</v>
      </c>
      <c r="M19">
        <v>150</v>
      </c>
      <c r="N19" t="s">
        <v>27</v>
      </c>
      <c r="O19" t="s">
        <v>12</v>
      </c>
      <c r="P19" t="str">
        <f t="shared" si="1"/>
        <v>pool2:guide_2</v>
      </c>
    </row>
    <row r="20" spans="1:16">
      <c r="A20" t="s">
        <v>27</v>
      </c>
      <c r="B20" t="s">
        <v>13</v>
      </c>
      <c r="C20" t="str">
        <f t="shared" si="2"/>
        <v>pool2:gex_3</v>
      </c>
      <c r="D20" t="s">
        <v>8</v>
      </c>
      <c r="E20">
        <v>50000</v>
      </c>
      <c r="F20">
        <f t="shared" si="3"/>
        <v>771.875</v>
      </c>
      <c r="G20" t="s">
        <v>28</v>
      </c>
      <c r="H20" t="s">
        <v>52</v>
      </c>
      <c r="I20" s="2" t="s">
        <v>61</v>
      </c>
      <c r="J20" s="2" t="s">
        <v>62</v>
      </c>
      <c r="L20">
        <v>150</v>
      </c>
      <c r="M20">
        <v>150</v>
      </c>
      <c r="N20" t="s">
        <v>27</v>
      </c>
      <c r="O20" t="s">
        <v>14</v>
      </c>
      <c r="P20" t="str">
        <f t="shared" si="1"/>
        <v>pool2:guide_3</v>
      </c>
    </row>
    <row r="21" spans="1:16">
      <c r="A21" t="s">
        <v>27</v>
      </c>
      <c r="B21" t="s">
        <v>15</v>
      </c>
      <c r="C21" t="str">
        <f t="shared" si="2"/>
        <v>pool2:gex_4</v>
      </c>
      <c r="D21" t="s">
        <v>8</v>
      </c>
      <c r="E21">
        <v>50000</v>
      </c>
      <c r="F21">
        <f t="shared" si="3"/>
        <v>771.875</v>
      </c>
      <c r="G21" t="s">
        <v>28</v>
      </c>
      <c r="H21" t="s">
        <v>52</v>
      </c>
      <c r="I21" s="2" t="s">
        <v>63</v>
      </c>
      <c r="J21" s="2" t="s">
        <v>64</v>
      </c>
      <c r="L21">
        <v>150</v>
      </c>
      <c r="M21">
        <v>150</v>
      </c>
      <c r="N21" t="s">
        <v>27</v>
      </c>
      <c r="O21" t="s">
        <v>16</v>
      </c>
      <c r="P21" t="str">
        <f t="shared" si="1"/>
        <v>pool2:guide_4</v>
      </c>
    </row>
    <row r="22" spans="1:16">
      <c r="A22" t="s">
        <v>27</v>
      </c>
      <c r="B22" t="s">
        <v>17</v>
      </c>
      <c r="C22" t="str">
        <f t="shared" si="2"/>
        <v>pool2:gex_5</v>
      </c>
      <c r="D22" t="s">
        <v>8</v>
      </c>
      <c r="E22">
        <v>50000</v>
      </c>
      <c r="F22">
        <f t="shared" si="3"/>
        <v>771.875</v>
      </c>
      <c r="G22" t="s">
        <v>28</v>
      </c>
      <c r="H22" t="s">
        <v>52</v>
      </c>
      <c r="I22" s="2" t="s">
        <v>65</v>
      </c>
      <c r="J22" s="2" t="s">
        <v>66</v>
      </c>
      <c r="L22">
        <v>150</v>
      </c>
      <c r="M22">
        <v>150</v>
      </c>
      <c r="N22" t="s">
        <v>27</v>
      </c>
      <c r="O22" t="s">
        <v>18</v>
      </c>
      <c r="P22" t="str">
        <f t="shared" si="1"/>
        <v>pool2:guide_5</v>
      </c>
    </row>
    <row r="23" spans="1:16">
      <c r="A23" t="s">
        <v>27</v>
      </c>
      <c r="B23" t="s">
        <v>19</v>
      </c>
      <c r="C23" t="str">
        <f t="shared" si="2"/>
        <v>pool2:gex_6</v>
      </c>
      <c r="D23" t="s">
        <v>8</v>
      </c>
      <c r="E23">
        <v>50000</v>
      </c>
      <c r="F23">
        <f t="shared" si="3"/>
        <v>771.875</v>
      </c>
      <c r="G23" t="s">
        <v>28</v>
      </c>
      <c r="H23" t="s">
        <v>52</v>
      </c>
      <c r="I23" s="2" t="s">
        <v>67</v>
      </c>
      <c r="J23" s="2" t="s">
        <v>68</v>
      </c>
      <c r="L23">
        <v>150</v>
      </c>
      <c r="M23">
        <v>150</v>
      </c>
      <c r="N23" t="s">
        <v>27</v>
      </c>
      <c r="O23" t="s">
        <v>20</v>
      </c>
      <c r="P23" t="str">
        <f t="shared" si="1"/>
        <v>pool2:guide_6</v>
      </c>
    </row>
    <row r="24" spans="1:16">
      <c r="A24" t="s">
        <v>27</v>
      </c>
      <c r="B24" t="s">
        <v>21</v>
      </c>
      <c r="C24" t="str">
        <f t="shared" si="2"/>
        <v>pool2:gex_7</v>
      </c>
      <c r="D24" t="s">
        <v>8</v>
      </c>
      <c r="E24">
        <v>50000</v>
      </c>
      <c r="F24">
        <f t="shared" si="3"/>
        <v>771.875</v>
      </c>
      <c r="G24" t="s">
        <v>28</v>
      </c>
      <c r="H24" t="s">
        <v>52</v>
      </c>
      <c r="I24" s="2" t="s">
        <v>69</v>
      </c>
      <c r="J24" s="2" t="s">
        <v>70</v>
      </c>
      <c r="L24">
        <v>150</v>
      </c>
      <c r="M24">
        <v>150</v>
      </c>
      <c r="N24" t="s">
        <v>27</v>
      </c>
      <c r="O24" t="s">
        <v>22</v>
      </c>
      <c r="P24" t="str">
        <f t="shared" si="1"/>
        <v>pool2:guide_7</v>
      </c>
    </row>
    <row r="25" spans="1:16">
      <c r="A25" t="s">
        <v>27</v>
      </c>
      <c r="B25" t="s">
        <v>23</v>
      </c>
      <c r="C25" t="str">
        <f t="shared" si="2"/>
        <v>pool2:gex_8</v>
      </c>
      <c r="D25" t="s">
        <v>8</v>
      </c>
      <c r="E25">
        <v>50000</v>
      </c>
      <c r="F25">
        <f t="shared" si="3"/>
        <v>771.875</v>
      </c>
      <c r="G25" t="s">
        <v>28</v>
      </c>
      <c r="H25" t="s">
        <v>52</v>
      </c>
      <c r="I25" s="2" t="s">
        <v>71</v>
      </c>
      <c r="J25" s="2" t="s">
        <v>72</v>
      </c>
      <c r="L25">
        <v>150</v>
      </c>
      <c r="M25">
        <v>150</v>
      </c>
      <c r="N25" t="s">
        <v>27</v>
      </c>
      <c r="O25" t="s">
        <v>24</v>
      </c>
      <c r="P25" t="str">
        <f t="shared" si="1"/>
        <v>pool2:guide_8</v>
      </c>
    </row>
    <row r="26" spans="1:16">
      <c r="A26" t="s">
        <v>27</v>
      </c>
      <c r="B26" t="s">
        <v>9</v>
      </c>
      <c r="C26" t="str">
        <f t="shared" si="2"/>
        <v>pool2:guide_1</v>
      </c>
      <c r="D26" t="s">
        <v>25</v>
      </c>
      <c r="E26" t="s">
        <v>26</v>
      </c>
      <c r="F26" t="s">
        <v>26</v>
      </c>
      <c r="G26" t="s">
        <v>28</v>
      </c>
      <c r="H26" t="s">
        <v>52</v>
      </c>
      <c r="I26" s="2" t="s">
        <v>73</v>
      </c>
      <c r="J26" s="2" t="s">
        <v>74</v>
      </c>
      <c r="L26">
        <v>150</v>
      </c>
      <c r="M26">
        <v>150</v>
      </c>
      <c r="N26" t="s">
        <v>26</v>
      </c>
      <c r="O26" t="s">
        <v>26</v>
      </c>
      <c r="P26" t="s">
        <v>26</v>
      </c>
    </row>
    <row r="27" spans="1:16">
      <c r="A27" t="s">
        <v>27</v>
      </c>
      <c r="B27" t="s">
        <v>12</v>
      </c>
      <c r="C27" t="str">
        <f t="shared" si="2"/>
        <v>pool2:guide_2</v>
      </c>
      <c r="D27" t="s">
        <v>25</v>
      </c>
      <c r="E27" t="s">
        <v>26</v>
      </c>
      <c r="F27" t="s">
        <v>26</v>
      </c>
      <c r="G27" t="s">
        <v>28</v>
      </c>
      <c r="H27" t="s">
        <v>52</v>
      </c>
      <c r="I27" s="2" t="s">
        <v>75</v>
      </c>
      <c r="J27" s="2" t="s">
        <v>76</v>
      </c>
      <c r="L27">
        <v>150</v>
      </c>
      <c r="M27">
        <v>150</v>
      </c>
      <c r="N27" t="s">
        <v>26</v>
      </c>
      <c r="O27" t="s">
        <v>26</v>
      </c>
      <c r="P27" t="s">
        <v>26</v>
      </c>
    </row>
    <row r="28" spans="1:16">
      <c r="A28" t="s">
        <v>27</v>
      </c>
      <c r="B28" t="s">
        <v>14</v>
      </c>
      <c r="C28" t="str">
        <f t="shared" si="2"/>
        <v>pool2:guide_3</v>
      </c>
      <c r="D28" t="s">
        <v>25</v>
      </c>
      <c r="E28" t="s">
        <v>26</v>
      </c>
      <c r="F28" t="s">
        <v>26</v>
      </c>
      <c r="G28" t="s">
        <v>28</v>
      </c>
      <c r="H28" t="s">
        <v>52</v>
      </c>
      <c r="I28" s="2" t="s">
        <v>77</v>
      </c>
      <c r="J28" s="2" t="s">
        <v>78</v>
      </c>
      <c r="L28">
        <v>150</v>
      </c>
      <c r="M28">
        <v>150</v>
      </c>
      <c r="N28" t="s">
        <v>26</v>
      </c>
      <c r="O28" t="s">
        <v>26</v>
      </c>
      <c r="P28" t="s">
        <v>26</v>
      </c>
    </row>
    <row r="29" spans="1:16">
      <c r="A29" t="s">
        <v>27</v>
      </c>
      <c r="B29" t="s">
        <v>16</v>
      </c>
      <c r="C29" t="str">
        <f t="shared" si="2"/>
        <v>pool2:guide_4</v>
      </c>
      <c r="D29" t="s">
        <v>25</v>
      </c>
      <c r="E29" t="s">
        <v>26</v>
      </c>
      <c r="F29" t="s">
        <v>26</v>
      </c>
      <c r="G29" t="s">
        <v>28</v>
      </c>
      <c r="H29" t="s">
        <v>52</v>
      </c>
      <c r="I29" s="2" t="s">
        <v>79</v>
      </c>
      <c r="J29" s="2" t="s">
        <v>80</v>
      </c>
      <c r="L29">
        <v>150</v>
      </c>
      <c r="M29">
        <v>150</v>
      </c>
      <c r="N29" t="s">
        <v>26</v>
      </c>
      <c r="O29" t="s">
        <v>26</v>
      </c>
      <c r="P29" t="s">
        <v>26</v>
      </c>
    </row>
    <row r="30" spans="1:16">
      <c r="A30" t="s">
        <v>27</v>
      </c>
      <c r="B30" t="s">
        <v>18</v>
      </c>
      <c r="C30" t="str">
        <f t="shared" si="2"/>
        <v>pool2:guide_5</v>
      </c>
      <c r="D30" t="s">
        <v>25</v>
      </c>
      <c r="E30" t="s">
        <v>26</v>
      </c>
      <c r="F30" t="s">
        <v>26</v>
      </c>
      <c r="G30" t="s">
        <v>28</v>
      </c>
      <c r="H30" t="s">
        <v>52</v>
      </c>
      <c r="I30" s="2" t="s">
        <v>81</v>
      </c>
      <c r="J30" s="2" t="s">
        <v>82</v>
      </c>
      <c r="L30">
        <v>150</v>
      </c>
      <c r="M30">
        <v>150</v>
      </c>
      <c r="N30" t="s">
        <v>26</v>
      </c>
      <c r="O30" t="s">
        <v>26</v>
      </c>
      <c r="P30" t="s">
        <v>26</v>
      </c>
    </row>
    <row r="31" spans="1:16">
      <c r="A31" t="s">
        <v>27</v>
      </c>
      <c r="B31" t="s">
        <v>20</v>
      </c>
      <c r="C31" t="str">
        <f t="shared" si="2"/>
        <v>pool2:guide_6</v>
      </c>
      <c r="D31" t="s">
        <v>25</v>
      </c>
      <c r="E31" t="s">
        <v>26</v>
      </c>
      <c r="F31" t="s">
        <v>26</v>
      </c>
      <c r="G31" t="s">
        <v>28</v>
      </c>
      <c r="H31" t="s">
        <v>52</v>
      </c>
      <c r="I31" s="2" t="s">
        <v>83</v>
      </c>
      <c r="J31" s="2" t="s">
        <v>84</v>
      </c>
      <c r="L31">
        <v>150</v>
      </c>
      <c r="M31">
        <v>150</v>
      </c>
      <c r="N31" t="s">
        <v>26</v>
      </c>
      <c r="O31" t="s">
        <v>26</v>
      </c>
      <c r="P31" t="s">
        <v>26</v>
      </c>
    </row>
    <row r="32" spans="1:16">
      <c r="A32" t="s">
        <v>27</v>
      </c>
      <c r="B32" t="s">
        <v>22</v>
      </c>
      <c r="C32" t="str">
        <f t="shared" si="2"/>
        <v>pool2:guide_7</v>
      </c>
      <c r="D32" t="s">
        <v>25</v>
      </c>
      <c r="E32" t="s">
        <v>26</v>
      </c>
      <c r="F32" t="s">
        <v>26</v>
      </c>
      <c r="G32" t="s">
        <v>28</v>
      </c>
      <c r="H32" t="s">
        <v>52</v>
      </c>
      <c r="I32" s="2" t="s">
        <v>85</v>
      </c>
      <c r="J32" s="2" t="s">
        <v>86</v>
      </c>
      <c r="L32">
        <v>150</v>
      </c>
      <c r="M32">
        <v>150</v>
      </c>
      <c r="N32" t="s">
        <v>26</v>
      </c>
      <c r="O32" t="s">
        <v>26</v>
      </c>
      <c r="P32" t="s">
        <v>26</v>
      </c>
    </row>
    <row r="33" spans="1:16">
      <c r="A33" t="s">
        <v>27</v>
      </c>
      <c r="B33" t="s">
        <v>24</v>
      </c>
      <c r="C33" t="str">
        <f t="shared" si="2"/>
        <v>pool2:guide_8</v>
      </c>
      <c r="D33" t="s">
        <v>25</v>
      </c>
      <c r="E33" t="s">
        <v>26</v>
      </c>
      <c r="F33" t="s">
        <v>26</v>
      </c>
      <c r="G33" t="s">
        <v>28</v>
      </c>
      <c r="H33" t="s">
        <v>52</v>
      </c>
      <c r="I33" s="2" t="s">
        <v>87</v>
      </c>
      <c r="J33" s="2" t="s">
        <v>88</v>
      </c>
      <c r="L33">
        <v>150</v>
      </c>
      <c r="M33">
        <v>150</v>
      </c>
      <c r="N33" t="s">
        <v>26</v>
      </c>
      <c r="O33" t="s">
        <v>26</v>
      </c>
      <c r="P33" t="s">
        <v>26</v>
      </c>
    </row>
    <row r="34" spans="1:16">
      <c r="A34" t="s">
        <v>30</v>
      </c>
      <c r="B34" t="s">
        <v>29</v>
      </c>
      <c r="C34" t="str">
        <f t="shared" si="2"/>
        <v>pool3:gex_batch_1</v>
      </c>
      <c r="D34" t="s">
        <v>8</v>
      </c>
      <c r="E34">
        <v>50000</v>
      </c>
      <c r="F34">
        <f>0.95*3250000000/200000*0.1</f>
        <v>1543.75</v>
      </c>
      <c r="G34" t="s">
        <v>32</v>
      </c>
      <c r="H34" t="s">
        <v>51</v>
      </c>
      <c r="I34" s="2" t="s">
        <v>71</v>
      </c>
      <c r="J34" s="2" t="s">
        <v>72</v>
      </c>
      <c r="L34">
        <v>150</v>
      </c>
      <c r="M34">
        <v>150</v>
      </c>
      <c r="N34" t="s">
        <v>30</v>
      </c>
      <c r="O34" t="s">
        <v>31</v>
      </c>
      <c r="P34" t="str">
        <f t="shared" si="1"/>
        <v>pool3:guide_batch_1</v>
      </c>
    </row>
    <row r="35" spans="1:16">
      <c r="A35" t="s">
        <v>30</v>
      </c>
      <c r="B35" t="s">
        <v>33</v>
      </c>
      <c r="C35" t="str">
        <f t="shared" si="2"/>
        <v>pool3:gex_batch_2</v>
      </c>
      <c r="D35" t="s">
        <v>8</v>
      </c>
      <c r="E35">
        <v>50000</v>
      </c>
      <c r="F35">
        <f t="shared" ref="F35:F37" si="4">0.95*3250000000/200000*0.1</f>
        <v>1543.75</v>
      </c>
      <c r="G35" t="s">
        <v>32</v>
      </c>
      <c r="H35" t="s">
        <v>52</v>
      </c>
      <c r="I35" s="2" t="s">
        <v>59</v>
      </c>
      <c r="J35" s="2" t="s">
        <v>60</v>
      </c>
      <c r="K35" t="s">
        <v>106</v>
      </c>
      <c r="L35">
        <v>150</v>
      </c>
      <c r="M35">
        <v>150</v>
      </c>
      <c r="N35" s="3" t="s">
        <v>27</v>
      </c>
      <c r="O35" s="3" t="s">
        <v>9</v>
      </c>
      <c r="P35" t="str">
        <f t="shared" si="1"/>
        <v>pool2:guide_1</v>
      </c>
    </row>
    <row r="36" spans="1:16">
      <c r="A36" t="s">
        <v>30</v>
      </c>
      <c r="B36" t="s">
        <v>35</v>
      </c>
      <c r="C36" t="str">
        <f t="shared" si="2"/>
        <v>pool3:gex_batch_3</v>
      </c>
      <c r="D36" t="s">
        <v>8</v>
      </c>
      <c r="E36">
        <v>50000</v>
      </c>
      <c r="F36">
        <f t="shared" si="4"/>
        <v>1543.75</v>
      </c>
      <c r="G36" t="s">
        <v>32</v>
      </c>
      <c r="H36" t="s">
        <v>53</v>
      </c>
      <c r="I36" s="2" t="s">
        <v>57</v>
      </c>
      <c r="J36" s="2" t="s">
        <v>58</v>
      </c>
      <c r="L36">
        <v>150</v>
      </c>
      <c r="M36">
        <v>150</v>
      </c>
      <c r="N36" t="s">
        <v>30</v>
      </c>
      <c r="O36" t="s">
        <v>36</v>
      </c>
      <c r="P36" t="str">
        <f t="shared" si="1"/>
        <v>pool3:guide_batch_3</v>
      </c>
    </row>
    <row r="37" spans="1:16">
      <c r="A37" t="s">
        <v>30</v>
      </c>
      <c r="B37" t="s">
        <v>37</v>
      </c>
      <c r="C37" t="str">
        <f t="shared" si="2"/>
        <v>pool3:gex_batch_5</v>
      </c>
      <c r="D37" t="s">
        <v>8</v>
      </c>
      <c r="E37">
        <v>50000</v>
      </c>
      <c r="F37">
        <f t="shared" si="4"/>
        <v>1543.75</v>
      </c>
      <c r="G37" t="s">
        <v>32</v>
      </c>
      <c r="H37" t="s">
        <v>54</v>
      </c>
      <c r="I37" s="2" t="s">
        <v>69</v>
      </c>
      <c r="J37" s="2" t="s">
        <v>70</v>
      </c>
      <c r="L37">
        <v>150</v>
      </c>
      <c r="M37">
        <v>150</v>
      </c>
      <c r="N37" t="s">
        <v>30</v>
      </c>
      <c r="O37" t="s">
        <v>38</v>
      </c>
      <c r="P37" t="str">
        <f t="shared" si="1"/>
        <v>pool3:guide_batch_5</v>
      </c>
    </row>
    <row r="38" spans="1:16">
      <c r="A38" t="s">
        <v>30</v>
      </c>
      <c r="B38" t="s">
        <v>31</v>
      </c>
      <c r="C38" t="str">
        <f t="shared" si="2"/>
        <v>pool3:guide_batch_1</v>
      </c>
      <c r="D38" t="s">
        <v>25</v>
      </c>
      <c r="E38" t="s">
        <v>26</v>
      </c>
      <c r="F38" t="s">
        <v>26</v>
      </c>
      <c r="G38" t="s">
        <v>32</v>
      </c>
      <c r="H38" t="s">
        <v>51</v>
      </c>
      <c r="I38" s="2" t="s">
        <v>87</v>
      </c>
      <c r="J38" s="2" t="s">
        <v>88</v>
      </c>
      <c r="L38">
        <v>150</v>
      </c>
      <c r="M38">
        <v>150</v>
      </c>
      <c r="N38" t="s">
        <v>26</v>
      </c>
      <c r="O38" t="s">
        <v>26</v>
      </c>
      <c r="P38" t="s">
        <v>26</v>
      </c>
    </row>
    <row r="39" spans="1:16">
      <c r="A39" t="s">
        <v>30</v>
      </c>
      <c r="B39" t="s">
        <v>34</v>
      </c>
      <c r="C39" t="str">
        <f t="shared" si="2"/>
        <v>pool3:guide_batch_2</v>
      </c>
      <c r="D39" t="s">
        <v>25</v>
      </c>
      <c r="E39" t="s">
        <v>26</v>
      </c>
      <c r="F39" t="s">
        <v>26</v>
      </c>
      <c r="G39" t="s">
        <v>32</v>
      </c>
      <c r="H39" t="s">
        <v>52</v>
      </c>
      <c r="I39" s="2" t="s">
        <v>75</v>
      </c>
      <c r="J39" s="2" t="s">
        <v>76</v>
      </c>
      <c r="L39">
        <v>150</v>
      </c>
      <c r="M39">
        <v>150</v>
      </c>
      <c r="N39" t="s">
        <v>26</v>
      </c>
      <c r="O39" t="s">
        <v>26</v>
      </c>
      <c r="P39" t="s">
        <v>26</v>
      </c>
    </row>
    <row r="40" spans="1:16">
      <c r="A40" t="s">
        <v>30</v>
      </c>
      <c r="B40" t="s">
        <v>36</v>
      </c>
      <c r="C40" t="str">
        <f t="shared" si="2"/>
        <v>pool3:guide_batch_3</v>
      </c>
      <c r="D40" t="s">
        <v>25</v>
      </c>
      <c r="E40" t="s">
        <v>26</v>
      </c>
      <c r="F40" t="s">
        <v>26</v>
      </c>
      <c r="G40" t="s">
        <v>32</v>
      </c>
      <c r="H40" t="s">
        <v>53</v>
      </c>
      <c r="I40" s="2" t="s">
        <v>73</v>
      </c>
      <c r="J40" s="2" t="s">
        <v>74</v>
      </c>
      <c r="L40">
        <v>150</v>
      </c>
      <c r="M40">
        <v>150</v>
      </c>
      <c r="N40" t="s">
        <v>26</v>
      </c>
      <c r="O40" t="s">
        <v>26</v>
      </c>
      <c r="P40" t="s">
        <v>26</v>
      </c>
    </row>
    <row r="41" spans="1:16">
      <c r="A41" t="s">
        <v>30</v>
      </c>
      <c r="B41" t="s">
        <v>38</v>
      </c>
      <c r="C41" t="str">
        <f t="shared" si="2"/>
        <v>pool3:guide_batch_5</v>
      </c>
      <c r="D41" t="s">
        <v>25</v>
      </c>
      <c r="E41" t="s">
        <v>26</v>
      </c>
      <c r="F41" t="s">
        <v>26</v>
      </c>
      <c r="G41" t="s">
        <v>32</v>
      </c>
      <c r="H41" t="s">
        <v>54</v>
      </c>
      <c r="I41" s="2" t="s">
        <v>85</v>
      </c>
      <c r="J41" s="2" t="s">
        <v>86</v>
      </c>
      <c r="L41">
        <v>150</v>
      </c>
      <c r="M41">
        <v>150</v>
      </c>
      <c r="N41" t="s">
        <v>26</v>
      </c>
      <c r="O41" t="s">
        <v>26</v>
      </c>
      <c r="P41" t="s">
        <v>26</v>
      </c>
    </row>
    <row r="42" spans="1:16">
      <c r="A42" t="s">
        <v>30</v>
      </c>
      <c r="B42" t="s">
        <v>39</v>
      </c>
      <c r="C42" t="str">
        <f t="shared" si="2"/>
        <v>pool3:other_1</v>
      </c>
      <c r="D42" t="s">
        <v>40</v>
      </c>
      <c r="E42">
        <v>5000</v>
      </c>
      <c r="F42">
        <v>100</v>
      </c>
      <c r="G42" t="s">
        <v>32</v>
      </c>
      <c r="H42" t="s">
        <v>26</v>
      </c>
      <c r="I42" s="2" t="s">
        <v>61</v>
      </c>
      <c r="J42" s="2" t="s">
        <v>62</v>
      </c>
      <c r="K42" t="s">
        <v>49</v>
      </c>
      <c r="L42">
        <v>150</v>
      </c>
      <c r="M42">
        <v>150</v>
      </c>
      <c r="N42" t="s">
        <v>26</v>
      </c>
      <c r="O42" t="s">
        <v>26</v>
      </c>
      <c r="P42" t="s">
        <v>26</v>
      </c>
    </row>
    <row r="43" spans="1:16">
      <c r="A43" t="s">
        <v>30</v>
      </c>
      <c r="B43" t="s">
        <v>41</v>
      </c>
      <c r="C43" t="str">
        <f t="shared" si="2"/>
        <v>pool3:other_2</v>
      </c>
      <c r="D43" t="s">
        <v>40</v>
      </c>
      <c r="E43">
        <v>5000</v>
      </c>
      <c r="F43">
        <v>100</v>
      </c>
      <c r="G43" t="s">
        <v>32</v>
      </c>
      <c r="H43" t="s">
        <v>26</v>
      </c>
      <c r="I43" s="2" t="s">
        <v>63</v>
      </c>
      <c r="J43" s="2" t="s">
        <v>64</v>
      </c>
      <c r="K43" t="s">
        <v>49</v>
      </c>
      <c r="L43">
        <v>150</v>
      </c>
      <c r="M43">
        <v>150</v>
      </c>
      <c r="N43" t="s">
        <v>26</v>
      </c>
      <c r="O43" t="s">
        <v>26</v>
      </c>
      <c r="P43" t="s">
        <v>26</v>
      </c>
    </row>
    <row r="44" spans="1:16">
      <c r="A44" t="s">
        <v>30</v>
      </c>
      <c r="B44" t="s">
        <v>42</v>
      </c>
      <c r="C44" t="str">
        <f t="shared" si="2"/>
        <v>pool3:other_3</v>
      </c>
      <c r="D44" t="s">
        <v>40</v>
      </c>
      <c r="E44">
        <v>5000</v>
      </c>
      <c r="F44">
        <v>100</v>
      </c>
      <c r="G44" t="s">
        <v>32</v>
      </c>
      <c r="H44" t="s">
        <v>26</v>
      </c>
      <c r="I44" s="2" t="s">
        <v>65</v>
      </c>
      <c r="J44" s="2" t="s">
        <v>66</v>
      </c>
      <c r="K44" t="s">
        <v>49</v>
      </c>
      <c r="L44">
        <v>150</v>
      </c>
      <c r="M44">
        <v>150</v>
      </c>
      <c r="N44" t="s">
        <v>26</v>
      </c>
      <c r="O44" t="s">
        <v>26</v>
      </c>
      <c r="P44" t="s">
        <v>26</v>
      </c>
    </row>
    <row r="45" spans="1:16">
      <c r="A45" t="s">
        <v>30</v>
      </c>
      <c r="B45" t="s">
        <v>43</v>
      </c>
      <c r="C45" t="str">
        <f t="shared" si="2"/>
        <v>pool3:other_4</v>
      </c>
      <c r="D45" t="s">
        <v>40</v>
      </c>
      <c r="E45">
        <v>5000</v>
      </c>
      <c r="F45">
        <v>100</v>
      </c>
      <c r="G45" t="s">
        <v>32</v>
      </c>
      <c r="H45" t="s">
        <v>26</v>
      </c>
      <c r="I45" s="2" t="s">
        <v>67</v>
      </c>
      <c r="J45" s="2" t="s">
        <v>68</v>
      </c>
      <c r="K45" t="s">
        <v>49</v>
      </c>
      <c r="L45">
        <v>150</v>
      </c>
      <c r="M45">
        <v>150</v>
      </c>
      <c r="N45" t="s">
        <v>26</v>
      </c>
      <c r="O45" t="s">
        <v>26</v>
      </c>
      <c r="P45" t="s">
        <v>26</v>
      </c>
    </row>
    <row r="46" spans="1:16">
      <c r="A46" t="s">
        <v>30</v>
      </c>
      <c r="B46" t="s">
        <v>44</v>
      </c>
      <c r="C46" t="str">
        <f t="shared" si="2"/>
        <v>pool3:other_5</v>
      </c>
      <c r="D46" t="s">
        <v>40</v>
      </c>
      <c r="E46">
        <v>5000</v>
      </c>
      <c r="F46">
        <v>100</v>
      </c>
      <c r="G46" t="s">
        <v>32</v>
      </c>
      <c r="H46" t="s">
        <v>26</v>
      </c>
      <c r="I46" s="2" t="s">
        <v>77</v>
      </c>
      <c r="J46" s="2" t="s">
        <v>78</v>
      </c>
      <c r="K46" t="s">
        <v>49</v>
      </c>
      <c r="L46">
        <v>150</v>
      </c>
      <c r="M46">
        <v>150</v>
      </c>
      <c r="N46" t="s">
        <v>26</v>
      </c>
      <c r="O46" t="s">
        <v>26</v>
      </c>
      <c r="P46" t="s">
        <v>26</v>
      </c>
    </row>
    <row r="47" spans="1:16">
      <c r="A47" t="s">
        <v>30</v>
      </c>
      <c r="B47" t="s">
        <v>45</v>
      </c>
      <c r="C47" t="str">
        <f t="shared" si="2"/>
        <v>pool3:other_6</v>
      </c>
      <c r="D47" t="s">
        <v>40</v>
      </c>
      <c r="E47">
        <v>5000</v>
      </c>
      <c r="F47">
        <v>100</v>
      </c>
      <c r="G47" t="s">
        <v>32</v>
      </c>
      <c r="H47" t="s">
        <v>26</v>
      </c>
      <c r="I47" s="2" t="s">
        <v>79</v>
      </c>
      <c r="J47" s="2" t="s">
        <v>80</v>
      </c>
      <c r="K47" t="s">
        <v>49</v>
      </c>
      <c r="L47">
        <v>150</v>
      </c>
      <c r="M47">
        <v>150</v>
      </c>
      <c r="N47" t="s">
        <v>26</v>
      </c>
      <c r="O47" t="s">
        <v>26</v>
      </c>
      <c r="P47" t="s">
        <v>26</v>
      </c>
    </row>
    <row r="48" spans="1:16">
      <c r="A48" t="s">
        <v>30</v>
      </c>
      <c r="B48" t="s">
        <v>46</v>
      </c>
      <c r="C48" t="str">
        <f t="shared" si="2"/>
        <v>pool3:other_7</v>
      </c>
      <c r="D48" t="s">
        <v>40</v>
      </c>
      <c r="E48">
        <v>5000</v>
      </c>
      <c r="F48">
        <v>100</v>
      </c>
      <c r="G48" t="s">
        <v>32</v>
      </c>
      <c r="H48" t="s">
        <v>26</v>
      </c>
      <c r="I48" s="2" t="s">
        <v>81</v>
      </c>
      <c r="J48" s="2" t="s">
        <v>82</v>
      </c>
      <c r="K48" t="s">
        <v>49</v>
      </c>
      <c r="L48">
        <v>150</v>
      </c>
      <c r="M48">
        <v>150</v>
      </c>
      <c r="N48" t="s">
        <v>26</v>
      </c>
      <c r="O48" t="s">
        <v>26</v>
      </c>
      <c r="P48" t="s">
        <v>26</v>
      </c>
    </row>
    <row r="49" spans="1:16">
      <c r="A49" t="s">
        <v>30</v>
      </c>
      <c r="B49" t="s">
        <v>47</v>
      </c>
      <c r="C49" t="str">
        <f t="shared" si="2"/>
        <v>pool3:other_8</v>
      </c>
      <c r="D49" t="s">
        <v>40</v>
      </c>
      <c r="E49">
        <v>5000</v>
      </c>
      <c r="F49">
        <v>100</v>
      </c>
      <c r="G49" t="s">
        <v>32</v>
      </c>
      <c r="H49" t="s">
        <v>26</v>
      </c>
      <c r="I49" s="2" t="s">
        <v>83</v>
      </c>
      <c r="J49" s="2" t="s">
        <v>84</v>
      </c>
      <c r="K49" t="s">
        <v>49</v>
      </c>
      <c r="L49">
        <v>150</v>
      </c>
      <c r="M49">
        <v>150</v>
      </c>
      <c r="N49" t="s">
        <v>26</v>
      </c>
      <c r="O49" t="s">
        <v>26</v>
      </c>
      <c r="P49" t="s">
        <v>26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7109-4023-484E-A748-B0EFC94587EB}">
  <dimension ref="A1:L5"/>
  <sheetViews>
    <sheetView workbookViewId="0">
      <selection activeCell="D19" sqref="D19"/>
    </sheetView>
  </sheetViews>
  <sheetFormatPr baseColWidth="10" defaultRowHeight="16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50</v>
      </c>
      <c r="H1" s="1" t="s">
        <v>55</v>
      </c>
      <c r="I1" s="1" t="s">
        <v>56</v>
      </c>
      <c r="J1" t="s">
        <v>48</v>
      </c>
      <c r="K1" t="s">
        <v>99</v>
      </c>
      <c r="L1" t="s">
        <v>100</v>
      </c>
    </row>
    <row r="2" spans="1:12">
      <c r="A2" t="s">
        <v>6</v>
      </c>
      <c r="B2" t="s">
        <v>102</v>
      </c>
      <c r="C2" t="s">
        <v>8</v>
      </c>
      <c r="D2">
        <v>3000</v>
      </c>
      <c r="E2">
        <f>0.95*115000000/3000*0.1</f>
        <v>3641.6666666666665</v>
      </c>
      <c r="F2" t="s">
        <v>94</v>
      </c>
      <c r="G2" t="s">
        <v>101</v>
      </c>
      <c r="H2" s="2" t="s">
        <v>90</v>
      </c>
      <c r="I2" s="2" t="s">
        <v>91</v>
      </c>
      <c r="K2">
        <v>66</v>
      </c>
      <c r="L2">
        <v>86</v>
      </c>
    </row>
    <row r="3" spans="1:12">
      <c r="A3" t="s">
        <v>9</v>
      </c>
      <c r="B3" t="s">
        <v>102</v>
      </c>
      <c r="C3" t="s">
        <v>25</v>
      </c>
      <c r="D3">
        <v>3000</v>
      </c>
      <c r="E3" t="s">
        <v>26</v>
      </c>
      <c r="F3" t="s">
        <v>94</v>
      </c>
      <c r="G3" t="s">
        <v>101</v>
      </c>
      <c r="H3" s="2" t="s">
        <v>92</v>
      </c>
      <c r="I3" s="2" t="s">
        <v>93</v>
      </c>
      <c r="K3">
        <v>66</v>
      </c>
      <c r="L3">
        <v>86</v>
      </c>
    </row>
    <row r="4" spans="1:12">
      <c r="A4" t="s">
        <v>6</v>
      </c>
      <c r="B4" t="s">
        <v>103</v>
      </c>
      <c r="C4" t="s">
        <v>8</v>
      </c>
      <c r="D4">
        <v>50000</v>
      </c>
      <c r="E4">
        <f>0.95*400000000/50000*0.1</f>
        <v>760</v>
      </c>
      <c r="F4" t="s">
        <v>89</v>
      </c>
      <c r="G4" t="s">
        <v>101</v>
      </c>
      <c r="H4" s="2" t="s">
        <v>95</v>
      </c>
      <c r="I4" s="2" t="s">
        <v>96</v>
      </c>
      <c r="K4">
        <v>66</v>
      </c>
      <c r="L4">
        <v>86</v>
      </c>
    </row>
    <row r="5" spans="1:12">
      <c r="A5" t="s">
        <v>9</v>
      </c>
      <c r="B5" t="s">
        <v>103</v>
      </c>
      <c r="C5" t="s">
        <v>25</v>
      </c>
      <c r="D5">
        <v>50000</v>
      </c>
      <c r="E5" t="s">
        <v>26</v>
      </c>
      <c r="F5" t="s">
        <v>89</v>
      </c>
      <c r="G5" t="s">
        <v>101</v>
      </c>
      <c r="H5" s="2" t="s">
        <v>97</v>
      </c>
      <c r="I5" s="2" t="s">
        <v>98</v>
      </c>
      <c r="K5">
        <v>66</v>
      </c>
      <c r="L5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sample_info</vt:lpstr>
      <vt:lpstr>sample_info_pilot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Zeng</cp:lastModifiedBy>
  <dcterms:modified xsi:type="dcterms:W3CDTF">2025-07-02T01:52:14Z</dcterms:modified>
</cp:coreProperties>
</file>