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ba903ac4c45124/Documents/"/>
    </mc:Choice>
  </mc:AlternateContent>
  <xr:revisionPtr revIDLastSave="0" documentId="8_{1642A2EA-01D0-4D70-8C88-C7F93D74D54B}" xr6:coauthVersionLast="47" xr6:coauthVersionMax="47" xr10:uidLastSave="{00000000-0000-0000-0000-000000000000}"/>
  <bookViews>
    <workbookView xWindow="-120" yWindow="-120" windowWidth="29040" windowHeight="15720" tabRatio="787" xr2:uid="{00000000-000D-0000-FFFF-FFFF00000000}"/>
  </bookViews>
  <sheets>
    <sheet name="Crowdfunding" sheetId="1" r:id="rId1"/>
    <sheet name="Category Stats" sheetId="4" r:id="rId2"/>
    <sheet name="Subcategory Stats" sheetId="5" r:id="rId3"/>
    <sheet name="Outcomes Based on Launch Date" sheetId="6" r:id="rId4"/>
    <sheet name="Goal Outcomes" sheetId="7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C12" i="7"/>
  <c r="B12" i="7"/>
  <c r="E12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13" i="7"/>
  <c r="C13" i="7"/>
  <c r="B13" i="7"/>
  <c r="D2" i="7"/>
  <c r="C2" i="7"/>
  <c r="B2" i="7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" i="7" l="1"/>
  <c r="E11" i="7"/>
  <c r="E9" i="7"/>
  <c r="G9" i="7" s="1"/>
  <c r="E8" i="7"/>
  <c r="F8" i="7" s="1"/>
  <c r="E3" i="7"/>
  <c r="G3" i="7" s="1"/>
  <c r="E6" i="7"/>
  <c r="E2" i="7"/>
  <c r="H2" i="7" s="1"/>
  <c r="E4" i="7"/>
  <c r="G4" i="7" s="1"/>
  <c r="E7" i="7"/>
  <c r="H7" i="7" s="1"/>
  <c r="E13" i="7"/>
  <c r="F13" i="7" s="1"/>
  <c r="E10" i="7"/>
  <c r="H10" i="7" s="1"/>
  <c r="H5" i="7"/>
  <c r="F5" i="7"/>
  <c r="G5" i="7"/>
  <c r="G8" i="7"/>
  <c r="H8" i="7"/>
  <c r="H3" i="7"/>
  <c r="F3" i="7"/>
  <c r="H11" i="7"/>
  <c r="F11" i="7"/>
  <c r="G11" i="7"/>
  <c r="G6" i="7"/>
  <c r="H6" i="7"/>
  <c r="F6" i="7"/>
  <c r="H12" i="7"/>
  <c r="F12" i="7"/>
  <c r="G12" i="7"/>
  <c r="H9" i="7"/>
  <c r="F9" i="7"/>
  <c r="G7" i="7"/>
  <c r="H4" i="7" l="1"/>
  <c r="G13" i="7"/>
  <c r="H13" i="7"/>
  <c r="G2" i="7"/>
  <c r="F2" i="7"/>
  <c r="F4" i="7"/>
  <c r="G10" i="7"/>
  <c r="F7" i="7"/>
  <c r="F10" i="7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<sst xmlns="http://schemas.openxmlformats.org/spreadsheetml/2006/main" count="6122" uniqueCount="2106">
  <si>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</si>
  <si>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</si>
  <si>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</si>
  <si>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</si>
  <si>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</si>
  <si>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</si>
  <si>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</si>
  <si>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</si>
  <si>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</si>
  <si>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</si>
  <si>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</si>
  <si>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</si>
  <si>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</si>
  <si>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</si>
  <si>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</si>
  <si>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</si>
  <si>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</si>
  <si>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</si>
  <si>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</si>
  <si>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</si>
  <si>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</si>
  <si>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</si>
  <si>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</si>
  <si>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</si>
  <si>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</si>
  <si>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</si>
  <si>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</si>
  <si>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</si>
  <si>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</si>
  <si>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</si>
  <si>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</si>
  <si>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</si>
  <si>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</si>
  <si>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</si>
  <si>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</si>
  <si>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</si>
  <si>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</si>
  <si>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</si>
  <si>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</si>
  <si>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</si>
  <si>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</si>
  <si>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</si>
  <si>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</si>
  <si>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</si>
  <si>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</si>
  <si>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</si>
  <si>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</si>
  <si>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</si>
  <si>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</si>
  <si>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</si>
  <si>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</si>
  <si>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</si>
  <si>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</si>
  <si>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</si>
  <si>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</si>
  <si>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</si>
  <si>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</si>
  <si>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</si>
  <si>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</si>
  <si>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</si>
  <si>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</si>
  <si>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</si>
  <si>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</si>
  <si>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</si>
  <si>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</si>
  <si>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</si>
  <si>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</si>
  <si>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</si>
  <si>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</si>
  <si>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</si>
  <si>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</si>
  <si>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</si>
  <si>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</si>
  <si>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</si>
  <si>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</si>
  <si>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</si>
  <si>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</si>
  <si>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</si>
  <si>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</si>
  <si>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</si>
  <si>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</si>
  <si>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</si>
  <si>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</si>
  <si>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</si>
  <si>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</si>
  <si>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</si>
  <si>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</si>
  <si>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</si>
  <si>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</si>
  <si>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</si>
  <si>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</si>
  <si>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</si>
  <si>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</si>
  <si>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</si>
  <si>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</si>
  <si>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</si>
  <si>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</si>
  <si>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</si>
  <si>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</si>
  <si>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</si>
  <si>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</si>
  <si>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</si>
  <si>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</si>
  <si>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</si>
  <si>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</si>
  <si>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</si>
  <si>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</si>
  <si>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</si>
  <si>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</si>
  <si>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</si>
  <si>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</si>
  <si>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</si>
  <si>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</si>
  <si>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</si>
  <si>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</si>
  <si>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</si>
  <si>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</si>
  <si>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</si>
  <si>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</si>
  <si>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</si>
  <si>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</si>
  <si>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</si>
  <si>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</si>
  <si>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</si>
  <si>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</si>
  <si>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</si>
  <si>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</si>
  <si>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</si>
  <si>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</si>
  <si>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</si>
  <si>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</si>
  <si>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</si>
  <si>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</si>
  <si>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</si>
  <si>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</si>
  <si>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</si>
  <si>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</si>
  <si>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</si>
  <si>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</si>
  <si>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</si>
  <si>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</si>
  <si>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</si>
  <si>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</si>
  <si>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</si>
  <si>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</si>
  <si>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</si>
  <si>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</si>
  <si>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</si>
  <si>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</si>
  <si>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</si>
  <si>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</si>
  <si>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</si>
  <si>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</si>
  <si>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</si>
  <si>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</si>
  <si>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</si>
  <si>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</si>
  <si>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</si>
  <si>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</si>
  <si>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</si>
  <si>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</si>
  <si>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</si>
  <si>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</si>
  <si>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</si>
  <si>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</si>
  <si>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</si>
  <si>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</si>
  <si>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</si>
  <si>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</si>
  <si>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</si>
  <si>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</si>
  <si>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</si>
  <si>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</si>
  <si>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</si>
  <si>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</si>
  <si>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</si>
  <si>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</si>
  <si>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</si>
  <si>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</si>
  <si>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</si>
  <si>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</si>
  <si>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</si>
  <si>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</si>
  <si>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</si>
  <si>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</si>
  <si>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</si>
  <si>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</si>
  <si>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</si>
  <si>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</si>
  <si>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</si>
  <si>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</si>
  <si>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</si>
  <si>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</si>
  <si>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</si>
  <si>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</si>
  <si>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</si>
  <si>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</si>
  <si>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</si>
  <si>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</si>
  <si>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</si>
  <si>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</si>
  <si>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</si>
  <si>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</si>
  <si>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</si>
  <si>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</si>
  <si>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</si>
  <si>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</si>
  <si>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</si>
  <si>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</si>
  <si>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</si>
  <si>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</si>
  <si>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</si>
  <si>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</si>
  <si>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</si>
  <si>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</si>
  <si>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</si>
  <si>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</si>
  <si>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</si>
  <si>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</si>
  <si>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</si>
  <si>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</si>
  <si>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</si>
  <si>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</si>
  <si>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</si>
  <si>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</si>
  <si>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</si>
  <si>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</si>
  <si>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</si>
  <si>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</si>
  <si>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</si>
  <si>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</si>
  <si>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</si>
  <si>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</si>
  <si>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</si>
  <si>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</si>
  <si>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</si>
  <si>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</si>
  <si>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</si>
  <si>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</si>
  <si>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</si>
  <si>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</si>
  <si>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</si>
  <si>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</si>
  <si>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</si>
  <si>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</si>
  <si>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</si>
  <si>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</si>
  <si>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</si>
  <si>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</si>
  <si>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</si>
  <si>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</si>
  <si>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</si>
  <si>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</si>
  <si>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</si>
  <si>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</si>
  <si>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</si>
  <si>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</si>
  <si>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</si>
  <si>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</si>
  <si>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</si>
  <si>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</si>
  <si>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</si>
  <si>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</si>
  <si>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</si>
  <si>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</si>
  <si>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</si>
  <si>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</si>
  <si>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</si>
  <si>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</si>
  <si>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</si>
  <si>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</si>
  <si>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</si>
  <si>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</si>
  <si>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</si>
  <si>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</si>
  <si>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</si>
  <si>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</si>
  <si>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</si>
  <si>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</si>
  <si>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</si>
  <si>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</si>
  <si>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</si>
  <si>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</si>
  <si>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</si>
  <si>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</si>
  <si>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</si>
  <si>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</si>
  <si>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</si>
  <si>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</si>
  <si>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</si>
  <si>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</si>
  <si>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</si>
  <si>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</si>
  <si>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</si>
  <si>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</si>
  <si>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</si>
  <si>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</si>
  <si>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</si>
  <si>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</si>
  <si>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</si>
  <si>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</si>
  <si>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</si>
  <si>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</si>
  <si>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</si>
  <si>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</si>
  <si>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</si>
  <si>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</si>
  <si>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</si>
  <si>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</si>
  <si>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</si>
  <si>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</si>
  <si>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</si>
  <si>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</si>
  <si>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</si>
  <si>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</si>
  <si>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</si>
  <si>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</si>
  <si>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</si>
  <si>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</si>
  <si>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</si>
  <si>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</si>
  <si>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</si>
  <si>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</si>
  <si>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</si>
  <si>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</si>
  <si>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</si>
  <si>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</si>
  <si>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</si>
  <si>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</si>
  <si>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</si>
  <si>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</si>
  <si>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</si>
  <si>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</si>
  <si>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</si>
  <si>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</si>
  <si>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</si>
  <si>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</si>
  <si>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</si>
  <si>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</si>
  <si>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</si>
  <si>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</si>
  <si>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</si>
  <si>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</si>
  <si>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</si>
  <si>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</si>
  <si>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</si>
  <si>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</si>
  <si>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</si>
  <si>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</si>
  <si>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</si>
  <si>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</si>
  <si>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</si>
  <si>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</si>
  <si>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</si>
  <si>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</si>
  <si>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</si>
  <si>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</si>
  <si>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</si>
  <si>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</si>
  <si>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</si>
  <si>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</si>
  <si>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</si>
  <si>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</si>
  <si>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</si>
  <si>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</si>
  <si>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</si>
  <si>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</si>
  <si>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</si>
  <si>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</si>
  <si>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</si>
  <si>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</si>
  <si>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</si>
  <si>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</si>
  <si>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</si>
  <si>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</si>
  <si>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</si>
  <si>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</si>
  <si>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</si>
  <si>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</si>
  <si>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</si>
  <si>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</si>
  <si>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</si>
  <si>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</si>
  <si>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</si>
  <si>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</si>
  <si>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</si>
  <si>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</si>
  <si>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</si>
  <si>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</si>
  <si>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</si>
  <si>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</si>
  <si>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</si>
  <si>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</si>
  <si>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</si>
  <si>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</si>
  <si>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</si>
  <si>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</si>
  <si>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</si>
  <si>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</si>
  <si>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</si>
  <si>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</si>
  <si>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</si>
  <si>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</si>
  <si>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</si>
  <si>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</si>
  <si>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</si>
  <si>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</si>
  <si>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</si>
  <si>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</si>
  <si>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</si>
  <si>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</si>
  <si>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</si>
  <si>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</si>
  <si>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</si>
  <si>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</si>
  <si>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</si>
  <si>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</si>
  <si>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</si>
  <si>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</si>
  <si>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</si>
  <si>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</si>
  <si>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</si>
  <si>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</si>
  <si>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</si>
  <si>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</si>
  <si>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</si>
  <si>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</si>
  <si>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</si>
  <si>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</si>
  <si>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</si>
  <si>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</si>
  <si>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</si>
  <si>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</si>
  <si>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</si>
  <si>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</si>
  <si>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</si>
  <si>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</si>
  <si>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</si>
  <si>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</si>
  <si>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</si>
  <si>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</si>
  <si>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</si>
  <si>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</si>
  <si>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</si>
  <si>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</si>
  <si>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</si>
  <si>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</si>
  <si>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</si>
  <si>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</si>
  <si>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</si>
  <si>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</si>
  <si>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</si>
  <si>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</si>
  <si>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</si>
  <si>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</si>
  <si>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</si>
  <si>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</si>
  <si>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</si>
  <si>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</si>
  <si>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</si>
  <si>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</si>
  <si>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</si>
  <si>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</si>
  <si>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</si>
  <si>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</si>
  <si>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</si>
  <si>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</si>
  <si>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</si>
  <si>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</si>
  <si>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</si>
  <si>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</si>
  <si>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</si>
  <si>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</si>
  <si>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</si>
  <si>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</si>
  <si>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</si>
  <si>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</si>
  <si>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</si>
  <si>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</si>
  <si>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</si>
  <si>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</si>
  <si>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</si>
  <si>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</si>
  <si>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</si>
  <si>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</si>
  <si>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</si>
  <si>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</si>
  <si>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</si>
  <si>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</si>
  <si>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</si>
  <si>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</si>
  <si>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</si>
  <si>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</si>
  <si>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</si>
  <si>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</si>
  <si>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</si>
  <si>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</si>
  <si>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</si>
  <si>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</si>
  <si>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</si>
  <si>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</si>
  <si>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</si>
  <si>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</si>
  <si>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</si>
  <si>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</si>
  <si>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</si>
  <si>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</si>
  <si>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</si>
  <si>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</si>
  <si>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</si>
  <si>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</si>
  <si>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</si>
  <si>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</si>
  <si>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</si>
  <si>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</si>
  <si>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</si>
  <si>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</si>
  <si>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</si>
  <si>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</si>
  <si>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</si>
  <si>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</si>
  <si>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</si>
  <si>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</si>
  <si>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</si>
  <si>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</si>
  <si>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</si>
  <si>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</si>
  <si>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</si>
  <si>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</si>
  <si>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</si>
  <si>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</si>
  <si>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</si>
  <si>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</si>
  <si>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</si>
  <si>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</si>
  <si>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</si>
  <si>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</si>
  <si>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</si>
  <si>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</si>
  <si>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</si>
  <si>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</si>
  <si>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</si>
  <si>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</si>
  <si>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</si>
  <si>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</si>
  <si>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</si>
  <si>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</si>
  <si>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</si>
  <si>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</si>
  <si>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</si>
  <si>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</si>
  <si>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</si>
  <si>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</si>
  <si>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</si>
  <si>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</si>
  <si>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</si>
  <si>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</si>
  <si>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</si>
  <si>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</si>
  <si>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</si>
  <si>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</si>
  <si>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</si>
  <si>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</si>
  <si>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</si>
  <si>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</si>
  <si>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</si>
  <si>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</si>
  <si>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</si>
  <si>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</si>
  <si>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</si>
  <si>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</si>
  <si>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</si>
  <si>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</si>
  <si>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</si>
  <si>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</si>
  <si>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</si>
  <si>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</si>
  <si>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</si>
  <si>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</si>
  <si>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</si>
  <si>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</si>
  <si>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</si>
  <si>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</si>
  <si>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</si>
  <si>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</si>
  <si>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</si>
  <si>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</si>
  <si>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</si>
  <si>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</si>
  <si>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</si>
  <si>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</si>
  <si>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</si>
  <si>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</si>
  <si>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</si>
  <si>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</si>
  <si>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</si>
  <si>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</si>
  <si>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</si>
  <si>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</si>
  <si>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</si>
  <si>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</si>
  <si>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</si>
  <si>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</si>
  <si>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</si>
  <si>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</si>
  <si>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</si>
  <si>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</si>
  <si>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</si>
  <si>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</si>
  <si>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</si>
  <si>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</si>
  <si>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</si>
  <si>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</si>
  <si>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</si>
  <si>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</si>
  <si>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</si>
  <si>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</si>
  <si>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</si>
  <si>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</si>
  <si>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</si>
  <si>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</si>
  <si>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</si>
  <si>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</si>
  <si>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</si>
  <si>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</si>
  <si>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</si>
  <si>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</si>
  <si>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</si>
  <si>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</si>
  <si>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</si>
  <si>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</si>
  <si>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</si>
  <si>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</si>
  <si>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</si>
  <si>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</si>
  <si>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</si>
  <si>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</si>
  <si>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</si>
  <si>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</si>
  <si>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</si>
  <si>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</si>
  <si>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</si>
  <si>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</si>
  <si>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</si>
  <si>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</si>
  <si>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</si>
  <si>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</si>
  <si>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</si>
  <si>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</si>
  <si>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</si>
  <si>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</si>
  <si>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</si>
  <si>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</si>
  <si>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</si>
  <si>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</si>
  <si>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</si>
  <si>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</si>
  <si>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</si>
  <si>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</si>
  <si>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</si>
  <si>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</si>
  <si>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</si>
  <si>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</si>
  <si>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</si>
  <si>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</si>
  <si>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</si>
  <si>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</si>
  <si>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</si>
  <si>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</si>
  <si>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</si>
  <si>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</si>
  <si>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</si>
  <si>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</si>
  <si>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</si>
  <si>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</si>
  <si>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</si>
  <si>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</si>
  <si>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</si>
  <si>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</si>
  <si>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</si>
  <si>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</si>
  <si>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</si>
  <si>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</si>
  <si>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</si>
  <si>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</si>
  <si>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</si>
  <si>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</si>
  <si>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</si>
  <si>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</si>
  <si>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</si>
  <si>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</si>
  <si>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</si>
  <si>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</si>
  <si>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</si>
  <si>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</si>
  <si>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</si>
  <si>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</si>
  <si>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</si>
  <si>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</si>
  <si>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</si>
  <si>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</si>
  <si>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</si>
  <si>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</si>
  <si>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</si>
  <si>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</si>
  <si>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</si>
  <si>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</si>
  <si>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</si>
  <si>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</si>
  <si>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</si>
  <si>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</si>
  <si>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</si>
  <si>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</si>
  <si>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</si>
  <si>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</si>
  <si>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</si>
  <si>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</si>
  <si>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</si>
  <si>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</si>
  <si>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</si>
  <si>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</si>
  <si>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</si>
  <si>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</si>
  <si>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</si>
  <si>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</si>
  <si>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</si>
  <si>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</si>
  <si>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</si>
  <si>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</si>
  <si>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</si>
  <si>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</si>
  <si>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</si>
  <si>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</si>
  <si>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</si>
  <si>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</si>
  <si>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</si>
  <si>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</si>
  <si>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</si>
  <si>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</si>
  <si>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</si>
  <si>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</si>
  <si>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</si>
  <si>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</si>
  <si>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</si>
  <si>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</si>
  <si>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</si>
  <si>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</si>
  <si>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</si>
  <si>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</si>
  <si>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</si>
  <si>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</si>
  <si>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</si>
  <si>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</si>
  <si>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</si>
  <si>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</si>
  <si>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</si>
  <si>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</si>
  <si>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</si>
  <si>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</si>
  <si>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</si>
  <si>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</si>
  <si>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</si>
  <si>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</si>
  <si>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</si>
  <si>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</si>
  <si>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</si>
  <si>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</si>
  <si>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</si>
  <si>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</si>
  <si>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</si>
  <si>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</si>
  <si>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</si>
  <si>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</si>
  <si>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</si>
  <si>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</si>
  <si>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</si>
  <si>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</si>
  <si>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</si>
  <si>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</si>
  <si>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</si>
  <si>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</si>
  <si>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</si>
  <si>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</si>
  <si>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</si>
  <si>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</si>
  <si>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</si>
  <si>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</si>
  <si>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</si>
  <si>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</si>
  <si>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</si>
  <si>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</si>
  <si>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</si>
  <si>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</si>
  <si>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</si>
  <si>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</si>
  <si>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</si>
  <si>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</si>
  <si>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</si>
  <si>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</si>
  <si>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</si>
  <si>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</si>
  <si>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</si>
  <si>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</si>
  <si>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</si>
  <si>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</si>
  <si>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</si>
  <si>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</si>
  <si>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</si>
  <si>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</si>
  <si>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</si>
  <si>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</si>
  <si>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</si>
  <si>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</si>
  <si>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</si>
  <si>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</si>
  <si>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</si>
  <si>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</si>
  <si>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</si>
  <si>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</si>
  <si>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</si>
  <si>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</si>
  <si>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</si>
  <si>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</si>
  <si>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</si>
  <si>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</si>
  <si>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</si>
  <si>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</si>
  <si>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</si>
  <si>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</si>
  <si>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</si>
  <si>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</si>
  <si>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</si>
  <si>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</si>
  <si>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</si>
  <si>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</si>
  <si>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</si>
  <si>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</si>
  <si>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</si>
  <si>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</si>
  <si>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</si>
  <si>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</si>
  <si>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</si>
  <si>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</si>
  <si>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</si>
  <si>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</si>
  <si>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</si>
  <si>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</si>
  <si>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</si>
  <si>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</si>
  <si>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</si>
  <si>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</si>
  <si>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</si>
  <si>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</si>
  <si>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</si>
  <si>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</si>
  <si>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</si>
  <si>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</si>
  <si>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</si>
  <si>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</si>
  <si>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</si>
  <si>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</si>
  <si>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</si>
  <si>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</si>
  <si>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</si>
  <si>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</si>
  <si>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</si>
  <si>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</si>
  <si>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</si>
  <si>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</si>
  <si>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</si>
  <si>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</si>
  <si>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</si>
  <si>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</si>
  <si>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</si>
  <si>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</si>
  <si>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</si>
  <si>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</si>
  <si>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</si>
  <si>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</si>
  <si>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</si>
  <si>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</si>
  <si>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</si>
  <si>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</si>
  <si>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</si>
  <si>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</si>
  <si>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</si>
  <si>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</si>
  <si>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</si>
  <si>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</si>
  <si>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</si>
  <si>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</si>
  <si>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</si>
  <si>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</si>
  <si>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</si>
  <si>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</si>
  <si>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</si>
  <si>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</si>
  <si>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</si>
  <si>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</si>
  <si>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</si>
  <si>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</si>
  <si>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</si>
  <si>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</si>
  <si>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</si>
  <si>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</si>
  <si>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</si>
  <si>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</si>
  <si>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</si>
  <si>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</si>
  <si>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</si>
  <si>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</si>
  <si>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</si>
  <si>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</si>
  <si>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</si>
  <si>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</si>
  <si>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</si>
  <si>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</si>
  <si>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</si>
  <si>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</si>
  <si>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</si>
  <si>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</si>
  <si>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</si>
  <si>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</si>
  <si>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</si>
  <si>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</si>
  <si>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</si>
  <si>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</si>
  <si>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</si>
  <si>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</si>
  <si>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</si>
  <si>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</si>
  <si>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</si>
  <si>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</si>
  <si>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</si>
  <si>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</si>
  <si>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</si>
  <si>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</si>
  <si>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</si>
  <si>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</si>
  <si>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</si>
  <si>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</si>
  <si>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</si>
  <si>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</si>
  <si>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</si>
  <si>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</si>
  <si>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</si>
  <si>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</si>
  <si>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</si>
  <si>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</si>
  <si>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</si>
  <si>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</si>
  <si>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</si>
  <si>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</si>
  <si>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</si>
  <si>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</si>
  <si>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</si>
  <si>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</si>
  <si>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</si>
  <si>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</si>
  <si>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</si>
  <si>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</si>
  <si>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</si>
  <si>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</si>
  <si>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</si>
  <si>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</si>
  <si>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</si>
  <si>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</si>
  <si>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</si>
  <si>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</si>
  <si>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</si>
  <si>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</si>
  <si>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</si>
  <si>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</si>
  <si>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</si>
  <si>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</si>
  <si>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</si>
  <si>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</si>
  <si>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</si>
  <si>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</si>
  <si>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</si>
  <si>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</si>
  <si>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</si>
  <si>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</si>
  <si>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</si>
  <si>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</si>
  <si>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</si>
  <si>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</si>
  <si>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</si>
  <si>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</si>
  <si>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</si>
  <si>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</si>
  <si>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</si>
  <si>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</si>
  <si>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</si>
  <si>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</si>
  <si>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</si>
  <si>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</si>
  <si>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</si>
  <si>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</si>
  <si>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</si>
  <si>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</si>
  <si>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</si>
  <si>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</si>
  <si>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</si>
  <si>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</si>
  <si>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</si>
  <si>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</si>
  <si>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</si>
  <si>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</si>
  <si>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</si>
  <si>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</si>
  <si>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</si>
  <si>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</si>
  <si>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</si>
  <si>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</si>
  <si>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</si>
  <si>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</si>
  <si>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</si>
  <si>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</si>
  <si>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</si>
  <si>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</si>
  <si>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</si>
  <si>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</si>
  <si>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</si>
  <si>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</si>
  <si>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</si>
  <si>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</si>
  <si>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</si>
  <si>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</si>
  <si>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</si>
  <si>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</si>
  <si>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</si>
  <si>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</si>
  <si>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</si>
  <si>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</si>
  <si>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</si>
  <si>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</si>
  <si>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</si>
  <si>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</si>
  <si>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</si>
  <si>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</si>
  <si>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</si>
  <si>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</si>
  <si>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</si>
  <si>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</si>
  <si>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</si>
  <si>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</si>
  <si>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</si>
  <si>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</si>
  <si>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</si>
  <si>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</si>
  <si>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</si>
  <si>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</si>
  <si>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</si>
  <si>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</si>
  <si>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</si>
  <si>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</si>
  <si>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</si>
  <si>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</si>
  <si>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</si>
  <si>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</si>
  <si>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</si>
  <si>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</si>
  <si>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</si>
  <si>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</si>
  <si>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</si>
  <si>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</si>
  <si>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</si>
  <si>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</si>
  <si>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</si>
  <si>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</si>
  <si>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</si>
  <si>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</si>
  <si>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</si>
  <si>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</si>
  <si>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</si>
  <si>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</si>
  <si>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</si>
  <si>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</si>
  <si>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</si>
  <si>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</si>
  <si>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</si>
  <si>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</si>
  <si>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</si>
  <si>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</si>
  <si>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</si>
  <si>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</si>
  <si>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</si>
  <si>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</si>
  <si>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</si>
  <si>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</si>
  <si>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</si>
  <si>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</si>
  <si>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</si>
  <si>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</si>
  <si>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</si>
  <si>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</si>
  <si>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</si>
  <si>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</si>
  <si>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</si>
  <si>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</si>
  <si>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</si>
  <si>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</si>
  <si>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</si>
  <si>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</si>
  <si>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</si>
  <si>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</si>
  <si>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</si>
  <si>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</si>
  <si>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</si>
  <si>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</si>
  <si>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</si>
  <si>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</si>
  <si>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</si>
  <si>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</si>
  <si>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</si>
  <si>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</si>
  <si>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</si>
  <si>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</si>
  <si>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</si>
  <si>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</si>
  <si>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</si>
  <si>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</si>
  <si>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</si>
  <si>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</si>
  <si>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</si>
  <si>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</si>
  <si>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</si>
  <si>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</si>
  <si>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</si>
  <si>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</si>
  <si>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</si>
  <si>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</si>
  <si>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</si>
  <si>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</si>
  <si>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</si>
  <si>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</si>
  <si>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</si>
  <si>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</si>
  <si>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</si>
  <si>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</si>
  <si>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</si>
  <si>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</si>
  <si>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</si>
  <si>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</si>
  <si>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</si>
  <si>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</si>
  <si>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</si>
  <si>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</si>
  <si>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</si>
  <si>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</si>
  <si>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</si>
  <si>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</si>
  <si>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</si>
  <si>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</si>
  <si>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</si>
  <si>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</si>
  <si>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</si>
  <si>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</si>
  <si>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</si>
  <si>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</si>
  <si>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</si>
  <si>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</si>
  <si>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</si>
  <si>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</si>
  <si>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</si>
  <si>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</si>
  <si>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</si>
  <si>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</si>
  <si>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</si>
  <si>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</si>
  <si>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</si>
  <si>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</si>
  <si>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</si>
  <si>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</si>
  <si>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</si>
  <si>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</si>
  <si>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</si>
  <si>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</si>
  <si>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</si>
  <si>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</si>
  <si>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</si>
  <si>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</si>
  <si>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</si>
  <si>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</si>
  <si>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</si>
  <si>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</si>
  <si>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</si>
  <si>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</si>
  <si>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</si>
  <si>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</si>
  <si>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</si>
  <si>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</si>
  <si>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</si>
  <si>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</si>
  <si>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</si>
  <si>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</si>
  <si>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</si>
  <si>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</si>
  <si>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</si>
  <si>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</si>
  <si>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</si>
  <si>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</si>
  <si>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</si>
  <si>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</si>
  <si>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</si>
  <si>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</si>
  <si>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</si>
  <si>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</si>
  <si>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</si>
  <si>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</si>
  <si>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</si>
  <si>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</si>
  <si>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</si>
  <si>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</si>
  <si>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</si>
  <si>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</si>
  <si>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</si>
  <si>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</si>
  <si>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</si>
  <si>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</si>
  <si>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</si>
  <si>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</si>
  <si>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</si>
  <si>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</si>
  <si>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</si>
  <si>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</si>
  <si>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</si>
  <si>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</si>
  <si>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</si>
  <si>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</si>
  <si>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</si>
  <si>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</si>
  <si>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</si>
  <si>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</si>
  <si>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</si>
  <si>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</si>
  <si>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</si>
  <si>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</si>
  <si>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</si>
  <si>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</si>
  <si>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</si>
  <si>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</si>
  <si>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</si>
  <si>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</si>
  <si>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</si>
  <si>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</si>
  <si>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</si>
  <si>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</si>
  <si>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</si>
  <si>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</si>
  <si>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</si>
  <si>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</si>
  <si>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</si>
  <si>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</si>
  <si>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</si>
  <si>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</si>
  <si>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</si>
  <si>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</si>
  <si>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</si>
  <si>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</si>
  <si>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</si>
  <si>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</si>
  <si>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</si>
  <si>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</si>
  <si>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</si>
  <si>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</si>
  <si>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</si>
  <si>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</si>
  <si>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</si>
  <si>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</si>
  <si>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</si>
  <si>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</si>
  <si>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</si>
  <si>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</si>
  <si>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</si>
  <si>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</si>
  <si>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</si>
  <si>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</si>
  <si>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</si>
  <si>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</si>
  <si>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</si>
  <si>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</si>
  <si>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</si>
  <si>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</si>
  <si>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</si>
  <si>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</si>
  <si>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</si>
  <si>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</si>
  <si>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</si>
  <si>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</si>
  <si>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</si>
  <si>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</si>
  <si>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</si>
  <si>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</si>
  <si>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</si>
  <si>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</si>
  <si>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</si>
  <si>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</si>
  <si>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</si>
  <si>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</si>
  <si>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</si>
  <si>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</si>
  <si>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</si>
  <si>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</si>
  <si>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</si>
  <si>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</si>
  <si>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</si>
  <si>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</si>
  <si>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</si>
  <si>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</si>
  <si>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</si>
  <si>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</si>
  <si>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</si>
  <si>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</si>
  <si>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</si>
  <si>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</si>
  <si>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</si>
  <si>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</si>
  <si>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</si>
  <si>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</si>
  <si>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</si>
  <si>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</si>
  <si>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</si>
  <si>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</si>
  <si>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</si>
  <si>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</si>
  <si>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</si>
  <si>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</si>
  <si>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</si>
  <si>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</si>
  <si>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</si>
  <si>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</si>
  <si>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</si>
  <si>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</si>
  <si>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</si>
  <si>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</si>
  <si>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</si>
  <si>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</si>
  <si>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</si>
  <si>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</si>
  <si>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</si>
  <si>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</si>
  <si>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</si>
  <si>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</si>
  <si>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</si>
  <si>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</si>
  <si>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</si>
  <si>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</si>
  <si>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</si>
  <si>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</si>
  <si>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</si>
  <si>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</si>
  <si>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</si>
  <si>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</si>
  <si>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</si>
  <si>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</si>
  <si>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</si>
  <si>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</si>
  <si>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</si>
  <si>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</si>
  <si>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</si>
  <si>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</si>
  <si>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</si>
  <si>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</si>
  <si>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</si>
  <si>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</si>
  <si>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</si>
  <si>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</si>
  <si>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</si>
  <si>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</si>
  <si>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</si>
  <si>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</si>
  <si>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</si>
  <si>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</si>
  <si>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</si>
  <si>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</si>
  <si>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</si>
  <si>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</si>
  <si>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</si>
  <si>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</si>
  <si>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</si>
  <si>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</si>
  <si>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</si>
  <si>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</si>
  <si>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</si>
  <si>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</si>
  <si>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</si>
  <si>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</si>
  <si>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</si>
  <si>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</si>
  <si>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</si>
  <si>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</si>
  <si>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</si>
  <si>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</si>
  <si>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</si>
  <si>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</si>
  <si>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</si>
  <si>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</si>
  <si>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</si>
  <si>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</si>
  <si>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</si>
  <si>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</si>
  <si>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</si>
  <si>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</si>
  <si>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</si>
  <si>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</si>
  <si>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</si>
  <si>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</si>
  <si>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</si>
  <si>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</si>
  <si>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</si>
  <si>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</si>
  <si>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</si>
  <si>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</si>
  <si>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</si>
  <si>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</si>
  <si>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</si>
  <si>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</si>
  <si>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</si>
  <si>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</si>
  <si>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</si>
  <si>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</si>
  <si>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</si>
  <si>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</si>
  <si>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</si>
  <si>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</si>
  <si>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</si>
  <si>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</si>
  <si>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</si>
  <si>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</si>
  <si>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</si>
  <si>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</si>
  <si>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</si>
  <si>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</si>
  <si>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</si>
  <si>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</si>
  <si>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</si>
  <si>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</si>
  <si>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</si>
  <si>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</si>
  <si>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</si>
  <si>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</si>
  <si>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</si>
  <si>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</si>
  <si>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</si>
  <si>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</si>
  <si>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</si>
  <si>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</si>
  <si>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</si>
  <si>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</si>
  <si>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</si>
  <si>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</si>
  <si>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</si>
  <si>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</si>
  <si>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</si>
  <si>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</si>
  <si>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</si>
  <si>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</si>
  <si>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</si>
  <si>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</si>
  <si>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</si>
  <si>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</si>
  <si>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</si>
  <si>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</si>
  <si>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</si>
  <si>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</si>
  <si>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</si>
  <si>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</si>
  <si>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</si>
  <si>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</si>
  <si>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</si>
  <si>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</si>
  <si>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</si>
  <si>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</si>
  <si>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</si>
  <si>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</si>
  <si>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</si>
  <si>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</si>
  <si>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</si>
  <si>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</si>
  <si>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</si>
  <si>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</si>
  <si>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</si>
  <si>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</si>
  <si>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</si>
  <si>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</si>
  <si>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</si>
  <si>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</si>
  <si>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</si>
  <si>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</si>
  <si>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</si>
  <si>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</si>
  <si>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</si>
  <si>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</si>
  <si>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</si>
  <si>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</si>
  <si>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</si>
  <si>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</si>
  <si>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</si>
  <si>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</si>
  <si>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</si>
  <si>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</si>
  <si>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</si>
  <si>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</si>
  <si>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</si>
  <si>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</si>
  <si>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</si>
  <si>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</si>
  <si>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</si>
  <si>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</si>
  <si>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</si>
  <si>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</si>
  <si>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</si>
  <si>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</si>
  <si>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</si>
  <si>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</si>
  <si>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</si>
  <si>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</si>
  <si>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</si>
  <si>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</si>
  <si>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</si>
  <si>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</si>
  <si>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</si>
  <si>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</si>
  <si>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</si>
  <si>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</si>
  <si>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</si>
  <si>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</si>
  <si>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</si>
  <si>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</si>
  <si>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</si>
  <si>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</si>
  <si>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</si>
  <si>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</si>
  <si>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</si>
  <si>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</si>
  <si>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</si>
  <si>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</si>
  <si>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</si>
  <si>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</si>
  <si>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</si>
  <si>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</si>
  <si>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</si>
  <si>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</si>
  <si>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</si>
  <si>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</si>
  <si>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</si>
  <si>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</si>
  <si>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</si>
  <si>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</si>
  <si>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</si>
  <si>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</si>
  <si>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</si>
  <si>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</si>
  <si>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</si>
  <si>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</si>
  <si>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</si>
  <si>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</si>
  <si>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</si>
  <si>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</si>
  <si>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</si>
  <si>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</si>
  <si>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</si>
  <si>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</si>
  <si>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</si>
  <si>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</si>
  <si>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</si>
  <si>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</si>
  <si>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</si>
  <si>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</si>
  <si>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</si>
  <si>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</si>
  <si>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</si>
  <si>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</si>
  <si>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</si>
  <si>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</si>
  <si>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</si>
  <si>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</si>
  <si>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</si>
  <si>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</si>
  <si>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</si>
  <si>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</si>
  <si>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</si>
  <si>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</si>
  <si>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</si>
  <si>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</si>
  <si>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</si>
  <si>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</si>
  <si>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</si>
  <si>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</si>
  <si>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</si>
  <si>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</si>
  <si>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</si>
  <si>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</si>
  <si>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</si>
  <si>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</si>
  <si>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</si>
  <si>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</si>
  <si>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</si>
  <si>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</si>
  <si>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</si>
  <si>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</si>
  <si>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</si>
  <si>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</si>
  <si>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</si>
  <si>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</si>
  <si>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</si>
  <si>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</si>
  <si>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</si>
  <si>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</si>
  <si>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</si>
  <si>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</si>
  <si>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</si>
  <si>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</si>
  <si>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</si>
  <si>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</si>
  <si>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</si>
  <si>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</si>
  <si>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</si>
  <si>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</si>
  <si>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</si>
  <si>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</si>
  <si>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</si>
  <si>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</si>
  <si>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</si>
  <si>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</si>
  <si>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</si>
  <si>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</si>
  <si>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</si>
  <si>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</si>
  <si>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</si>
  <si>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</si>
  <si>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</si>
  <si>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</si>
  <si>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</si>
  <si>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</si>
  <si>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</si>
  <si>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</si>
  <si>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</si>
  <si>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</si>
  <si>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</si>
  <si>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</si>
  <si>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</si>
  <si>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</si>
  <si>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</si>
  <si>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</si>
  <si>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</si>
  <si>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</si>
  <si>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</si>
  <si>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</si>
  <si>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</si>
  <si>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</si>
  <si>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</si>
  <si>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</si>
  <si>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</si>
  <si>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</si>
  <si>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</si>
  <si>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</si>
  <si>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</si>
  <si>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</si>
  <si>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</si>
  <si>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</si>
  <si>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</si>
  <si>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</si>
  <si>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</si>
  <si>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</si>
  <si>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</si>
  <si>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</si>
  <si>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</si>
  <si>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</si>
  <si>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</si>
  <si>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</si>
  <si>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</si>
  <si>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</si>
  <si>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</si>
  <si>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</si>
  <si>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</si>
  <si>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</si>
  <si>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</si>
  <si>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</si>
  <si>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</si>
  <si>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</si>
  <si>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</si>
  <si>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</si>
  <si>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</si>
  <si>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</si>
  <si>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</si>
  <si>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</si>
  <si>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</si>
  <si>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</si>
  <si>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</si>
  <si>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</si>
  <si>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</si>
  <si>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</si>
  <si>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</si>
  <si>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</si>
  <si>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</si>
  <si>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</si>
  <si>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</si>
  <si>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</si>
  <si>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</si>
  <si>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</si>
  <si>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</si>
  <si>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</si>
  <si>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</si>
  <si>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</si>
  <si>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</si>
  <si>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</si>
  <si>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</si>
  <si>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</si>
  <si>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</si>
  <si>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</si>
  <si>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</si>
  <si>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</si>
  <si>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</si>
  <si>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</si>
  <si>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</si>
  <si>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</si>
  <si>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</si>
  <si>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</si>
  <si>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</si>
  <si>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</si>
  <si>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</si>
  <si>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</si>
  <si>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</si>
  <si>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</si>
  <si>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</si>
  <si>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</si>
  <si>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</si>
  <si>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</si>
  <si>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</si>
  <si>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</si>
  <si>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</si>
  <si>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</si>
  <si>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</si>
  <si>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</si>
  <si>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</si>
  <si>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</si>
  <si>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</si>
  <si>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</si>
  <si>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</si>
  <si>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</si>
  <si>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</si>
  <si>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</si>
  <si>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</si>
  <si>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</si>
  <si>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</si>
  <si>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</si>
  <si>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</si>
  <si>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</si>
  <si>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</si>
  <si>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</si>
  <si>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</si>
  <si>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</si>
  <si>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</si>
  <si>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</si>
  <si>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</si>
  <si>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</si>
  <si>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</si>
  <si>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</si>
  <si>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</si>
  <si>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</si>
  <si>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</si>
  <si>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</si>
  <si>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</si>
  <si>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</si>
  <si>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</si>
  <si>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</si>
  <si>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</si>
  <si>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</si>
  <si>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</si>
  <si>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</si>
  <si>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</si>
  <si>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</si>
  <si>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</si>
  <si>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</si>
  <si>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</si>
  <si>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</si>
  <si>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</si>
  <si>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</si>
  <si>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</si>
  <si>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</si>
  <si>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</si>
  <si>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</si>
  <si>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</si>
  <si>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</si>
  <si>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</si>
  <si>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</si>
  <si>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</si>
  <si>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</si>
  <si>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</si>
  <si>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</si>
  <si>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</si>
  <si>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</si>
  <si>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</si>
  <si>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</si>
  <si>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</si>
  <si>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</si>
  <si>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</si>
  <si>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</si>
  <si>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</si>
  <si>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</si>
  <si>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</si>
  <si>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</si>
  <si>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</si>
  <si>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</si>
  <si>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</si>
  <si>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</si>
  <si>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</si>
  <si>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</si>
  <si>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</si>
  <si>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</si>
  <si>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</si>
  <si>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</si>
  <si>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</si>
  <si>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</si>
  <si>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</si>
  <si>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</si>
  <si>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</si>
  <si>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</si>
  <si>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</si>
  <si>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</si>
  <si>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</si>
  <si>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</si>
  <si>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</si>
  <si>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</si>
  <si>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</si>
  <si>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</si>
  <si>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</si>
  <si>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</si>
  <si>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</si>
  <si>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</si>
  <si>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</si>
  <si>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</si>
  <si>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</si>
  <si>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</si>
  <si>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</si>
  <si>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</si>
  <si>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</si>
  <si>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</si>
  <si>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</si>
  <si>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</si>
  <si>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</si>
  <si>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</si>
  <si>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</si>
  <si>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</si>
  <si>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</si>
  <si>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</si>
  <si>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</si>
  <si>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</si>
  <si>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</si>
  <si>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</si>
  <si>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</si>
  <si>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</si>
  <si>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</si>
  <si>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</si>
  <si>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</si>
  <si>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</si>
  <si>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</si>
  <si>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</si>
  <si>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</si>
  <si>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</si>
  <si>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</si>
  <si>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</si>
  <si>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</si>
  <si>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</si>
  <si>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</si>
  <si>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</si>
  <si>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</si>
  <si>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</si>
  <si>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</si>
  <si>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</si>
  <si>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</si>
  <si>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</si>
  <si>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</si>
  <si>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</si>
  <si>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</si>
  <si>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</si>
  <si>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</si>
  <si>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</si>
  <si>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</si>
  <si>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</si>
  <si>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</si>
  <si>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</si>
  <si>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</si>
  <si>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</si>
  <si>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</si>
  <si>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</si>
  <si>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</si>
  <si>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</si>
  <si>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</si>
  <si>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</si>
  <si>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</si>
  <si>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</si>
  <si>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</si>
  <si>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</si>
  <si>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</si>
  <si>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</si>
  <si>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</si>
  <si>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</si>
  <si>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</si>
  <si>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</si>
  <si>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</si>
  <si>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</si>
  <si>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</si>
  <si>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</si>
  <si>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</si>
  <si>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</si>
  <si>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</si>
  <si>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</si>
  <si>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</si>
  <si>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</si>
  <si>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</si>
  <si>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</si>
  <si>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</si>
  <si>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</si>
  <si>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</si>
  <si>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</si>
  <si>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</si>
  <si>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</si>
  <si>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</si>
  <si>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</si>
  <si>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</si>
  <si>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</si>
  <si>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</si>
  <si>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</si>
  <si>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</si>
  <si>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</si>
  <si>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</si>
  <si>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</si>
  <si>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</si>
  <si>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</si>
  <si>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</si>
  <si>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</si>
  <si>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</si>
  <si>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</si>
  <si>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</si>
  <si>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</si>
  <si>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</si>
  <si>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</si>
  <si>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</si>
  <si>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</si>
  <si>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</si>
  <si>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</si>
  <si>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</si>
  <si>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</si>
  <si>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</si>
  <si>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</si>
  <si>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</si>
  <si>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</si>
  <si>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</si>
  <si>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</si>
  <si>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</si>
  <si>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</si>
  <si>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</si>
  <si>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</si>
  <si>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</si>
  <si>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</si>
  <si>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</si>
  <si>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</si>
  <si>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</si>
  <si>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</si>
  <si>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</si>
  <si>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</si>
  <si>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</si>
  <si>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</si>
  <si>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</si>
  <si>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</si>
  <si>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</si>
  <si>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</si>
  <si>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</si>
  <si>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</si>
  <si>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</si>
  <si>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</si>
  <si>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</si>
  <si>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</si>
  <si>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</si>
  <si>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</si>
  <si>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</si>
  <si>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</si>
  <si>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</si>
  <si>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</si>
  <si>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</si>
  <si>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</si>
  <si>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</si>
  <si>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</si>
  <si>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</si>
  <si>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</si>
  <si>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</si>
  <si>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</si>
  <si>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</si>
  <si>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</si>
  <si>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</si>
  <si>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</si>
  <si>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</si>
  <si>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</si>
  <si>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</si>
  <si>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</si>
  <si>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</si>
  <si>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</si>
  <si>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</si>
  <si>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</si>
  <si>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</si>
  <si>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</si>
  <si>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</si>
  <si>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</si>
  <si>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</si>
  <si>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</si>
  <si>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</si>
  <si>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</si>
  <si>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</si>
  <si>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</si>
  <si>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</si>
  <si>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</si>
  <si>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</si>
  <si>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</si>
  <si>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</si>
  <si>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</si>
  <si>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</si>
  <si>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</si>
  <si>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</si>
  <si>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</si>
  <si>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</si>
  <si>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</si>
  <si>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</si>
  <si>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</si>
  <si>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</si>
  <si>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</si>
  <si>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</si>
  <si>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</si>
  <si>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</si>
  <si>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</si>
  <si>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</si>
  <si>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</si>
  <si>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</si>
  <si>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</si>
  <si>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</si>
  <si>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</si>
  <si>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</si>
  <si>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</si>
  <si>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</si>
  <si>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</si>
  <si>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</si>
  <si>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</si>
  <si>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</si>
  <si>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</si>
  <si>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</si>
  <si>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</si>
  <si>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</si>
  <si>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</si>
  <si>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</si>
  <si>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</si>
  <si>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</si>
  <si>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</si>
  <si>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</si>
  <si>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</si>
  <si>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</si>
  <si>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</si>
  <si>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Count of outcome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</si>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</sst>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9" fontId="16" fillId="33" borderId="0" xfId="0" applyNumberFormat="1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8A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FC2-8489-1F538E1B2A80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8-4FC2-8489-1F538E1B2A80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8-4FC2-8489-1F538E1B2A80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8-4FC2-8489-1F538E1B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09856"/>
        <c:axId val="232108608"/>
      </c:barChart>
      <c:catAx>
        <c:axId val="2321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8608"/>
        <c:crosses val="autoZero"/>
        <c:auto val="1"/>
        <c:lblAlgn val="ctr"/>
        <c:lblOffset val="100"/>
        <c:noMultiLvlLbl val="0"/>
      </c:catAx>
      <c:valAx>
        <c:axId val="232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3-4A60-95FC-B14C690C1C54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3-4A60-95FC-B14C690C1C54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3-4A60-95FC-B14C690C1C54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9-42D0-99B9-36FD9884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01776"/>
        <c:axId val="83703024"/>
      </c:barChart>
      <c:catAx>
        <c:axId val="837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3024"/>
        <c:crosses val="autoZero"/>
        <c:auto val="1"/>
        <c:lblAlgn val="ctr"/>
        <c:lblOffset val="100"/>
        <c:noMultiLvlLbl val="0"/>
      </c:catAx>
      <c:valAx>
        <c:axId val="83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659-BA53-AE79D611D8EF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659-BA53-AE79D611D8EF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4659-BA53-AE79D611D8EF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3-4659-BA53-AE79D611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31424"/>
        <c:axId val="1165918112"/>
      </c:lineChart>
      <c:catAx>
        <c:axId val="11659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8112"/>
        <c:crosses val="autoZero"/>
        <c:auto val="1"/>
        <c:lblAlgn val="ctr"/>
        <c:lblOffset val="100"/>
        <c:noMultiLvlLbl val="0"/>
      </c:catAx>
      <c:valAx>
        <c:axId val="11659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4-4DB0-BE38-738BE3A4E5A3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4-4DB0-BE38-738BE3A4E5A3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4-4DB0-BE38-738BE3A4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856"/>
        <c:axId val="94836400"/>
      </c:lineChart>
      <c:catAx>
        <c:axId val="948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400"/>
        <c:crosses val="autoZero"/>
        <c:auto val="1"/>
        <c:lblAlgn val="ctr"/>
        <c:lblOffset val="100"/>
        <c:noMultiLvlLbl val="0"/>
      </c:catAx>
      <c:valAx>
        <c:axId val="94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0</xdr:row>
      <xdr:rowOff>171451</xdr:rowOff>
    </xdr:from>
    <xdr:to>
      <xdr:col>15</xdr:col>
      <xdr:colOff>619125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CA1FF-B93D-E276-0BB7-48AE8B3BC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57150</xdr:rowOff>
    </xdr:from>
    <xdr:to>
      <xdr:col>17</xdr:col>
      <xdr:colOff>600075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608FB-D61A-92E3-0F59-77B12A7D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</xdr:row>
      <xdr:rowOff>104775</xdr:rowOff>
    </xdr:from>
    <xdr:to>
      <xdr:col>15</xdr:col>
      <xdr:colOff>609600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FEDEC-92FE-C08E-749B-3754ADAB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14</xdr:row>
      <xdr:rowOff>14286</xdr:rowOff>
    </xdr:from>
    <xdr:to>
      <xdr:col>7</xdr:col>
      <xdr:colOff>628650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7B9FE-ECC7-94A4-1E22-C3C222DF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my Lacher" refreshedDate="44829.74242962963" createdVersion="8" refreshedVersion="8" minRefreshableVersion="3" recordCount="1000" xr:uid="{032C4F66-FBC0-4F7A-A77B-7F61178E0EE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my Lacher" refreshedDate="44829.803514699073" createdVersion="8" refreshedVersion="8" minRefreshableVersion="3" recordCount="1000" xr:uid="{50C9B6CA-9053-49A8-A4C3-CB719E57D9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B68D0-94E1-4FAA-91B9-9648EF8541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C04C6-E0F0-4DD5-9A6B-6DDC919C76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9E252-B046-42C6-B06C-4842D62FB8E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43.375" style="3" customWidth="1"/>
    <col min="6" max="6" width="15.125" style="5" bestFit="1" customWidth="1"/>
    <col min="8" max="8" width="13" bestFit="1" customWidth="1"/>
    <col min="9" max="9" width="16.5" style="8" bestFit="1" customWidth="1"/>
    <col min="12" max="13" width="11.125" bestFit="1" customWidth="1"/>
    <col min="16" max="16" width="27.625" bestFit="1" customWidth="1"/>
    <col min="17" max="17" width="14.875" bestFit="1" customWidth="1"/>
    <col min="18" max="18" width="16.375" bestFit="1" customWidth="1"/>
    <col min="19" max="19" width="22.375" style="13" bestFit="1" customWidth="1"/>
    <col min="20" max="20" width="11" style="13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2" t="s">
        <v>2071</v>
      </c>
      <c r="T1" s="12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SUM(E2)/(D2)</f>
        <v>0</v>
      </c>
      <c r="G2" t="s">
        <v>14</v>
      </c>
      <c r="H2">
        <v>0</v>
      </c>
      <c r="I2" s="8">
        <f t="shared" ref="I2:I65" si="1">IFERROR(SUM(E2)/(H2),0)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 P2)-1)</f>
        <v>food</v>
      </c>
      <c r="R2" t="str">
        <f>RIGHT(P2,LEN(P2)-SEARCH("/", P2))</f>
        <v>food trucks</v>
      </c>
      <c r="S2" s="13">
        <f>((($L2/60)/60)/24)+DATE(1970,1,1)</f>
        <v>42336.25</v>
      </c>
      <c r="T2" s="13">
        <f>((($M2/60)/60)/24)+DATE(1970,1,1)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8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 P3)-1)</f>
        <v>music</v>
      </c>
      <c r="R3" t="str">
        <f t="shared" ref="R3:R66" si="3">RIGHT(P3,LEN(P3)-SEARCH("/", P3))</f>
        <v>rock</v>
      </c>
      <c r="S3" s="13">
        <f t="shared" ref="S3:S66" si="4">((($L3/60)/60)/24)+DATE(1970,1,1)</f>
        <v>41870.208333333336</v>
      </c>
      <c r="T3" s="13">
        <f t="shared" ref="T3:T66" si="5">((($M3/60)/60)/24)+DATE(1970,1,1)</f>
        <v>41872.208333333336</v>
      </c>
    </row>
    <row r="4" spans="1:20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3">
        <f t="shared" si="4"/>
        <v>41595.25</v>
      </c>
      <c r="T4" s="13">
        <f t="shared" si="5"/>
        <v>41597.25</v>
      </c>
    </row>
    <row r="5" spans="1:20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3">
        <f t="shared" si="4"/>
        <v>43688.208333333328</v>
      </c>
      <c r="T5" s="13">
        <f t="shared" si="5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3">
        <f t="shared" si="4"/>
        <v>43485.25</v>
      </c>
      <c r="T6" s="13">
        <f t="shared" si="5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3">
        <f t="shared" si="4"/>
        <v>41149.208333333336</v>
      </c>
      <c r="T7" s="13">
        <f t="shared" si="5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3">
        <f t="shared" si="4"/>
        <v>42991.208333333328</v>
      </c>
      <c r="T8" s="13">
        <f t="shared" si="5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3">
        <f t="shared" si="4"/>
        <v>42229.208333333328</v>
      </c>
      <c r="T9" s="13">
        <f t="shared" si="5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3">
        <f t="shared" si="4"/>
        <v>40399.208333333336</v>
      </c>
      <c r="T10" s="13">
        <f t="shared" si="5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3">
        <f t="shared" si="4"/>
        <v>41536.208333333336</v>
      </c>
      <c r="T11" s="13">
        <f t="shared" si="5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3">
        <f t="shared" si="4"/>
        <v>40404.208333333336</v>
      </c>
      <c r="T12" s="13">
        <f t="shared" si="5"/>
        <v>40452.208333333336</v>
      </c>
    </row>
    <row r="13" spans="1:20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3">
        <f t="shared" si="4"/>
        <v>40442.208333333336</v>
      </c>
      <c r="T13" s="13">
        <f t="shared" si="5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3">
        <f t="shared" si="4"/>
        <v>43760.208333333328</v>
      </c>
      <c r="T14" s="13">
        <f t="shared" si="5"/>
        <v>43768.208333333328</v>
      </c>
    </row>
    <row r="15" spans="1:20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3">
        <f t="shared" si="4"/>
        <v>42532.208333333328</v>
      </c>
      <c r="T15" s="13">
        <f t="shared" si="5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3">
        <f t="shared" si="4"/>
        <v>40974.25</v>
      </c>
      <c r="T16" s="13">
        <f t="shared" si="5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3">
        <f t="shared" si="4"/>
        <v>43809.25</v>
      </c>
      <c r="T17" s="13">
        <f t="shared" si="5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3">
        <f t="shared" si="4"/>
        <v>41661.25</v>
      </c>
      <c r="T18" s="13">
        <f t="shared" si="5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3">
        <f t="shared" si="4"/>
        <v>40555.25</v>
      </c>
      <c r="T19" s="13">
        <f t="shared" si="5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3">
        <f t="shared" si="4"/>
        <v>43351.208333333328</v>
      </c>
      <c r="T20" s="13">
        <f t="shared" si="5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3">
        <f t="shared" si="4"/>
        <v>43528.25</v>
      </c>
      <c r="T21" s="13">
        <f t="shared" si="5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3">
        <f t="shared" si="4"/>
        <v>41848.208333333336</v>
      </c>
      <c r="T22" s="13">
        <f t="shared" si="5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3">
        <f t="shared" si="4"/>
        <v>40770.208333333336</v>
      </c>
      <c r="T23" s="13">
        <f t="shared" si="5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3">
        <f t="shared" si="4"/>
        <v>43193.208333333328</v>
      </c>
      <c r="T24" s="13">
        <f t="shared" si="5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3">
        <f t="shared" si="4"/>
        <v>43510.25</v>
      </c>
      <c r="T25" s="13">
        <f t="shared" si="5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3">
        <f t="shared" si="4"/>
        <v>41811.208333333336</v>
      </c>
      <c r="T26" s="13">
        <f t="shared" si="5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3">
        <f t="shared" si="4"/>
        <v>40681.208333333336</v>
      </c>
      <c r="T27" s="13">
        <f t="shared" si="5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3">
        <f t="shared" si="4"/>
        <v>43312.208333333328</v>
      </c>
      <c r="T28" s="13">
        <f t="shared" si="5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3">
        <f t="shared" si="4"/>
        <v>42280.208333333328</v>
      </c>
      <c r="T29" s="13">
        <f t="shared" si="5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3">
        <f t="shared" si="4"/>
        <v>40218.25</v>
      </c>
      <c r="T30" s="13">
        <f t="shared" si="5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3">
        <f t="shared" si="4"/>
        <v>43301.208333333328</v>
      </c>
      <c r="T31" s="13">
        <f t="shared" si="5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3">
        <f t="shared" si="4"/>
        <v>43609.208333333328</v>
      </c>
      <c r="T32" s="13">
        <f t="shared" si="5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3">
        <f t="shared" si="4"/>
        <v>42374.25</v>
      </c>
      <c r="T33" s="13">
        <f t="shared" si="5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3">
        <f t="shared" si="4"/>
        <v>43110.25</v>
      </c>
      <c r="T34" s="13">
        <f t="shared" si="5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3">
        <f t="shared" si="4"/>
        <v>41917.208333333336</v>
      </c>
      <c r="T35" s="13">
        <f t="shared" si="5"/>
        <v>41954.25</v>
      </c>
    </row>
    <row r="36" spans="1:20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3">
        <f t="shared" si="4"/>
        <v>42817.208333333328</v>
      </c>
      <c r="T36" s="13">
        <f t="shared" si="5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3">
        <f t="shared" si="4"/>
        <v>43484.25</v>
      </c>
      <c r="T37" s="13">
        <f t="shared" si="5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3">
        <f t="shared" si="4"/>
        <v>40600.25</v>
      </c>
      <c r="T38" s="13">
        <f t="shared" si="5"/>
        <v>40625.208333333336</v>
      </c>
    </row>
    <row r="39" spans="1:20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3">
        <f t="shared" si="4"/>
        <v>43744.208333333328</v>
      </c>
      <c r="T39" s="13">
        <f t="shared" si="5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3">
        <f t="shared" si="4"/>
        <v>40469.208333333336</v>
      </c>
      <c r="T40" s="13">
        <f t="shared" si="5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3">
        <f t="shared" si="4"/>
        <v>41330.25</v>
      </c>
      <c r="T41" s="13">
        <f t="shared" si="5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3">
        <f t="shared" si="4"/>
        <v>40334.208333333336</v>
      </c>
      <c r="T42" s="13">
        <f t="shared" si="5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3">
        <f t="shared" si="4"/>
        <v>41156.208333333336</v>
      </c>
      <c r="T43" s="13">
        <f t="shared" si="5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3">
        <f t="shared" si="4"/>
        <v>40728.208333333336</v>
      </c>
      <c r="T44" s="13">
        <f t="shared" si="5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3">
        <f t="shared" si="4"/>
        <v>41844.208333333336</v>
      </c>
      <c r="T45" s="13">
        <f t="shared" si="5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3">
        <f t="shared" si="4"/>
        <v>43541.208333333328</v>
      </c>
      <c r="T46" s="13">
        <f t="shared" si="5"/>
        <v>43542.208333333328</v>
      </c>
    </row>
    <row r="47" spans="1:20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3">
        <f t="shared" si="4"/>
        <v>42676.208333333328</v>
      </c>
      <c r="T47" s="13">
        <f t="shared" si="5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3">
        <f t="shared" si="4"/>
        <v>40367.208333333336</v>
      </c>
      <c r="T48" s="13">
        <f t="shared" si="5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3">
        <f t="shared" si="4"/>
        <v>41727.208333333336</v>
      </c>
      <c r="T49" s="13">
        <f t="shared" si="5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3">
        <f t="shared" si="4"/>
        <v>42180.208333333328</v>
      </c>
      <c r="T50" s="13">
        <f t="shared" si="5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3">
        <f t="shared" si="4"/>
        <v>43758.208333333328</v>
      </c>
      <c r="T51" s="13">
        <f t="shared" si="5"/>
        <v>43803.25</v>
      </c>
    </row>
    <row r="52" spans="1:20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3">
        <f t="shared" si="4"/>
        <v>41487.208333333336</v>
      </c>
      <c r="T52" s="13">
        <f t="shared" si="5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3">
        <f t="shared" si="4"/>
        <v>40995.208333333336</v>
      </c>
      <c r="T53" s="13">
        <f t="shared" si="5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3">
        <f t="shared" si="4"/>
        <v>40436.208333333336</v>
      </c>
      <c r="T54" s="13">
        <f t="shared" si="5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3">
        <f t="shared" si="4"/>
        <v>41779.208333333336</v>
      </c>
      <c r="T55" s="13">
        <f t="shared" si="5"/>
        <v>41818.208333333336</v>
      </c>
    </row>
    <row r="56" spans="1:20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3">
        <f t="shared" si="4"/>
        <v>43170.25</v>
      </c>
      <c r="T56" s="13">
        <f t="shared" si="5"/>
        <v>43176.208333333328</v>
      </c>
    </row>
    <row r="57" spans="1:20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3">
        <f t="shared" si="4"/>
        <v>43311.208333333328</v>
      </c>
      <c r="T57" s="13">
        <f t="shared" si="5"/>
        <v>43316.208333333328</v>
      </c>
    </row>
    <row r="58" spans="1:20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3">
        <f t="shared" si="4"/>
        <v>42014.25</v>
      </c>
      <c r="T58" s="13">
        <f t="shared" si="5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3">
        <f t="shared" si="4"/>
        <v>42979.208333333328</v>
      </c>
      <c r="T59" s="13">
        <f t="shared" si="5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3">
        <f t="shared" si="4"/>
        <v>42268.208333333328</v>
      </c>
      <c r="T60" s="13">
        <f t="shared" si="5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3">
        <f t="shared" si="4"/>
        <v>42898.208333333328</v>
      </c>
      <c r="T61" s="13">
        <f t="shared" si="5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3">
        <f t="shared" si="4"/>
        <v>41107.208333333336</v>
      </c>
      <c r="T62" s="13">
        <f t="shared" si="5"/>
        <v>41110.208333333336</v>
      </c>
    </row>
    <row r="63" spans="1:20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3">
        <f t="shared" si="4"/>
        <v>40595.25</v>
      </c>
      <c r="T63" s="13">
        <f t="shared" si="5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3">
        <f t="shared" si="4"/>
        <v>42160.208333333328</v>
      </c>
      <c r="T64" s="13">
        <f t="shared" si="5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3">
        <f t="shared" si="4"/>
        <v>42853.208333333328</v>
      </c>
      <c r="T65" s="13">
        <f t="shared" si="5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6">SUM(E66)/(D66)</f>
        <v>0.97642857142857142</v>
      </c>
      <c r="G66" t="s">
        <v>14</v>
      </c>
      <c r="H66">
        <v>38</v>
      </c>
      <c r="I66" s="8">
        <f t="shared" ref="I66:I129" si="7">IFERROR(SUM(E66)/(H66),0)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3">
        <f t="shared" si="4"/>
        <v>43283.208333333328</v>
      </c>
      <c r="T66" s="13">
        <f t="shared" si="5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8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LEFT(P67,SEARCH("/", P67)-1)</f>
        <v>theater</v>
      </c>
      <c r="R67" t="str">
        <f t="shared" ref="R67:R130" si="9">RIGHT(P67,LEN(P67)-SEARCH("/", P67))</f>
        <v>plays</v>
      </c>
      <c r="S67" s="13">
        <f t="shared" ref="S67:S130" si="10">((($L67/60)/60)/24)+DATE(1970,1,1)</f>
        <v>40570.25</v>
      </c>
      <c r="T67" s="13">
        <f t="shared" ref="T67:T130" si="11">((($M67/60)/60)/24)+DATE(1970,1,1)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3">
        <f t="shared" si="10"/>
        <v>42102.208333333328</v>
      </c>
      <c r="T68" s="13">
        <f t="shared" si="11"/>
        <v>42107.208333333328</v>
      </c>
    </row>
    <row r="69" spans="1:20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3">
        <f t="shared" si="10"/>
        <v>40203.25</v>
      </c>
      <c r="T69" s="13">
        <f t="shared" si="11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3">
        <f t="shared" si="10"/>
        <v>42943.208333333328</v>
      </c>
      <c r="T70" s="13">
        <f t="shared" si="11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3">
        <f t="shared" si="10"/>
        <v>40531.25</v>
      </c>
      <c r="T71" s="13">
        <f t="shared" si="11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3">
        <f t="shared" si="10"/>
        <v>40484.208333333336</v>
      </c>
      <c r="T72" s="13">
        <f t="shared" si="11"/>
        <v>40533.25</v>
      </c>
    </row>
    <row r="73" spans="1:20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3">
        <f t="shared" si="10"/>
        <v>43799.25</v>
      </c>
      <c r="T73" s="13">
        <f t="shared" si="11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3">
        <f t="shared" si="10"/>
        <v>42186.208333333328</v>
      </c>
      <c r="T74" s="13">
        <f t="shared" si="11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3">
        <f t="shared" si="10"/>
        <v>42701.25</v>
      </c>
      <c r="T75" s="13">
        <f t="shared" si="11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3">
        <f t="shared" si="10"/>
        <v>42456.208333333328</v>
      </c>
      <c r="T76" s="13">
        <f t="shared" si="11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3">
        <f t="shared" si="10"/>
        <v>43296.208333333328</v>
      </c>
      <c r="T77" s="13">
        <f t="shared" si="11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3">
        <f t="shared" si="10"/>
        <v>42027.25</v>
      </c>
      <c r="T78" s="13">
        <f t="shared" si="11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3">
        <f t="shared" si="10"/>
        <v>40448.208333333336</v>
      </c>
      <c r="T79" s="13">
        <f t="shared" si="11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3">
        <f t="shared" si="10"/>
        <v>43206.208333333328</v>
      </c>
      <c r="T80" s="13">
        <f t="shared" si="11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3">
        <f t="shared" si="10"/>
        <v>43267.208333333328</v>
      </c>
      <c r="T81" s="13">
        <f t="shared" si="11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3">
        <f t="shared" si="10"/>
        <v>42976.208333333328</v>
      </c>
      <c r="T82" s="13">
        <f t="shared" si="11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3">
        <f t="shared" si="10"/>
        <v>43062.25</v>
      </c>
      <c r="T83" s="13">
        <f t="shared" si="11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3">
        <f t="shared" si="10"/>
        <v>43482.25</v>
      </c>
      <c r="T84" s="13">
        <f t="shared" si="11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3">
        <f t="shared" si="10"/>
        <v>42579.208333333328</v>
      </c>
      <c r="T85" s="13">
        <f t="shared" si="11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3">
        <f t="shared" si="10"/>
        <v>41118.208333333336</v>
      </c>
      <c r="T86" s="13">
        <f t="shared" si="11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3">
        <f t="shared" si="10"/>
        <v>40797.208333333336</v>
      </c>
      <c r="T87" s="13">
        <f t="shared" si="11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3">
        <f t="shared" si="10"/>
        <v>42128.208333333328</v>
      </c>
      <c r="T88" s="13">
        <f t="shared" si="11"/>
        <v>42141.208333333328</v>
      </c>
    </row>
    <row r="89" spans="1:20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3">
        <f t="shared" si="10"/>
        <v>40610.25</v>
      </c>
      <c r="T89" s="13">
        <f t="shared" si="11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3">
        <f t="shared" si="10"/>
        <v>42110.208333333328</v>
      </c>
      <c r="T90" s="13">
        <f t="shared" si="11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3">
        <f t="shared" si="10"/>
        <v>40283.208333333336</v>
      </c>
      <c r="T91" s="13">
        <f t="shared" si="11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3">
        <f t="shared" si="10"/>
        <v>42425.25</v>
      </c>
      <c r="T92" s="13">
        <f t="shared" si="11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3">
        <f t="shared" si="10"/>
        <v>42588.208333333328</v>
      </c>
      <c r="T93" s="13">
        <f t="shared" si="11"/>
        <v>42616.208333333328</v>
      </c>
    </row>
    <row r="94" spans="1:20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3">
        <f t="shared" si="10"/>
        <v>40352.208333333336</v>
      </c>
      <c r="T94" s="13">
        <f t="shared" si="11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3">
        <f t="shared" si="10"/>
        <v>41202.208333333336</v>
      </c>
      <c r="T95" s="13">
        <f t="shared" si="11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3">
        <f t="shared" si="10"/>
        <v>43562.208333333328</v>
      </c>
      <c r="T96" s="13">
        <f t="shared" si="11"/>
        <v>43573.208333333328</v>
      </c>
    </row>
    <row r="97" spans="1:20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3">
        <f t="shared" si="10"/>
        <v>43752.208333333328</v>
      </c>
      <c r="T97" s="13">
        <f t="shared" si="11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3">
        <f t="shared" si="10"/>
        <v>40612.25</v>
      </c>
      <c r="T98" s="13">
        <f t="shared" si="11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3">
        <f t="shared" si="10"/>
        <v>42180.208333333328</v>
      </c>
      <c r="T99" s="13">
        <f t="shared" si="11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3">
        <f t="shared" si="10"/>
        <v>42212.208333333328</v>
      </c>
      <c r="T100" s="13">
        <f t="shared" si="11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3">
        <f t="shared" si="10"/>
        <v>41968.25</v>
      </c>
      <c r="T101" s="13">
        <f t="shared" si="11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3">
        <f t="shared" si="10"/>
        <v>40835.208333333336</v>
      </c>
      <c r="T102" s="13">
        <f t="shared" si="11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3">
        <f t="shared" si="10"/>
        <v>42056.25</v>
      </c>
      <c r="T103" s="13">
        <f t="shared" si="11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3">
        <f t="shared" si="10"/>
        <v>43234.208333333328</v>
      </c>
      <c r="T104" s="13">
        <f t="shared" si="11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3">
        <f t="shared" si="10"/>
        <v>40475.208333333336</v>
      </c>
      <c r="T105" s="13">
        <f t="shared" si="11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3">
        <f t="shared" si="10"/>
        <v>42878.208333333328</v>
      </c>
      <c r="T106" s="13">
        <f t="shared" si="11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3">
        <f t="shared" si="10"/>
        <v>41366.208333333336</v>
      </c>
      <c r="T107" s="13">
        <f t="shared" si="11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3">
        <f t="shared" si="10"/>
        <v>43716.208333333328</v>
      </c>
      <c r="T108" s="13">
        <f t="shared" si="11"/>
        <v>43721.208333333328</v>
      </c>
    </row>
    <row r="109" spans="1:20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3">
        <f t="shared" si="10"/>
        <v>43213.208333333328</v>
      </c>
      <c r="T109" s="13">
        <f t="shared" si="11"/>
        <v>43230.208333333328</v>
      </c>
    </row>
    <row r="110" spans="1:20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3">
        <f t="shared" si="10"/>
        <v>41005.208333333336</v>
      </c>
      <c r="T110" s="13">
        <f t="shared" si="11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3">
        <f t="shared" si="10"/>
        <v>41651.25</v>
      </c>
      <c r="T111" s="13">
        <f t="shared" si="11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3">
        <f t="shared" si="10"/>
        <v>43354.208333333328</v>
      </c>
      <c r="T112" s="13">
        <f t="shared" si="11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3">
        <f t="shared" si="10"/>
        <v>41174.208333333336</v>
      </c>
      <c r="T113" s="13">
        <f t="shared" si="11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3">
        <f t="shared" si="10"/>
        <v>41875.208333333336</v>
      </c>
      <c r="T114" s="13">
        <f t="shared" si="11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3">
        <f t="shared" si="10"/>
        <v>42990.208333333328</v>
      </c>
      <c r="T115" s="13">
        <f t="shared" si="11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3">
        <f t="shared" si="10"/>
        <v>43564.208333333328</v>
      </c>
      <c r="T116" s="13">
        <f t="shared" si="11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3">
        <f t="shared" si="10"/>
        <v>43056.25</v>
      </c>
      <c r="T117" s="13">
        <f t="shared" si="11"/>
        <v>43091.25</v>
      </c>
    </row>
    <row r="118" spans="1:20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3">
        <f t="shared" si="10"/>
        <v>42265.208333333328</v>
      </c>
      <c r="T118" s="13">
        <f t="shared" si="11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3">
        <f t="shared" si="10"/>
        <v>40808.208333333336</v>
      </c>
      <c r="T119" s="13">
        <f t="shared" si="11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3">
        <f t="shared" si="10"/>
        <v>41665.25</v>
      </c>
      <c r="T120" s="13">
        <f t="shared" si="11"/>
        <v>41671.25</v>
      </c>
    </row>
    <row r="121" spans="1:20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3">
        <f t="shared" si="10"/>
        <v>41806.208333333336</v>
      </c>
      <c r="T121" s="13">
        <f t="shared" si="11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3">
        <f t="shared" si="10"/>
        <v>42111.208333333328</v>
      </c>
      <c r="T122" s="13">
        <f t="shared" si="11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3">
        <f t="shared" si="10"/>
        <v>41917.208333333336</v>
      </c>
      <c r="T123" s="13">
        <f t="shared" si="11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3">
        <f t="shared" si="10"/>
        <v>41970.25</v>
      </c>
      <c r="T124" s="13">
        <f t="shared" si="11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3">
        <f t="shared" si="10"/>
        <v>42332.25</v>
      </c>
      <c r="T125" s="13">
        <f t="shared" si="11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3">
        <f t="shared" si="10"/>
        <v>43598.208333333328</v>
      </c>
      <c r="T126" s="13">
        <f t="shared" si="11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3">
        <f t="shared" si="10"/>
        <v>43362.208333333328</v>
      </c>
      <c r="T127" s="13">
        <f t="shared" si="11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3">
        <f t="shared" si="10"/>
        <v>42596.208333333328</v>
      </c>
      <c r="T128" s="13">
        <f t="shared" si="11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3">
        <f t="shared" si="10"/>
        <v>40310.208333333336</v>
      </c>
      <c r="T129" s="13">
        <f t="shared" si="11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12">SUM(E130)/(D130)</f>
        <v>0.60334277620396604</v>
      </c>
      <c r="G130" t="s">
        <v>74</v>
      </c>
      <c r="H130">
        <v>532</v>
      </c>
      <c r="I130" s="8">
        <f t="shared" ref="I130:I193" si="13">IFERROR(SUM(E130)/(H130),0)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3">
        <f t="shared" si="10"/>
        <v>40417.208333333336</v>
      </c>
      <c r="T130" s="13">
        <f t="shared" si="11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8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LEFT(P131,SEARCH("/", P131)-1)</f>
        <v>food</v>
      </c>
      <c r="R131" t="str">
        <f t="shared" ref="R131:R194" si="15">RIGHT(P131,LEN(P131)-SEARCH("/", P131))</f>
        <v>food trucks</v>
      </c>
      <c r="S131" s="13">
        <f t="shared" ref="S131:S194" si="16">((($L131/60)/60)/24)+DATE(1970,1,1)</f>
        <v>42038.25</v>
      </c>
      <c r="T131" s="13">
        <f t="shared" ref="T131:T194" si="17">((($M131/60)/60)/24)+DATE(1970,1,1)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3">
        <f t="shared" si="16"/>
        <v>40842.208333333336</v>
      </c>
      <c r="T132" s="13">
        <f t="shared" si="17"/>
        <v>40858.25</v>
      </c>
    </row>
    <row r="133" spans="1:20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3">
        <f t="shared" si="16"/>
        <v>41607.25</v>
      </c>
      <c r="T133" s="13">
        <f t="shared" si="17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3">
        <f t="shared" si="16"/>
        <v>43112.25</v>
      </c>
      <c r="T134" s="13">
        <f t="shared" si="17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3">
        <f t="shared" si="16"/>
        <v>40767.208333333336</v>
      </c>
      <c r="T135" s="13">
        <f t="shared" si="17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3">
        <f t="shared" si="16"/>
        <v>40713.208333333336</v>
      </c>
      <c r="T136" s="13">
        <f t="shared" si="17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3">
        <f t="shared" si="16"/>
        <v>41340.25</v>
      </c>
      <c r="T137" s="13">
        <f t="shared" si="17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3">
        <f t="shared" si="16"/>
        <v>41797.208333333336</v>
      </c>
      <c r="T138" s="13">
        <f t="shared" si="17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3">
        <f t="shared" si="16"/>
        <v>40457.208333333336</v>
      </c>
      <c r="T139" s="13">
        <f t="shared" si="17"/>
        <v>40463.208333333336</v>
      </c>
    </row>
    <row r="140" spans="1:20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3">
        <f t="shared" si="16"/>
        <v>41180.208333333336</v>
      </c>
      <c r="T140" s="13">
        <f t="shared" si="17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3">
        <f t="shared" si="16"/>
        <v>42115.208333333328</v>
      </c>
      <c r="T141" s="13">
        <f t="shared" si="17"/>
        <v>42131.208333333328</v>
      </c>
    </row>
    <row r="142" spans="1:20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3">
        <f t="shared" si="16"/>
        <v>43156.25</v>
      </c>
      <c r="T142" s="13">
        <f t="shared" si="17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3">
        <f t="shared" si="16"/>
        <v>42167.208333333328</v>
      </c>
      <c r="T143" s="13">
        <f t="shared" si="17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3">
        <f t="shared" si="16"/>
        <v>41005.208333333336</v>
      </c>
      <c r="T144" s="13">
        <f t="shared" si="17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3">
        <f t="shared" si="16"/>
        <v>40357.208333333336</v>
      </c>
      <c r="T145" s="13">
        <f t="shared" si="17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3">
        <f t="shared" si="16"/>
        <v>43633.208333333328</v>
      </c>
      <c r="T146" s="13">
        <f t="shared" si="17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3">
        <f t="shared" si="16"/>
        <v>41889.208333333336</v>
      </c>
      <c r="T147" s="13">
        <f t="shared" si="17"/>
        <v>41894.208333333336</v>
      </c>
    </row>
    <row r="148" spans="1:20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3">
        <f t="shared" si="16"/>
        <v>40855.25</v>
      </c>
      <c r="T148" s="13">
        <f t="shared" si="17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3">
        <f t="shared" si="16"/>
        <v>42534.208333333328</v>
      </c>
      <c r="T149" s="13">
        <f t="shared" si="17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3">
        <f t="shared" si="16"/>
        <v>42941.208333333328</v>
      </c>
      <c r="T150" s="13">
        <f t="shared" si="17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3">
        <f t="shared" si="16"/>
        <v>41275.25</v>
      </c>
      <c r="T151" s="13">
        <f t="shared" si="17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3">
        <f t="shared" si="16"/>
        <v>43450.25</v>
      </c>
      <c r="T152" s="13">
        <f t="shared" si="17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3">
        <f t="shared" si="16"/>
        <v>41799.208333333336</v>
      </c>
      <c r="T153" s="13">
        <f t="shared" si="17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3">
        <f t="shared" si="16"/>
        <v>42783.25</v>
      </c>
      <c r="T154" s="13">
        <f t="shared" si="17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3">
        <f t="shared" si="16"/>
        <v>41201.208333333336</v>
      </c>
      <c r="T155" s="13">
        <f t="shared" si="17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3">
        <f t="shared" si="16"/>
        <v>42502.208333333328</v>
      </c>
      <c r="T156" s="13">
        <f t="shared" si="17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3">
        <f t="shared" si="16"/>
        <v>40262.208333333336</v>
      </c>
      <c r="T157" s="13">
        <f t="shared" si="17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3">
        <f t="shared" si="16"/>
        <v>43743.208333333328</v>
      </c>
      <c r="T158" s="13">
        <f t="shared" si="17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3">
        <f t="shared" si="16"/>
        <v>41638.25</v>
      </c>
      <c r="T159" s="13">
        <f t="shared" si="17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3">
        <f t="shared" si="16"/>
        <v>42346.25</v>
      </c>
      <c r="T160" s="13">
        <f t="shared" si="17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3">
        <f t="shared" si="16"/>
        <v>43551.208333333328</v>
      </c>
      <c r="T161" s="13">
        <f t="shared" si="17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3">
        <f t="shared" si="16"/>
        <v>43582.208333333328</v>
      </c>
      <c r="T162" s="13">
        <f t="shared" si="17"/>
        <v>43598.208333333328</v>
      </c>
    </row>
    <row r="163" spans="1:20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3">
        <f t="shared" si="16"/>
        <v>42270.208333333328</v>
      </c>
      <c r="T163" s="13">
        <f t="shared" si="17"/>
        <v>42276.208333333328</v>
      </c>
    </row>
    <row r="164" spans="1:20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3">
        <f t="shared" si="16"/>
        <v>43442.25</v>
      </c>
      <c r="T164" s="13">
        <f t="shared" si="17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3">
        <f t="shared" si="16"/>
        <v>43028.208333333328</v>
      </c>
      <c r="T165" s="13">
        <f t="shared" si="17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3">
        <f t="shared" si="16"/>
        <v>43016.208333333328</v>
      </c>
      <c r="T166" s="13">
        <f t="shared" si="17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3">
        <f t="shared" si="16"/>
        <v>42948.208333333328</v>
      </c>
      <c r="T167" s="13">
        <f t="shared" si="17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3">
        <f t="shared" si="16"/>
        <v>40534.25</v>
      </c>
      <c r="T168" s="13">
        <f t="shared" si="17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3">
        <f t="shared" si="16"/>
        <v>41435.208333333336</v>
      </c>
      <c r="T169" s="13">
        <f t="shared" si="17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3">
        <f t="shared" si="16"/>
        <v>43518.25</v>
      </c>
      <c r="T170" s="13">
        <f t="shared" si="17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3">
        <f t="shared" si="16"/>
        <v>41077.208333333336</v>
      </c>
      <c r="T171" s="13">
        <f t="shared" si="17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3">
        <f t="shared" si="16"/>
        <v>42950.208333333328</v>
      </c>
      <c r="T172" s="13">
        <f t="shared" si="17"/>
        <v>42957.208333333328</v>
      </c>
    </row>
    <row r="173" spans="1:20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3">
        <f t="shared" si="16"/>
        <v>41718.208333333336</v>
      </c>
      <c r="T173" s="13">
        <f t="shared" si="17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3">
        <f t="shared" si="16"/>
        <v>41839.208333333336</v>
      </c>
      <c r="T174" s="13">
        <f t="shared" si="17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3">
        <f t="shared" si="16"/>
        <v>41412.208333333336</v>
      </c>
      <c r="T175" s="13">
        <f t="shared" si="17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3">
        <f t="shared" si="16"/>
        <v>42282.208333333328</v>
      </c>
      <c r="T176" s="13">
        <f t="shared" si="17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3">
        <f t="shared" si="16"/>
        <v>42613.208333333328</v>
      </c>
      <c r="T177" s="13">
        <f t="shared" si="17"/>
        <v>42632.208333333328</v>
      </c>
    </row>
    <row r="178" spans="1:20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3">
        <f t="shared" si="16"/>
        <v>42616.208333333328</v>
      </c>
      <c r="T178" s="13">
        <f t="shared" si="17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3">
        <f t="shared" si="16"/>
        <v>40497.25</v>
      </c>
      <c r="T179" s="13">
        <f t="shared" si="17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3">
        <f t="shared" si="16"/>
        <v>42999.208333333328</v>
      </c>
      <c r="T180" s="13">
        <f t="shared" si="17"/>
        <v>43008.208333333328</v>
      </c>
    </row>
    <row r="181" spans="1:20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3">
        <f t="shared" si="16"/>
        <v>41350.208333333336</v>
      </c>
      <c r="T181" s="13">
        <f t="shared" si="17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3">
        <f t="shared" si="16"/>
        <v>40259.208333333336</v>
      </c>
      <c r="T182" s="13">
        <f t="shared" si="17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3">
        <f t="shared" si="16"/>
        <v>43012.208333333328</v>
      </c>
      <c r="T183" s="13">
        <f t="shared" si="17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3">
        <f t="shared" si="16"/>
        <v>43631.208333333328</v>
      </c>
      <c r="T184" s="13">
        <f t="shared" si="17"/>
        <v>43647.208333333328</v>
      </c>
    </row>
    <row r="185" spans="1:20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3">
        <f t="shared" si="16"/>
        <v>40430.208333333336</v>
      </c>
      <c r="T185" s="13">
        <f t="shared" si="17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3">
        <f t="shared" si="16"/>
        <v>43588.208333333328</v>
      </c>
      <c r="T186" s="13">
        <f t="shared" si="17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3">
        <f t="shared" si="16"/>
        <v>43233.208333333328</v>
      </c>
      <c r="T187" s="13">
        <f t="shared" si="17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3">
        <f t="shared" si="16"/>
        <v>41782.208333333336</v>
      </c>
      <c r="T188" s="13">
        <f t="shared" si="17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3">
        <f t="shared" si="16"/>
        <v>41328.25</v>
      </c>
      <c r="T189" s="13">
        <f t="shared" si="17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3">
        <f t="shared" si="16"/>
        <v>41975.25</v>
      </c>
      <c r="T190" s="13">
        <f t="shared" si="17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3">
        <f t="shared" si="16"/>
        <v>42433.25</v>
      </c>
      <c r="T191" s="13">
        <f t="shared" si="17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3">
        <f t="shared" si="16"/>
        <v>41429.208333333336</v>
      </c>
      <c r="T192" s="13">
        <f t="shared" si="17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3">
        <f t="shared" si="16"/>
        <v>43536.208333333328</v>
      </c>
      <c r="T193" s="13">
        <f t="shared" si="17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8">SUM(E194)/(D194)</f>
        <v>0.19992957746478873</v>
      </c>
      <c r="G194" t="s">
        <v>14</v>
      </c>
      <c r="H194">
        <v>243</v>
      </c>
      <c r="I194" s="8">
        <f t="shared" ref="I194:I257" si="19">IFERROR(SUM(E194)/(H194),0)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3">
        <f t="shared" si="16"/>
        <v>41817.208333333336</v>
      </c>
      <c r="T194" s="13">
        <f t="shared" si="17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8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LEFT(P195,SEARCH("/", P195)-1)</f>
        <v>music</v>
      </c>
      <c r="R195" t="str">
        <f t="shared" ref="R195:R258" si="21">RIGHT(P195,LEN(P195)-SEARCH("/", P195))</f>
        <v>indie rock</v>
      </c>
      <c r="S195" s="13">
        <f t="shared" ref="S195:S258" si="22">((($L195/60)/60)/24)+DATE(1970,1,1)</f>
        <v>43198.208333333328</v>
      </c>
      <c r="T195" s="13">
        <f t="shared" ref="T195:T258" si="23">((($M195/60)/60)/24)+DATE(1970,1,1)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3">
        <f t="shared" si="22"/>
        <v>42261.208333333328</v>
      </c>
      <c r="T196" s="13">
        <f t="shared" si="23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3">
        <f t="shared" si="22"/>
        <v>43310.208333333328</v>
      </c>
      <c r="T197" s="13">
        <f t="shared" si="23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3">
        <f t="shared" si="22"/>
        <v>42616.208333333328</v>
      </c>
      <c r="T198" s="13">
        <f t="shared" si="23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3">
        <f t="shared" si="22"/>
        <v>42909.208333333328</v>
      </c>
      <c r="T199" s="13">
        <f t="shared" si="23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3">
        <f t="shared" si="22"/>
        <v>40396.208333333336</v>
      </c>
      <c r="T200" s="13">
        <f t="shared" si="23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3">
        <f t="shared" si="22"/>
        <v>42192.208333333328</v>
      </c>
      <c r="T201" s="13">
        <f t="shared" si="23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3">
        <f t="shared" si="22"/>
        <v>40262.208333333336</v>
      </c>
      <c r="T202" s="13">
        <f t="shared" si="23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3">
        <f t="shared" si="22"/>
        <v>41845.208333333336</v>
      </c>
      <c r="T203" s="13">
        <f t="shared" si="23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3">
        <f t="shared" si="22"/>
        <v>40818.208333333336</v>
      </c>
      <c r="T204" s="13">
        <f t="shared" si="23"/>
        <v>40822.208333333336</v>
      </c>
    </row>
    <row r="205" spans="1:20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3">
        <f t="shared" si="22"/>
        <v>42752.25</v>
      </c>
      <c r="T205" s="13">
        <f t="shared" si="23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3">
        <f t="shared" si="22"/>
        <v>40636.208333333336</v>
      </c>
      <c r="T206" s="13">
        <f t="shared" si="23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3">
        <f t="shared" si="22"/>
        <v>43390.208333333328</v>
      </c>
      <c r="T207" s="13">
        <f t="shared" si="23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3">
        <f t="shared" si="22"/>
        <v>40236.25</v>
      </c>
      <c r="T208" s="13">
        <f t="shared" si="23"/>
        <v>40245.25</v>
      </c>
    </row>
    <row r="209" spans="1:20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3">
        <f t="shared" si="22"/>
        <v>43340.208333333328</v>
      </c>
      <c r="T209" s="13">
        <f t="shared" si="23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3">
        <f t="shared" si="22"/>
        <v>43048.25</v>
      </c>
      <c r="T210" s="13">
        <f t="shared" si="23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3">
        <f t="shared" si="22"/>
        <v>42496.208333333328</v>
      </c>
      <c r="T211" s="13">
        <f t="shared" si="23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3">
        <f t="shared" si="22"/>
        <v>42797.25</v>
      </c>
      <c r="T212" s="13">
        <f t="shared" si="23"/>
        <v>42824.208333333328</v>
      </c>
    </row>
    <row r="213" spans="1:20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3">
        <f t="shared" si="22"/>
        <v>41513.208333333336</v>
      </c>
      <c r="T213" s="13">
        <f t="shared" si="23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3">
        <f t="shared" si="22"/>
        <v>43814.25</v>
      </c>
      <c r="T214" s="13">
        <f t="shared" si="23"/>
        <v>43860.25</v>
      </c>
    </row>
    <row r="215" spans="1:20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3">
        <f t="shared" si="22"/>
        <v>40488.208333333336</v>
      </c>
      <c r="T215" s="13">
        <f t="shared" si="23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3">
        <f t="shared" si="22"/>
        <v>40409.208333333336</v>
      </c>
      <c r="T216" s="13">
        <f t="shared" si="23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3">
        <f t="shared" si="22"/>
        <v>43509.25</v>
      </c>
      <c r="T217" s="13">
        <f t="shared" si="23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3">
        <f t="shared" si="22"/>
        <v>40869.25</v>
      </c>
      <c r="T218" s="13">
        <f t="shared" si="23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3">
        <f t="shared" si="22"/>
        <v>43583.208333333328</v>
      </c>
      <c r="T219" s="13">
        <f t="shared" si="23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3">
        <f t="shared" si="22"/>
        <v>40858.25</v>
      </c>
      <c r="T220" s="13">
        <f t="shared" si="23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3">
        <f t="shared" si="22"/>
        <v>41137.208333333336</v>
      </c>
      <c r="T221" s="13">
        <f t="shared" si="23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3">
        <f t="shared" si="22"/>
        <v>40725.208333333336</v>
      </c>
      <c r="T222" s="13">
        <f t="shared" si="23"/>
        <v>40743.208333333336</v>
      </c>
    </row>
    <row r="223" spans="1:20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3">
        <f t="shared" si="22"/>
        <v>41081.208333333336</v>
      </c>
      <c r="T223" s="13">
        <f t="shared" si="23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3">
        <f t="shared" si="22"/>
        <v>41914.208333333336</v>
      </c>
      <c r="T224" s="13">
        <f t="shared" si="23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3">
        <f t="shared" si="22"/>
        <v>42445.208333333328</v>
      </c>
      <c r="T225" s="13">
        <f t="shared" si="23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3">
        <f t="shared" si="22"/>
        <v>41906.208333333336</v>
      </c>
      <c r="T226" s="13">
        <f t="shared" si="23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3">
        <f t="shared" si="22"/>
        <v>41762.208333333336</v>
      </c>
      <c r="T227" s="13">
        <f t="shared" si="23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3">
        <f t="shared" si="22"/>
        <v>40276.208333333336</v>
      </c>
      <c r="T228" s="13">
        <f t="shared" si="23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3">
        <f t="shared" si="22"/>
        <v>42139.208333333328</v>
      </c>
      <c r="T229" s="13">
        <f t="shared" si="23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3">
        <f t="shared" si="22"/>
        <v>42613.208333333328</v>
      </c>
      <c r="T230" s="13">
        <f t="shared" si="23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3">
        <f t="shared" si="22"/>
        <v>42887.208333333328</v>
      </c>
      <c r="T231" s="13">
        <f t="shared" si="23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3">
        <f t="shared" si="22"/>
        <v>43805.25</v>
      </c>
      <c r="T232" s="13">
        <f t="shared" si="23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3">
        <f t="shared" si="22"/>
        <v>41415.208333333336</v>
      </c>
      <c r="T233" s="13">
        <f t="shared" si="23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3">
        <f t="shared" si="22"/>
        <v>42576.208333333328</v>
      </c>
      <c r="T234" s="13">
        <f t="shared" si="23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3">
        <f t="shared" si="22"/>
        <v>40706.208333333336</v>
      </c>
      <c r="T235" s="13">
        <f t="shared" si="23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3">
        <f t="shared" si="22"/>
        <v>42969.208333333328</v>
      </c>
      <c r="T236" s="13">
        <f t="shared" si="23"/>
        <v>42976.208333333328</v>
      </c>
    </row>
    <row r="237" spans="1:20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3">
        <f t="shared" si="22"/>
        <v>42779.25</v>
      </c>
      <c r="T237" s="13">
        <f t="shared" si="23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3">
        <f t="shared" si="22"/>
        <v>43641.208333333328</v>
      </c>
      <c r="T238" s="13">
        <f t="shared" si="23"/>
        <v>43648.208333333328</v>
      </c>
    </row>
    <row r="239" spans="1:20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3">
        <f t="shared" si="22"/>
        <v>41754.208333333336</v>
      </c>
      <c r="T239" s="13">
        <f t="shared" si="23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3">
        <f t="shared" si="22"/>
        <v>43083.25</v>
      </c>
      <c r="T240" s="13">
        <f t="shared" si="23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3">
        <f t="shared" si="22"/>
        <v>42245.208333333328</v>
      </c>
      <c r="T241" s="13">
        <f t="shared" si="23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3">
        <f t="shared" si="22"/>
        <v>40396.208333333336</v>
      </c>
      <c r="T242" s="13">
        <f t="shared" si="23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3">
        <f t="shared" si="22"/>
        <v>41742.208333333336</v>
      </c>
      <c r="T243" s="13">
        <f t="shared" si="23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3">
        <f t="shared" si="22"/>
        <v>42865.208333333328</v>
      </c>
      <c r="T244" s="13">
        <f t="shared" si="23"/>
        <v>42875.208333333328</v>
      </c>
    </row>
    <row r="245" spans="1:20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3">
        <f t="shared" si="22"/>
        <v>43163.25</v>
      </c>
      <c r="T245" s="13">
        <f t="shared" si="23"/>
        <v>43166.25</v>
      </c>
    </row>
    <row r="246" spans="1:20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3">
        <f t="shared" si="22"/>
        <v>41834.208333333336</v>
      </c>
      <c r="T246" s="13">
        <f t="shared" si="23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3">
        <f t="shared" si="22"/>
        <v>41736.208333333336</v>
      </c>
      <c r="T247" s="13">
        <f t="shared" si="23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3">
        <f t="shared" si="22"/>
        <v>41491.208333333336</v>
      </c>
      <c r="T248" s="13">
        <f t="shared" si="23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3">
        <f t="shared" si="22"/>
        <v>42726.25</v>
      </c>
      <c r="T249" s="13">
        <f t="shared" si="23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3">
        <f t="shared" si="22"/>
        <v>42004.25</v>
      </c>
      <c r="T250" s="13">
        <f t="shared" si="23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3">
        <f t="shared" si="22"/>
        <v>42006.25</v>
      </c>
      <c r="T251" s="13">
        <f t="shared" si="23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3">
        <f t="shared" si="22"/>
        <v>40203.25</v>
      </c>
      <c r="T252" s="13">
        <f t="shared" si="23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3">
        <f t="shared" si="22"/>
        <v>41252.25</v>
      </c>
      <c r="T253" s="13">
        <f t="shared" si="23"/>
        <v>41254.25</v>
      </c>
    </row>
    <row r="254" spans="1:20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3">
        <f t="shared" si="22"/>
        <v>41572.208333333336</v>
      </c>
      <c r="T254" s="13">
        <f t="shared" si="23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3">
        <f t="shared" si="22"/>
        <v>40641.208333333336</v>
      </c>
      <c r="T255" s="13">
        <f t="shared" si="23"/>
        <v>40653.208333333336</v>
      </c>
    </row>
    <row r="256" spans="1:20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3">
        <f t="shared" si="22"/>
        <v>42787.25</v>
      </c>
      <c r="T256" s="13">
        <f t="shared" si="23"/>
        <v>42789.25</v>
      </c>
    </row>
    <row r="257" spans="1:20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3">
        <f t="shared" si="22"/>
        <v>40590.25</v>
      </c>
      <c r="T257" s="13">
        <f t="shared" si="23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24">SUM(E258)/(D258)</f>
        <v>0.23390243902439026</v>
      </c>
      <c r="G258" t="s">
        <v>14</v>
      </c>
      <c r="H258">
        <v>15</v>
      </c>
      <c r="I258" s="8">
        <f t="shared" ref="I258:I321" si="25">IFERROR(SUM(E258)/(H258),0)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3">
        <f t="shared" si="22"/>
        <v>42393.25</v>
      </c>
      <c r="T258" s="13">
        <f t="shared" si="23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8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LEFT(P259,SEARCH("/", P259)-1)</f>
        <v>theater</v>
      </c>
      <c r="R259" t="str">
        <f t="shared" ref="R259:R322" si="27">RIGHT(P259,LEN(P259)-SEARCH("/", P259))</f>
        <v>plays</v>
      </c>
      <c r="S259" s="13">
        <f t="shared" ref="S259:S322" si="28">((($L259/60)/60)/24)+DATE(1970,1,1)</f>
        <v>41338.25</v>
      </c>
      <c r="T259" s="13">
        <f t="shared" ref="T259:T322" si="29">((($M259/60)/60)/24)+DATE(1970,1,1)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3">
        <f t="shared" si="28"/>
        <v>42712.25</v>
      </c>
      <c r="T260" s="13">
        <f t="shared" si="29"/>
        <v>42732.25</v>
      </c>
    </row>
    <row r="261" spans="1:20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3">
        <f t="shared" si="28"/>
        <v>41251.25</v>
      </c>
      <c r="T261" s="13">
        <f t="shared" si="2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3">
        <f t="shared" si="28"/>
        <v>41180.208333333336</v>
      </c>
      <c r="T262" s="13">
        <f t="shared" si="29"/>
        <v>41192.208333333336</v>
      </c>
    </row>
    <row r="263" spans="1:20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3">
        <f t="shared" si="28"/>
        <v>40415.208333333336</v>
      </c>
      <c r="T263" s="13">
        <f t="shared" si="2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3">
        <f t="shared" si="28"/>
        <v>40638.208333333336</v>
      </c>
      <c r="T264" s="13">
        <f t="shared" si="2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3">
        <f t="shared" si="28"/>
        <v>40187.25</v>
      </c>
      <c r="T265" s="13">
        <f t="shared" si="2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3">
        <f t="shared" si="28"/>
        <v>41317.25</v>
      </c>
      <c r="T266" s="13">
        <f t="shared" si="2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3">
        <f t="shared" si="28"/>
        <v>42372.25</v>
      </c>
      <c r="T267" s="13">
        <f t="shared" si="2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3">
        <f t="shared" si="28"/>
        <v>41950.25</v>
      </c>
      <c r="T268" s="13">
        <f t="shared" si="2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3">
        <f t="shared" si="28"/>
        <v>41206.208333333336</v>
      </c>
      <c r="T269" s="13">
        <f t="shared" si="2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3">
        <f t="shared" si="28"/>
        <v>41186.208333333336</v>
      </c>
      <c r="T270" s="13">
        <f t="shared" si="2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3">
        <f t="shared" si="28"/>
        <v>43496.25</v>
      </c>
      <c r="T271" s="13">
        <f t="shared" si="2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3">
        <f t="shared" si="28"/>
        <v>40514.25</v>
      </c>
      <c r="T272" s="13">
        <f t="shared" si="29"/>
        <v>40516.25</v>
      </c>
    </row>
    <row r="273" spans="1:20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3">
        <f t="shared" si="28"/>
        <v>42345.25</v>
      </c>
      <c r="T273" s="13">
        <f t="shared" si="2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3">
        <f t="shared" si="28"/>
        <v>43656.208333333328</v>
      </c>
      <c r="T274" s="13">
        <f t="shared" si="2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3">
        <f t="shared" si="28"/>
        <v>42995.208333333328</v>
      </c>
      <c r="T275" s="13">
        <f t="shared" si="29"/>
        <v>42998.208333333328</v>
      </c>
    </row>
    <row r="276" spans="1:20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3">
        <f t="shared" si="28"/>
        <v>43045.25</v>
      </c>
      <c r="T276" s="13">
        <f t="shared" si="29"/>
        <v>43050.25</v>
      </c>
    </row>
    <row r="277" spans="1:20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3">
        <f t="shared" si="28"/>
        <v>43561.208333333328</v>
      </c>
      <c r="T277" s="13">
        <f t="shared" si="2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3">
        <f t="shared" si="28"/>
        <v>41018.208333333336</v>
      </c>
      <c r="T278" s="13">
        <f t="shared" si="29"/>
        <v>41023.208333333336</v>
      </c>
    </row>
    <row r="279" spans="1:20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3">
        <f t="shared" si="28"/>
        <v>40378.208333333336</v>
      </c>
      <c r="T279" s="13">
        <f t="shared" si="2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3">
        <f t="shared" si="28"/>
        <v>41239.25</v>
      </c>
      <c r="T280" s="13">
        <f t="shared" si="2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3">
        <f t="shared" si="28"/>
        <v>43346.208333333328</v>
      </c>
      <c r="T281" s="13">
        <f t="shared" si="29"/>
        <v>43349.208333333328</v>
      </c>
    </row>
    <row r="282" spans="1:20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3">
        <f t="shared" si="28"/>
        <v>43060.25</v>
      </c>
      <c r="T282" s="13">
        <f t="shared" si="2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3">
        <f t="shared" si="28"/>
        <v>40979.25</v>
      </c>
      <c r="T283" s="13">
        <f t="shared" si="2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3">
        <f t="shared" si="28"/>
        <v>42701.25</v>
      </c>
      <c r="T284" s="13">
        <f t="shared" si="29"/>
        <v>42707.25</v>
      </c>
    </row>
    <row r="285" spans="1:20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3">
        <f t="shared" si="28"/>
        <v>42520.208333333328</v>
      </c>
      <c r="T285" s="13">
        <f t="shared" si="2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3">
        <f t="shared" si="28"/>
        <v>41030.208333333336</v>
      </c>
      <c r="T286" s="13">
        <f t="shared" si="2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3">
        <f t="shared" si="28"/>
        <v>42623.208333333328</v>
      </c>
      <c r="T287" s="13">
        <f t="shared" si="2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3">
        <f t="shared" si="28"/>
        <v>42697.25</v>
      </c>
      <c r="T288" s="13">
        <f t="shared" si="2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3">
        <f t="shared" si="28"/>
        <v>42122.208333333328</v>
      </c>
      <c r="T289" s="13">
        <f t="shared" si="2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3">
        <f t="shared" si="28"/>
        <v>40982.208333333336</v>
      </c>
      <c r="T290" s="13">
        <f t="shared" si="2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3">
        <f t="shared" si="28"/>
        <v>42219.208333333328</v>
      </c>
      <c r="T291" s="13">
        <f t="shared" si="2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3">
        <f t="shared" si="28"/>
        <v>41404.208333333336</v>
      </c>
      <c r="T292" s="13">
        <f t="shared" si="2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3">
        <f t="shared" si="28"/>
        <v>40831.208333333336</v>
      </c>
      <c r="T293" s="13">
        <f t="shared" si="2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3">
        <f t="shared" si="28"/>
        <v>40984.208333333336</v>
      </c>
      <c r="T294" s="13">
        <f t="shared" si="2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3">
        <f t="shared" si="28"/>
        <v>40456.208333333336</v>
      </c>
      <c r="T295" s="13">
        <f t="shared" si="2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3">
        <f t="shared" si="28"/>
        <v>43399.208333333328</v>
      </c>
      <c r="T296" s="13">
        <f t="shared" si="29"/>
        <v>43411.25</v>
      </c>
    </row>
    <row r="297" spans="1:20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3">
        <f t="shared" si="28"/>
        <v>41562.208333333336</v>
      </c>
      <c r="T297" s="13">
        <f t="shared" si="29"/>
        <v>41587.25</v>
      </c>
    </row>
    <row r="298" spans="1:20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3">
        <f t="shared" si="28"/>
        <v>43493.25</v>
      </c>
      <c r="T298" s="13">
        <f t="shared" si="2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3">
        <f t="shared" si="28"/>
        <v>41653.25</v>
      </c>
      <c r="T299" s="13">
        <f t="shared" si="2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3">
        <f t="shared" si="28"/>
        <v>42426.25</v>
      </c>
      <c r="T300" s="13">
        <f t="shared" si="29"/>
        <v>42444.208333333328</v>
      </c>
    </row>
    <row r="301" spans="1:20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3">
        <f t="shared" si="28"/>
        <v>42432.25</v>
      </c>
      <c r="T301" s="13">
        <f t="shared" si="2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3">
        <f t="shared" si="28"/>
        <v>42977.208333333328</v>
      </c>
      <c r="T302" s="13">
        <f t="shared" si="2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3">
        <f t="shared" si="28"/>
        <v>42061.25</v>
      </c>
      <c r="T303" s="13">
        <f t="shared" si="2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3">
        <f t="shared" si="28"/>
        <v>43345.208333333328</v>
      </c>
      <c r="T304" s="13">
        <f t="shared" si="2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3">
        <f t="shared" si="28"/>
        <v>42376.25</v>
      </c>
      <c r="T305" s="13">
        <f t="shared" si="2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3">
        <f t="shared" si="28"/>
        <v>42589.208333333328</v>
      </c>
      <c r="T306" s="13">
        <f t="shared" si="2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3">
        <f t="shared" si="28"/>
        <v>42448.208333333328</v>
      </c>
      <c r="T307" s="13">
        <f t="shared" si="29"/>
        <v>42489.208333333328</v>
      </c>
    </row>
    <row r="308" spans="1:20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3">
        <f t="shared" si="28"/>
        <v>42930.208333333328</v>
      </c>
      <c r="T308" s="13">
        <f t="shared" si="2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3">
        <f t="shared" si="28"/>
        <v>41066.208333333336</v>
      </c>
      <c r="T309" s="13">
        <f t="shared" si="2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3">
        <f t="shared" si="28"/>
        <v>40651.208333333336</v>
      </c>
      <c r="T310" s="13">
        <f t="shared" si="2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3">
        <f t="shared" si="28"/>
        <v>40807.208333333336</v>
      </c>
      <c r="T311" s="13">
        <f t="shared" si="2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3">
        <f t="shared" si="28"/>
        <v>40277.208333333336</v>
      </c>
      <c r="T312" s="13">
        <f t="shared" si="2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3">
        <f t="shared" si="28"/>
        <v>40590.25</v>
      </c>
      <c r="T313" s="13">
        <f t="shared" si="2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3">
        <f t="shared" si="28"/>
        <v>41572.208333333336</v>
      </c>
      <c r="T314" s="13">
        <f t="shared" si="2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3">
        <f t="shared" si="28"/>
        <v>40966.25</v>
      </c>
      <c r="T315" s="13">
        <f t="shared" si="2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3">
        <f t="shared" si="28"/>
        <v>43536.208333333328</v>
      </c>
      <c r="T316" s="13">
        <f t="shared" si="29"/>
        <v>43541.208333333328</v>
      </c>
    </row>
    <row r="317" spans="1:20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3">
        <f t="shared" si="28"/>
        <v>41783.208333333336</v>
      </c>
      <c r="T317" s="13">
        <f t="shared" si="2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3">
        <f t="shared" si="28"/>
        <v>43788.25</v>
      </c>
      <c r="T318" s="13">
        <f t="shared" si="2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3">
        <f t="shared" si="28"/>
        <v>42869.208333333328</v>
      </c>
      <c r="T319" s="13">
        <f t="shared" si="29"/>
        <v>42882.208333333328</v>
      </c>
    </row>
    <row r="320" spans="1:20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3">
        <f t="shared" si="28"/>
        <v>41684.25</v>
      </c>
      <c r="T320" s="13">
        <f t="shared" si="2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3">
        <f t="shared" si="28"/>
        <v>40402.208333333336</v>
      </c>
      <c r="T321" s="13">
        <f t="shared" si="2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30">SUM(E322)/(D322)</f>
        <v>9.5876777251184833E-2</v>
      </c>
      <c r="G322" t="s">
        <v>14</v>
      </c>
      <c r="H322">
        <v>80</v>
      </c>
      <c r="I322" s="8">
        <f t="shared" ref="I322:I385" si="31">IFERROR(SUM(E322)/(H322),0)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3">
        <f t="shared" si="28"/>
        <v>40673.208333333336</v>
      </c>
      <c r="T322" s="13">
        <f t="shared" si="29"/>
        <v>40682.208333333336</v>
      </c>
    </row>
    <row r="323" spans="1:20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8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LEFT(P323,SEARCH("/", P323)-1)</f>
        <v>film &amp; video</v>
      </c>
      <c r="R323" t="str">
        <f t="shared" ref="R323:R386" si="33">RIGHT(P323,LEN(P323)-SEARCH("/", P323))</f>
        <v>shorts</v>
      </c>
      <c r="S323" s="13">
        <f t="shared" ref="S323:S386" si="34">((($L323/60)/60)/24)+DATE(1970,1,1)</f>
        <v>40634.208333333336</v>
      </c>
      <c r="T323" s="13">
        <f t="shared" ref="T323:T386" si="35">((($M323/60)/60)/24)+DATE(1970,1,1)</f>
        <v>40642.208333333336</v>
      </c>
    </row>
    <row r="324" spans="1:20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3">
        <f t="shared" si="34"/>
        <v>40507.25</v>
      </c>
      <c r="T324" s="13">
        <f t="shared" si="35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3">
        <f t="shared" si="34"/>
        <v>41725.208333333336</v>
      </c>
      <c r="T325" s="13">
        <f t="shared" si="35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3">
        <f t="shared" si="34"/>
        <v>42176.208333333328</v>
      </c>
      <c r="T326" s="13">
        <f t="shared" si="35"/>
        <v>42188.208333333328</v>
      </c>
    </row>
    <row r="327" spans="1:20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3">
        <f t="shared" si="34"/>
        <v>43267.208333333328</v>
      </c>
      <c r="T327" s="13">
        <f t="shared" si="35"/>
        <v>43290.208333333328</v>
      </c>
    </row>
    <row r="328" spans="1:20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3">
        <f t="shared" si="34"/>
        <v>42364.25</v>
      </c>
      <c r="T328" s="13">
        <f t="shared" si="35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3">
        <f t="shared" si="34"/>
        <v>43705.208333333328</v>
      </c>
      <c r="T329" s="13">
        <f t="shared" si="35"/>
        <v>43709.208333333328</v>
      </c>
    </row>
    <row r="330" spans="1:20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3">
        <f t="shared" si="34"/>
        <v>43434.25</v>
      </c>
      <c r="T330" s="13">
        <f t="shared" si="35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3">
        <f t="shared" si="34"/>
        <v>42716.25</v>
      </c>
      <c r="T331" s="13">
        <f t="shared" si="35"/>
        <v>42727.25</v>
      </c>
    </row>
    <row r="332" spans="1:20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3">
        <f t="shared" si="34"/>
        <v>43077.25</v>
      </c>
      <c r="T332" s="13">
        <f t="shared" si="35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3">
        <f t="shared" si="34"/>
        <v>40896.25</v>
      </c>
      <c r="T333" s="13">
        <f t="shared" si="35"/>
        <v>40897.25</v>
      </c>
    </row>
    <row r="334" spans="1:20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3">
        <f t="shared" si="34"/>
        <v>41361.208333333336</v>
      </c>
      <c r="T334" s="13">
        <f t="shared" si="35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3">
        <f t="shared" si="34"/>
        <v>43424.25</v>
      </c>
      <c r="T335" s="13">
        <f t="shared" si="35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3">
        <f t="shared" si="34"/>
        <v>43110.25</v>
      </c>
      <c r="T336" s="13">
        <f t="shared" si="35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3">
        <f t="shared" si="34"/>
        <v>43784.25</v>
      </c>
      <c r="T337" s="13">
        <f t="shared" si="35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3">
        <f t="shared" si="34"/>
        <v>40527.25</v>
      </c>
      <c r="T338" s="13">
        <f t="shared" si="35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3">
        <f t="shared" si="34"/>
        <v>43780.25</v>
      </c>
      <c r="T339" s="13">
        <f t="shared" si="35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3">
        <f t="shared" si="34"/>
        <v>40821.208333333336</v>
      </c>
      <c r="T340" s="13">
        <f t="shared" si="35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3">
        <f t="shared" si="34"/>
        <v>42949.208333333328</v>
      </c>
      <c r="T341" s="13">
        <f t="shared" si="35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3">
        <f t="shared" si="34"/>
        <v>40889.25</v>
      </c>
      <c r="T342" s="13">
        <f t="shared" si="35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3">
        <f t="shared" si="34"/>
        <v>42244.208333333328</v>
      </c>
      <c r="T343" s="13">
        <f t="shared" si="35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3">
        <f t="shared" si="34"/>
        <v>41475.208333333336</v>
      </c>
      <c r="T344" s="13">
        <f t="shared" si="35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3">
        <f t="shared" si="34"/>
        <v>41597.25</v>
      </c>
      <c r="T345" s="13">
        <f t="shared" si="35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3">
        <f t="shared" si="34"/>
        <v>43122.25</v>
      </c>
      <c r="T346" s="13">
        <f t="shared" si="35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3">
        <f t="shared" si="34"/>
        <v>42194.208333333328</v>
      </c>
      <c r="T347" s="13">
        <f t="shared" si="35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3">
        <f t="shared" si="34"/>
        <v>42971.208333333328</v>
      </c>
      <c r="T348" s="13">
        <f t="shared" si="35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3">
        <f t="shared" si="34"/>
        <v>42046.25</v>
      </c>
      <c r="T349" s="13">
        <f t="shared" si="35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3">
        <f t="shared" si="34"/>
        <v>42782.25</v>
      </c>
      <c r="T350" s="13">
        <f t="shared" si="35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3">
        <f t="shared" si="34"/>
        <v>42930.208333333328</v>
      </c>
      <c r="T351" s="13">
        <f t="shared" si="35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3">
        <f t="shared" si="34"/>
        <v>42144.208333333328</v>
      </c>
      <c r="T352" s="13">
        <f t="shared" si="35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3">
        <f t="shared" si="34"/>
        <v>42240.208333333328</v>
      </c>
      <c r="T353" s="13">
        <f t="shared" si="35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3">
        <f t="shared" si="34"/>
        <v>42315.25</v>
      </c>
      <c r="T354" s="13">
        <f t="shared" si="35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3">
        <f t="shared" si="34"/>
        <v>43651.208333333328</v>
      </c>
      <c r="T355" s="13">
        <f t="shared" si="35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3">
        <f t="shared" si="34"/>
        <v>41520.208333333336</v>
      </c>
      <c r="T356" s="13">
        <f t="shared" si="35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3">
        <f t="shared" si="34"/>
        <v>42757.25</v>
      </c>
      <c r="T357" s="13">
        <f t="shared" si="35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3">
        <f t="shared" si="34"/>
        <v>40922.25</v>
      </c>
      <c r="T358" s="13">
        <f t="shared" si="35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3">
        <f t="shared" si="34"/>
        <v>42250.208333333328</v>
      </c>
      <c r="T359" s="13">
        <f t="shared" si="35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3">
        <f t="shared" si="34"/>
        <v>43322.208333333328</v>
      </c>
      <c r="T360" s="13">
        <f t="shared" si="35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3">
        <f t="shared" si="34"/>
        <v>40782.208333333336</v>
      </c>
      <c r="T361" s="13">
        <f t="shared" si="35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3">
        <f t="shared" si="34"/>
        <v>40544.25</v>
      </c>
      <c r="T362" s="13">
        <f t="shared" si="35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3">
        <f t="shared" si="34"/>
        <v>43015.208333333328</v>
      </c>
      <c r="T363" s="13">
        <f t="shared" si="35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3">
        <f t="shared" si="34"/>
        <v>40570.25</v>
      </c>
      <c r="T364" s="13">
        <f t="shared" si="35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3">
        <f t="shared" si="34"/>
        <v>40904.25</v>
      </c>
      <c r="T365" s="13">
        <f t="shared" si="35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3">
        <f t="shared" si="34"/>
        <v>43164.25</v>
      </c>
      <c r="T366" s="13">
        <f t="shared" si="35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3">
        <f t="shared" si="34"/>
        <v>42733.25</v>
      </c>
      <c r="T367" s="13">
        <f t="shared" si="35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3">
        <f t="shared" si="34"/>
        <v>40546.25</v>
      </c>
      <c r="T368" s="13">
        <f t="shared" si="35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3">
        <f t="shared" si="34"/>
        <v>41930.208333333336</v>
      </c>
      <c r="T369" s="13">
        <f t="shared" si="35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3">
        <f t="shared" si="34"/>
        <v>40464.208333333336</v>
      </c>
      <c r="T370" s="13">
        <f t="shared" si="35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3">
        <f t="shared" si="34"/>
        <v>41308.25</v>
      </c>
      <c r="T371" s="13">
        <f t="shared" si="35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3">
        <f t="shared" si="34"/>
        <v>43570.208333333328</v>
      </c>
      <c r="T372" s="13">
        <f t="shared" si="35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3">
        <f t="shared" si="34"/>
        <v>42043.25</v>
      </c>
      <c r="T373" s="13">
        <f t="shared" si="35"/>
        <v>42094.208333333328</v>
      </c>
    </row>
    <row r="374" spans="1:20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3">
        <f t="shared" si="34"/>
        <v>42012.25</v>
      </c>
      <c r="T374" s="13">
        <f t="shared" si="35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3">
        <f t="shared" si="34"/>
        <v>42964.208333333328</v>
      </c>
      <c r="T375" s="13">
        <f t="shared" si="35"/>
        <v>42972.208333333328</v>
      </c>
    </row>
    <row r="376" spans="1:20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3">
        <f t="shared" si="34"/>
        <v>43476.25</v>
      </c>
      <c r="T376" s="13">
        <f t="shared" si="35"/>
        <v>43481.25</v>
      </c>
    </row>
    <row r="377" spans="1:20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3">
        <f t="shared" si="34"/>
        <v>42293.208333333328</v>
      </c>
      <c r="T377" s="13">
        <f t="shared" si="35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3">
        <f t="shared" si="34"/>
        <v>41826.208333333336</v>
      </c>
      <c r="T378" s="13">
        <f t="shared" si="35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3">
        <f t="shared" si="34"/>
        <v>43760.208333333328</v>
      </c>
      <c r="T379" s="13">
        <f t="shared" si="35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3">
        <f t="shared" si="34"/>
        <v>43241.208333333328</v>
      </c>
      <c r="T380" s="13">
        <f t="shared" si="35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3">
        <f t="shared" si="34"/>
        <v>40843.208333333336</v>
      </c>
      <c r="T381" s="13">
        <f t="shared" si="35"/>
        <v>40857.25</v>
      </c>
    </row>
    <row r="382" spans="1:20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3">
        <f t="shared" si="34"/>
        <v>41448.208333333336</v>
      </c>
      <c r="T382" s="13">
        <f t="shared" si="35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3">
        <f t="shared" si="34"/>
        <v>42163.208333333328</v>
      </c>
      <c r="T383" s="13">
        <f t="shared" si="35"/>
        <v>42209.208333333328</v>
      </c>
    </row>
    <row r="384" spans="1:20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3">
        <f t="shared" si="34"/>
        <v>43024.208333333328</v>
      </c>
      <c r="T384" s="13">
        <f t="shared" si="35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3">
        <f t="shared" si="34"/>
        <v>43509.25</v>
      </c>
      <c r="T385" s="13">
        <f t="shared" si="35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36">SUM(E386)/(D386)</f>
        <v>1.7200961538461539</v>
      </c>
      <c r="G386" t="s">
        <v>20</v>
      </c>
      <c r="H386">
        <v>4799</v>
      </c>
      <c r="I386" s="8">
        <f t="shared" ref="I386:I449" si="37">IFERROR(SUM(E386)/(H386),0)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3">
        <f t="shared" si="34"/>
        <v>42776.25</v>
      </c>
      <c r="T386" s="13">
        <f t="shared" si="35"/>
        <v>42803.25</v>
      </c>
    </row>
    <row r="387" spans="1:20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8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LEFT(P387,SEARCH("/", P387)-1)</f>
        <v>publishing</v>
      </c>
      <c r="R387" t="str">
        <f t="shared" ref="R387:R450" si="39">RIGHT(P387,LEN(P387)-SEARCH("/", P387))</f>
        <v>nonfiction</v>
      </c>
      <c r="S387" s="13">
        <f t="shared" ref="S387:S450" si="40">((($L387/60)/60)/24)+DATE(1970,1,1)</f>
        <v>43553.208333333328</v>
      </c>
      <c r="T387" s="13">
        <f t="shared" ref="T387:T450" si="41">((($M387/60)/60)/24)+DATE(1970,1,1)</f>
        <v>43585.208333333328</v>
      </c>
    </row>
    <row r="388" spans="1:20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3">
        <f t="shared" si="40"/>
        <v>40355.208333333336</v>
      </c>
      <c r="T388" s="13">
        <f t="shared" si="41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3">
        <f t="shared" si="40"/>
        <v>41072.208333333336</v>
      </c>
      <c r="T389" s="13">
        <f t="shared" si="41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3">
        <f t="shared" si="40"/>
        <v>40912.25</v>
      </c>
      <c r="T390" s="13">
        <f t="shared" si="41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3">
        <f t="shared" si="40"/>
        <v>40479.208333333336</v>
      </c>
      <c r="T391" s="13">
        <f t="shared" si="41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3">
        <f t="shared" si="40"/>
        <v>41530.208333333336</v>
      </c>
      <c r="T392" s="13">
        <f t="shared" si="41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3">
        <f t="shared" si="40"/>
        <v>41653.25</v>
      </c>
      <c r="T393" s="13">
        <f t="shared" si="41"/>
        <v>41655.25</v>
      </c>
    </row>
    <row r="394" spans="1:20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3">
        <f t="shared" si="40"/>
        <v>40549.25</v>
      </c>
      <c r="T394" s="13">
        <f t="shared" si="41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3">
        <f t="shared" si="40"/>
        <v>42933.208333333328</v>
      </c>
      <c r="T395" s="13">
        <f t="shared" si="41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3">
        <f t="shared" si="40"/>
        <v>41484.208333333336</v>
      </c>
      <c r="T396" s="13">
        <f t="shared" si="41"/>
        <v>41494.208333333336</v>
      </c>
    </row>
    <row r="397" spans="1:20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3">
        <f t="shared" si="40"/>
        <v>40885.25</v>
      </c>
      <c r="T397" s="13">
        <f t="shared" si="41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3">
        <f t="shared" si="40"/>
        <v>43378.208333333328</v>
      </c>
      <c r="T398" s="13">
        <f t="shared" si="41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3">
        <f t="shared" si="40"/>
        <v>41417.208333333336</v>
      </c>
      <c r="T399" s="13">
        <f t="shared" si="41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3">
        <f t="shared" si="40"/>
        <v>43228.208333333328</v>
      </c>
      <c r="T400" s="13">
        <f t="shared" si="41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3">
        <f t="shared" si="40"/>
        <v>40576.25</v>
      </c>
      <c r="T401" s="13">
        <f t="shared" si="41"/>
        <v>40583.25</v>
      </c>
    </row>
    <row r="402" spans="1:20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3">
        <f t="shared" si="40"/>
        <v>41502.208333333336</v>
      </c>
      <c r="T402" s="13">
        <f t="shared" si="41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3">
        <f t="shared" si="40"/>
        <v>43765.208333333328</v>
      </c>
      <c r="T403" s="13">
        <f t="shared" si="41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3">
        <f t="shared" si="40"/>
        <v>40914.25</v>
      </c>
      <c r="T404" s="13">
        <f t="shared" si="41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3">
        <f t="shared" si="40"/>
        <v>40310.208333333336</v>
      </c>
      <c r="T405" s="13">
        <f t="shared" si="41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3">
        <f t="shared" si="40"/>
        <v>43053.25</v>
      </c>
      <c r="T406" s="13">
        <f t="shared" si="41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3">
        <f t="shared" si="40"/>
        <v>43255.208333333328</v>
      </c>
      <c r="T407" s="13">
        <f t="shared" si="41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3">
        <f t="shared" si="40"/>
        <v>41304.25</v>
      </c>
      <c r="T408" s="13">
        <f t="shared" si="41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3">
        <f t="shared" si="40"/>
        <v>43751.208333333328</v>
      </c>
      <c r="T409" s="13">
        <f t="shared" si="41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3">
        <f t="shared" si="40"/>
        <v>42541.208333333328</v>
      </c>
      <c r="T410" s="13">
        <f t="shared" si="41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3">
        <f t="shared" si="40"/>
        <v>42843.208333333328</v>
      </c>
      <c r="T411" s="13">
        <f t="shared" si="41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3">
        <f t="shared" si="40"/>
        <v>42122.208333333328</v>
      </c>
      <c r="T412" s="13">
        <f t="shared" si="41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3">
        <f t="shared" si="40"/>
        <v>42884.208333333328</v>
      </c>
      <c r="T413" s="13">
        <f t="shared" si="41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3">
        <f t="shared" si="40"/>
        <v>41642.25</v>
      </c>
      <c r="T414" s="13">
        <f t="shared" si="41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3">
        <f t="shared" si="40"/>
        <v>43431.25</v>
      </c>
      <c r="T415" s="13">
        <f t="shared" si="41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3">
        <f t="shared" si="40"/>
        <v>40288.208333333336</v>
      </c>
      <c r="T416" s="13">
        <f t="shared" si="41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3">
        <f t="shared" si="40"/>
        <v>40921.25</v>
      </c>
      <c r="T417" s="13">
        <f t="shared" si="41"/>
        <v>40938.25</v>
      </c>
    </row>
    <row r="418" spans="1:20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3">
        <f t="shared" si="40"/>
        <v>40560.25</v>
      </c>
      <c r="T418" s="13">
        <f t="shared" si="41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3">
        <f t="shared" si="40"/>
        <v>43407.208333333328</v>
      </c>
      <c r="T419" s="13">
        <f t="shared" si="41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3">
        <f t="shared" si="40"/>
        <v>41035.208333333336</v>
      </c>
      <c r="T420" s="13">
        <f t="shared" si="41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3">
        <f t="shared" si="40"/>
        <v>40899.25</v>
      </c>
      <c r="T421" s="13">
        <f t="shared" si="41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3">
        <f t="shared" si="40"/>
        <v>42911.208333333328</v>
      </c>
      <c r="T422" s="13">
        <f t="shared" si="41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3">
        <f t="shared" si="40"/>
        <v>42915.208333333328</v>
      </c>
      <c r="T423" s="13">
        <f t="shared" si="41"/>
        <v>42945.208333333328</v>
      </c>
    </row>
    <row r="424" spans="1:20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3">
        <f t="shared" si="40"/>
        <v>40285.208333333336</v>
      </c>
      <c r="T424" s="13">
        <f t="shared" si="41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3">
        <f t="shared" si="40"/>
        <v>40808.208333333336</v>
      </c>
      <c r="T425" s="13">
        <f t="shared" si="41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3">
        <f t="shared" si="40"/>
        <v>43208.208333333328</v>
      </c>
      <c r="T426" s="13">
        <f t="shared" si="41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3">
        <f t="shared" si="40"/>
        <v>42213.208333333328</v>
      </c>
      <c r="T427" s="13">
        <f t="shared" si="41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3">
        <f t="shared" si="40"/>
        <v>41332.25</v>
      </c>
      <c r="T428" s="13">
        <f t="shared" si="41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3">
        <f t="shared" si="40"/>
        <v>41895.208333333336</v>
      </c>
      <c r="T429" s="13">
        <f t="shared" si="41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3">
        <f t="shared" si="40"/>
        <v>40585.25</v>
      </c>
      <c r="T430" s="13">
        <f t="shared" si="41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3">
        <f t="shared" si="40"/>
        <v>41680.25</v>
      </c>
      <c r="T431" s="13">
        <f t="shared" si="41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3">
        <f t="shared" si="40"/>
        <v>43737.208333333328</v>
      </c>
      <c r="T432" s="13">
        <f t="shared" si="41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3">
        <f t="shared" si="40"/>
        <v>43273.208333333328</v>
      </c>
      <c r="T433" s="13">
        <f t="shared" si="41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3">
        <f t="shared" si="40"/>
        <v>41761.208333333336</v>
      </c>
      <c r="T434" s="13">
        <f t="shared" si="41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3">
        <f t="shared" si="40"/>
        <v>41603.25</v>
      </c>
      <c r="T435" s="13">
        <f t="shared" si="41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3">
        <f t="shared" si="40"/>
        <v>42705.25</v>
      </c>
      <c r="T436" s="13">
        <f t="shared" si="41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3">
        <f t="shared" si="40"/>
        <v>41988.25</v>
      </c>
      <c r="T437" s="13">
        <f t="shared" si="41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3">
        <f t="shared" si="40"/>
        <v>43575.208333333328</v>
      </c>
      <c r="T438" s="13">
        <f t="shared" si="41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3">
        <f t="shared" si="40"/>
        <v>42260.208333333328</v>
      </c>
      <c r="T439" s="13">
        <f t="shared" si="41"/>
        <v>42263.208333333328</v>
      </c>
    </row>
    <row r="440" spans="1:20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3">
        <f t="shared" si="40"/>
        <v>41337.25</v>
      </c>
      <c r="T440" s="13">
        <f t="shared" si="41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3">
        <f t="shared" si="40"/>
        <v>42680.208333333328</v>
      </c>
      <c r="T441" s="13">
        <f t="shared" si="41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3">
        <f t="shared" si="40"/>
        <v>42916.208333333328</v>
      </c>
      <c r="T442" s="13">
        <f t="shared" si="41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3">
        <f t="shared" si="40"/>
        <v>41025.208333333336</v>
      </c>
      <c r="T443" s="13">
        <f t="shared" si="41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3">
        <f t="shared" si="40"/>
        <v>42980.208333333328</v>
      </c>
      <c r="T444" s="13">
        <f t="shared" si="41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3">
        <f t="shared" si="40"/>
        <v>40451.208333333336</v>
      </c>
      <c r="T445" s="13">
        <f t="shared" si="41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3">
        <f t="shared" si="40"/>
        <v>40748.208333333336</v>
      </c>
      <c r="T446" s="13">
        <f t="shared" si="41"/>
        <v>40750.208333333336</v>
      </c>
    </row>
    <row r="447" spans="1:20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3">
        <f t="shared" si="40"/>
        <v>40515.25</v>
      </c>
      <c r="T447" s="13">
        <f t="shared" si="41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3">
        <f t="shared" si="40"/>
        <v>41261.25</v>
      </c>
      <c r="T448" s="13">
        <f t="shared" si="41"/>
        <v>41263.25</v>
      </c>
    </row>
    <row r="449" spans="1:20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3">
        <f t="shared" si="40"/>
        <v>43088.25</v>
      </c>
      <c r="T449" s="13">
        <f t="shared" si="41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42">SUM(E450)/(D450)</f>
        <v>0.50482758620689661</v>
      </c>
      <c r="G450" t="s">
        <v>14</v>
      </c>
      <c r="H450">
        <v>605</v>
      </c>
      <c r="I450" s="8">
        <f t="shared" ref="I450:I513" si="43">IFERROR(SUM(E450)/(H450),0)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3">
        <f t="shared" si="40"/>
        <v>41378.208333333336</v>
      </c>
      <c r="T450" s="13">
        <f t="shared" si="41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8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LEFT(P451,SEARCH("/", P451)-1)</f>
        <v>games</v>
      </c>
      <c r="R451" t="str">
        <f t="shared" ref="R451:R514" si="45">RIGHT(P451,LEN(P451)-SEARCH("/", P451))</f>
        <v>video games</v>
      </c>
      <c r="S451" s="13">
        <f t="shared" ref="S451:S514" si="46">((($L451/60)/60)/24)+DATE(1970,1,1)</f>
        <v>43530.25</v>
      </c>
      <c r="T451" s="13">
        <f t="shared" ref="T451:T514" si="47">((($M451/60)/60)/24)+DATE(1970,1,1)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3">
        <f t="shared" si="46"/>
        <v>43394.208333333328</v>
      </c>
      <c r="T452" s="13">
        <f t="shared" si="47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3">
        <f t="shared" si="46"/>
        <v>42935.208333333328</v>
      </c>
      <c r="T453" s="13">
        <f t="shared" si="47"/>
        <v>42966.208333333328</v>
      </c>
    </row>
    <row r="454" spans="1:20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3">
        <f t="shared" si="46"/>
        <v>40365.208333333336</v>
      </c>
      <c r="T454" s="13">
        <f t="shared" si="47"/>
        <v>40366.208333333336</v>
      </c>
    </row>
    <row r="455" spans="1:20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3">
        <f t="shared" si="46"/>
        <v>42705.25</v>
      </c>
      <c r="T455" s="13">
        <f t="shared" si="47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3">
        <f t="shared" si="46"/>
        <v>41568.208333333336</v>
      </c>
      <c r="T456" s="13">
        <f t="shared" si="47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3">
        <f t="shared" si="46"/>
        <v>40809.208333333336</v>
      </c>
      <c r="T457" s="13">
        <f t="shared" si="47"/>
        <v>40832.208333333336</v>
      </c>
    </row>
    <row r="458" spans="1:20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3">
        <f t="shared" si="46"/>
        <v>43141.25</v>
      </c>
      <c r="T458" s="13">
        <f t="shared" si="47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3">
        <f t="shared" si="46"/>
        <v>42657.208333333328</v>
      </c>
      <c r="T459" s="13">
        <f t="shared" si="47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3">
        <f t="shared" si="46"/>
        <v>40265.208333333336</v>
      </c>
      <c r="T460" s="13">
        <f t="shared" si="47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3">
        <f t="shared" si="46"/>
        <v>42001.25</v>
      </c>
      <c r="T461" s="13">
        <f t="shared" si="47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3">
        <f t="shared" si="46"/>
        <v>40399.208333333336</v>
      </c>
      <c r="T462" s="13">
        <f t="shared" si="47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3">
        <f t="shared" si="46"/>
        <v>41757.208333333336</v>
      </c>
      <c r="T463" s="13">
        <f t="shared" si="47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3">
        <f t="shared" si="46"/>
        <v>41304.25</v>
      </c>
      <c r="T464" s="13">
        <f t="shared" si="47"/>
        <v>41342.25</v>
      </c>
    </row>
    <row r="465" spans="1:20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3">
        <f t="shared" si="46"/>
        <v>41639.25</v>
      </c>
      <c r="T465" s="13">
        <f t="shared" si="47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3">
        <f t="shared" si="46"/>
        <v>43142.25</v>
      </c>
      <c r="T466" s="13">
        <f t="shared" si="47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3">
        <f t="shared" si="46"/>
        <v>43127.25</v>
      </c>
      <c r="T467" s="13">
        <f t="shared" si="47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3">
        <f t="shared" si="46"/>
        <v>41409.208333333336</v>
      </c>
      <c r="T468" s="13">
        <f t="shared" si="47"/>
        <v>41432.208333333336</v>
      </c>
    </row>
    <row r="469" spans="1:20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3">
        <f t="shared" si="46"/>
        <v>42331.25</v>
      </c>
      <c r="T469" s="13">
        <f t="shared" si="47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3">
        <f t="shared" si="46"/>
        <v>43569.208333333328</v>
      </c>
      <c r="T470" s="13">
        <f t="shared" si="47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3">
        <f t="shared" si="46"/>
        <v>42142.208333333328</v>
      </c>
      <c r="T471" s="13">
        <f t="shared" si="47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3">
        <f t="shared" si="46"/>
        <v>42716.25</v>
      </c>
      <c r="T472" s="13">
        <f t="shared" si="47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3">
        <f t="shared" si="46"/>
        <v>41031.208333333336</v>
      </c>
      <c r="T473" s="13">
        <f t="shared" si="47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3">
        <f t="shared" si="46"/>
        <v>43535.208333333328</v>
      </c>
      <c r="T474" s="13">
        <f t="shared" si="47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3">
        <f t="shared" si="46"/>
        <v>43277.208333333328</v>
      </c>
      <c r="T475" s="13">
        <f t="shared" si="47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3">
        <f t="shared" si="46"/>
        <v>41989.25</v>
      </c>
      <c r="T476" s="13">
        <f t="shared" si="47"/>
        <v>41990.25</v>
      </c>
    </row>
    <row r="477" spans="1:20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3">
        <f t="shared" si="46"/>
        <v>41450.208333333336</v>
      </c>
      <c r="T477" s="13">
        <f t="shared" si="47"/>
        <v>41454.208333333336</v>
      </c>
    </row>
    <row r="478" spans="1:20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3">
        <f t="shared" si="46"/>
        <v>43322.208333333328</v>
      </c>
      <c r="T478" s="13">
        <f t="shared" si="47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3">
        <f t="shared" si="46"/>
        <v>40720.208333333336</v>
      </c>
      <c r="T479" s="13">
        <f t="shared" si="47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3">
        <f t="shared" si="46"/>
        <v>42072.208333333328</v>
      </c>
      <c r="T480" s="13">
        <f t="shared" si="47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3">
        <f t="shared" si="46"/>
        <v>42945.208333333328</v>
      </c>
      <c r="T481" s="13">
        <f t="shared" si="47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3">
        <f t="shared" si="46"/>
        <v>40248.25</v>
      </c>
      <c r="T482" s="13">
        <f t="shared" si="47"/>
        <v>40257.208333333336</v>
      </c>
    </row>
    <row r="483" spans="1:20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3">
        <f t="shared" si="46"/>
        <v>41913.208333333336</v>
      </c>
      <c r="T483" s="13">
        <f t="shared" si="47"/>
        <v>41955.25</v>
      </c>
    </row>
    <row r="484" spans="1:20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3">
        <f t="shared" si="46"/>
        <v>40963.25</v>
      </c>
      <c r="T484" s="13">
        <f t="shared" si="47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3">
        <f t="shared" si="46"/>
        <v>43811.25</v>
      </c>
      <c r="T485" s="13">
        <f t="shared" si="47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3">
        <f t="shared" si="46"/>
        <v>41855.208333333336</v>
      </c>
      <c r="T486" s="13">
        <f t="shared" si="47"/>
        <v>41904.208333333336</v>
      </c>
    </row>
    <row r="487" spans="1:20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3">
        <f t="shared" si="46"/>
        <v>43626.208333333328</v>
      </c>
      <c r="T487" s="13">
        <f t="shared" si="47"/>
        <v>43667.208333333328</v>
      </c>
    </row>
    <row r="488" spans="1:20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3">
        <f t="shared" si="46"/>
        <v>43168.25</v>
      </c>
      <c r="T488" s="13">
        <f t="shared" si="47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3">
        <f t="shared" si="46"/>
        <v>42845.208333333328</v>
      </c>
      <c r="T489" s="13">
        <f t="shared" si="47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3">
        <f t="shared" si="46"/>
        <v>42403.25</v>
      </c>
      <c r="T490" s="13">
        <f t="shared" si="47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3">
        <f t="shared" si="46"/>
        <v>40406.208333333336</v>
      </c>
      <c r="T491" s="13">
        <f t="shared" si="47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3">
        <f t="shared" si="46"/>
        <v>43786.25</v>
      </c>
      <c r="T492" s="13">
        <f t="shared" si="47"/>
        <v>43793.25</v>
      </c>
    </row>
    <row r="493" spans="1:20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3">
        <f t="shared" si="46"/>
        <v>41456.208333333336</v>
      </c>
      <c r="T493" s="13">
        <f t="shared" si="47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3">
        <f t="shared" si="46"/>
        <v>40336.208333333336</v>
      </c>
      <c r="T494" s="13">
        <f t="shared" si="47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3">
        <f t="shared" si="46"/>
        <v>43645.208333333328</v>
      </c>
      <c r="T495" s="13">
        <f t="shared" si="47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3">
        <f t="shared" si="46"/>
        <v>40990.208333333336</v>
      </c>
      <c r="T496" s="13">
        <f t="shared" si="47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3">
        <f t="shared" si="46"/>
        <v>41800.208333333336</v>
      </c>
      <c r="T497" s="13">
        <f t="shared" si="47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3">
        <f t="shared" si="46"/>
        <v>42876.208333333328</v>
      </c>
      <c r="T498" s="13">
        <f t="shared" si="47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3">
        <f t="shared" si="46"/>
        <v>42724.25</v>
      </c>
      <c r="T499" s="13">
        <f t="shared" si="47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3">
        <f t="shared" si="46"/>
        <v>42005.25</v>
      </c>
      <c r="T500" s="13">
        <f t="shared" si="47"/>
        <v>42007.25</v>
      </c>
    </row>
    <row r="501" spans="1:20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3">
        <f t="shared" si="46"/>
        <v>42444.208333333328</v>
      </c>
      <c r="T501" s="13">
        <f t="shared" si="47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3">
        <f t="shared" si="46"/>
        <v>41395.208333333336</v>
      </c>
      <c r="T502" s="13">
        <f t="shared" si="47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3">
        <f t="shared" si="46"/>
        <v>41345.208333333336</v>
      </c>
      <c r="T503" s="13">
        <f t="shared" si="47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3">
        <f t="shared" si="46"/>
        <v>41117.208333333336</v>
      </c>
      <c r="T504" s="13">
        <f t="shared" si="47"/>
        <v>41146.208333333336</v>
      </c>
    </row>
    <row r="505" spans="1:20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3">
        <f t="shared" si="46"/>
        <v>42186.208333333328</v>
      </c>
      <c r="T505" s="13">
        <f t="shared" si="47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3">
        <f t="shared" si="46"/>
        <v>42142.208333333328</v>
      </c>
      <c r="T506" s="13">
        <f t="shared" si="47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3">
        <f t="shared" si="46"/>
        <v>41341.25</v>
      </c>
      <c r="T507" s="13">
        <f t="shared" si="47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3">
        <f t="shared" si="46"/>
        <v>43062.25</v>
      </c>
      <c r="T508" s="13">
        <f t="shared" si="47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3">
        <f t="shared" si="46"/>
        <v>41373.208333333336</v>
      </c>
      <c r="T509" s="13">
        <f t="shared" si="47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3">
        <f t="shared" si="46"/>
        <v>43310.208333333328</v>
      </c>
      <c r="T510" s="13">
        <f t="shared" si="47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3">
        <f t="shared" si="46"/>
        <v>41034.208333333336</v>
      </c>
      <c r="T511" s="13">
        <f t="shared" si="47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3">
        <f t="shared" si="46"/>
        <v>43251.208333333328</v>
      </c>
      <c r="T512" s="13">
        <f t="shared" si="47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3">
        <f t="shared" si="46"/>
        <v>43671.208333333328</v>
      </c>
      <c r="T513" s="13">
        <f t="shared" si="47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48">SUM(E514)/(D514)</f>
        <v>1.3931868131868133</v>
      </c>
      <c r="G514" t="s">
        <v>20</v>
      </c>
      <c r="H514">
        <v>239</v>
      </c>
      <c r="I514" s="8">
        <f t="shared" ref="I514:I577" si="49">IFERROR(SUM(E514)/(H514),0)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3">
        <f t="shared" si="46"/>
        <v>41825.208333333336</v>
      </c>
      <c r="T514" s="13">
        <f t="shared" si="47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8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LEFT(P515,SEARCH("/", P515)-1)</f>
        <v>film &amp; video</v>
      </c>
      <c r="R515" t="str">
        <f t="shared" ref="R515:R578" si="51">RIGHT(P515,LEN(P515)-SEARCH("/", P515))</f>
        <v>television</v>
      </c>
      <c r="S515" s="13">
        <f t="shared" ref="S515:S578" si="52">((($L515/60)/60)/24)+DATE(1970,1,1)</f>
        <v>40430.208333333336</v>
      </c>
      <c r="T515" s="13">
        <f t="shared" ref="T515:T578" si="53">((($M515/60)/60)/24)+DATE(1970,1,1)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3">
        <f t="shared" si="52"/>
        <v>41614.25</v>
      </c>
      <c r="T516" s="13">
        <f t="shared" si="53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3">
        <f t="shared" si="52"/>
        <v>40900.25</v>
      </c>
      <c r="T517" s="13">
        <f t="shared" si="53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3">
        <f t="shared" si="52"/>
        <v>40396.208333333336</v>
      </c>
      <c r="T518" s="13">
        <f t="shared" si="53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3">
        <f t="shared" si="52"/>
        <v>42860.208333333328</v>
      </c>
      <c r="T519" s="13">
        <f t="shared" si="53"/>
        <v>42865.208333333328</v>
      </c>
    </row>
    <row r="520" spans="1:20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3">
        <f t="shared" si="52"/>
        <v>43154.25</v>
      </c>
      <c r="T520" s="13">
        <f t="shared" si="53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3">
        <f t="shared" si="52"/>
        <v>42012.25</v>
      </c>
      <c r="T521" s="13">
        <f t="shared" si="53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3">
        <f t="shared" si="52"/>
        <v>43574.208333333328</v>
      </c>
      <c r="T522" s="13">
        <f t="shared" si="53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3">
        <f t="shared" si="52"/>
        <v>42605.208333333328</v>
      </c>
      <c r="T523" s="13">
        <f t="shared" si="53"/>
        <v>42611.208333333328</v>
      </c>
    </row>
    <row r="524" spans="1:20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3">
        <f t="shared" si="52"/>
        <v>41093.208333333336</v>
      </c>
      <c r="T524" s="13">
        <f t="shared" si="53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3">
        <f t="shared" si="52"/>
        <v>40241.25</v>
      </c>
      <c r="T525" s="13">
        <f t="shared" si="53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3">
        <f t="shared" si="52"/>
        <v>40294.208333333336</v>
      </c>
      <c r="T526" s="13">
        <f t="shared" si="53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3">
        <f t="shared" si="52"/>
        <v>40505.25</v>
      </c>
      <c r="T527" s="13">
        <f t="shared" si="53"/>
        <v>40509.25</v>
      </c>
    </row>
    <row r="528" spans="1:20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3">
        <f t="shared" si="52"/>
        <v>42364.25</v>
      </c>
      <c r="T528" s="13">
        <f t="shared" si="53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3">
        <f t="shared" si="52"/>
        <v>42405.25</v>
      </c>
      <c r="T529" s="13">
        <f t="shared" si="53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3">
        <f t="shared" si="52"/>
        <v>41601.25</v>
      </c>
      <c r="T530" s="13">
        <f t="shared" si="53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3">
        <f t="shared" si="52"/>
        <v>41769.208333333336</v>
      </c>
      <c r="T531" s="13">
        <f t="shared" si="53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3">
        <f t="shared" si="52"/>
        <v>40421.208333333336</v>
      </c>
      <c r="T532" s="13">
        <f t="shared" si="53"/>
        <v>40435.208333333336</v>
      </c>
    </row>
    <row r="533" spans="1:20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3">
        <f t="shared" si="52"/>
        <v>41589.25</v>
      </c>
      <c r="T533" s="13">
        <f t="shared" si="53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3">
        <f t="shared" si="52"/>
        <v>43125.25</v>
      </c>
      <c r="T534" s="13">
        <f t="shared" si="53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3">
        <f t="shared" si="52"/>
        <v>41479.208333333336</v>
      </c>
      <c r="T535" s="13">
        <f t="shared" si="53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3">
        <f t="shared" si="52"/>
        <v>43329.208333333328</v>
      </c>
      <c r="T536" s="13">
        <f t="shared" si="53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3">
        <f t="shared" si="52"/>
        <v>43259.208333333328</v>
      </c>
      <c r="T537" s="13">
        <f t="shared" si="53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3">
        <f t="shared" si="52"/>
        <v>40414.208333333336</v>
      </c>
      <c r="T538" s="13">
        <f t="shared" si="53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3">
        <f t="shared" si="52"/>
        <v>43342.208333333328</v>
      </c>
      <c r="T539" s="13">
        <f t="shared" si="53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3">
        <f t="shared" si="52"/>
        <v>41539.208333333336</v>
      </c>
      <c r="T540" s="13">
        <f t="shared" si="53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3">
        <f t="shared" si="52"/>
        <v>43647.208333333328</v>
      </c>
      <c r="T541" s="13">
        <f t="shared" si="53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3">
        <f t="shared" si="52"/>
        <v>43225.208333333328</v>
      </c>
      <c r="T542" s="13">
        <f t="shared" si="53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3">
        <f t="shared" si="52"/>
        <v>42165.208333333328</v>
      </c>
      <c r="T543" s="13">
        <f t="shared" si="53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3">
        <f t="shared" si="52"/>
        <v>42391.25</v>
      </c>
      <c r="T544" s="13">
        <f t="shared" si="53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3">
        <f t="shared" si="52"/>
        <v>41528.208333333336</v>
      </c>
      <c r="T545" s="13">
        <f t="shared" si="53"/>
        <v>41543.208333333336</v>
      </c>
    </row>
    <row r="546" spans="1:20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3">
        <f t="shared" si="52"/>
        <v>42377.25</v>
      </c>
      <c r="T546" s="13">
        <f t="shared" si="53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3">
        <f t="shared" si="52"/>
        <v>43824.25</v>
      </c>
      <c r="T547" s="13">
        <f t="shared" si="53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3">
        <f t="shared" si="52"/>
        <v>43360.208333333328</v>
      </c>
      <c r="T548" s="13">
        <f t="shared" si="53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3">
        <f t="shared" si="52"/>
        <v>42029.25</v>
      </c>
      <c r="T549" s="13">
        <f t="shared" si="53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3">
        <f t="shared" si="52"/>
        <v>42461.208333333328</v>
      </c>
      <c r="T550" s="13">
        <f t="shared" si="53"/>
        <v>42474.208333333328</v>
      </c>
    </row>
    <row r="551" spans="1:20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3">
        <f t="shared" si="52"/>
        <v>41422.208333333336</v>
      </c>
      <c r="T551" s="13">
        <f t="shared" si="53"/>
        <v>41431.208333333336</v>
      </c>
    </row>
    <row r="552" spans="1:20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3">
        <f t="shared" si="52"/>
        <v>40968.25</v>
      </c>
      <c r="T552" s="13">
        <f t="shared" si="53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3">
        <f t="shared" si="52"/>
        <v>41993.25</v>
      </c>
      <c r="T553" s="13">
        <f t="shared" si="53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3">
        <f t="shared" si="52"/>
        <v>42700.25</v>
      </c>
      <c r="T554" s="13">
        <f t="shared" si="53"/>
        <v>42702.25</v>
      </c>
    </row>
    <row r="555" spans="1:20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3">
        <f t="shared" si="52"/>
        <v>40545.25</v>
      </c>
      <c r="T555" s="13">
        <f t="shared" si="53"/>
        <v>40546.25</v>
      </c>
    </row>
    <row r="556" spans="1:20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3">
        <f t="shared" si="52"/>
        <v>42723.25</v>
      </c>
      <c r="T556" s="13">
        <f t="shared" si="53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3">
        <f t="shared" si="52"/>
        <v>41731.208333333336</v>
      </c>
      <c r="T557" s="13">
        <f t="shared" si="53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3">
        <f t="shared" si="52"/>
        <v>40792.208333333336</v>
      </c>
      <c r="T558" s="13">
        <f t="shared" si="53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3">
        <f t="shared" si="52"/>
        <v>42279.208333333328</v>
      </c>
      <c r="T559" s="13">
        <f t="shared" si="53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3">
        <f t="shared" si="52"/>
        <v>42424.25</v>
      </c>
      <c r="T560" s="13">
        <f t="shared" si="53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3">
        <f t="shared" si="52"/>
        <v>42584.208333333328</v>
      </c>
      <c r="T561" s="13">
        <f t="shared" si="53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3">
        <f t="shared" si="52"/>
        <v>40865.25</v>
      </c>
      <c r="T562" s="13">
        <f t="shared" si="53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3">
        <f t="shared" si="52"/>
        <v>40833.208333333336</v>
      </c>
      <c r="T563" s="13">
        <f t="shared" si="53"/>
        <v>40835.208333333336</v>
      </c>
    </row>
    <row r="564" spans="1:20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3">
        <f t="shared" si="52"/>
        <v>43536.208333333328</v>
      </c>
      <c r="T564" s="13">
        <f t="shared" si="53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3">
        <f t="shared" si="52"/>
        <v>43417.25</v>
      </c>
      <c r="T565" s="13">
        <f t="shared" si="53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3">
        <f t="shared" si="52"/>
        <v>42078.208333333328</v>
      </c>
      <c r="T566" s="13">
        <f t="shared" si="53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3">
        <f t="shared" si="52"/>
        <v>40862.25</v>
      </c>
      <c r="T567" s="13">
        <f t="shared" si="53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3">
        <f t="shared" si="52"/>
        <v>42424.25</v>
      </c>
      <c r="T568" s="13">
        <f t="shared" si="53"/>
        <v>42447.208333333328</v>
      </c>
    </row>
    <row r="569" spans="1:20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3">
        <f t="shared" si="52"/>
        <v>41830.208333333336</v>
      </c>
      <c r="T569" s="13">
        <f t="shared" si="53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3">
        <f t="shared" si="52"/>
        <v>40374.208333333336</v>
      </c>
      <c r="T570" s="13">
        <f t="shared" si="53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3">
        <f t="shared" si="52"/>
        <v>40554.25</v>
      </c>
      <c r="T571" s="13">
        <f t="shared" si="53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3">
        <f t="shared" si="52"/>
        <v>41993.25</v>
      </c>
      <c r="T572" s="13">
        <f t="shared" si="53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3">
        <f t="shared" si="52"/>
        <v>42174.208333333328</v>
      </c>
      <c r="T573" s="13">
        <f t="shared" si="53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3">
        <f t="shared" si="52"/>
        <v>42275.208333333328</v>
      </c>
      <c r="T574" s="13">
        <f t="shared" si="53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3">
        <f t="shared" si="52"/>
        <v>41761.208333333336</v>
      </c>
      <c r="T575" s="13">
        <f t="shared" si="53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3">
        <f t="shared" si="52"/>
        <v>43806.25</v>
      </c>
      <c r="T576" s="13">
        <f t="shared" si="53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3">
        <f t="shared" si="52"/>
        <v>41779.208333333336</v>
      </c>
      <c r="T577" s="13">
        <f t="shared" si="53"/>
        <v>41782.208333333336</v>
      </c>
    </row>
    <row r="578" spans="1:20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54">SUM(E578)/(D578)</f>
        <v>0.6492783505154639</v>
      </c>
      <c r="G578" t="s">
        <v>14</v>
      </c>
      <c r="H578">
        <v>64</v>
      </c>
      <c r="I578" s="8">
        <f t="shared" ref="I578:I641" si="55">IFERROR(SUM(E578)/(H578),0)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3">
        <f t="shared" si="52"/>
        <v>43040.208333333328</v>
      </c>
      <c r="T578" s="13">
        <f t="shared" si="53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8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LEFT(P579,SEARCH("/", P579)-1)</f>
        <v>music</v>
      </c>
      <c r="R579" t="str">
        <f t="shared" ref="R579:R642" si="57">RIGHT(P579,LEN(P579)-SEARCH("/", P579))</f>
        <v>jazz</v>
      </c>
      <c r="S579" s="13">
        <f t="shared" ref="S579:S642" si="58">((($L579/60)/60)/24)+DATE(1970,1,1)</f>
        <v>40613.25</v>
      </c>
      <c r="T579" s="13">
        <f t="shared" ref="T579:T642" si="59">((($M579/60)/60)/24)+DATE(1970,1,1)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3">
        <f t="shared" si="58"/>
        <v>40878.25</v>
      </c>
      <c r="T580" s="13">
        <f t="shared" si="5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3">
        <f t="shared" si="58"/>
        <v>40762.208333333336</v>
      </c>
      <c r="T581" s="13">
        <f t="shared" si="5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3">
        <f t="shared" si="58"/>
        <v>41696.25</v>
      </c>
      <c r="T582" s="13">
        <f t="shared" si="5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3">
        <f t="shared" si="58"/>
        <v>40662.208333333336</v>
      </c>
      <c r="T583" s="13">
        <f t="shared" si="5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3">
        <f t="shared" si="58"/>
        <v>42165.208333333328</v>
      </c>
      <c r="T584" s="13">
        <f t="shared" si="59"/>
        <v>42170.208333333328</v>
      </c>
    </row>
    <row r="585" spans="1:20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3">
        <f t="shared" si="58"/>
        <v>40959.25</v>
      </c>
      <c r="T585" s="13">
        <f t="shared" si="5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3">
        <f t="shared" si="58"/>
        <v>41024.208333333336</v>
      </c>
      <c r="T586" s="13">
        <f t="shared" si="5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3">
        <f t="shared" si="58"/>
        <v>40255.208333333336</v>
      </c>
      <c r="T587" s="13">
        <f t="shared" si="5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3">
        <f t="shared" si="58"/>
        <v>40499.25</v>
      </c>
      <c r="T588" s="13">
        <f t="shared" si="5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3">
        <f t="shared" si="58"/>
        <v>43484.25</v>
      </c>
      <c r="T589" s="13">
        <f t="shared" si="5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3">
        <f t="shared" si="58"/>
        <v>40262.208333333336</v>
      </c>
      <c r="T590" s="13">
        <f t="shared" si="5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3">
        <f t="shared" si="58"/>
        <v>42190.208333333328</v>
      </c>
      <c r="T591" s="13">
        <f t="shared" si="59"/>
        <v>42197.208333333328</v>
      </c>
    </row>
    <row r="592" spans="1:20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3">
        <f t="shared" si="58"/>
        <v>41994.25</v>
      </c>
      <c r="T592" s="13">
        <f t="shared" si="5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3">
        <f t="shared" si="58"/>
        <v>40373.208333333336</v>
      </c>
      <c r="T593" s="13">
        <f t="shared" si="59"/>
        <v>40383.208333333336</v>
      </c>
    </row>
    <row r="594" spans="1:20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3">
        <f t="shared" si="58"/>
        <v>41789.208333333336</v>
      </c>
      <c r="T594" s="13">
        <f t="shared" si="5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3">
        <f t="shared" si="58"/>
        <v>41724.208333333336</v>
      </c>
      <c r="T595" s="13">
        <f t="shared" si="59"/>
        <v>41737.208333333336</v>
      </c>
    </row>
    <row r="596" spans="1:20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3">
        <f t="shared" si="58"/>
        <v>42548.208333333328</v>
      </c>
      <c r="T596" s="13">
        <f t="shared" si="59"/>
        <v>42551.208333333328</v>
      </c>
    </row>
    <row r="597" spans="1:20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3">
        <f t="shared" si="58"/>
        <v>40253.208333333336</v>
      </c>
      <c r="T597" s="13">
        <f t="shared" si="5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3">
        <f t="shared" si="58"/>
        <v>42434.25</v>
      </c>
      <c r="T598" s="13">
        <f t="shared" si="5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3">
        <f t="shared" si="58"/>
        <v>43786.25</v>
      </c>
      <c r="T599" s="13">
        <f t="shared" si="5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3">
        <f t="shared" si="58"/>
        <v>40344.208333333336</v>
      </c>
      <c r="T600" s="13">
        <f t="shared" si="59"/>
        <v>40373.208333333336</v>
      </c>
    </row>
    <row r="601" spans="1:20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3">
        <f t="shared" si="58"/>
        <v>42047.25</v>
      </c>
      <c r="T601" s="13">
        <f t="shared" si="5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3">
        <f t="shared" si="58"/>
        <v>41485.208333333336</v>
      </c>
      <c r="T602" s="13">
        <f t="shared" si="5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3">
        <f t="shared" si="58"/>
        <v>41789.208333333336</v>
      </c>
      <c r="T603" s="13">
        <f t="shared" si="5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3">
        <f t="shared" si="58"/>
        <v>42160.208333333328</v>
      </c>
      <c r="T604" s="13">
        <f t="shared" si="5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3">
        <f t="shared" si="58"/>
        <v>43573.208333333328</v>
      </c>
      <c r="T605" s="13">
        <f t="shared" si="5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3">
        <f t="shared" si="58"/>
        <v>40565.25</v>
      </c>
      <c r="T606" s="13">
        <f t="shared" si="5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3">
        <f t="shared" si="58"/>
        <v>42280.208333333328</v>
      </c>
      <c r="T607" s="13">
        <f t="shared" si="5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3">
        <f t="shared" si="58"/>
        <v>42436.25</v>
      </c>
      <c r="T608" s="13">
        <f t="shared" si="5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3">
        <f t="shared" si="58"/>
        <v>41721.208333333336</v>
      </c>
      <c r="T609" s="13">
        <f t="shared" si="5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3">
        <f t="shared" si="58"/>
        <v>43530.25</v>
      </c>
      <c r="T610" s="13">
        <f t="shared" si="5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3">
        <f t="shared" si="58"/>
        <v>43481.25</v>
      </c>
      <c r="T611" s="13">
        <f t="shared" si="59"/>
        <v>43498.25</v>
      </c>
    </row>
    <row r="612" spans="1:20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3">
        <f t="shared" si="58"/>
        <v>41259.25</v>
      </c>
      <c r="T612" s="13">
        <f t="shared" si="5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3">
        <f t="shared" si="58"/>
        <v>41480.208333333336</v>
      </c>
      <c r="T613" s="13">
        <f t="shared" si="5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3">
        <f t="shared" si="58"/>
        <v>40474.208333333336</v>
      </c>
      <c r="T614" s="13">
        <f t="shared" si="5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3">
        <f t="shared" si="58"/>
        <v>42973.208333333328</v>
      </c>
      <c r="T615" s="13">
        <f t="shared" si="59"/>
        <v>42982.208333333328</v>
      </c>
    </row>
    <row r="616" spans="1:20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3">
        <f t="shared" si="58"/>
        <v>42746.25</v>
      </c>
      <c r="T616" s="13">
        <f t="shared" si="5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3">
        <f t="shared" si="58"/>
        <v>42489.208333333328</v>
      </c>
      <c r="T617" s="13">
        <f t="shared" si="5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3">
        <f t="shared" si="58"/>
        <v>41537.208333333336</v>
      </c>
      <c r="T618" s="13">
        <f t="shared" si="5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3">
        <f t="shared" si="58"/>
        <v>41794.208333333336</v>
      </c>
      <c r="T619" s="13">
        <f t="shared" si="5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3">
        <f t="shared" si="58"/>
        <v>41396.208333333336</v>
      </c>
      <c r="T620" s="13">
        <f t="shared" si="5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3">
        <f t="shared" si="58"/>
        <v>40669.208333333336</v>
      </c>
      <c r="T621" s="13">
        <f t="shared" si="5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3">
        <f t="shared" si="58"/>
        <v>42559.208333333328</v>
      </c>
      <c r="T622" s="13">
        <f t="shared" si="5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3">
        <f t="shared" si="58"/>
        <v>42626.208333333328</v>
      </c>
      <c r="T623" s="13">
        <f t="shared" si="5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3">
        <f t="shared" si="58"/>
        <v>43205.208333333328</v>
      </c>
      <c r="T624" s="13">
        <f t="shared" si="5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3">
        <f t="shared" si="58"/>
        <v>42201.208333333328</v>
      </c>
      <c r="T625" s="13">
        <f t="shared" si="5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3">
        <f t="shared" si="58"/>
        <v>42029.25</v>
      </c>
      <c r="T626" s="13">
        <f t="shared" si="59"/>
        <v>42035.25</v>
      </c>
    </row>
    <row r="627" spans="1:20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3">
        <f t="shared" si="58"/>
        <v>43857.25</v>
      </c>
      <c r="T627" s="13">
        <f t="shared" si="59"/>
        <v>43871.25</v>
      </c>
    </row>
    <row r="628" spans="1:20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3">
        <f t="shared" si="58"/>
        <v>40449.208333333336</v>
      </c>
      <c r="T628" s="13">
        <f t="shared" si="5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3">
        <f t="shared" si="58"/>
        <v>40345.208333333336</v>
      </c>
      <c r="T629" s="13">
        <f t="shared" si="5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3">
        <f t="shared" si="58"/>
        <v>40455.208333333336</v>
      </c>
      <c r="T630" s="13">
        <f t="shared" si="5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3">
        <f t="shared" si="58"/>
        <v>42557.208333333328</v>
      </c>
      <c r="T631" s="13">
        <f t="shared" si="5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3">
        <f t="shared" si="58"/>
        <v>43586.208333333328</v>
      </c>
      <c r="T632" s="13">
        <f t="shared" si="5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3">
        <f t="shared" si="58"/>
        <v>43550.208333333328</v>
      </c>
      <c r="T633" s="13">
        <f t="shared" si="5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3">
        <f t="shared" si="58"/>
        <v>41945.208333333336</v>
      </c>
      <c r="T634" s="13">
        <f t="shared" si="5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3">
        <f t="shared" si="58"/>
        <v>42315.25</v>
      </c>
      <c r="T635" s="13">
        <f t="shared" si="5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3">
        <f t="shared" si="58"/>
        <v>42819.208333333328</v>
      </c>
      <c r="T636" s="13">
        <f t="shared" si="5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3">
        <f t="shared" si="58"/>
        <v>41314.25</v>
      </c>
      <c r="T637" s="13">
        <f t="shared" si="5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3">
        <f t="shared" si="58"/>
        <v>40926.25</v>
      </c>
      <c r="T638" s="13">
        <f t="shared" si="5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3">
        <f t="shared" si="58"/>
        <v>42688.25</v>
      </c>
      <c r="T639" s="13">
        <f t="shared" si="5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3">
        <f t="shared" si="58"/>
        <v>40386.208333333336</v>
      </c>
      <c r="T640" s="13">
        <f t="shared" si="5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3">
        <f t="shared" si="58"/>
        <v>43309.208333333328</v>
      </c>
      <c r="T641" s="13">
        <f t="shared" si="5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60">SUM(E642)/(D642)</f>
        <v>0.16501669449081802</v>
      </c>
      <c r="G642" t="s">
        <v>14</v>
      </c>
      <c r="H642">
        <v>257</v>
      </c>
      <c r="I642" s="8">
        <f t="shared" ref="I642:I705" si="61">IFERROR(SUM(E642)/(H642),0)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3">
        <f t="shared" si="58"/>
        <v>42387.25</v>
      </c>
      <c r="T642" s="13">
        <f t="shared" si="59"/>
        <v>42390.25</v>
      </c>
    </row>
    <row r="643" spans="1:20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8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LEFT(P643,SEARCH("/", P643)-1)</f>
        <v>theater</v>
      </c>
      <c r="R643" t="str">
        <f t="shared" ref="R643:R706" si="63">RIGHT(P643,LEN(P643)-SEARCH("/", P643))</f>
        <v>plays</v>
      </c>
      <c r="S643" s="13">
        <f t="shared" ref="S643:S706" si="64">((($L643/60)/60)/24)+DATE(1970,1,1)</f>
        <v>42786.25</v>
      </c>
      <c r="T643" s="13">
        <f t="shared" ref="T643:T706" si="65">((($M643/60)/60)/24)+DATE(1970,1,1)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3">
        <f t="shared" si="64"/>
        <v>43451.25</v>
      </c>
      <c r="T644" s="13">
        <f t="shared" si="65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3">
        <f t="shared" si="64"/>
        <v>42795.25</v>
      </c>
      <c r="T645" s="13">
        <f t="shared" si="65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3">
        <f t="shared" si="64"/>
        <v>43452.25</v>
      </c>
      <c r="T646" s="13">
        <f t="shared" si="65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3">
        <f t="shared" si="64"/>
        <v>43369.208333333328</v>
      </c>
      <c r="T647" s="13">
        <f t="shared" si="65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3">
        <f t="shared" si="64"/>
        <v>41346.208333333336</v>
      </c>
      <c r="T648" s="13">
        <f t="shared" si="65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3">
        <f t="shared" si="64"/>
        <v>43199.208333333328</v>
      </c>
      <c r="T649" s="13">
        <f t="shared" si="65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3">
        <f t="shared" si="64"/>
        <v>42922.208333333328</v>
      </c>
      <c r="T650" s="13">
        <f t="shared" si="65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3">
        <f t="shared" si="64"/>
        <v>40471.208333333336</v>
      </c>
      <c r="T651" s="13">
        <f t="shared" si="65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3">
        <f t="shared" si="64"/>
        <v>41828.208333333336</v>
      </c>
      <c r="T652" s="13">
        <f t="shared" si="65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3">
        <f t="shared" si="64"/>
        <v>41692.25</v>
      </c>
      <c r="T653" s="13">
        <f t="shared" si="65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3">
        <f t="shared" si="64"/>
        <v>42587.208333333328</v>
      </c>
      <c r="T654" s="13">
        <f t="shared" si="65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3">
        <f t="shared" si="64"/>
        <v>42468.208333333328</v>
      </c>
      <c r="T655" s="13">
        <f t="shared" si="65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3">
        <f t="shared" si="64"/>
        <v>42240.208333333328</v>
      </c>
      <c r="T656" s="13">
        <f t="shared" si="65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3">
        <f t="shared" si="64"/>
        <v>42796.25</v>
      </c>
      <c r="T657" s="13">
        <f t="shared" si="65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3">
        <f t="shared" si="64"/>
        <v>43097.25</v>
      </c>
      <c r="T658" s="13">
        <f t="shared" si="65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3">
        <f t="shared" si="64"/>
        <v>43096.25</v>
      </c>
      <c r="T659" s="13">
        <f t="shared" si="65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3">
        <f t="shared" si="64"/>
        <v>42246.208333333328</v>
      </c>
      <c r="T660" s="13">
        <f t="shared" si="65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3">
        <f t="shared" si="64"/>
        <v>40570.25</v>
      </c>
      <c r="T661" s="13">
        <f t="shared" si="65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3">
        <f t="shared" si="64"/>
        <v>42237.208333333328</v>
      </c>
      <c r="T662" s="13">
        <f t="shared" si="65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3">
        <f t="shared" si="64"/>
        <v>40996.208333333336</v>
      </c>
      <c r="T663" s="13">
        <f t="shared" si="65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3">
        <f t="shared" si="64"/>
        <v>43443.25</v>
      </c>
      <c r="T664" s="13">
        <f t="shared" si="65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3">
        <f t="shared" si="64"/>
        <v>40458.208333333336</v>
      </c>
      <c r="T665" s="13">
        <f t="shared" si="65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3">
        <f t="shared" si="64"/>
        <v>40959.25</v>
      </c>
      <c r="T666" s="13">
        <f t="shared" si="65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3">
        <f t="shared" si="64"/>
        <v>40733.208333333336</v>
      </c>
      <c r="T667" s="13">
        <f t="shared" si="65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3">
        <f t="shared" si="64"/>
        <v>41516.208333333336</v>
      </c>
      <c r="T668" s="13">
        <f t="shared" si="65"/>
        <v>41522.208333333336</v>
      </c>
    </row>
    <row r="669" spans="1:20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3">
        <f t="shared" si="64"/>
        <v>41892.208333333336</v>
      </c>
      <c r="T669" s="13">
        <f t="shared" si="65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3">
        <f t="shared" si="64"/>
        <v>41122.208333333336</v>
      </c>
      <c r="T670" s="13">
        <f t="shared" si="65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3">
        <f t="shared" si="64"/>
        <v>42912.208333333328</v>
      </c>
      <c r="T671" s="13">
        <f t="shared" si="65"/>
        <v>42921.208333333328</v>
      </c>
    </row>
    <row r="672" spans="1:20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3">
        <f t="shared" si="64"/>
        <v>42425.25</v>
      </c>
      <c r="T672" s="13">
        <f t="shared" si="65"/>
        <v>42437.25</v>
      </c>
    </row>
    <row r="673" spans="1:20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3">
        <f t="shared" si="64"/>
        <v>40390.208333333336</v>
      </c>
      <c r="T673" s="13">
        <f t="shared" si="65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3">
        <f t="shared" si="64"/>
        <v>43180.208333333328</v>
      </c>
      <c r="T674" s="13">
        <f t="shared" si="65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3">
        <f t="shared" si="64"/>
        <v>42475.208333333328</v>
      </c>
      <c r="T675" s="13">
        <f t="shared" si="65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3">
        <f t="shared" si="64"/>
        <v>40774.208333333336</v>
      </c>
      <c r="T676" s="13">
        <f t="shared" si="65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3">
        <f t="shared" si="64"/>
        <v>43719.208333333328</v>
      </c>
      <c r="T677" s="13">
        <f t="shared" si="65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3">
        <f t="shared" si="64"/>
        <v>41178.208333333336</v>
      </c>
      <c r="T678" s="13">
        <f t="shared" si="65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3">
        <f t="shared" si="64"/>
        <v>42561.208333333328</v>
      </c>
      <c r="T679" s="13">
        <f t="shared" si="65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3">
        <f t="shared" si="64"/>
        <v>43484.25</v>
      </c>
      <c r="T680" s="13">
        <f t="shared" si="65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3">
        <f t="shared" si="64"/>
        <v>43756.208333333328</v>
      </c>
      <c r="T681" s="13">
        <f t="shared" si="65"/>
        <v>43761.208333333328</v>
      </c>
    </row>
    <row r="682" spans="1:20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3">
        <f t="shared" si="64"/>
        <v>43813.25</v>
      </c>
      <c r="T682" s="13">
        <f t="shared" si="65"/>
        <v>43815.25</v>
      </c>
    </row>
    <row r="683" spans="1:20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3">
        <f t="shared" si="64"/>
        <v>40898.25</v>
      </c>
      <c r="T683" s="13">
        <f t="shared" si="65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3">
        <f t="shared" si="64"/>
        <v>41619.25</v>
      </c>
      <c r="T684" s="13">
        <f t="shared" si="65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3">
        <f t="shared" si="64"/>
        <v>43359.208333333328</v>
      </c>
      <c r="T685" s="13">
        <f t="shared" si="65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3">
        <f t="shared" si="64"/>
        <v>40358.208333333336</v>
      </c>
      <c r="T686" s="13">
        <f t="shared" si="65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3">
        <f t="shared" si="64"/>
        <v>42239.208333333328</v>
      </c>
      <c r="T687" s="13">
        <f t="shared" si="65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3">
        <f t="shared" si="64"/>
        <v>43186.208333333328</v>
      </c>
      <c r="T688" s="13">
        <f t="shared" si="65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3">
        <f t="shared" si="64"/>
        <v>42806.25</v>
      </c>
      <c r="T689" s="13">
        <f t="shared" si="65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3">
        <f t="shared" si="64"/>
        <v>43475.25</v>
      </c>
      <c r="T690" s="13">
        <f t="shared" si="65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3">
        <f t="shared" si="64"/>
        <v>41576.208333333336</v>
      </c>
      <c r="T691" s="13">
        <f t="shared" si="65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3">
        <f t="shared" si="64"/>
        <v>40874.25</v>
      </c>
      <c r="T692" s="13">
        <f t="shared" si="65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3">
        <f t="shared" si="64"/>
        <v>41185.208333333336</v>
      </c>
      <c r="T693" s="13">
        <f t="shared" si="65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3">
        <f t="shared" si="64"/>
        <v>43655.208333333328</v>
      </c>
      <c r="T694" s="13">
        <f t="shared" si="65"/>
        <v>43673.208333333328</v>
      </c>
    </row>
    <row r="695" spans="1:20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3">
        <f t="shared" si="64"/>
        <v>43025.208333333328</v>
      </c>
      <c r="T695" s="13">
        <f t="shared" si="65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3">
        <f t="shared" si="64"/>
        <v>43066.25</v>
      </c>
      <c r="T696" s="13">
        <f t="shared" si="65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3">
        <f t="shared" si="64"/>
        <v>42322.25</v>
      </c>
      <c r="T697" s="13">
        <f t="shared" si="65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3">
        <f t="shared" si="64"/>
        <v>42114.208333333328</v>
      </c>
      <c r="T698" s="13">
        <f t="shared" si="65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3">
        <f t="shared" si="64"/>
        <v>43190.208333333328</v>
      </c>
      <c r="T699" s="13">
        <f t="shared" si="65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3">
        <f t="shared" si="64"/>
        <v>40871.25</v>
      </c>
      <c r="T700" s="13">
        <f t="shared" si="65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3">
        <f t="shared" si="64"/>
        <v>43641.208333333328</v>
      </c>
      <c r="T701" s="13">
        <f t="shared" si="65"/>
        <v>43642.208333333328</v>
      </c>
    </row>
    <row r="702" spans="1:20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3">
        <f t="shared" si="64"/>
        <v>40203.25</v>
      </c>
      <c r="T702" s="13">
        <f t="shared" si="65"/>
        <v>40218.25</v>
      </c>
    </row>
    <row r="703" spans="1:20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3">
        <f t="shared" si="64"/>
        <v>40629.208333333336</v>
      </c>
      <c r="T703" s="13">
        <f t="shared" si="65"/>
        <v>40636.208333333336</v>
      </c>
    </row>
    <row r="704" spans="1:20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3">
        <f t="shared" si="64"/>
        <v>41477.208333333336</v>
      </c>
      <c r="T704" s="13">
        <f t="shared" si="65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3">
        <f t="shared" si="64"/>
        <v>41020.208333333336</v>
      </c>
      <c r="T705" s="13">
        <f t="shared" si="65"/>
        <v>41037.208333333336</v>
      </c>
    </row>
    <row r="706" spans="1:20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66">SUM(E706)/(D706)</f>
        <v>1.2278160919540231</v>
      </c>
      <c r="G706" t="s">
        <v>20</v>
      </c>
      <c r="H706">
        <v>116</v>
      </c>
      <c r="I706" s="8">
        <f t="shared" ref="I706:I769" si="67">IFERROR(SUM(E706)/(H706),0)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3">
        <f t="shared" si="64"/>
        <v>42555.208333333328</v>
      </c>
      <c r="T706" s="13">
        <f t="shared" si="65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8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LEFT(P707,SEARCH("/", P707)-1)</f>
        <v>publishing</v>
      </c>
      <c r="R707" t="str">
        <f t="shared" ref="R707:R770" si="69">RIGHT(P707,LEN(P707)-SEARCH("/", P707))</f>
        <v>nonfiction</v>
      </c>
      <c r="S707" s="13">
        <f t="shared" ref="S707:S770" si="70">((($L707/60)/60)/24)+DATE(1970,1,1)</f>
        <v>41619.25</v>
      </c>
      <c r="T707" s="13">
        <f t="shared" ref="T707:T770" si="71">((($M707/60)/60)/24)+DATE(1970,1,1)</f>
        <v>41623.25</v>
      </c>
    </row>
    <row r="708" spans="1:20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3">
        <f t="shared" si="70"/>
        <v>43471.25</v>
      </c>
      <c r="T708" s="13">
        <f t="shared" si="71"/>
        <v>43479.25</v>
      </c>
    </row>
    <row r="709" spans="1:20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3">
        <f t="shared" si="70"/>
        <v>43442.25</v>
      </c>
      <c r="T709" s="13">
        <f t="shared" si="71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3">
        <f t="shared" si="70"/>
        <v>42877.208333333328</v>
      </c>
      <c r="T710" s="13">
        <f t="shared" si="71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3">
        <f t="shared" si="70"/>
        <v>41018.208333333336</v>
      </c>
      <c r="T711" s="13">
        <f t="shared" si="71"/>
        <v>41025.208333333336</v>
      </c>
    </row>
    <row r="712" spans="1:20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3">
        <f t="shared" si="70"/>
        <v>43295.208333333328</v>
      </c>
      <c r="T712" s="13">
        <f t="shared" si="71"/>
        <v>43302.208333333328</v>
      </c>
    </row>
    <row r="713" spans="1:20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3">
        <f t="shared" si="70"/>
        <v>42393.25</v>
      </c>
      <c r="T713" s="13">
        <f t="shared" si="71"/>
        <v>42395.25</v>
      </c>
    </row>
    <row r="714" spans="1:20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3">
        <f t="shared" si="70"/>
        <v>42559.208333333328</v>
      </c>
      <c r="T714" s="13">
        <f t="shared" si="71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3">
        <f t="shared" si="70"/>
        <v>42604.208333333328</v>
      </c>
      <c r="T715" s="13">
        <f t="shared" si="71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3">
        <f t="shared" si="70"/>
        <v>41870.208333333336</v>
      </c>
      <c r="T716" s="13">
        <f t="shared" si="71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3">
        <f t="shared" si="70"/>
        <v>40397.208333333336</v>
      </c>
      <c r="T717" s="13">
        <f t="shared" si="71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3">
        <f t="shared" si="70"/>
        <v>41465.208333333336</v>
      </c>
      <c r="T718" s="13">
        <f t="shared" si="71"/>
        <v>41493.208333333336</v>
      </c>
    </row>
    <row r="719" spans="1:20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3">
        <f t="shared" si="70"/>
        <v>40777.208333333336</v>
      </c>
      <c r="T719" s="13">
        <f t="shared" si="71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3">
        <f t="shared" si="70"/>
        <v>41442.208333333336</v>
      </c>
      <c r="T720" s="13">
        <f t="shared" si="71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3">
        <f t="shared" si="70"/>
        <v>41058.208333333336</v>
      </c>
      <c r="T721" s="13">
        <f t="shared" si="71"/>
        <v>41069.208333333336</v>
      </c>
    </row>
    <row r="722" spans="1:20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3">
        <f t="shared" si="70"/>
        <v>43152.25</v>
      </c>
      <c r="T722" s="13">
        <f t="shared" si="71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3">
        <f t="shared" si="70"/>
        <v>43194.208333333328</v>
      </c>
      <c r="T723" s="13">
        <f t="shared" si="71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3">
        <f t="shared" si="70"/>
        <v>43045.25</v>
      </c>
      <c r="T724" s="13">
        <f t="shared" si="71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3">
        <f t="shared" si="70"/>
        <v>42431.25</v>
      </c>
      <c r="T725" s="13">
        <f t="shared" si="71"/>
        <v>42452.208333333328</v>
      </c>
    </row>
    <row r="726" spans="1:20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3">
        <f t="shared" si="70"/>
        <v>41934.208333333336</v>
      </c>
      <c r="T726" s="13">
        <f t="shared" si="71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3">
        <f t="shared" si="70"/>
        <v>41958.25</v>
      </c>
      <c r="T727" s="13">
        <f t="shared" si="71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3">
        <f t="shared" si="70"/>
        <v>40476.208333333336</v>
      </c>
      <c r="T728" s="13">
        <f t="shared" si="71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3">
        <f t="shared" si="70"/>
        <v>43485.25</v>
      </c>
      <c r="T729" s="13">
        <f t="shared" si="71"/>
        <v>43543.208333333328</v>
      </c>
    </row>
    <row r="730" spans="1:20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3">
        <f t="shared" si="70"/>
        <v>42515.208333333328</v>
      </c>
      <c r="T730" s="13">
        <f t="shared" si="71"/>
        <v>42526.208333333328</v>
      </c>
    </row>
    <row r="731" spans="1:20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3">
        <f t="shared" si="70"/>
        <v>41309.25</v>
      </c>
      <c r="T731" s="13">
        <f t="shared" si="71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3">
        <f t="shared" si="70"/>
        <v>42147.208333333328</v>
      </c>
      <c r="T732" s="13">
        <f t="shared" si="71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3">
        <f t="shared" si="70"/>
        <v>42939.208333333328</v>
      </c>
      <c r="T733" s="13">
        <f t="shared" si="71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3">
        <f t="shared" si="70"/>
        <v>42816.208333333328</v>
      </c>
      <c r="T734" s="13">
        <f t="shared" si="71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3">
        <f t="shared" si="70"/>
        <v>41844.208333333336</v>
      </c>
      <c r="T735" s="13">
        <f t="shared" si="71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3">
        <f t="shared" si="70"/>
        <v>42763.25</v>
      </c>
      <c r="T736" s="13">
        <f t="shared" si="71"/>
        <v>42775.25</v>
      </c>
    </row>
    <row r="737" spans="1:20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3">
        <f t="shared" si="70"/>
        <v>42459.208333333328</v>
      </c>
      <c r="T737" s="13">
        <f t="shared" si="71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3">
        <f t="shared" si="70"/>
        <v>42055.25</v>
      </c>
      <c r="T738" s="13">
        <f t="shared" si="71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3">
        <f t="shared" si="70"/>
        <v>42685.25</v>
      </c>
      <c r="T739" s="13">
        <f t="shared" si="71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3">
        <f t="shared" si="70"/>
        <v>41959.25</v>
      </c>
      <c r="T740" s="13">
        <f t="shared" si="71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3">
        <f t="shared" si="70"/>
        <v>41089.208333333336</v>
      </c>
      <c r="T741" s="13">
        <f t="shared" si="71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3">
        <f t="shared" si="70"/>
        <v>42769.25</v>
      </c>
      <c r="T742" s="13">
        <f t="shared" si="71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3">
        <f t="shared" si="70"/>
        <v>40321.208333333336</v>
      </c>
      <c r="T743" s="13">
        <f t="shared" si="71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3">
        <f t="shared" si="70"/>
        <v>40197.25</v>
      </c>
      <c r="T744" s="13">
        <f t="shared" si="71"/>
        <v>40239.25</v>
      </c>
    </row>
    <row r="745" spans="1:20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3">
        <f t="shared" si="70"/>
        <v>42298.208333333328</v>
      </c>
      <c r="T745" s="13">
        <f t="shared" si="71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3">
        <f t="shared" si="70"/>
        <v>43322.208333333328</v>
      </c>
      <c r="T746" s="13">
        <f t="shared" si="71"/>
        <v>43324.208333333328</v>
      </c>
    </row>
    <row r="747" spans="1:20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3">
        <f t="shared" si="70"/>
        <v>40328.208333333336</v>
      </c>
      <c r="T747" s="13">
        <f t="shared" si="71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3">
        <f t="shared" si="70"/>
        <v>40825.208333333336</v>
      </c>
      <c r="T748" s="13">
        <f t="shared" si="71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3">
        <f t="shared" si="70"/>
        <v>40423.208333333336</v>
      </c>
      <c r="T749" s="13">
        <f t="shared" si="71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3">
        <f t="shared" si="70"/>
        <v>40238.25</v>
      </c>
      <c r="T750" s="13">
        <f t="shared" si="71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3">
        <f t="shared" si="70"/>
        <v>41920.208333333336</v>
      </c>
      <c r="T751" s="13">
        <f t="shared" si="71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3">
        <f t="shared" si="70"/>
        <v>40360.208333333336</v>
      </c>
      <c r="T752" s="13">
        <f t="shared" si="71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3">
        <f t="shared" si="70"/>
        <v>42446.208333333328</v>
      </c>
      <c r="T753" s="13">
        <f t="shared" si="71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3">
        <f t="shared" si="70"/>
        <v>40395.208333333336</v>
      </c>
      <c r="T754" s="13">
        <f t="shared" si="71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3">
        <f t="shared" si="70"/>
        <v>40321.208333333336</v>
      </c>
      <c r="T755" s="13">
        <f t="shared" si="71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3">
        <f t="shared" si="70"/>
        <v>41210.208333333336</v>
      </c>
      <c r="T756" s="13">
        <f t="shared" si="71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3">
        <f t="shared" si="70"/>
        <v>43096.25</v>
      </c>
      <c r="T757" s="13">
        <f t="shared" si="71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3">
        <f t="shared" si="70"/>
        <v>42024.25</v>
      </c>
      <c r="T758" s="13">
        <f t="shared" si="71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3">
        <f t="shared" si="70"/>
        <v>40675.208333333336</v>
      </c>
      <c r="T759" s="13">
        <f t="shared" si="71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3">
        <f t="shared" si="70"/>
        <v>41936.208333333336</v>
      </c>
      <c r="T760" s="13">
        <f t="shared" si="71"/>
        <v>41945.208333333336</v>
      </c>
    </row>
    <row r="761" spans="1:20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3">
        <f t="shared" si="70"/>
        <v>43136.25</v>
      </c>
      <c r="T761" s="13">
        <f t="shared" si="71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3">
        <f t="shared" si="70"/>
        <v>43678.208333333328</v>
      </c>
      <c r="T762" s="13">
        <f t="shared" si="71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3">
        <f t="shared" si="70"/>
        <v>42938.208333333328</v>
      </c>
      <c r="T763" s="13">
        <f t="shared" si="71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3">
        <f t="shared" si="70"/>
        <v>41241.25</v>
      </c>
      <c r="T764" s="13">
        <f t="shared" si="71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3">
        <f t="shared" si="70"/>
        <v>41037.208333333336</v>
      </c>
      <c r="T765" s="13">
        <f t="shared" si="71"/>
        <v>41072.208333333336</v>
      </c>
    </row>
    <row r="766" spans="1:20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3">
        <f t="shared" si="70"/>
        <v>40676.208333333336</v>
      </c>
      <c r="T766" s="13">
        <f t="shared" si="71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3">
        <f t="shared" si="70"/>
        <v>42840.208333333328</v>
      </c>
      <c r="T767" s="13">
        <f t="shared" si="71"/>
        <v>42865.208333333328</v>
      </c>
    </row>
    <row r="768" spans="1:20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3">
        <f t="shared" si="70"/>
        <v>43362.208333333328</v>
      </c>
      <c r="T768" s="13">
        <f t="shared" si="71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3">
        <f t="shared" si="70"/>
        <v>42283.208333333328</v>
      </c>
      <c r="T769" s="13">
        <f t="shared" si="71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72">SUM(E770)/(D770)</f>
        <v>2.31</v>
      </c>
      <c r="G770" t="s">
        <v>20</v>
      </c>
      <c r="H770">
        <v>150</v>
      </c>
      <c r="I770" s="8">
        <f t="shared" ref="I770:I833" si="73">IFERROR(SUM(E770)/(H770),0)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3">
        <f t="shared" si="70"/>
        <v>41619.25</v>
      </c>
      <c r="T770" s="13">
        <f t="shared" si="71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8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LEFT(P771,SEARCH("/", P771)-1)</f>
        <v>games</v>
      </c>
      <c r="R771" t="str">
        <f t="shared" ref="R771:R834" si="75">RIGHT(P771,LEN(P771)-SEARCH("/", P771))</f>
        <v>video games</v>
      </c>
      <c r="S771" s="13">
        <f t="shared" ref="S771:S834" si="76">((($L771/60)/60)/24)+DATE(1970,1,1)</f>
        <v>41501.208333333336</v>
      </c>
      <c r="T771" s="13">
        <f t="shared" ref="T771:T834" si="77">((($M771/60)/60)/24)+DATE(1970,1,1)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3">
        <f t="shared" si="76"/>
        <v>41743.208333333336</v>
      </c>
      <c r="T772" s="13">
        <f t="shared" si="77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3">
        <f t="shared" si="76"/>
        <v>43491.25</v>
      </c>
      <c r="T773" s="13">
        <f t="shared" si="77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3">
        <f t="shared" si="76"/>
        <v>43505.25</v>
      </c>
      <c r="T774" s="13">
        <f t="shared" si="77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3">
        <f t="shared" si="76"/>
        <v>42838.208333333328</v>
      </c>
      <c r="T775" s="13">
        <f t="shared" si="77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3">
        <f t="shared" si="76"/>
        <v>42513.208333333328</v>
      </c>
      <c r="T776" s="13">
        <f t="shared" si="77"/>
        <v>42554.208333333328</v>
      </c>
    </row>
    <row r="777" spans="1:20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3">
        <f t="shared" si="76"/>
        <v>41949.25</v>
      </c>
      <c r="T777" s="13">
        <f t="shared" si="77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3">
        <f t="shared" si="76"/>
        <v>43650.208333333328</v>
      </c>
      <c r="T778" s="13">
        <f t="shared" si="77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3">
        <f t="shared" si="76"/>
        <v>40809.208333333336</v>
      </c>
      <c r="T779" s="13">
        <f t="shared" si="77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3">
        <f t="shared" si="76"/>
        <v>40768.208333333336</v>
      </c>
      <c r="T780" s="13">
        <f t="shared" si="77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3">
        <f t="shared" si="76"/>
        <v>42230.208333333328</v>
      </c>
      <c r="T781" s="13">
        <f t="shared" si="77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3">
        <f t="shared" si="76"/>
        <v>42573.208333333328</v>
      </c>
      <c r="T782" s="13">
        <f t="shared" si="77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3">
        <f t="shared" si="76"/>
        <v>40482.208333333336</v>
      </c>
      <c r="T783" s="13">
        <f t="shared" si="77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3">
        <f t="shared" si="76"/>
        <v>40603.25</v>
      </c>
      <c r="T784" s="13">
        <f t="shared" si="77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3">
        <f t="shared" si="76"/>
        <v>41625.25</v>
      </c>
      <c r="T785" s="13">
        <f t="shared" si="77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3">
        <f t="shared" si="76"/>
        <v>42435.25</v>
      </c>
      <c r="T786" s="13">
        <f t="shared" si="77"/>
        <v>42446.208333333328</v>
      </c>
    </row>
    <row r="787" spans="1:20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3">
        <f t="shared" si="76"/>
        <v>43582.208333333328</v>
      </c>
      <c r="T787" s="13">
        <f t="shared" si="77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3">
        <f t="shared" si="76"/>
        <v>43186.208333333328</v>
      </c>
      <c r="T788" s="13">
        <f t="shared" si="77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3">
        <f t="shared" si="76"/>
        <v>40684.208333333336</v>
      </c>
      <c r="T789" s="13">
        <f t="shared" si="77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3">
        <f t="shared" si="76"/>
        <v>41202.208333333336</v>
      </c>
      <c r="T790" s="13">
        <f t="shared" si="77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3">
        <f t="shared" si="76"/>
        <v>41786.208333333336</v>
      </c>
      <c r="T791" s="13">
        <f t="shared" si="77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3">
        <f t="shared" si="76"/>
        <v>40223.25</v>
      </c>
      <c r="T792" s="13">
        <f t="shared" si="77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3">
        <f t="shared" si="76"/>
        <v>42715.25</v>
      </c>
      <c r="T793" s="13">
        <f t="shared" si="77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3">
        <f t="shared" si="76"/>
        <v>41451.208333333336</v>
      </c>
      <c r="T794" s="13">
        <f t="shared" si="77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3">
        <f t="shared" si="76"/>
        <v>41450.208333333336</v>
      </c>
      <c r="T795" s="13">
        <f t="shared" si="77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3">
        <f t="shared" si="76"/>
        <v>43091.25</v>
      </c>
      <c r="T796" s="13">
        <f t="shared" si="77"/>
        <v>43103.25</v>
      </c>
    </row>
    <row r="797" spans="1:20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3">
        <f t="shared" si="76"/>
        <v>42675.208333333328</v>
      </c>
      <c r="T797" s="13">
        <f t="shared" si="77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3">
        <f t="shared" si="76"/>
        <v>41859.208333333336</v>
      </c>
      <c r="T798" s="13">
        <f t="shared" si="77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3">
        <f t="shared" si="76"/>
        <v>43464.25</v>
      </c>
      <c r="T799" s="13">
        <f t="shared" si="77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3">
        <f t="shared" si="76"/>
        <v>41060.208333333336</v>
      </c>
      <c r="T800" s="13">
        <f t="shared" si="77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3">
        <f t="shared" si="76"/>
        <v>42399.25</v>
      </c>
      <c r="T801" s="13">
        <f t="shared" si="77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3">
        <f t="shared" si="76"/>
        <v>42167.208333333328</v>
      </c>
      <c r="T802" s="13">
        <f t="shared" si="77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3">
        <f t="shared" si="76"/>
        <v>43830.25</v>
      </c>
      <c r="T803" s="13">
        <f t="shared" si="77"/>
        <v>43852.25</v>
      </c>
    </row>
    <row r="804" spans="1:20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3">
        <f t="shared" si="76"/>
        <v>43650.208333333328</v>
      </c>
      <c r="T804" s="13">
        <f t="shared" si="77"/>
        <v>43652.208333333328</v>
      </c>
    </row>
    <row r="805" spans="1:20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3">
        <f t="shared" si="76"/>
        <v>43492.25</v>
      </c>
      <c r="T805" s="13">
        <f t="shared" si="77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3">
        <f t="shared" si="76"/>
        <v>43102.25</v>
      </c>
      <c r="T806" s="13">
        <f t="shared" si="77"/>
        <v>43122.25</v>
      </c>
    </row>
    <row r="807" spans="1:20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3">
        <f t="shared" si="76"/>
        <v>41958.25</v>
      </c>
      <c r="T807" s="13">
        <f t="shared" si="77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3">
        <f t="shared" si="76"/>
        <v>40973.25</v>
      </c>
      <c r="T808" s="13">
        <f t="shared" si="77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3">
        <f t="shared" si="76"/>
        <v>43753.208333333328</v>
      </c>
      <c r="T809" s="13">
        <f t="shared" si="77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3">
        <f t="shared" si="76"/>
        <v>42507.208333333328</v>
      </c>
      <c r="T810" s="13">
        <f t="shared" si="77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3">
        <f t="shared" si="76"/>
        <v>41135.208333333336</v>
      </c>
      <c r="T811" s="13">
        <f t="shared" si="77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3">
        <f t="shared" si="76"/>
        <v>43067.25</v>
      </c>
      <c r="T812" s="13">
        <f t="shared" si="77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3">
        <f t="shared" si="76"/>
        <v>42378.25</v>
      </c>
      <c r="T813" s="13">
        <f t="shared" si="77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3">
        <f t="shared" si="76"/>
        <v>43206.208333333328</v>
      </c>
      <c r="T814" s="13">
        <f t="shared" si="77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3">
        <f t="shared" si="76"/>
        <v>41148.208333333336</v>
      </c>
      <c r="T815" s="13">
        <f t="shared" si="77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3">
        <f t="shared" si="76"/>
        <v>42517.208333333328</v>
      </c>
      <c r="T816" s="13">
        <f t="shared" si="77"/>
        <v>42519.208333333328</v>
      </c>
    </row>
    <row r="817" spans="1:20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3">
        <f t="shared" si="76"/>
        <v>43068.25</v>
      </c>
      <c r="T817" s="13">
        <f t="shared" si="77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3">
        <f t="shared" si="76"/>
        <v>41680.25</v>
      </c>
      <c r="T818" s="13">
        <f t="shared" si="77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3">
        <f t="shared" si="76"/>
        <v>43589.208333333328</v>
      </c>
      <c r="T819" s="13">
        <f t="shared" si="77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3">
        <f t="shared" si="76"/>
        <v>43486.25</v>
      </c>
      <c r="T820" s="13">
        <f t="shared" si="77"/>
        <v>43499.25</v>
      </c>
    </row>
    <row r="821" spans="1:20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3">
        <f t="shared" si="76"/>
        <v>41237.25</v>
      </c>
      <c r="T821" s="13">
        <f t="shared" si="77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3">
        <f t="shared" si="76"/>
        <v>43310.208333333328</v>
      </c>
      <c r="T822" s="13">
        <f t="shared" si="77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3">
        <f t="shared" si="76"/>
        <v>42794.25</v>
      </c>
      <c r="T823" s="13">
        <f t="shared" si="77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3">
        <f t="shared" si="76"/>
        <v>41698.25</v>
      </c>
      <c r="T824" s="13">
        <f t="shared" si="77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3">
        <f t="shared" si="76"/>
        <v>41892.208333333336</v>
      </c>
      <c r="T825" s="13">
        <f t="shared" si="77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3">
        <f t="shared" si="76"/>
        <v>40348.208333333336</v>
      </c>
      <c r="T826" s="13">
        <f t="shared" si="77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3">
        <f t="shared" si="76"/>
        <v>42941.208333333328</v>
      </c>
      <c r="T827" s="13">
        <f t="shared" si="77"/>
        <v>42953.208333333328</v>
      </c>
    </row>
    <row r="828" spans="1:20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3">
        <f t="shared" si="76"/>
        <v>40525.25</v>
      </c>
      <c r="T828" s="13">
        <f t="shared" si="77"/>
        <v>40553.25</v>
      </c>
    </row>
    <row r="829" spans="1:20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3">
        <f t="shared" si="76"/>
        <v>40666.208333333336</v>
      </c>
      <c r="T829" s="13">
        <f t="shared" si="77"/>
        <v>40678.208333333336</v>
      </c>
    </row>
    <row r="830" spans="1:20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3">
        <f t="shared" si="76"/>
        <v>43340.208333333328</v>
      </c>
      <c r="T830" s="13">
        <f t="shared" si="77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3">
        <f t="shared" si="76"/>
        <v>42164.208333333328</v>
      </c>
      <c r="T831" s="13">
        <f t="shared" si="77"/>
        <v>42179.208333333328</v>
      </c>
    </row>
    <row r="832" spans="1:20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3">
        <f t="shared" si="76"/>
        <v>43103.25</v>
      </c>
      <c r="T832" s="13">
        <f t="shared" si="77"/>
        <v>43162.25</v>
      </c>
    </row>
    <row r="833" spans="1:20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3">
        <f t="shared" si="76"/>
        <v>40994.208333333336</v>
      </c>
      <c r="T833" s="13">
        <f t="shared" si="77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78">SUM(E834)/(D834)</f>
        <v>3.1517592592592591</v>
      </c>
      <c r="G834" t="s">
        <v>20</v>
      </c>
      <c r="H834">
        <v>1297</v>
      </c>
      <c r="I834" s="8">
        <f t="shared" ref="I834:I897" si="79">IFERROR(SUM(E834)/(H834),0)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3">
        <f t="shared" si="76"/>
        <v>42299.208333333328</v>
      </c>
      <c r="T834" s="13">
        <f t="shared" si="77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8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LEFT(P835,SEARCH("/", P835)-1)</f>
        <v>publishing</v>
      </c>
      <c r="R835" t="str">
        <f t="shared" ref="R835:R898" si="81">RIGHT(P835,LEN(P835)-SEARCH("/", P835))</f>
        <v>translations</v>
      </c>
      <c r="S835" s="13">
        <f t="shared" ref="S835:S898" si="82">((($L835/60)/60)/24)+DATE(1970,1,1)</f>
        <v>40588.25</v>
      </c>
      <c r="T835" s="13">
        <f t="shared" ref="T835:T898" si="83">((($M835/60)/60)/24)+DATE(1970,1,1)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3">
        <f t="shared" si="82"/>
        <v>41448.208333333336</v>
      </c>
      <c r="T836" s="13">
        <f t="shared" si="83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3">
        <f t="shared" si="82"/>
        <v>42063.25</v>
      </c>
      <c r="T837" s="13">
        <f t="shared" si="83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3">
        <f t="shared" si="82"/>
        <v>40214.25</v>
      </c>
      <c r="T838" s="13">
        <f t="shared" si="83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3">
        <f t="shared" si="82"/>
        <v>40629.208333333336</v>
      </c>
      <c r="T839" s="13">
        <f t="shared" si="83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3">
        <f t="shared" si="82"/>
        <v>43370.208333333328</v>
      </c>
      <c r="T840" s="13">
        <f t="shared" si="83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3">
        <f t="shared" si="82"/>
        <v>41715.208333333336</v>
      </c>
      <c r="T841" s="13">
        <f t="shared" si="83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3">
        <f t="shared" si="82"/>
        <v>41836.208333333336</v>
      </c>
      <c r="T842" s="13">
        <f t="shared" si="83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3">
        <f t="shared" si="82"/>
        <v>42419.25</v>
      </c>
      <c r="T843" s="13">
        <f t="shared" si="83"/>
        <v>42435.25</v>
      </c>
    </row>
    <row r="844" spans="1:20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3">
        <f t="shared" si="82"/>
        <v>43266.208333333328</v>
      </c>
      <c r="T844" s="13">
        <f t="shared" si="83"/>
        <v>43269.208333333328</v>
      </c>
    </row>
    <row r="845" spans="1:20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3">
        <f t="shared" si="82"/>
        <v>43338.208333333328</v>
      </c>
      <c r="T845" s="13">
        <f t="shared" si="83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3">
        <f t="shared" si="82"/>
        <v>40930.25</v>
      </c>
      <c r="T846" s="13">
        <f t="shared" si="83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3">
        <f t="shared" si="82"/>
        <v>43235.208333333328</v>
      </c>
      <c r="T847" s="13">
        <f t="shared" si="83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3">
        <f t="shared" si="82"/>
        <v>43302.208333333328</v>
      </c>
      <c r="T848" s="13">
        <f t="shared" si="83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3">
        <f t="shared" si="82"/>
        <v>43107.25</v>
      </c>
      <c r="T849" s="13">
        <f t="shared" si="83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3">
        <f t="shared" si="82"/>
        <v>40341.208333333336</v>
      </c>
      <c r="T850" s="13">
        <f t="shared" si="83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3">
        <f t="shared" si="82"/>
        <v>40948.25</v>
      </c>
      <c r="T851" s="13">
        <f t="shared" si="83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3">
        <f t="shared" si="82"/>
        <v>40866.25</v>
      </c>
      <c r="T852" s="13">
        <f t="shared" si="83"/>
        <v>40881.25</v>
      </c>
    </row>
    <row r="853" spans="1:20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3">
        <f t="shared" si="82"/>
        <v>41031.208333333336</v>
      </c>
      <c r="T853" s="13">
        <f t="shared" si="83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3">
        <f t="shared" si="82"/>
        <v>40740.208333333336</v>
      </c>
      <c r="T854" s="13">
        <f t="shared" si="83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3">
        <f t="shared" si="82"/>
        <v>40714.208333333336</v>
      </c>
      <c r="T855" s="13">
        <f t="shared" si="83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3">
        <f t="shared" si="82"/>
        <v>43787.25</v>
      </c>
      <c r="T856" s="13">
        <f t="shared" si="83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3">
        <f t="shared" si="82"/>
        <v>40712.208333333336</v>
      </c>
      <c r="T857" s="13">
        <f t="shared" si="83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3">
        <f t="shared" si="82"/>
        <v>41023.208333333336</v>
      </c>
      <c r="T858" s="13">
        <f t="shared" si="83"/>
        <v>41040.208333333336</v>
      </c>
    </row>
    <row r="859" spans="1:20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3">
        <f t="shared" si="82"/>
        <v>40944.25</v>
      </c>
      <c r="T859" s="13">
        <f t="shared" si="83"/>
        <v>40967.25</v>
      </c>
    </row>
    <row r="860" spans="1:20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3">
        <f t="shared" si="82"/>
        <v>43211.208333333328</v>
      </c>
      <c r="T860" s="13">
        <f t="shared" si="83"/>
        <v>43218.208333333328</v>
      </c>
    </row>
    <row r="861" spans="1:20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3">
        <f t="shared" si="82"/>
        <v>41334.25</v>
      </c>
      <c r="T861" s="13">
        <f t="shared" si="83"/>
        <v>41352.208333333336</v>
      </c>
    </row>
    <row r="862" spans="1:20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3">
        <f t="shared" si="82"/>
        <v>43515.25</v>
      </c>
      <c r="T862" s="13">
        <f t="shared" si="83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3">
        <f t="shared" si="82"/>
        <v>40258.208333333336</v>
      </c>
      <c r="T863" s="13">
        <f t="shared" si="83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3">
        <f t="shared" si="82"/>
        <v>40756.208333333336</v>
      </c>
      <c r="T864" s="13">
        <f t="shared" si="83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3">
        <f t="shared" si="82"/>
        <v>42172.208333333328</v>
      </c>
      <c r="T865" s="13">
        <f t="shared" si="83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3">
        <f t="shared" si="82"/>
        <v>42601.208333333328</v>
      </c>
      <c r="T866" s="13">
        <f t="shared" si="83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3">
        <f t="shared" si="82"/>
        <v>41897.208333333336</v>
      </c>
      <c r="T867" s="13">
        <f t="shared" si="83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3">
        <f t="shared" si="82"/>
        <v>40671.208333333336</v>
      </c>
      <c r="T868" s="13">
        <f t="shared" si="83"/>
        <v>40672.208333333336</v>
      </c>
    </row>
    <row r="869" spans="1:20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3">
        <f t="shared" si="82"/>
        <v>43382.208333333328</v>
      </c>
      <c r="T869" s="13">
        <f t="shared" si="83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3">
        <f t="shared" si="82"/>
        <v>41559.208333333336</v>
      </c>
      <c r="T870" s="13">
        <f t="shared" si="83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3">
        <f t="shared" si="82"/>
        <v>40350.208333333336</v>
      </c>
      <c r="T871" s="13">
        <f t="shared" si="83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3">
        <f t="shared" si="82"/>
        <v>42240.208333333328</v>
      </c>
      <c r="T872" s="13">
        <f t="shared" si="83"/>
        <v>42265.208333333328</v>
      </c>
    </row>
    <row r="873" spans="1:20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3">
        <f t="shared" si="82"/>
        <v>43040.208333333328</v>
      </c>
      <c r="T873" s="13">
        <f t="shared" si="83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3">
        <f t="shared" si="82"/>
        <v>43346.208333333328</v>
      </c>
      <c r="T874" s="13">
        <f t="shared" si="83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3">
        <f t="shared" si="82"/>
        <v>41647.25</v>
      </c>
      <c r="T875" s="13">
        <f t="shared" si="83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3">
        <f t="shared" si="82"/>
        <v>40291.208333333336</v>
      </c>
      <c r="T876" s="13">
        <f t="shared" si="83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3">
        <f t="shared" si="82"/>
        <v>40556.25</v>
      </c>
      <c r="T877" s="13">
        <f t="shared" si="83"/>
        <v>40557.25</v>
      </c>
    </row>
    <row r="878" spans="1:20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3">
        <f t="shared" si="82"/>
        <v>43624.208333333328</v>
      </c>
      <c r="T878" s="13">
        <f t="shared" si="83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3">
        <f t="shared" si="82"/>
        <v>42577.208333333328</v>
      </c>
      <c r="T879" s="13">
        <f t="shared" si="83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3">
        <f t="shared" si="82"/>
        <v>43845.25</v>
      </c>
      <c r="T880" s="13">
        <f t="shared" si="83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3">
        <f t="shared" si="82"/>
        <v>42788.25</v>
      </c>
      <c r="T881" s="13">
        <f t="shared" si="83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3">
        <f t="shared" si="82"/>
        <v>43667.208333333328</v>
      </c>
      <c r="T882" s="13">
        <f t="shared" si="83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3">
        <f t="shared" si="82"/>
        <v>42194.208333333328</v>
      </c>
      <c r="T883" s="13">
        <f t="shared" si="83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3">
        <f t="shared" si="82"/>
        <v>42025.25</v>
      </c>
      <c r="T884" s="13">
        <f t="shared" si="83"/>
        <v>42029.25</v>
      </c>
    </row>
    <row r="885" spans="1:20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3">
        <f t="shared" si="82"/>
        <v>40323.208333333336</v>
      </c>
      <c r="T885" s="13">
        <f t="shared" si="83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3">
        <f t="shared" si="82"/>
        <v>41763.208333333336</v>
      </c>
      <c r="T886" s="13">
        <f t="shared" si="83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3">
        <f t="shared" si="82"/>
        <v>40335.208333333336</v>
      </c>
      <c r="T887" s="13">
        <f t="shared" si="83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3">
        <f t="shared" si="82"/>
        <v>40416.208333333336</v>
      </c>
      <c r="T888" s="13">
        <f t="shared" si="83"/>
        <v>40434.208333333336</v>
      </c>
    </row>
    <row r="889" spans="1:20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3">
        <f t="shared" si="82"/>
        <v>42202.208333333328</v>
      </c>
      <c r="T889" s="13">
        <f t="shared" si="83"/>
        <v>42249.208333333328</v>
      </c>
    </row>
    <row r="890" spans="1:20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3">
        <f t="shared" si="82"/>
        <v>42836.208333333328</v>
      </c>
      <c r="T890" s="13">
        <f t="shared" si="83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3">
        <f t="shared" si="82"/>
        <v>41710.208333333336</v>
      </c>
      <c r="T891" s="13">
        <f t="shared" si="83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3">
        <f t="shared" si="82"/>
        <v>43640.208333333328</v>
      </c>
      <c r="T892" s="13">
        <f t="shared" si="83"/>
        <v>43641.208333333328</v>
      </c>
    </row>
    <row r="893" spans="1:20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3">
        <f t="shared" si="82"/>
        <v>40880.25</v>
      </c>
      <c r="T893" s="13">
        <f t="shared" si="83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3">
        <f t="shared" si="82"/>
        <v>40319.208333333336</v>
      </c>
      <c r="T894" s="13">
        <f t="shared" si="83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3">
        <f t="shared" si="82"/>
        <v>42170.208333333328</v>
      </c>
      <c r="T895" s="13">
        <f t="shared" si="83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3">
        <f t="shared" si="82"/>
        <v>41466.208333333336</v>
      </c>
      <c r="T896" s="13">
        <f t="shared" si="83"/>
        <v>41496.208333333336</v>
      </c>
    </row>
    <row r="897" spans="1:20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3">
        <f t="shared" si="82"/>
        <v>43134.25</v>
      </c>
      <c r="T897" s="13">
        <f t="shared" si="83"/>
        <v>43143.25</v>
      </c>
    </row>
    <row r="898" spans="1:20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84">SUM(E898)/(D898)</f>
        <v>7.7443434343434348</v>
      </c>
      <c r="G898" t="s">
        <v>20</v>
      </c>
      <c r="H898">
        <v>1460</v>
      </c>
      <c r="I898" s="8">
        <f t="shared" ref="I898:I961" si="85">IFERROR(SUM(E898)/(H898),0)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3">
        <f t="shared" si="82"/>
        <v>40738.208333333336</v>
      </c>
      <c r="T898" s="13">
        <f t="shared" si="83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8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LEFT(P899,SEARCH("/", P899)-1)</f>
        <v>theater</v>
      </c>
      <c r="R899" t="str">
        <f t="shared" ref="R899:R962" si="87">RIGHT(P899,LEN(P899)-SEARCH("/", P899))</f>
        <v>plays</v>
      </c>
      <c r="S899" s="13">
        <f t="shared" ref="S899:S962" si="88">((($L899/60)/60)/24)+DATE(1970,1,1)</f>
        <v>43583.208333333328</v>
      </c>
      <c r="T899" s="13">
        <f t="shared" ref="T899:T962" si="89">((($M899/60)/60)/24)+DATE(1970,1,1)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3">
        <f t="shared" si="88"/>
        <v>43815.25</v>
      </c>
      <c r="T900" s="13">
        <f t="shared" si="8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3">
        <f t="shared" si="88"/>
        <v>41554.208333333336</v>
      </c>
      <c r="T901" s="13">
        <f t="shared" si="8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3">
        <f t="shared" si="88"/>
        <v>41901.208333333336</v>
      </c>
      <c r="T902" s="13">
        <f t="shared" si="8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3">
        <f t="shared" si="88"/>
        <v>43298.208333333328</v>
      </c>
      <c r="T903" s="13">
        <f t="shared" si="8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3">
        <f t="shared" si="88"/>
        <v>42399.25</v>
      </c>
      <c r="T904" s="13">
        <f t="shared" si="89"/>
        <v>42441.25</v>
      </c>
    </row>
    <row r="905" spans="1:20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3">
        <f t="shared" si="88"/>
        <v>41034.208333333336</v>
      </c>
      <c r="T905" s="13">
        <f t="shared" si="8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3">
        <f t="shared" si="88"/>
        <v>41186.208333333336</v>
      </c>
      <c r="T906" s="13">
        <f t="shared" si="8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3">
        <f t="shared" si="88"/>
        <v>41536.208333333336</v>
      </c>
      <c r="T907" s="13">
        <f t="shared" si="89"/>
        <v>41539.208333333336</v>
      </c>
    </row>
    <row r="908" spans="1:20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3">
        <f t="shared" si="88"/>
        <v>42868.208333333328</v>
      </c>
      <c r="T908" s="13">
        <f t="shared" si="8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3">
        <f t="shared" si="88"/>
        <v>40660.208333333336</v>
      </c>
      <c r="T909" s="13">
        <f t="shared" si="8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3">
        <f t="shared" si="88"/>
        <v>41031.208333333336</v>
      </c>
      <c r="T910" s="13">
        <f t="shared" si="8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3">
        <f t="shared" si="88"/>
        <v>43255.208333333328</v>
      </c>
      <c r="T911" s="13">
        <f t="shared" si="8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3">
        <f t="shared" si="88"/>
        <v>42026.25</v>
      </c>
      <c r="T912" s="13">
        <f t="shared" si="8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3">
        <f t="shared" si="88"/>
        <v>43717.208333333328</v>
      </c>
      <c r="T913" s="13">
        <f t="shared" si="8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3">
        <f t="shared" si="88"/>
        <v>41157.208333333336</v>
      </c>
      <c r="T914" s="13">
        <f t="shared" si="8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3">
        <f t="shared" si="88"/>
        <v>43597.208333333328</v>
      </c>
      <c r="T915" s="13">
        <f t="shared" si="8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3">
        <f t="shared" si="88"/>
        <v>41490.208333333336</v>
      </c>
      <c r="T916" s="13">
        <f t="shared" si="8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3">
        <f t="shared" si="88"/>
        <v>42976.208333333328</v>
      </c>
      <c r="T917" s="13">
        <f t="shared" si="89"/>
        <v>42985.208333333328</v>
      </c>
    </row>
    <row r="918" spans="1:20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3">
        <f t="shared" si="88"/>
        <v>41991.25</v>
      </c>
      <c r="T918" s="13">
        <f t="shared" si="8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3">
        <f t="shared" si="88"/>
        <v>40722.208333333336</v>
      </c>
      <c r="T919" s="13">
        <f t="shared" si="8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3">
        <f t="shared" si="88"/>
        <v>41117.208333333336</v>
      </c>
      <c r="T920" s="13">
        <f t="shared" si="8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3">
        <f t="shared" si="88"/>
        <v>43022.208333333328</v>
      </c>
      <c r="T921" s="13">
        <f t="shared" si="8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3">
        <f t="shared" si="88"/>
        <v>43503.25</v>
      </c>
      <c r="T922" s="13">
        <f t="shared" si="8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3">
        <f t="shared" si="88"/>
        <v>40951.25</v>
      </c>
      <c r="T923" s="13">
        <f t="shared" si="8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3">
        <f t="shared" si="88"/>
        <v>43443.25</v>
      </c>
      <c r="T924" s="13">
        <f t="shared" si="8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3">
        <f t="shared" si="88"/>
        <v>40373.208333333336</v>
      </c>
      <c r="T925" s="13">
        <f t="shared" si="8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3">
        <f t="shared" si="88"/>
        <v>43769.208333333328</v>
      </c>
      <c r="T926" s="13">
        <f t="shared" si="89"/>
        <v>43780.25</v>
      </c>
    </row>
    <row r="927" spans="1:20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3">
        <f t="shared" si="88"/>
        <v>43000.208333333328</v>
      </c>
      <c r="T927" s="13">
        <f t="shared" si="8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3">
        <f t="shared" si="88"/>
        <v>42502.208333333328</v>
      </c>
      <c r="T928" s="13">
        <f t="shared" si="8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3">
        <f t="shared" si="88"/>
        <v>41102.208333333336</v>
      </c>
      <c r="T929" s="13">
        <f t="shared" si="8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3">
        <f t="shared" si="88"/>
        <v>41637.25</v>
      </c>
      <c r="T930" s="13">
        <f t="shared" si="8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3">
        <f t="shared" si="88"/>
        <v>42858.208333333328</v>
      </c>
      <c r="T931" s="13">
        <f t="shared" si="8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3">
        <f t="shared" si="88"/>
        <v>42060.25</v>
      </c>
      <c r="T932" s="13">
        <f t="shared" si="8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3">
        <f t="shared" si="88"/>
        <v>41818.208333333336</v>
      </c>
      <c r="T933" s="13">
        <f t="shared" si="8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3">
        <f t="shared" si="88"/>
        <v>41709.208333333336</v>
      </c>
      <c r="T934" s="13">
        <f t="shared" si="8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3">
        <f t="shared" si="88"/>
        <v>41372.208333333336</v>
      </c>
      <c r="T935" s="13">
        <f t="shared" si="8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3">
        <f t="shared" si="88"/>
        <v>42422.25</v>
      </c>
      <c r="T936" s="13">
        <f t="shared" si="89"/>
        <v>42428.25</v>
      </c>
    </row>
    <row r="937" spans="1:20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3">
        <f t="shared" si="88"/>
        <v>42209.208333333328</v>
      </c>
      <c r="T937" s="13">
        <f t="shared" si="8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3">
        <f t="shared" si="88"/>
        <v>43668.208333333328</v>
      </c>
      <c r="T938" s="13">
        <f t="shared" si="8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3">
        <f t="shared" si="88"/>
        <v>42334.25</v>
      </c>
      <c r="T939" s="13">
        <f t="shared" si="8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3">
        <f t="shared" si="88"/>
        <v>43263.208333333328</v>
      </c>
      <c r="T940" s="13">
        <f t="shared" si="89"/>
        <v>43299.208333333328</v>
      </c>
    </row>
    <row r="941" spans="1:20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3">
        <f t="shared" si="88"/>
        <v>40670.208333333336</v>
      </c>
      <c r="T941" s="13">
        <f t="shared" si="8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3">
        <f t="shared" si="88"/>
        <v>41244.25</v>
      </c>
      <c r="T942" s="13">
        <f t="shared" si="8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3">
        <f t="shared" si="88"/>
        <v>40552.25</v>
      </c>
      <c r="T943" s="13">
        <f t="shared" si="8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3">
        <f t="shared" si="88"/>
        <v>40568.25</v>
      </c>
      <c r="T944" s="13">
        <f t="shared" si="8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3">
        <f t="shared" si="88"/>
        <v>41906.208333333336</v>
      </c>
      <c r="T945" s="13">
        <f t="shared" si="8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3">
        <f t="shared" si="88"/>
        <v>42776.25</v>
      </c>
      <c r="T946" s="13">
        <f t="shared" si="8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3">
        <f t="shared" si="88"/>
        <v>41004.208333333336</v>
      </c>
      <c r="T947" s="13">
        <f t="shared" si="89"/>
        <v>41019.208333333336</v>
      </c>
    </row>
    <row r="948" spans="1:20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3">
        <f t="shared" si="88"/>
        <v>40710.208333333336</v>
      </c>
      <c r="T948" s="13">
        <f t="shared" si="8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3">
        <f t="shared" si="88"/>
        <v>41908.208333333336</v>
      </c>
      <c r="T949" s="13">
        <f t="shared" si="8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3">
        <f t="shared" si="88"/>
        <v>41985.25</v>
      </c>
      <c r="T950" s="13">
        <f t="shared" si="89"/>
        <v>41995.25</v>
      </c>
    </row>
    <row r="951" spans="1:20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3">
        <f t="shared" si="88"/>
        <v>42112.208333333328</v>
      </c>
      <c r="T951" s="13">
        <f t="shared" si="8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3">
        <f t="shared" si="88"/>
        <v>43571.208333333328</v>
      </c>
      <c r="T952" s="13">
        <f t="shared" si="8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3">
        <f t="shared" si="88"/>
        <v>42730.25</v>
      </c>
      <c r="T953" s="13">
        <f t="shared" si="8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3">
        <f t="shared" si="88"/>
        <v>42591.208333333328</v>
      </c>
      <c r="T954" s="13">
        <f t="shared" si="89"/>
        <v>42605.208333333328</v>
      </c>
    </row>
    <row r="955" spans="1:20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3">
        <f t="shared" si="88"/>
        <v>42358.25</v>
      </c>
      <c r="T955" s="13">
        <f t="shared" si="8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3">
        <f t="shared" si="88"/>
        <v>41174.208333333336</v>
      </c>
      <c r="T956" s="13">
        <f t="shared" si="89"/>
        <v>41198.208333333336</v>
      </c>
    </row>
    <row r="957" spans="1:20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3">
        <f t="shared" si="88"/>
        <v>41238.25</v>
      </c>
      <c r="T957" s="13">
        <f t="shared" si="8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3">
        <f t="shared" si="88"/>
        <v>42360.25</v>
      </c>
      <c r="T958" s="13">
        <f t="shared" si="8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3">
        <f t="shared" si="88"/>
        <v>40955.25</v>
      </c>
      <c r="T959" s="13">
        <f t="shared" si="89"/>
        <v>40958.25</v>
      </c>
    </row>
    <row r="960" spans="1:20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3">
        <f t="shared" si="88"/>
        <v>40350.208333333336</v>
      </c>
      <c r="T960" s="13">
        <f t="shared" si="8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3">
        <f t="shared" si="88"/>
        <v>40357.208333333336</v>
      </c>
      <c r="T961" s="13">
        <f t="shared" si="8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90">SUM(E962)/(D962)</f>
        <v>0.85054545454545449</v>
      </c>
      <c r="G962" t="s">
        <v>14</v>
      </c>
      <c r="H962">
        <v>55</v>
      </c>
      <c r="I962" s="8">
        <f t="shared" ref="I962:I1025" si="91">IFERROR(SUM(E962)/(H962),0)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3">
        <f t="shared" si="88"/>
        <v>42408.25</v>
      </c>
      <c r="T962" s="13">
        <f t="shared" si="8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8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LEFT(P963,SEARCH("/", P963)-1)</f>
        <v>publishing</v>
      </c>
      <c r="R963" t="str">
        <f t="shared" ref="R963:R1001" si="93">RIGHT(P963,LEN(P963)-SEARCH("/", P963))</f>
        <v>translations</v>
      </c>
      <c r="S963" s="13">
        <f t="shared" ref="S963:S1001" si="94">((($L963/60)/60)/24)+DATE(1970,1,1)</f>
        <v>40591.25</v>
      </c>
      <c r="T963" s="13">
        <f t="shared" ref="T963:T1001" si="95">((($M963/60)/60)/24)+DATE(1970,1,1)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3">
        <f t="shared" si="94"/>
        <v>41592.25</v>
      </c>
      <c r="T964" s="13">
        <f t="shared" si="95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3">
        <f t="shared" si="94"/>
        <v>40607.25</v>
      </c>
      <c r="T965" s="13">
        <f t="shared" si="95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3">
        <f t="shared" si="94"/>
        <v>42135.208333333328</v>
      </c>
      <c r="T966" s="13">
        <f t="shared" si="95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3">
        <f t="shared" si="94"/>
        <v>40203.25</v>
      </c>
      <c r="T967" s="13">
        <f t="shared" si="95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3">
        <f t="shared" si="94"/>
        <v>42901.208333333328</v>
      </c>
      <c r="T968" s="13">
        <f t="shared" si="95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3">
        <f t="shared" si="94"/>
        <v>41005.208333333336</v>
      </c>
      <c r="T969" s="13">
        <f t="shared" si="95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3">
        <f t="shared" si="94"/>
        <v>40544.25</v>
      </c>
      <c r="T970" s="13">
        <f t="shared" si="95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3">
        <f t="shared" si="94"/>
        <v>43821.25</v>
      </c>
      <c r="T971" s="13">
        <f t="shared" si="95"/>
        <v>43828.25</v>
      </c>
    </row>
    <row r="972" spans="1:20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3">
        <f t="shared" si="94"/>
        <v>40672.208333333336</v>
      </c>
      <c r="T972" s="13">
        <f t="shared" si="95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3">
        <f t="shared" si="94"/>
        <v>41555.208333333336</v>
      </c>
      <c r="T973" s="13">
        <f t="shared" si="95"/>
        <v>41561.208333333336</v>
      </c>
    </row>
    <row r="974" spans="1:20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3">
        <f t="shared" si="94"/>
        <v>41792.208333333336</v>
      </c>
      <c r="T974" s="13">
        <f t="shared" si="95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3">
        <f t="shared" si="94"/>
        <v>40522.25</v>
      </c>
      <c r="T975" s="13">
        <f t="shared" si="95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3">
        <f t="shared" si="94"/>
        <v>41412.208333333336</v>
      </c>
      <c r="T976" s="13">
        <f t="shared" si="95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3">
        <f t="shared" si="94"/>
        <v>42337.25</v>
      </c>
      <c r="T977" s="13">
        <f t="shared" si="95"/>
        <v>42376.25</v>
      </c>
    </row>
    <row r="978" spans="1:20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3">
        <f t="shared" si="94"/>
        <v>40571.25</v>
      </c>
      <c r="T978" s="13">
        <f t="shared" si="95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3">
        <f t="shared" si="94"/>
        <v>43138.25</v>
      </c>
      <c r="T979" s="13">
        <f t="shared" si="95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3">
        <f t="shared" si="94"/>
        <v>42686.25</v>
      </c>
      <c r="T980" s="13">
        <f t="shared" si="95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3">
        <f t="shared" si="94"/>
        <v>42078.208333333328</v>
      </c>
      <c r="T981" s="13">
        <f t="shared" si="95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3">
        <f t="shared" si="94"/>
        <v>42307.208333333328</v>
      </c>
      <c r="T982" s="13">
        <f t="shared" si="95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3">
        <f t="shared" si="94"/>
        <v>43094.25</v>
      </c>
      <c r="T983" s="13">
        <f t="shared" si="95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3">
        <f t="shared" si="94"/>
        <v>40743.208333333336</v>
      </c>
      <c r="T984" s="13">
        <f t="shared" si="95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3">
        <f t="shared" si="94"/>
        <v>43681.208333333328</v>
      </c>
      <c r="T985" s="13">
        <f t="shared" si="95"/>
        <v>43696.208333333328</v>
      </c>
    </row>
    <row r="986" spans="1:20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3">
        <f t="shared" si="94"/>
        <v>43716.208333333328</v>
      </c>
      <c r="T986" s="13">
        <f t="shared" si="95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3">
        <f t="shared" si="94"/>
        <v>41614.25</v>
      </c>
      <c r="T987" s="13">
        <f t="shared" si="95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3">
        <f t="shared" si="94"/>
        <v>40638.208333333336</v>
      </c>
      <c r="T988" s="13">
        <f t="shared" si="95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3">
        <f t="shared" si="94"/>
        <v>42852.208333333328</v>
      </c>
      <c r="T989" s="13">
        <f t="shared" si="95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3">
        <f t="shared" si="94"/>
        <v>42686.25</v>
      </c>
      <c r="T990" s="13">
        <f t="shared" si="95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3">
        <f t="shared" si="94"/>
        <v>43571.208333333328</v>
      </c>
      <c r="T991" s="13">
        <f t="shared" si="95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3">
        <f t="shared" si="94"/>
        <v>42432.25</v>
      </c>
      <c r="T992" s="13">
        <f t="shared" si="95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3">
        <f t="shared" si="94"/>
        <v>41907.208333333336</v>
      </c>
      <c r="T993" s="13">
        <f t="shared" si="95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3">
        <f t="shared" si="94"/>
        <v>43227.208333333328</v>
      </c>
      <c r="T994" s="13">
        <f t="shared" si="95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3">
        <f t="shared" si="94"/>
        <v>42362.25</v>
      </c>
      <c r="T995" s="13">
        <f t="shared" si="95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3">
        <f t="shared" si="94"/>
        <v>41929.208333333336</v>
      </c>
      <c r="T996" s="13">
        <f t="shared" si="95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3">
        <f t="shared" si="94"/>
        <v>43408.208333333328</v>
      </c>
      <c r="T997" s="13">
        <f t="shared" si="95"/>
        <v>43437.25</v>
      </c>
    </row>
    <row r="998" spans="1:20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3">
        <f t="shared" si="94"/>
        <v>41276.25</v>
      </c>
      <c r="T998" s="13">
        <f t="shared" si="95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3">
        <f t="shared" si="94"/>
        <v>41659.25</v>
      </c>
      <c r="T999" s="13">
        <f t="shared" si="95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3">
        <f t="shared" si="94"/>
        <v>40220.25</v>
      </c>
      <c r="T1000" s="13">
        <f t="shared" si="95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3">
        <f t="shared" si="94"/>
        <v>42550.208333333328</v>
      </c>
      <c r="T1001" s="13">
        <f t="shared" si="95"/>
        <v>42557.208333333328</v>
      </c>
    </row>
  </sheetData>
  <conditionalFormatting sqref="G1:G1048576">
    <cfRule type="containsText" dxfId="6" priority="30" operator="containsText" text="failed">
      <formula>NOT(ISERROR(SEARCH("failed",G1)))</formula>
    </cfRule>
    <cfRule type="containsText" dxfId="5" priority="31" operator="containsText" text="canceled">
      <formula>NOT(ISERROR(SEARCH("canceled",G1)))</formula>
    </cfRule>
    <cfRule type="containsText" dxfId="4" priority="33" operator="containsText" text="live">
      <formula>NOT(ISERROR(SEARCH("live",G1)))</formula>
    </cfRule>
    <cfRule type="containsText" dxfId="3" priority="34" operator="containsText" text="successful">
      <formula>NOT(ISERROR(SEARCH("successful",G1)))</formula>
    </cfRule>
  </conditionalFormatting>
  <conditionalFormatting sqref="F2:F1001">
    <cfRule type="cellIs" dxfId="2" priority="1" operator="between">
      <formula>1</formula>
      <formula>2</formula>
    </cfRule>
    <cfRule type="cellIs" dxfId="1" priority="2" operator="lessThan">
      <formula>1</formula>
    </cfRule>
    <cfRule type="cellIs" dxfId="0" priority="3" operator="greaterThan"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8C79-6960-4DFF-93B1-9FAA21807F53}">
  <dimension ref="A1:F14"/>
  <sheetViews>
    <sheetView workbookViewId="0">
      <selection activeCell="A2" sqref="A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2060</v>
      </c>
    </row>
    <row r="3" spans="1:6" x14ac:dyDescent="0.25">
      <c r="A3" s="9" t="s">
        <v>2059</v>
      </c>
      <c r="B3" s="9" t="s">
        <v>2061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2058</v>
      </c>
    </row>
    <row r="5" spans="1:6" x14ac:dyDescent="0.25">
      <c r="A5" s="10" t="s">
        <v>2062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2063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2064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2065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2066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2067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2068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2069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2070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2058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27B2-1A2A-44A6-AAF0-488EDC9397CD}">
  <dimension ref="A1:F30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2060</v>
      </c>
    </row>
    <row r="2" spans="1:6" x14ac:dyDescent="0.25">
      <c r="A2" s="9" t="s">
        <v>2031</v>
      </c>
      <c r="B2" t="s">
        <v>2060</v>
      </c>
    </row>
    <row r="4" spans="1:6" x14ac:dyDescent="0.25">
      <c r="A4" s="9" t="s">
        <v>2059</v>
      </c>
      <c r="B4" s="9" t="s">
        <v>2061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5">
      <c r="A6" s="10" t="s">
        <v>2034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2035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2036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2037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2038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2039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2040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2041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2042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2043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2044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2046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2047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2048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2049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2050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2052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2053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2054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2055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2056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2057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2058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3460-1681-402D-9E25-66C1C5A9B00F}">
  <dimension ref="A1:F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2060</v>
      </c>
    </row>
    <row r="2" spans="1:6" x14ac:dyDescent="0.25">
      <c r="A2" s="9" t="s">
        <v>2085</v>
      </c>
      <c r="B2" t="s">
        <v>2060</v>
      </c>
    </row>
    <row r="4" spans="1:6" x14ac:dyDescent="0.25">
      <c r="A4" s="9" t="s">
        <v>2059</v>
      </c>
      <c r="B4" s="9" t="s">
        <v>2061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2058</v>
      </c>
    </row>
    <row r="6" spans="1:6" x14ac:dyDescent="0.25">
      <c r="A6" s="14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25">
      <c r="A7" s="14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25">
      <c r="A8" s="14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25">
      <c r="A9" s="14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25">
      <c r="A10" s="14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25">
      <c r="A11" s="14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25">
      <c r="A12" s="14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25">
      <c r="A13" s="14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25">
      <c r="A14" s="14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25">
      <c r="A15" s="14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25">
      <c r="A16" s="14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25">
      <c r="A17" s="14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25">
      <c r="A18" s="14" t="s">
        <v>2058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7B4D-E802-44A7-AE7D-81709EC089BB}">
  <dimension ref="A1:H13"/>
  <sheetViews>
    <sheetView workbookViewId="0">
      <selection activeCell="K15" sqref="K15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SUM(B2)/($E2)</f>
        <v>0.58823529411764708</v>
      </c>
      <c r="G2" s="5">
        <f>SUM(C2)/($E2)</f>
        <v>0.39215686274509803</v>
      </c>
      <c r="H2" s="5">
        <f>SUM(D2)/($E2)</f>
        <v>1.9607843137254902E-2</v>
      </c>
    </row>
    <row r="3" spans="1:8" x14ac:dyDescent="0.25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5">
        <f t="shared" ref="F3:H13" si="1">SUM(B3)/($E3)</f>
        <v>0.82683982683982682</v>
      </c>
      <c r="G3" s="5">
        <f t="shared" si="1"/>
        <v>0.16450216450216451</v>
      </c>
      <c r="H3" s="5">
        <f t="shared" si="1"/>
        <v>8.658008658008658E-3</v>
      </c>
    </row>
    <row r="4" spans="1:8" x14ac:dyDescent="0.25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1"/>
        <v>0.4</v>
      </c>
      <c r="H4" s="5">
        <f t="shared" si="1"/>
        <v>7.9365079365079361E-2</v>
      </c>
    </row>
    <row r="5" spans="1:8" x14ac:dyDescent="0.25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1"/>
        <v>0.55555555555555558</v>
      </c>
      <c r="H5" s="5">
        <f t="shared" si="1"/>
        <v>0</v>
      </c>
    </row>
    <row r="6" spans="1:8" x14ac:dyDescent="0.25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5">
        <f t="shared" si="1"/>
        <v>1</v>
      </c>
      <c r="G6" s="5">
        <f t="shared" si="1"/>
        <v>0</v>
      </c>
      <c r="H6" s="5">
        <f t="shared" si="1"/>
        <v>0</v>
      </c>
    </row>
    <row r="7" spans="1:8" x14ac:dyDescent="0.25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5">
        <f t="shared" si="1"/>
        <v>1</v>
      </c>
      <c r="G7" s="5">
        <f t="shared" si="1"/>
        <v>0</v>
      </c>
      <c r="H7" s="5">
        <f t="shared" si="1"/>
        <v>0</v>
      </c>
    </row>
    <row r="8" spans="1:8" x14ac:dyDescent="0.25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1"/>
        <v>0.21428571428571427</v>
      </c>
      <c r="H8" s="5">
        <f t="shared" si="1"/>
        <v>0</v>
      </c>
    </row>
    <row r="9" spans="1:8" x14ac:dyDescent="0.25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5">
        <f t="shared" si="1"/>
        <v>1</v>
      </c>
      <c r="G9" s="5">
        <f t="shared" si="1"/>
        <v>0</v>
      </c>
      <c r="H9" s="5">
        <f t="shared" si="1"/>
        <v>0</v>
      </c>
    </row>
    <row r="10" spans="1:8" x14ac:dyDescent="0.25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1"/>
        <v>0.25</v>
      </c>
      <c r="H10" s="5">
        <f t="shared" si="1"/>
        <v>8.3333333333333329E-2</v>
      </c>
    </row>
    <row r="11" spans="1:8" x14ac:dyDescent="0.25">
      <c r="A11" t="s">
        <v>2105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1"/>
        <v>0.21428571428571427</v>
      </c>
      <c r="H11" s="5">
        <f t="shared" si="1"/>
        <v>0</v>
      </c>
    </row>
    <row r="12" spans="1:8" x14ac:dyDescent="0.25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1"/>
        <v>0.27272727272727271</v>
      </c>
      <c r="H12" s="5">
        <f t="shared" si="1"/>
        <v>0</v>
      </c>
    </row>
    <row r="13" spans="1:8" x14ac:dyDescent="0.25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1"/>
        <v>0.53442622950819674</v>
      </c>
      <c r="H13" s="5">
        <f t="shared" si="1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Stats</vt:lpstr>
      <vt:lpstr>Subcategory Stats</vt:lpstr>
      <vt:lpstr>Outcomes Based on Launch Date</vt:lpstr>
      <vt:lpstr>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Tammy Lacher</cp:lastModifiedBy>
  <dcterms:created xsi:type="dcterms:W3CDTF">2021-09-29T18:52:28Z</dcterms:created>
  <dcterms:modified xsi:type="dcterms:W3CDTF">2022-09-29T08:26:24Z</dcterms:modified>
</cp:coreProperties>
</file>