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l\Pine Island Chemical\North LA - Documents\Customers\PetroQuest\Laboratory Reports\Membrane Filter Analysis\"/>
    </mc:Choice>
  </mc:AlternateContent>
  <xr:revisionPtr revIDLastSave="0" documentId="4B504392E087B560AA4D03104EEF31FE663DA259" xr6:coauthVersionLast="28" xr6:coauthVersionMax="28" xr10:uidLastSave="{00000000-0000-0000-0000-000000000000}"/>
  <bookViews>
    <workbookView xWindow="240" yWindow="96" windowWidth="15480" windowHeight="11196" xr2:uid="{00000000-000D-0000-FFFF-FFFF00000000}"/>
  </bookViews>
  <sheets>
    <sheet name="Millipore Analysis" sheetId="5" r:id="rId1"/>
  </sheets>
  <calcPr calcId="171027"/>
</workbook>
</file>

<file path=xl/calcChain.xml><?xml version="1.0" encoding="utf-8"?>
<calcChain xmlns="http://schemas.openxmlformats.org/spreadsheetml/2006/main">
  <c r="H14" i="5" l="1"/>
  <c r="H15" i="5"/>
  <c r="H16" i="5"/>
  <c r="H17" i="5"/>
  <c r="H18" i="5"/>
  <c r="H19" i="5"/>
  <c r="M19" i="5"/>
  <c r="I11" i="5"/>
  <c r="I35" i="5"/>
  <c r="E21" i="5" l="1"/>
  <c r="E16" i="5" s="1"/>
  <c r="E19" i="5" l="1"/>
  <c r="E14" i="5"/>
  <c r="E22" i="5"/>
  <c r="E15" i="5"/>
  <c r="E18" i="5"/>
  <c r="E17" i="5"/>
  <c r="E20" i="5" l="1"/>
</calcChain>
</file>

<file path=xl/sharedStrings.xml><?xml version="1.0" encoding="utf-8"?>
<sst xmlns="http://schemas.openxmlformats.org/spreadsheetml/2006/main" count="52" uniqueCount="52">
  <si>
    <t>DATE SAMPLED:</t>
  </si>
  <si>
    <t>DATE SUBMITTED:</t>
  </si>
  <si>
    <t>VOLUME (mL):</t>
  </si>
  <si>
    <t>PLUGGING FACTOR:</t>
  </si>
  <si>
    <t>MG/L</t>
  </si>
  <si>
    <t>COMMENTS:</t>
  </si>
  <si>
    <t>Analyst</t>
  </si>
  <si>
    <t>Date</t>
  </si>
  <si>
    <t>TIME (min):</t>
  </si>
  <si>
    <t>Membrane Filter Analysis</t>
  </si>
  <si>
    <t>0 - 4</t>
  </si>
  <si>
    <t>15 - 19</t>
  </si>
  <si>
    <t>5 - 9</t>
  </si>
  <si>
    <t>10 - 14</t>
  </si>
  <si>
    <t>Slight Plugging Tendencies - Treatment Optional</t>
  </si>
  <si>
    <t>No Plugging Tendencies - No Treatment Required</t>
  </si>
  <si>
    <t>20 &amp; Above</t>
  </si>
  <si>
    <t>Very Strong Plugging Tendencies - Treatment Urgent</t>
  </si>
  <si>
    <t>Strong Plugging Tendencies - Treatment Required</t>
  </si>
  <si>
    <t>Moderate Plugging Tendencies - Treatment Recommended</t>
  </si>
  <si>
    <t>Plugging Factor</t>
  </si>
  <si>
    <t>Interpretation</t>
  </si>
  <si>
    <t>MILLIPORE SIZE:</t>
  </si>
  <si>
    <t>PRODUCTION COMPANY:</t>
  </si>
  <si>
    <t>TOTAL SUSPENDED SOLIDS (mg/L):</t>
  </si>
  <si>
    <t>PERCENT (%)</t>
  </si>
  <si>
    <t>Filter Sample Weight</t>
  </si>
  <si>
    <t>Xylene Weight</t>
  </si>
  <si>
    <t>Water Weight</t>
  </si>
  <si>
    <t>Glacial Weight</t>
  </si>
  <si>
    <t>HCL Weight</t>
  </si>
  <si>
    <t>Remaining on filter:</t>
  </si>
  <si>
    <t>Oils:</t>
  </si>
  <si>
    <t>IPA Weight</t>
  </si>
  <si>
    <t>Hexane Weight</t>
  </si>
  <si>
    <t>Paraffins:</t>
  </si>
  <si>
    <t>Calcium Carbonate:</t>
  </si>
  <si>
    <t>Irons:</t>
  </si>
  <si>
    <t>Inerts:</t>
  </si>
  <si>
    <t>Asphaltenes:</t>
  </si>
  <si>
    <t>Initial Weight</t>
  </si>
  <si>
    <t>ANALYSIS NUMBER:</t>
  </si>
  <si>
    <t>WELL/SAMPLE POINT:</t>
  </si>
  <si>
    <t>FIELD/LEASE:</t>
  </si>
  <si>
    <t>PRESSURE (psi):</t>
  </si>
  <si>
    <t>Pine Island Chemical</t>
  </si>
  <si>
    <t>Petro Quest</t>
  </si>
  <si>
    <t>Cheryl Adams</t>
  </si>
  <si>
    <t>McFadden SWD</t>
  </si>
  <si>
    <t>CHEMICAL COMPANY:</t>
  </si>
  <si>
    <t>TOTAL SUSPENDED SOLIDS (lb/1000bbl)</t>
  </si>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</sst>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[$-F800]dddd\,\ mmmm\ dd\,\ yyyy"/>
    <numFmt numFmtId="167" formatCode="[$-409]mmmm\ d\,\ yyyy;@"/>
  </numFmts>
  <fonts count="15">
    <font>
      <sz val="10"/>
      <name val="Arial"/>
    </font>
    <font>
      <sz val="8"/>
      <name val="Arial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9"/>
      <name val="Bradley Hand ITC"/>
      <family val="4"/>
    </font>
    <font>
      <b/>
      <sz val="8"/>
      <name val="Century Gothic"/>
      <family val="2"/>
    </font>
    <font>
      <i/>
      <sz val="8"/>
      <name val="Century Gothic"/>
      <family val="2"/>
    </font>
    <font>
      <b/>
      <sz val="18"/>
      <name val="Century Gothic"/>
      <family val="2"/>
    </font>
    <font>
      <b/>
      <sz val="7"/>
      <name val="Century Gothic"/>
      <family val="2"/>
    </font>
    <font>
      <sz val="7"/>
      <name val="Century Gothic"/>
      <family val="2"/>
    </font>
    <font>
      <b/>
      <i/>
      <sz val="9"/>
      <name val="Century Gothic"/>
      <family val="2"/>
    </font>
    <font>
      <sz val="9"/>
      <color indexed="9"/>
      <name val="Century Gothic"/>
      <family val="2"/>
    </font>
    <font>
      <i/>
      <sz val="11"/>
      <name val="Century Gothic"/>
      <family val="2"/>
    </font>
    <font>
      <b/>
      <sz val="11"/>
      <name val="Century Gothic"/>
      <family val="2"/>
    </font>
    <font>
      <b/>
      <sz val="2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/>
    </xf>
    <xf numFmtId="16" fontId="6" fillId="0" borderId="2" xfId="0" quotePrefix="1" applyNumberFormat="1" applyFont="1" applyBorder="1" applyAlignment="1">
      <alignment horizontal="center"/>
    </xf>
    <xf numFmtId="16" fontId="6" fillId="0" borderId="2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16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4" fontId="2" fillId="0" borderId="0" xfId="0" applyNumberFormat="1" applyFont="1"/>
    <xf numFmtId="0" fontId="6" fillId="0" borderId="2" xfId="0" applyFont="1" applyBorder="1" applyAlignment="1">
      <alignment horizontal="left" indent="2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10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/>
    <xf numFmtId="0" fontId="3" fillId="0" borderId="5" xfId="0" applyFont="1" applyBorder="1" applyAlignment="1"/>
    <xf numFmtId="167" fontId="2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65" fontId="2" fillId="0" borderId="5" xfId="0" applyNumberFormat="1" applyFont="1" applyBorder="1" applyAlignment="1">
      <alignment horizontal="left"/>
    </xf>
    <xf numFmtId="0" fontId="3" fillId="0" borderId="0" xfId="0" applyFont="1" applyAlignment="1"/>
    <xf numFmtId="167" fontId="2" fillId="0" borderId="0" xfId="0" applyNumberFormat="1" applyFont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657225</xdr:colOff>
      <xdr:row>1</xdr:row>
      <xdr:rowOff>257175</xdr:rowOff>
    </xdr:to>
    <xdr:pic>
      <xdr:nvPicPr>
        <xdr:cNvPr id="9370" name="Picture 1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20955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Normal="100" workbookViewId="0">
      <selection activeCell="D1" sqref="D1:J2"/>
    </sheetView>
  </sheetViews>
  <sheetFormatPr defaultColWidth="9.109375" defaultRowHeight="13.2"/>
  <cols>
    <col min="1" max="1" width="12.33203125" style="1" customWidth="1"/>
    <col min="2" max="2" width="9.88671875" style="1" customWidth="1"/>
    <col min="3" max="3" width="10.109375" style="1" customWidth="1"/>
    <col min="4" max="4" width="15.6640625" style="1" customWidth="1"/>
    <col min="5" max="6" width="5" style="1" customWidth="1"/>
    <col min="7" max="7" width="4.33203125" style="1" customWidth="1"/>
    <col min="8" max="8" width="9.109375" style="1"/>
    <col min="9" max="9" width="5.6640625" style="1" customWidth="1"/>
    <col min="10" max="10" width="13.44140625" style="1" customWidth="1"/>
    <col min="11" max="11" width="13.33203125" style="1" customWidth="1"/>
    <col min="12" max="12" width="19" style="1" hidden="1" customWidth="1"/>
    <col min="13" max="13" width="9.109375" style="1" hidden="1" customWidth="1"/>
    <col min="14" max="14" width="9.109375" style="1" customWidth="1"/>
    <col min="15" max="16384" width="9.109375" style="1"/>
  </cols>
  <sheetData>
    <row r="1" spans="1:13" ht="24.9" customHeight="1">
      <c r="A1" s="59"/>
      <c r="B1" s="59"/>
      <c r="C1" s="59"/>
      <c r="D1" s="58" t="s">
        <v>9</v>
      </c>
      <c r="E1" s="58"/>
      <c r="F1" s="58"/>
      <c r="G1" s="58"/>
      <c r="H1" s="58"/>
      <c r="I1" s="58"/>
      <c r="J1" s="58"/>
      <c r="K1" s="12"/>
    </row>
    <row r="2" spans="1:13" ht="24.9" customHeight="1">
      <c r="A2" s="59"/>
      <c r="B2" s="59"/>
      <c r="C2" s="59"/>
      <c r="D2" s="58"/>
      <c r="E2" s="58"/>
      <c r="F2" s="58"/>
      <c r="G2" s="58"/>
      <c r="H2" s="58"/>
      <c r="I2" s="58"/>
      <c r="J2" s="58"/>
      <c r="K2" s="13"/>
    </row>
    <row r="3" spans="1:13" ht="18" customHeight="1" thickBot="1">
      <c r="A3" s="40"/>
      <c r="B3" s="40"/>
      <c r="C3" s="40"/>
      <c r="D3" s="40"/>
      <c r="E3" s="40"/>
      <c r="F3" s="40"/>
      <c r="G3" s="40"/>
      <c r="H3" s="40"/>
      <c r="I3" s="40"/>
      <c r="J3" s="40"/>
      <c r="K3" s="4"/>
    </row>
    <row r="4" spans="1:13" ht="18" customHeight="1">
      <c r="A4" s="50" t="s">
        <v>49</v>
      </c>
      <c r="B4" s="50"/>
      <c r="C4" s="46" t="s">
        <v>45</v>
      </c>
      <c r="D4" s="46"/>
      <c r="E4" s="46"/>
      <c r="F4" s="53" t="s">
        <v>41</v>
      </c>
      <c r="G4" s="53"/>
      <c r="H4" s="53"/>
      <c r="I4" s="45">
        <v>57964</v>
      </c>
      <c r="J4" s="45"/>
      <c r="K4" s="16"/>
    </row>
    <row r="5" spans="1:13" ht="18" customHeight="1">
      <c r="A5" s="50" t="s">
        <v>23</v>
      </c>
      <c r="B5" s="50"/>
      <c r="C5" s="46" t="s">
        <v>46</v>
      </c>
      <c r="D5" s="46"/>
      <c r="E5" s="46"/>
      <c r="F5" s="53" t="s">
        <v>0</v>
      </c>
      <c r="G5" s="53"/>
      <c r="H5" s="53"/>
      <c r="I5" s="54">
        <v>43125</v>
      </c>
      <c r="J5" s="54"/>
      <c r="K5" s="16"/>
    </row>
    <row r="6" spans="1:13" ht="18" customHeight="1">
      <c r="A6" s="50" t="s">
        <v>43</v>
      </c>
      <c r="B6" s="50"/>
      <c r="C6" s="46"/>
      <c r="D6" s="46"/>
      <c r="E6" s="46"/>
      <c r="F6" s="53" t="s">
        <v>1</v>
      </c>
      <c r="G6" s="53"/>
      <c r="H6" s="53"/>
      <c r="I6" s="54">
        <v>43133</v>
      </c>
      <c r="J6" s="54"/>
      <c r="K6" s="16"/>
    </row>
    <row r="7" spans="1:13" ht="18" customHeight="1" thickBot="1">
      <c r="A7" s="49" t="s">
        <v>42</v>
      </c>
      <c r="B7" s="49"/>
      <c r="C7" s="46" t="s">
        <v>48</v>
      </c>
      <c r="D7" s="46"/>
      <c r="E7" s="46"/>
      <c r="F7" s="47" t="s">
        <v>51</v>
      </c>
      <c r="G7" s="47"/>
      <c r="H7" s="47"/>
      <c r="I7" s="48">
        <v>43140</v>
      </c>
      <c r="J7" s="48"/>
      <c r="K7" s="19"/>
    </row>
    <row r="8" spans="1:13" ht="18" customHeight="1" thickBot="1">
      <c r="A8" s="44"/>
      <c r="B8" s="44"/>
      <c r="C8" s="44"/>
      <c r="D8" s="44"/>
      <c r="E8" s="44"/>
      <c r="F8" s="44"/>
      <c r="G8" s="44"/>
      <c r="H8" s="44"/>
      <c r="I8" s="44"/>
      <c r="J8" s="44"/>
      <c r="K8" s="18"/>
    </row>
    <row r="9" spans="1:13" ht="18" customHeight="1">
      <c r="A9" s="50" t="s">
        <v>2</v>
      </c>
      <c r="B9" s="50"/>
      <c r="C9" s="51">
        <v>1000</v>
      </c>
      <c r="D9" s="51"/>
      <c r="E9" s="51"/>
      <c r="F9" s="50" t="s">
        <v>22</v>
      </c>
      <c r="G9" s="50"/>
      <c r="H9" s="50"/>
      <c r="I9" s="45">
        <v>0.45</v>
      </c>
      <c r="J9" s="45"/>
      <c r="K9" s="16"/>
    </row>
    <row r="10" spans="1:13" ht="18" customHeight="1">
      <c r="A10" s="50" t="s">
        <v>8</v>
      </c>
      <c r="B10" s="50"/>
      <c r="C10" s="55">
        <v>2.5</v>
      </c>
      <c r="D10" s="56"/>
      <c r="E10" s="56"/>
      <c r="F10" s="50"/>
      <c r="G10" s="50"/>
      <c r="H10" s="50"/>
      <c r="I10" s="45"/>
      <c r="J10" s="45"/>
      <c r="K10" s="16"/>
    </row>
    <row r="11" spans="1:13" ht="18" customHeight="1" thickBot="1">
      <c r="A11" s="49" t="s">
        <v>44</v>
      </c>
      <c r="B11" s="49"/>
      <c r="C11" s="38">
        <v>25</v>
      </c>
      <c r="D11" s="38"/>
      <c r="E11" s="38"/>
      <c r="F11" s="49" t="s">
        <v>3</v>
      </c>
      <c r="G11" s="49"/>
      <c r="H11" s="49"/>
      <c r="I11" s="52">
        <f>C9/(C10*C11)</f>
        <v>16</v>
      </c>
      <c r="J11" s="52"/>
      <c r="K11" s="20"/>
      <c r="L11" s="1" t="s">
        <v>40</v>
      </c>
      <c r="M11" s="21">
        <v>7.5899999999999995E-2</v>
      </c>
    </row>
    <row r="12" spans="1:13" ht="25.5" customHeight="1">
      <c r="A12" s="57"/>
      <c r="B12" s="57"/>
      <c r="C12" s="57"/>
      <c r="D12" s="57"/>
      <c r="E12" s="42" t="s">
        <v>25</v>
      </c>
      <c r="F12" s="42"/>
      <c r="G12" s="42"/>
      <c r="H12" s="27" t="s">
        <v>4</v>
      </c>
      <c r="I12" s="27"/>
      <c r="J12" s="2"/>
      <c r="K12" s="3"/>
      <c r="L12" s="1" t="s">
        <v>26</v>
      </c>
      <c r="M12" s="21">
        <v>0.1138</v>
      </c>
    </row>
    <row r="13" spans="1:13" ht="17.25" customHeight="1">
      <c r="A13" s="3"/>
      <c r="B13" s="31"/>
      <c r="C13" s="31"/>
      <c r="D13" s="31"/>
      <c r="E13" s="41"/>
      <c r="F13" s="41"/>
      <c r="G13" s="41"/>
      <c r="H13" s="34"/>
      <c r="I13" s="34"/>
      <c r="J13" s="3"/>
      <c r="K13" s="3"/>
      <c r="L13" s="1" t="s">
        <v>28</v>
      </c>
      <c r="M13" s="21">
        <v>8.3099999999999993E-2</v>
      </c>
    </row>
    <row r="14" spans="1:13" ht="17.25" customHeight="1">
      <c r="A14" s="3"/>
      <c r="B14" s="31" t="s">
        <v>32</v>
      </c>
      <c r="C14" s="31"/>
      <c r="D14" s="31"/>
      <c r="E14" s="41">
        <f>(H14/E21)*100</f>
        <v>23.611111111111018</v>
      </c>
      <c r="F14" s="41"/>
      <c r="G14" s="41"/>
      <c r="H14" s="34">
        <f>(M13-M14)*1000/(C9/1000)</f>
        <v>1.6999999999999931</v>
      </c>
      <c r="I14" s="34"/>
      <c r="J14" s="3"/>
      <c r="K14" s="3"/>
      <c r="L14" s="1" t="s">
        <v>33</v>
      </c>
      <c r="M14" s="21">
        <v>8.14E-2</v>
      </c>
    </row>
    <row r="15" spans="1:13" ht="17.25" customHeight="1">
      <c r="A15" s="3"/>
      <c r="B15" s="31" t="s">
        <v>35</v>
      </c>
      <c r="C15" s="31"/>
      <c r="D15" s="31"/>
      <c r="E15" s="41">
        <f>(H15/E21)*100</f>
        <v>5.5555555555555234</v>
      </c>
      <c r="F15" s="41"/>
      <c r="G15" s="41"/>
      <c r="H15" s="34">
        <f>(M14-M15)*1000/(C9/1000)</f>
        <v>0.39999999999999758</v>
      </c>
      <c r="I15" s="34"/>
      <c r="J15" s="3"/>
      <c r="K15" s="3"/>
      <c r="L15" s="1" t="s">
        <v>34</v>
      </c>
      <c r="M15" s="21">
        <v>8.1000000000000003E-2</v>
      </c>
    </row>
    <row r="16" spans="1:13" ht="17.25" customHeight="1">
      <c r="A16" s="3"/>
      <c r="B16" s="31" t="s">
        <v>39</v>
      </c>
      <c r="C16" s="31"/>
      <c r="D16" s="31"/>
      <c r="E16" s="41">
        <f>(H16/E21)*100</f>
        <v>1.388888888888929</v>
      </c>
      <c r="F16" s="41"/>
      <c r="G16" s="41"/>
      <c r="H16" s="34">
        <f>(M15-M16)*1000/(C9/1000)</f>
        <v>0.10000000000000286</v>
      </c>
      <c r="I16" s="34"/>
      <c r="J16" s="3"/>
      <c r="K16" s="3"/>
      <c r="L16" s="1" t="s">
        <v>27</v>
      </c>
      <c r="M16" s="21">
        <v>8.09E-2</v>
      </c>
    </row>
    <row r="17" spans="1:13" ht="17.25" customHeight="1">
      <c r="A17" s="3"/>
      <c r="B17" s="31" t="s">
        <v>36</v>
      </c>
      <c r="C17" s="31"/>
      <c r="D17" s="31"/>
      <c r="E17" s="41">
        <f>(H17/E21)*100</f>
        <v>58.333333333333279</v>
      </c>
      <c r="F17" s="41"/>
      <c r="G17" s="41"/>
      <c r="H17" s="34">
        <f>(M16-M17)*1000/(C9/1000)</f>
        <v>4.1999999999999957</v>
      </c>
      <c r="I17" s="34"/>
      <c r="J17" s="3"/>
      <c r="K17" s="3"/>
      <c r="L17" s="1" t="s">
        <v>29</v>
      </c>
      <c r="M17" s="21">
        <v>7.6700000000000004E-2</v>
      </c>
    </row>
    <row r="18" spans="1:13" ht="17.25" customHeight="1">
      <c r="A18" s="3"/>
      <c r="B18" s="31" t="s">
        <v>37</v>
      </c>
      <c r="C18" s="31"/>
      <c r="D18" s="31"/>
      <c r="E18" s="41">
        <f>(H18/E21)*100</f>
        <v>0</v>
      </c>
      <c r="F18" s="41"/>
      <c r="G18" s="41"/>
      <c r="H18" s="34">
        <f>(M17-M18)*1000/(C9/1000)</f>
        <v>0</v>
      </c>
      <c r="I18" s="34"/>
      <c r="J18" s="3"/>
      <c r="K18" s="3"/>
      <c r="L18" s="1" t="s">
        <v>30</v>
      </c>
      <c r="M18" s="21">
        <v>7.6700000000000004E-2</v>
      </c>
    </row>
    <row r="19" spans="1:13" ht="17.25" customHeight="1">
      <c r="A19" s="3"/>
      <c r="B19" s="31" t="s">
        <v>38</v>
      </c>
      <c r="C19" s="31"/>
      <c r="D19" s="31"/>
      <c r="E19" s="41">
        <f>(H19/E21)*100</f>
        <v>11.11111111111124</v>
      </c>
      <c r="F19" s="41"/>
      <c r="G19" s="41"/>
      <c r="H19" s="34">
        <f>(M18-M11)*1000/(C9/1000)</f>
        <v>0.80000000000000904</v>
      </c>
      <c r="I19" s="34"/>
      <c r="J19" s="3"/>
      <c r="K19" s="3"/>
      <c r="L19" s="1" t="s">
        <v>31</v>
      </c>
      <c r="M19" s="21">
        <f>M18-M11</f>
        <v>8.0000000000000904E-4</v>
      </c>
    </row>
    <row r="20" spans="1:13" ht="17.25" customHeight="1">
      <c r="A20" s="3"/>
      <c r="B20" s="31"/>
      <c r="C20" s="31"/>
      <c r="D20" s="31"/>
      <c r="E20" s="36">
        <f>SUM(E13:G19)</f>
        <v>99.999999999999986</v>
      </c>
      <c r="F20" s="37"/>
      <c r="G20" s="37"/>
      <c r="H20" s="32"/>
      <c r="I20" s="32"/>
      <c r="J20" s="3"/>
      <c r="K20" s="3"/>
    </row>
    <row r="21" spans="1:13" ht="17.25" customHeight="1">
      <c r="A21" s="3"/>
      <c r="B21" s="33" t="s">
        <v>24</v>
      </c>
      <c r="C21" s="33"/>
      <c r="D21" s="33"/>
      <c r="E21" s="34">
        <f>SUM(H14:I19)</f>
        <v>7.1999999999999984</v>
      </c>
      <c r="F21" s="35"/>
      <c r="G21" s="35"/>
      <c r="H21" s="34"/>
      <c r="I21" s="35"/>
      <c r="J21" s="3"/>
      <c r="K21" s="3"/>
    </row>
    <row r="22" spans="1:13" ht="17.25" customHeight="1" thickBot="1">
      <c r="A22" s="3"/>
      <c r="B22" s="38" t="s">
        <v>50</v>
      </c>
      <c r="C22" s="38"/>
      <c r="D22" s="38"/>
      <c r="E22" s="39">
        <f>E21*0.3505</f>
        <v>2.5235999999999992</v>
      </c>
      <c r="F22" s="39"/>
      <c r="G22" s="39"/>
      <c r="H22" s="40"/>
      <c r="I22" s="40"/>
      <c r="J22" s="3"/>
      <c r="K22" s="3"/>
    </row>
    <row r="23" spans="1:13" ht="17.25" customHeight="1">
      <c r="A23" s="30" t="s">
        <v>5</v>
      </c>
      <c r="B23" s="30"/>
      <c r="C23" s="30"/>
      <c r="D23" s="30"/>
      <c r="E23" s="30"/>
      <c r="F23" s="30"/>
      <c r="G23" s="30"/>
      <c r="H23" s="30"/>
      <c r="I23" s="30"/>
      <c r="J23" s="30"/>
      <c r="K23" s="17"/>
    </row>
    <row r="24" spans="1:13" ht="17.2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18"/>
    </row>
    <row r="25" spans="1:13" ht="17.25" customHeight="1" thickBo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18"/>
    </row>
    <row r="26" spans="1:13" ht="17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8"/>
    </row>
    <row r="27" spans="1:13" s="10" customFormat="1" ht="11.4">
      <c r="A27" s="6" t="s">
        <v>20</v>
      </c>
      <c r="B27" s="26" t="s">
        <v>21</v>
      </c>
      <c r="C27" s="26"/>
      <c r="D27" s="26"/>
      <c r="E27" s="26"/>
      <c r="F27" s="26"/>
      <c r="G27" s="26"/>
      <c r="H27" s="26"/>
      <c r="I27" s="28"/>
      <c r="J27" s="29"/>
      <c r="K27" s="14"/>
    </row>
    <row r="28" spans="1:13" s="11" customFormat="1" ht="16.5" customHeight="1">
      <c r="A28" s="7" t="s">
        <v>10</v>
      </c>
      <c r="B28" s="22" t="s">
        <v>17</v>
      </c>
      <c r="C28" s="22"/>
      <c r="D28" s="22"/>
      <c r="E28" s="22"/>
      <c r="F28" s="22"/>
      <c r="G28" s="22"/>
      <c r="H28" s="22"/>
      <c r="I28" s="28"/>
      <c r="J28" s="29"/>
      <c r="K28" s="14"/>
    </row>
    <row r="29" spans="1:13" s="11" customFormat="1" ht="16.5" customHeight="1">
      <c r="A29" s="8" t="s">
        <v>12</v>
      </c>
      <c r="B29" s="22" t="s">
        <v>18</v>
      </c>
      <c r="C29" s="22"/>
      <c r="D29" s="22"/>
      <c r="E29" s="22"/>
      <c r="F29" s="22"/>
      <c r="G29" s="22"/>
      <c r="H29" s="22"/>
      <c r="I29" s="28"/>
      <c r="J29" s="29"/>
      <c r="K29" s="14"/>
    </row>
    <row r="30" spans="1:13" s="11" customFormat="1" ht="16.5" customHeight="1">
      <c r="A30" s="8" t="s">
        <v>13</v>
      </c>
      <c r="B30" s="22" t="s">
        <v>19</v>
      </c>
      <c r="C30" s="22"/>
      <c r="D30" s="22"/>
      <c r="E30" s="22"/>
      <c r="F30" s="22"/>
      <c r="G30" s="22"/>
      <c r="H30" s="22"/>
      <c r="I30" s="28"/>
      <c r="J30" s="29"/>
      <c r="K30" s="14"/>
    </row>
    <row r="31" spans="1:13" s="11" customFormat="1" ht="16.5" customHeight="1">
      <c r="A31" s="8" t="s">
        <v>11</v>
      </c>
      <c r="B31" s="22" t="s">
        <v>14</v>
      </c>
      <c r="C31" s="22"/>
      <c r="D31" s="22"/>
      <c r="E31" s="22"/>
      <c r="F31" s="22"/>
      <c r="G31" s="22"/>
      <c r="H31" s="22"/>
      <c r="I31" s="28"/>
      <c r="J31" s="29"/>
      <c r="K31" s="14"/>
    </row>
    <row r="32" spans="1:13" s="11" customFormat="1" ht="16.5" customHeight="1">
      <c r="A32" s="9" t="s">
        <v>16</v>
      </c>
      <c r="B32" s="22" t="s">
        <v>15</v>
      </c>
      <c r="C32" s="22"/>
      <c r="D32" s="22"/>
      <c r="E32" s="22"/>
      <c r="F32" s="22"/>
      <c r="G32" s="22"/>
      <c r="H32" s="22"/>
      <c r="I32" s="28"/>
      <c r="J32" s="29"/>
      <c r="K32" s="14"/>
    </row>
    <row r="33" spans="1:1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15"/>
    </row>
    <row r="34" spans="1:1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15"/>
    </row>
    <row r="35" spans="1:11" ht="13.8">
      <c r="A35" s="62" t="s">
        <v>47</v>
      </c>
      <c r="B35" s="62"/>
      <c r="C35" s="63"/>
      <c r="D35" s="63"/>
      <c r="E35" s="63"/>
      <c r="F35" s="63"/>
      <c r="G35" s="63"/>
      <c r="H35" s="63"/>
      <c r="I35" s="60">
        <f>I7</f>
        <v>43140</v>
      </c>
      <c r="J35" s="60"/>
      <c r="K35" s="5"/>
    </row>
    <row r="36" spans="1:11">
      <c r="A36" s="61" t="s">
        <v>6</v>
      </c>
      <c r="B36" s="61"/>
      <c r="C36" s="35"/>
      <c r="D36" s="35"/>
      <c r="E36" s="35"/>
      <c r="F36" s="35"/>
      <c r="G36" s="35"/>
      <c r="H36" s="35"/>
      <c r="I36" s="61" t="s">
        <v>7</v>
      </c>
      <c r="J36" s="61"/>
      <c r="K36" s="4"/>
    </row>
  </sheetData>
  <mergeCells count="82">
    <mergeCell ref="D1:J2"/>
    <mergeCell ref="A1:C2"/>
    <mergeCell ref="I35:J35"/>
    <mergeCell ref="I36:J36"/>
    <mergeCell ref="A35:B35"/>
    <mergeCell ref="A36:B36"/>
    <mergeCell ref="C35:H35"/>
    <mergeCell ref="C36:H36"/>
    <mergeCell ref="C10:E10"/>
    <mergeCell ref="F10:H10"/>
    <mergeCell ref="A12:D12"/>
    <mergeCell ref="H12:I12"/>
    <mergeCell ref="B13:D13"/>
    <mergeCell ref="A6:B6"/>
    <mergeCell ref="A3:J3"/>
    <mergeCell ref="A4:B4"/>
    <mergeCell ref="C4:E4"/>
    <mergeCell ref="F4:H4"/>
    <mergeCell ref="I4:J4"/>
    <mergeCell ref="C6:E6"/>
    <mergeCell ref="F6:H6"/>
    <mergeCell ref="I6:J6"/>
    <mergeCell ref="F5:H5"/>
    <mergeCell ref="I5:J5"/>
    <mergeCell ref="A5:B5"/>
    <mergeCell ref="C5:E5"/>
    <mergeCell ref="A33:J34"/>
    <mergeCell ref="A8:J8"/>
    <mergeCell ref="I9:J9"/>
    <mergeCell ref="C7:E7"/>
    <mergeCell ref="F7:H7"/>
    <mergeCell ref="I7:J7"/>
    <mergeCell ref="A7:B7"/>
    <mergeCell ref="A9:B9"/>
    <mergeCell ref="C9:E9"/>
    <mergeCell ref="I10:J10"/>
    <mergeCell ref="A11:B11"/>
    <mergeCell ref="C11:E11"/>
    <mergeCell ref="F11:H11"/>
    <mergeCell ref="I11:J11"/>
    <mergeCell ref="F9:H9"/>
    <mergeCell ref="A10:B10"/>
    <mergeCell ref="H13:I13"/>
    <mergeCell ref="E12:G12"/>
    <mergeCell ref="E13:G13"/>
    <mergeCell ref="B17:D17"/>
    <mergeCell ref="H17:I17"/>
    <mergeCell ref="E17:G17"/>
    <mergeCell ref="B14:D14"/>
    <mergeCell ref="B15:D15"/>
    <mergeCell ref="E14:G14"/>
    <mergeCell ref="H14:I14"/>
    <mergeCell ref="B16:D16"/>
    <mergeCell ref="E16:G16"/>
    <mergeCell ref="H16:I16"/>
    <mergeCell ref="E15:G15"/>
    <mergeCell ref="H15:I15"/>
    <mergeCell ref="B18:D18"/>
    <mergeCell ref="H18:I18"/>
    <mergeCell ref="B19:D19"/>
    <mergeCell ref="H19:I19"/>
    <mergeCell ref="E18:G18"/>
    <mergeCell ref="E19:G19"/>
    <mergeCell ref="A23:J23"/>
    <mergeCell ref="B20:D20"/>
    <mergeCell ref="H20:I20"/>
    <mergeCell ref="B21:D21"/>
    <mergeCell ref="H21:I21"/>
    <mergeCell ref="E20:G20"/>
    <mergeCell ref="E21:G21"/>
    <mergeCell ref="B22:D22"/>
    <mergeCell ref="E22:G22"/>
    <mergeCell ref="H22:I22"/>
    <mergeCell ref="B32:H32"/>
    <mergeCell ref="A24:J25"/>
    <mergeCell ref="B28:H28"/>
    <mergeCell ref="B27:H27"/>
    <mergeCell ref="B29:H29"/>
    <mergeCell ref="B30:H30"/>
    <mergeCell ref="B31:H31"/>
    <mergeCell ref="A26:J26"/>
    <mergeCell ref="I27:J32"/>
  </mergeCells>
  <phoneticPr fontId="1" type="noConversion"/>
  <printOptions horizontalCentered="1"/>
  <pageMargins left="0.54" right="0.55000000000000004" top="0.59" bottom="0.75" header="0.36" footer="0.26"/>
  <pageSetup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B76A6A4DF0CE44A789337507DDED58" ma:contentTypeVersion="8" ma:contentTypeDescription="Create a new document." ma:contentTypeScope="" ma:versionID="66e1110fa8657ffbac4a3c803377fa57">
  <xsd:schema xmlns:xsd="http://www.w3.org/2001/XMLSchema" xmlns:xs="http://www.w3.org/2001/XMLSchema" xmlns:p="http://schemas.microsoft.com/office/2006/metadata/properties" xmlns:ns2="2357c6aa-3a15-49b0-b539-1a62f307b088" xmlns:ns3="265b2596-bb72-4f5a-847f-ae24f96fe56f" targetNamespace="http://schemas.microsoft.com/office/2006/metadata/properties" ma:root="true" ma:fieldsID="15e6852870c8029716a632081b58da0a" ns2:_="" ns3:_="">
    <xsd:import namespace="2357c6aa-3a15-49b0-b539-1a62f307b088"/>
    <xsd:import namespace="265b2596-bb72-4f5a-847f-ae24f96fe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njv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7c6aa-3a15-49b0-b539-1a62f307b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njve" ma:index="13" nillable="true" ma:displayName="Person or Group" ma:list="UserInfo" ma:internalName="njv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b2596-bb72-4f5a-847f-ae24f96fe5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jve xmlns="2357c6aa-3a15-49b0-b539-1a62f307b088">
      <UserInfo>
        <DisplayName/>
        <AccountId xsi:nil="true"/>
        <AccountType/>
      </UserInfo>
    </njv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D4F36-6269-47B7-BAA8-379503637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7c6aa-3a15-49b0-b539-1a62f307b088"/>
    <ds:schemaRef ds:uri="265b2596-bb72-4f5a-847f-ae24f96fe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C30DCF-7D30-4BCA-93D5-192735C7AE78}">
  <ds:schemaRefs>
    <ds:schemaRef ds:uri="2357c6aa-3a15-49b0-b539-1a62f307b088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65b2596-bb72-4f5a-847f-ae24f96fe56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4BD37C2-B558-4B06-A4E6-60D2425FE4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Millipore Analysis</vt:lpstr>
    </vt:vector>
  </TitlesOfParts>
  <Company>Premier Chemical Technologies,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Premier</dc:creator>
  <cp:lastModifiedBy>Tanner Langinais</cp:lastModifiedBy>
  <cp:lastPrinted>2018-02-09T20:28:18Z</cp:lastPrinted>
  <dcterms:created xsi:type="dcterms:W3CDTF">2007-01-02T20:53:10Z</dcterms:created>
  <dcterms:modified xsi:type="dcterms:W3CDTF">2018-03-02T15:01:16Z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0x01010068B76A6A4DF0CE44A789337507DDED58</vt:lpwstr>
  </property>
</Properties>
</file>