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uhsnas-pri\home\ka156\FSDesktop\Desktop\personal\"/>
    </mc:Choice>
  </mc:AlternateContent>
  <bookViews>
    <workbookView xWindow="0" yWindow="0" windowWidth="25130" windowHeight="12430" activeTab="5"/>
  </bookViews>
  <sheets>
    <sheet name="oct" sheetId="3" r:id="rId1"/>
    <sheet name="nov" sheetId="1" r:id="rId2"/>
    <sheet name="dec" sheetId="2" r:id="rId3"/>
    <sheet name="jan" sheetId="4" r:id="rId4"/>
    <sheet name="feb" sheetId="5" r:id="rId5"/>
    <sheet name="march" sheetId="6" r:id="rId6"/>
    <sheet name="march (2)" sheetId="7" r:id="rId7"/>
  </sheets>
  <definedNames>
    <definedName name="_xlnm._FilterDatabase" localSheetId="2" hidden="1">dec!$A$1:$G$139</definedName>
    <definedName name="_xlnm._FilterDatabase" localSheetId="4" hidden="1">feb!$A$1:$G$19</definedName>
    <definedName name="_xlnm._FilterDatabase" localSheetId="3" hidden="1">jan!$A$1:$G$21</definedName>
    <definedName name="_xlnm._FilterDatabase" localSheetId="5" hidden="1">march!$A$1:$G$29</definedName>
    <definedName name="_xlnm._FilterDatabase" localSheetId="6" hidden="1">'march (2)'!$A$1:$G$29</definedName>
    <definedName name="_xlnm._FilterDatabase" localSheetId="1" hidden="1">nov!$A$1:$G$108</definedName>
    <definedName name="_xlnm._FilterDatabase" localSheetId="0" hidden="1">oct!$A$1:$G$139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M11" i="6" s="1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2" i="6"/>
  <c r="L3" i="7"/>
  <c r="L4" i="7"/>
  <c r="L5" i="7"/>
  <c r="L6" i="7"/>
  <c r="L7" i="7"/>
  <c r="L8" i="7"/>
  <c r="L9" i="7"/>
  <c r="L10" i="7"/>
  <c r="M10" i="7" s="1"/>
  <c r="L11" i="7"/>
  <c r="L12" i="7"/>
  <c r="L13" i="7"/>
  <c r="L14" i="7"/>
  <c r="L15" i="7"/>
  <c r="L16" i="7"/>
  <c r="L17" i="7"/>
  <c r="L18" i="7"/>
  <c r="M18" i="7" s="1"/>
  <c r="L19" i="7"/>
  <c r="L20" i="7"/>
  <c r="L21" i="7"/>
  <c r="L22" i="7"/>
  <c r="L23" i="7"/>
  <c r="L24" i="7"/>
  <c r="M24" i="7" s="1"/>
  <c r="L25" i="7"/>
  <c r="M25" i="7" s="1"/>
  <c r="L26" i="7"/>
  <c r="M26" i="7" s="1"/>
  <c r="L27" i="7"/>
  <c r="L28" i="7"/>
  <c r="L29" i="7"/>
  <c r="L30" i="7"/>
  <c r="L31" i="7"/>
  <c r="L2" i="7"/>
  <c r="M31" i="7"/>
  <c r="M30" i="7"/>
  <c r="M29" i="7"/>
  <c r="M28" i="7"/>
  <c r="M27" i="7"/>
  <c r="M23" i="7"/>
  <c r="M22" i="7"/>
  <c r="M21" i="7"/>
  <c r="M20" i="7"/>
  <c r="M19" i="7"/>
  <c r="M17" i="7"/>
  <c r="M16" i="7"/>
  <c r="M15" i="7"/>
  <c r="M14" i="7"/>
  <c r="M13" i="7"/>
  <c r="M12" i="7"/>
  <c r="M11" i="7"/>
  <c r="J10" i="7"/>
  <c r="J9" i="7"/>
  <c r="J8" i="7"/>
  <c r="J7" i="7"/>
  <c r="J6" i="7"/>
  <c r="J5" i="7"/>
  <c r="J4" i="7"/>
  <c r="J3" i="7"/>
  <c r="J2" i="7"/>
  <c r="K2" i="7" s="1"/>
  <c r="M10" i="6"/>
  <c r="J10" i="6"/>
  <c r="J8" i="6"/>
  <c r="J9" i="6"/>
  <c r="J4" i="6"/>
  <c r="J5" i="6"/>
  <c r="J6" i="6"/>
  <c r="J7" i="6"/>
  <c r="K3" i="7" l="1"/>
  <c r="M2" i="7"/>
  <c r="M12" i="6"/>
  <c r="J3" i="6"/>
  <c r="J2" i="6"/>
  <c r="K2" i="6" s="1"/>
  <c r="M2" i="6" s="1"/>
  <c r="J2" i="5"/>
  <c r="K4" i="7" l="1"/>
  <c r="M3" i="7"/>
  <c r="M13" i="6"/>
  <c r="K3" i="6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2" i="5"/>
  <c r="M4" i="7" l="1"/>
  <c r="K5" i="7"/>
  <c r="K4" i="6"/>
  <c r="M3" i="6"/>
  <c r="M14" i="6"/>
  <c r="J16" i="5"/>
  <c r="J17" i="5"/>
  <c r="J18" i="5"/>
  <c r="J19" i="5"/>
  <c r="J20" i="5"/>
  <c r="J21" i="5"/>
  <c r="K6" i="7" l="1"/>
  <c r="M5" i="7"/>
  <c r="K5" i="6"/>
  <c r="M4" i="6"/>
  <c r="M15" i="6"/>
  <c r="J7" i="5"/>
  <c r="J8" i="5"/>
  <c r="J9" i="5"/>
  <c r="J10" i="5"/>
  <c r="J11" i="5"/>
  <c r="J12" i="5"/>
  <c r="J13" i="5"/>
  <c r="J14" i="5"/>
  <c r="J15" i="5"/>
  <c r="J22" i="5"/>
  <c r="J23" i="5"/>
  <c r="J24" i="5"/>
  <c r="J25" i="5"/>
  <c r="J26" i="5"/>
  <c r="J27" i="5"/>
  <c r="J28" i="5"/>
  <c r="J29" i="5"/>
  <c r="J6" i="5"/>
  <c r="J5" i="5"/>
  <c r="M6" i="7" l="1"/>
  <c r="K7" i="7"/>
  <c r="K6" i="6"/>
  <c r="M5" i="6"/>
  <c r="M16" i="6"/>
  <c r="J3" i="5"/>
  <c r="J4" i="5"/>
  <c r="K2" i="5"/>
  <c r="S2" i="5" s="1"/>
  <c r="J2" i="4"/>
  <c r="K8" i="7" l="1"/>
  <c r="M7" i="7"/>
  <c r="K7" i="6"/>
  <c r="M6" i="6"/>
  <c r="M17" i="6"/>
  <c r="K3" i="5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K9" i="7" l="1"/>
  <c r="M9" i="7" s="1"/>
  <c r="M8" i="7"/>
  <c r="K8" i="6"/>
  <c r="M7" i="6"/>
  <c r="M18" i="6"/>
  <c r="S3" i="5"/>
  <c r="K4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2" i="4"/>
  <c r="K9" i="6" l="1"/>
  <c r="M9" i="6" s="1"/>
  <c r="M8" i="6"/>
  <c r="M19" i="6"/>
  <c r="S4" i="5"/>
  <c r="K5" i="5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M20" i="6" l="1"/>
  <c r="S5" i="5"/>
  <c r="K6" i="5"/>
  <c r="J3" i="4"/>
  <c r="K2" i="4"/>
  <c r="N3" i="2"/>
  <c r="M21" i="6" l="1"/>
  <c r="K7" i="5"/>
  <c r="S6" i="5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M22" i="6" l="1"/>
  <c r="K8" i="5"/>
  <c r="S7" i="5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" i="2"/>
  <c r="O4" i="3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" i="3"/>
  <c r="N29" i="3"/>
  <c r="N30" i="3"/>
  <c r="N31" i="3"/>
  <c r="N3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" i="3"/>
  <c r="O2" i="3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N3" i="1" s="1"/>
  <c r="N4" i="1" s="1"/>
  <c r="O3" i="2"/>
  <c r="O4" i="2" s="1"/>
  <c r="O5" i="2" s="1"/>
  <c r="O6" i="2" s="1"/>
  <c r="O7" i="2" s="1"/>
  <c r="O8" i="2" s="1"/>
  <c r="M23" i="6" l="1"/>
  <c r="K9" i="5"/>
  <c r="S8" i="5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O9" i="2"/>
  <c r="M24" i="6" l="1"/>
  <c r="S9" i="5"/>
  <c r="K10" i="5"/>
  <c r="O10" i="2"/>
  <c r="O11" i="2" s="1"/>
  <c r="O12" i="2" s="1"/>
  <c r="O13" i="2" s="1"/>
  <c r="M25" i="6" l="1"/>
  <c r="S10" i="5"/>
  <c r="K11" i="5"/>
  <c r="O14" i="2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M26" i="6" l="1"/>
  <c r="K12" i="5"/>
  <c r="S11" i="5"/>
  <c r="M27" i="6" l="1"/>
  <c r="K13" i="5"/>
  <c r="S12" i="5"/>
  <c r="M28" i="6" l="1"/>
  <c r="S13" i="5"/>
  <c r="K14" i="5"/>
  <c r="M29" i="6" l="1"/>
  <c r="K15" i="5"/>
  <c r="S14" i="5"/>
  <c r="M30" i="6" l="1"/>
  <c r="M31" i="6"/>
  <c r="K16" i="5"/>
  <c r="S15" i="5"/>
  <c r="S16" i="5" l="1"/>
  <c r="K17" i="5"/>
  <c r="K18" i="5" l="1"/>
  <c r="S17" i="5"/>
  <c r="K19" i="5" l="1"/>
  <c r="S18" i="5"/>
  <c r="K20" i="5" l="1"/>
  <c r="S19" i="5"/>
  <c r="K21" i="5" l="1"/>
  <c r="S20" i="5"/>
  <c r="K22" i="5" l="1"/>
  <c r="S21" i="5"/>
  <c r="K23" i="5" l="1"/>
  <c r="S22" i="5"/>
  <c r="S23" i="5" l="1"/>
  <c r="K24" i="5"/>
  <c r="S24" i="5" l="1"/>
  <c r="K25" i="5"/>
  <c r="K26" i="5" l="1"/>
  <c r="S25" i="5"/>
  <c r="K27" i="5" l="1"/>
  <c r="S26" i="5"/>
  <c r="S27" i="5" l="1"/>
  <c r="K28" i="5"/>
  <c r="K29" i="5" l="1"/>
  <c r="S29" i="5" s="1"/>
  <c r="S28" i="5"/>
</calcChain>
</file>

<file path=xl/sharedStrings.xml><?xml version="1.0" encoding="utf-8"?>
<sst xmlns="http://schemas.openxmlformats.org/spreadsheetml/2006/main" count="3194" uniqueCount="524">
  <si>
    <t>NYTimes*NYTimes 8006984637 NY</t>
  </si>
  <si>
    <t>debit</t>
  </si>
  <si>
    <t>Entertainment</t>
  </si>
  <si>
    <t>KA - Citi ThankYou Premier Card</t>
  </si>
  <si>
    <t>Starbucks</t>
  </si>
  <si>
    <t>STARBUCKS STORE 29212 ATHENS GA</t>
  </si>
  <si>
    <t>Coffee Shops</t>
  </si>
  <si>
    <t>Target</t>
  </si>
  <si>
    <t>TARGET.COM  *</t>
  </si>
  <si>
    <t>Target Purchases</t>
  </si>
  <si>
    <t>Taylor - Chase Preferred</t>
  </si>
  <si>
    <t>STARBUCKS STORE 29212</t>
  </si>
  <si>
    <t>Netflix</t>
  </si>
  <si>
    <t>NETFLIX.COM</t>
  </si>
  <si>
    <t>Movies &amp; DVDs</t>
  </si>
  <si>
    <t>Amazon</t>
  </si>
  <si>
    <t>AMZN Digital*BK2KB6M33</t>
  </si>
  <si>
    <t>Shopping</t>
  </si>
  <si>
    <t>Taylor - Chase Amazon</t>
  </si>
  <si>
    <t>TARGET        00014530</t>
  </si>
  <si>
    <t>City of Durham</t>
  </si>
  <si>
    <t>CITY OF DURHAM, NC</t>
  </si>
  <si>
    <t>Water/Sewer</t>
  </si>
  <si>
    <t>Hulu</t>
  </si>
  <si>
    <t>HLU*HULU 107771179144- HULU.COM/BILL CA</t>
  </si>
  <si>
    <t>DONATION VIA P 4029357733 DC</t>
  </si>
  <si>
    <t>PAYPAL *DONATION VIA P 4029357733 DC</t>
  </si>
  <si>
    <t>Charity</t>
  </si>
  <si>
    <t>United Scope LLC</t>
  </si>
  <si>
    <t>PAYPAL *UNITEDSCOPE 4029357733 CA</t>
  </si>
  <si>
    <t>Toys</t>
  </si>
  <si>
    <t>Google</t>
  </si>
  <si>
    <t>GOOGLE*GOOGLE FI INTERNET CA</t>
  </si>
  <si>
    <t>Mobile Phone</t>
  </si>
  <si>
    <t>STARBUCKS 800-782-7282</t>
  </si>
  <si>
    <t>CREDIT CARD</t>
  </si>
  <si>
    <t>ABCMouse</t>
  </si>
  <si>
    <t>ABCMOUSE.COM* 800-633-3331 CA</t>
  </si>
  <si>
    <t>Education</t>
  </si>
  <si>
    <t>Shell</t>
  </si>
  <si>
    <t>SHELL OIL 21612220056</t>
  </si>
  <si>
    <t>Gas &amp; Fuel</t>
  </si>
  <si>
    <t>Dick's Sporting</t>
  </si>
  <si>
    <t>DICKS SPORTING GOODS1068</t>
  </si>
  <si>
    <t>Sporting Goods</t>
  </si>
  <si>
    <t>Fresh Market</t>
  </si>
  <si>
    <t>THE FRESH MARKET 155 ATHENS GA</t>
  </si>
  <si>
    <t>Groceries</t>
  </si>
  <si>
    <t>Amazon.com*MU6IJ7T33</t>
  </si>
  <si>
    <t>CVS</t>
  </si>
  <si>
    <t>WWW.CVS.COM 800-746-7287 IN</t>
  </si>
  <si>
    <t>Pharmacy</t>
  </si>
  <si>
    <t>THE FRESH MARKET 155</t>
  </si>
  <si>
    <t>Best Buy</t>
  </si>
  <si>
    <t>PAYPAL *BESTBUY COM 4029357733 MN</t>
  </si>
  <si>
    <t>Electronics &amp; Software</t>
  </si>
  <si>
    <t>WUNC RADIO 9199629862 NC</t>
  </si>
  <si>
    <t>GOOGLE*GOOGLE STORAGE</t>
  </si>
  <si>
    <t>SUMUP *STREET FARE LLC</t>
  </si>
  <si>
    <t>Restaurants</t>
  </si>
  <si>
    <t>Circle K</t>
  </si>
  <si>
    <t>CIRCLE K # 20104</t>
  </si>
  <si>
    <t>BOTANIST AND BARREL</t>
  </si>
  <si>
    <t>SQ *BOTANIST AND BARREL</t>
  </si>
  <si>
    <t>CVS/PHARMACY #02710 DURHAM NC</t>
  </si>
  <si>
    <t>Paper Culture LLC</t>
  </si>
  <si>
    <t>PAPER CULTURE 8777728588 CA</t>
  </si>
  <si>
    <t>Personal Care</t>
  </si>
  <si>
    <t>Adorama</t>
  </si>
  <si>
    <t>ADORAMAPIX.COM 212-333-5059 NY</t>
  </si>
  <si>
    <t>Bojangles</t>
  </si>
  <si>
    <t>BOJANGLES 9</t>
  </si>
  <si>
    <t>Fast Food</t>
  </si>
  <si>
    <t>Jimmy John's</t>
  </si>
  <si>
    <t>JIMMY JOHNS - 992 - EC</t>
  </si>
  <si>
    <t>HAND AND STONE DURHAM DURHAM NC</t>
  </si>
  <si>
    <t>Doctor</t>
  </si>
  <si>
    <t>Spotify</t>
  </si>
  <si>
    <t>Spotify USA</t>
  </si>
  <si>
    <t>Music</t>
  </si>
  <si>
    <t>CU* DUES 8555243332 CO</t>
  </si>
  <si>
    <t>Business Services</t>
  </si>
  <si>
    <t>FBPAY *NetworkforGood donate.fb.com CA</t>
  </si>
  <si>
    <t>TWP*SUB26407090 2023346100 DC</t>
  </si>
  <si>
    <t>Amazon Kindle</t>
  </si>
  <si>
    <t>Kindle Svcs*YL8X04N83</t>
  </si>
  <si>
    <t>Books</t>
  </si>
  <si>
    <t>BAR TACO CHAPEL HILL</t>
  </si>
  <si>
    <t>MONTHLY DONATION TO WI 877-6009454 CA</t>
  </si>
  <si>
    <t>Amazon.com*2042B1FL2</t>
  </si>
  <si>
    <t>BOTTLE REV CHAPEL HILL CHAPEL HILL NC</t>
  </si>
  <si>
    <t>Alcohol &amp; Bars</t>
  </si>
  <si>
    <t>Lowe's</t>
  </si>
  <si>
    <t>LOWES #00487* CHAPEL HILL NC</t>
  </si>
  <si>
    <t>Home Improvement</t>
  </si>
  <si>
    <t>TARGET        00018721</t>
  </si>
  <si>
    <t>COOK OUT SHANNON RD</t>
  </si>
  <si>
    <t>EAST DURHAM CHI</t>
  </si>
  <si>
    <t>PAYPAL *EAST DURHAM CHI</t>
  </si>
  <si>
    <t>BackThen Sub 650-253-0000 CA</t>
  </si>
  <si>
    <t>GOOGLE *BackThen Sub 650-253-0000 CA</t>
  </si>
  <si>
    <t>AMZN Mktp US*2087G0F31</t>
  </si>
  <si>
    <t>SHELL OIL 12645293007 DURHAM NC</t>
  </si>
  <si>
    <t>THE REGULATOR BOOKSHOP DURHAM NC</t>
  </si>
  <si>
    <t>Labor Panes of Durhamchapel Hill</t>
  </si>
  <si>
    <t>Labor Panes of Durham/Cha</t>
  </si>
  <si>
    <t>Paid Check # 246 for PASSPORTSER Draft, Withdrawal, Processed</t>
  </si>
  <si>
    <t>Paid Check # 246 for PASSPORTSER</t>
  </si>
  <si>
    <t>Cash &amp; ATM</t>
  </si>
  <si>
    <t>1. Essentials</t>
  </si>
  <si>
    <t>UNC CTR FOR PUBLIC TEL 919-5497000 NC</t>
  </si>
  <si>
    <t>Harris Teeter</t>
  </si>
  <si>
    <t>HARRIS TEETER 0224</t>
  </si>
  <si>
    <t>Consumer Reports</t>
  </si>
  <si>
    <t>CONSUMERREPORTS.ORG 8003330663 NY</t>
  </si>
  <si>
    <t>Paid Check # 277 for PASSPORTSER Draft, Withdrawal, Processed</t>
  </si>
  <si>
    <t>Paid Check # 277 for PASSPORTSER</t>
  </si>
  <si>
    <t>Misc Expenses</t>
  </si>
  <si>
    <t>Paid Check # 000278 Draft, Withdrawal, Processed 000278</t>
  </si>
  <si>
    <t>Paid Check # 000278</t>
  </si>
  <si>
    <t>Durham Co-Op Market</t>
  </si>
  <si>
    <t>DURHAM CO-OP MARKET -</t>
  </si>
  <si>
    <t>Food Bank of Cenc</t>
  </si>
  <si>
    <t>FOOD BANK OF CENC 9198750707 NC</t>
  </si>
  <si>
    <t>The Parlour</t>
  </si>
  <si>
    <t>SQ *THE PARLOUR gosq.com NC</t>
  </si>
  <si>
    <t>Office Depot</t>
  </si>
  <si>
    <t>OFFICE DEPOT #122 DURHAM NC</t>
  </si>
  <si>
    <t>Office Supplies</t>
  </si>
  <si>
    <t>Duke Energy</t>
  </si>
  <si>
    <t>DUKE ENERGY : UTIL. BILL</t>
  </si>
  <si>
    <t>Electric Bill</t>
  </si>
  <si>
    <t>Spectrum</t>
  </si>
  <si>
    <t>SPECTRUM 855-707-7328 NC</t>
  </si>
  <si>
    <t>Internet</t>
  </si>
  <si>
    <t>ZM INDY, DBA INDY WEEK 9192861972 NC</t>
  </si>
  <si>
    <t>SUNTRUST : OLB MTGPMT ACH, Withdrawal, Processed</t>
  </si>
  <si>
    <t>SUNTRUST : OLB MTGPMT</t>
  </si>
  <si>
    <t>Mortgage &amp; Rent</t>
  </si>
  <si>
    <t>Sprouts Farmers Market, Inc.</t>
  </si>
  <si>
    <t>SPROUTS FARMERS MAR</t>
  </si>
  <si>
    <t>Amazon web services</t>
  </si>
  <si>
    <t>USPS</t>
  </si>
  <si>
    <t>USPS KIOSK 3621959551 DURHAM NC</t>
  </si>
  <si>
    <t>Shipping</t>
  </si>
  <si>
    <t>Coursera</t>
  </si>
  <si>
    <t>COURSRA69QQSYC2NTZV0X 6509639884 CA</t>
  </si>
  <si>
    <t>Tuition</t>
  </si>
  <si>
    <t>Honda</t>
  </si>
  <si>
    <t>HONDA PMT : 8005179699</t>
  </si>
  <si>
    <t>Auto Payment</t>
  </si>
  <si>
    <t>HARRIS TEETER FUEL0491</t>
  </si>
  <si>
    <t>HI-WIRE BREWING DURHAM</t>
  </si>
  <si>
    <t>Texaco</t>
  </si>
  <si>
    <t>UHL*WADES TEXACO SRV</t>
  </si>
  <si>
    <t>Furnishings</t>
  </si>
  <si>
    <t>West Elm</t>
  </si>
  <si>
    <t>WESTELM.COM 866-937-8356 CA</t>
  </si>
  <si>
    <t>CKO*PATREON* MEMBERSHI 833-9728766 CA</t>
  </si>
  <si>
    <t>Gym</t>
  </si>
  <si>
    <t>DUKE HEALTH MYCHART PM 800-7826945 NC</t>
  </si>
  <si>
    <t>NYTIMES 8006984637 NY</t>
  </si>
  <si>
    <t>Newspapers &amp; Magazines</t>
  </si>
  <si>
    <t>WADES TEXACO</t>
  </si>
  <si>
    <t>Day</t>
  </si>
  <si>
    <t>sum</t>
  </si>
  <si>
    <t>Running Total</t>
  </si>
  <si>
    <t>THE FRESH MARKET 205</t>
  </si>
  <si>
    <t>QuikTrip</t>
  </si>
  <si>
    <t>QT 828</t>
  </si>
  <si>
    <t>AMZN Mktp US*FG8A11C23</t>
  </si>
  <si>
    <t>COOK OUT UGA</t>
  </si>
  <si>
    <t>ZM INDY, DBA INDY WEEK DURHAM NC</t>
  </si>
  <si>
    <t>REGULATORBO 4029357733 CA</t>
  </si>
  <si>
    <t>PAYPAL *REGULATORBO 4029357733 CA</t>
  </si>
  <si>
    <t>SYNCHRONY BANK : PAYMENT ACH, Withdrawal, Processed</t>
  </si>
  <si>
    <t>SYNCHRONY BANK : PAYMENT</t>
  </si>
  <si>
    <t>Credit Card Payment</t>
  </si>
  <si>
    <t>Synchrony Bank : CC payment ACH, Withdrawal, Processed</t>
  </si>
  <si>
    <t>Synchrony Bank : CC PYMT</t>
  </si>
  <si>
    <t>Income</t>
  </si>
  <si>
    <t>BAR TACO CHAPEL HILL 910-807-8226 NC</t>
  </si>
  <si>
    <t>NINTH STREET BAKERY</t>
  </si>
  <si>
    <t>SQ *NINTH STREET BAKERY</t>
  </si>
  <si>
    <t>TARGET        00020693</t>
  </si>
  <si>
    <t>Transfer</t>
  </si>
  <si>
    <t>4. Emergency Fund</t>
  </si>
  <si>
    <t>State Farm</t>
  </si>
  <si>
    <t>STATE FARM RO 27 : SFPP</t>
  </si>
  <si>
    <t>Auto Insurance</t>
  </si>
  <si>
    <t>Paid Check # 276 for PASSPORTSER Draft, Withdrawal, Processed</t>
  </si>
  <si>
    <t>Paid Check # 276 for PASSPORTSER</t>
  </si>
  <si>
    <t>USPS PO 3621920701</t>
  </si>
  <si>
    <t>Amazon.com*285LF0F10</t>
  </si>
  <si>
    <t>Amazon.com*2T70Q7Y72</t>
  </si>
  <si>
    <t>DOMINION ENERGY : DRAFT ACH, Withdrawal, Processed</t>
  </si>
  <si>
    <t>DOMINION ENERGY : DRAFT</t>
  </si>
  <si>
    <t>Utilities</t>
  </si>
  <si>
    <t>BOJANGLES 6</t>
  </si>
  <si>
    <t>Girl Scouts</t>
  </si>
  <si>
    <t>GIRL SCOUTS OF THE USA NEW YORK, NY NY</t>
  </si>
  <si>
    <t>Gifts &amp; Donations</t>
  </si>
  <si>
    <t>AMZN Mktp US*283UM3C21</t>
  </si>
  <si>
    <t>SHELL OIL 12645255006</t>
  </si>
  <si>
    <t>Uber Eats</t>
  </si>
  <si>
    <t>UBER EATS 8005928996 CA</t>
  </si>
  <si>
    <t>Food &amp; Dining</t>
  </si>
  <si>
    <t>HLU*HULU 107771177388- HULU.COM/BILL CA</t>
  </si>
  <si>
    <t>GOOGLE* Google Fi Mountain View CA</t>
  </si>
  <si>
    <t>Walgreens</t>
  </si>
  <si>
    <t>WALGREENS #11894</t>
  </si>
  <si>
    <t>USPS PO 3621950707</t>
  </si>
  <si>
    <t>BESTBUYCOM806353373608 888-BESTBUY MN</t>
  </si>
  <si>
    <t>Amazon.com*2T6X526L2</t>
  </si>
  <si>
    <t>RAGAN &amp; HOLLY'S PUMPKIN</t>
  </si>
  <si>
    <t>Kids Activities</t>
  </si>
  <si>
    <t>REI</t>
  </si>
  <si>
    <t>REI #85 DURHAM DURHAM NC</t>
  </si>
  <si>
    <t>Sports</t>
  </si>
  <si>
    <t>DUKE PKG I DURHAM NC</t>
  </si>
  <si>
    <t>Parking</t>
  </si>
  <si>
    <t>USPS.COM POSTAL STORE 800-782-6724 MO</t>
  </si>
  <si>
    <t>WALGREENS #11894 DURHAM NC</t>
  </si>
  <si>
    <t>SHELL OIL 12645255006 DURHAM NC</t>
  </si>
  <si>
    <t>MOSQUITO JOE NC005</t>
  </si>
  <si>
    <t>Home Services</t>
  </si>
  <si>
    <t>AMZN Mktp US*2T7SG8BI1</t>
  </si>
  <si>
    <t>Google Storage</t>
  </si>
  <si>
    <t>GOOGLE *Google Storage</t>
  </si>
  <si>
    <t>FALCONBRIDGE ANIMAL HO</t>
  </si>
  <si>
    <t>Veterinary</t>
  </si>
  <si>
    <t>HARRIS TEETER 0120</t>
  </si>
  <si>
    <t>BP</t>
  </si>
  <si>
    <t>BP#2308617H VALLEY FAMIL</t>
  </si>
  <si>
    <t>SCALAWAG DURHAM NC</t>
  </si>
  <si>
    <t>Paid Check # 000274 Draft, Withdrawal, Processed 000274</t>
  </si>
  <si>
    <t>Paid Check # 000274</t>
  </si>
  <si>
    <t>Gift</t>
  </si>
  <si>
    <t>Prime Video*2T9H01T10</t>
  </si>
  <si>
    <t>HELP.HBOMAX.COM NEW YORK NY</t>
  </si>
  <si>
    <t>Durham County ABC Board</t>
  </si>
  <si>
    <t>DURHAM COUNTY ABC #14</t>
  </si>
  <si>
    <t>Taproot</t>
  </si>
  <si>
    <t>SP * TAPROOT MAGAZINE 8024721617 VT</t>
  </si>
  <si>
    <t>Printing</t>
  </si>
  <si>
    <t>STARBUCKS STORE 25714</t>
  </si>
  <si>
    <t>TARGET 00018721 DURHAM NC</t>
  </si>
  <si>
    <t>EASTDURHAMC</t>
  </si>
  <si>
    <t>PAYPAL *EASTDURHAMC</t>
  </si>
  <si>
    <t>Amazon.com*2T3OZ8FV1</t>
  </si>
  <si>
    <t>PACT APPAREL 3033961500 CO</t>
  </si>
  <si>
    <t>Clothing</t>
  </si>
  <si>
    <t>AMZN Mktp US*MK2222S40</t>
  </si>
  <si>
    <t>GOOGLE*BACKTHEN SUB INTERNET CA</t>
  </si>
  <si>
    <t>Amazon Tips*MK5GX78S2</t>
  </si>
  <si>
    <t>Amazon.com*MK0GI7HG0</t>
  </si>
  <si>
    <t>USA*VEND AT AIR SERV CARRBORO NC</t>
  </si>
  <si>
    <t>BP#2308617H VALLEY QPS DURHAM NC</t>
  </si>
  <si>
    <t>Babbel.com Berlin DEU</t>
  </si>
  <si>
    <t>CARHARTT 877-335-4272 MI</t>
  </si>
  <si>
    <t>Kids</t>
  </si>
  <si>
    <t>Amazon.com*MK55D1X00</t>
  </si>
  <si>
    <t>Amazon.com*MK1TE4MW2</t>
  </si>
  <si>
    <t>Hanna Andersson</t>
  </si>
  <si>
    <t>HANNA ANDERSSON HQ PORTLAND OR</t>
  </si>
  <si>
    <t>Venmo</t>
  </si>
  <si>
    <t>VENMO : PAYMENT</t>
  </si>
  <si>
    <t>PACT 4029357733 CO</t>
  </si>
  <si>
    <t>PAYPAL *PACT 4029357733 CO</t>
  </si>
  <si>
    <t>LUSH DIGITAL USA 8887335874 CA</t>
  </si>
  <si>
    <t>Grinnell College</t>
  </si>
  <si>
    <t>GRINNELL COLLEGE 8668501846 IA</t>
  </si>
  <si>
    <t>Paid Check # 000275 Draft, Withdrawal, Processed 000275</t>
  </si>
  <si>
    <t>Paid Check # 000275</t>
  </si>
  <si>
    <t>STARBUCKS</t>
  </si>
  <si>
    <t>Cost Plus World Market</t>
  </si>
  <si>
    <t>WORLDMARKET.COM 8779675362 PA</t>
  </si>
  <si>
    <t>P.F. Chang's</t>
  </si>
  <si>
    <t>PF CHANGS #9927 OLO 1111111111 NC</t>
  </si>
  <si>
    <t>Amazon.com*MK89U63B0</t>
  </si>
  <si>
    <t>USA*VEND AT AIR SERV</t>
  </si>
  <si>
    <t>Service &amp; Parts</t>
  </si>
  <si>
    <t>Amazon.com*MK4I85FA0</t>
  </si>
  <si>
    <t>Chick-Fil-A</t>
  </si>
  <si>
    <t>CHICK-FIL-A #03490</t>
  </si>
  <si>
    <t>ITCH.IO - GAME STORE</t>
  </si>
  <si>
    <t>Verizon Wireless</t>
  </si>
  <si>
    <t>VZWRLSS*ETM SGA0862001</t>
  </si>
  <si>
    <t>BRENZ PIZZA COMPANY CHAPEL HILL NC</t>
  </si>
  <si>
    <t>HARRIS TEETER 394</t>
  </si>
  <si>
    <t>BUA THAI CUISINE LLC</t>
  </si>
  <si>
    <t>AMZN Mktp US*MK9294NX1</t>
  </si>
  <si>
    <t>ANNUAL MEMBERSHIP FEE</t>
  </si>
  <si>
    <t>Service Fee</t>
  </si>
  <si>
    <t>Extra paycheck income</t>
  </si>
  <si>
    <t>Ninth Street Dance Co Op</t>
  </si>
  <si>
    <t>NINTH STREET DANCE 919-2866011 NC</t>
  </si>
  <si>
    <t>SP * OH BOY RECORDS</t>
  </si>
  <si>
    <t>TARGET.COM</t>
  </si>
  <si>
    <t>ESCAZU CHOCOLATES gosq.com NC</t>
  </si>
  <si>
    <t>SQ *ESCAZU CHOCOLATES gosq.com NC</t>
  </si>
  <si>
    <t>Amazon.com*4U0DV1263</t>
  </si>
  <si>
    <t>PONYSAURUS BREWING CO.</t>
  </si>
  <si>
    <t>BULL CITY CIDERWORKS</t>
  </si>
  <si>
    <t>SQ *BULL CITY CIDERWORKS</t>
  </si>
  <si>
    <t>SP * LAURIE CAFFERY CL</t>
  </si>
  <si>
    <t>Amazon.com*4M2631MD3</t>
  </si>
  <si>
    <t>LOWES #00487*</t>
  </si>
  <si>
    <t>THE FRESH MARKET 8882467822 CA</t>
  </si>
  <si>
    <t>ULTASALONCO 4029357733 IL</t>
  </si>
  <si>
    <t>PAYPAL *ULTASALONCO 4029357733 IL</t>
  </si>
  <si>
    <t>AMZN Mktp US*9O9Q10E03</t>
  </si>
  <si>
    <t>AMZN Mktp US*HJ8ST14H3</t>
  </si>
  <si>
    <t>HANNAANDERS 4029357733 CA</t>
  </si>
  <si>
    <t>PAYPAL *HANNAANDERS 4029357733 CA</t>
  </si>
  <si>
    <t>UGGTEVASANU 4029357733 AZ</t>
  </si>
  <si>
    <t>PAYPAL *UGGTEVASANU 4029357733 AZ</t>
  </si>
  <si>
    <t>Chapel Hill Tire Co., Inc.</t>
  </si>
  <si>
    <t>HLU*HULU 107771175770- HULU.COM/BILL CA</t>
  </si>
  <si>
    <t>Etsy.com</t>
  </si>
  <si>
    <t>Etsy.com - Industry571 Brooklyn NY</t>
  </si>
  <si>
    <t>AMZN Mktp US*U37XF9SG3</t>
  </si>
  <si>
    <t>Home Depot</t>
  </si>
  <si>
    <t>THE HOME DEPOT #3620 DURHAM NC</t>
  </si>
  <si>
    <t>WALGREENS #7317</t>
  </si>
  <si>
    <t>Mission Asset Fund</t>
  </si>
  <si>
    <t>At Home</t>
  </si>
  <si>
    <t>AT HOME STORE 091 DURHAM NC</t>
  </si>
  <si>
    <t>THE FRESH MARKET 205 DURHAM NC</t>
  </si>
  <si>
    <t>HARRIS TEETER 0491</t>
  </si>
  <si>
    <t>SP * KRIS NATIONS</t>
  </si>
  <si>
    <t>OLIVER'S COLLAR DOG TREAT</t>
  </si>
  <si>
    <t>Pets</t>
  </si>
  <si>
    <t>CHAPEL HILL TIRE CO INC</t>
  </si>
  <si>
    <t>amount</t>
  </si>
  <si>
    <t>category</t>
  </si>
  <si>
    <t>card</t>
  </si>
  <si>
    <t>debit/credit</t>
  </si>
  <si>
    <t>date</t>
  </si>
  <si>
    <t>DMV</t>
  </si>
  <si>
    <t>GOV*NC DMV</t>
  </si>
  <si>
    <t>Auto &amp; Transport</t>
  </si>
  <si>
    <t>Target Credit Card</t>
  </si>
  <si>
    <t>LOWES #02778*</t>
  </si>
  <si>
    <t>WPY*Mission Asset Fund 866-818-9057 CA</t>
  </si>
  <si>
    <t>NFGPAULI MURRAY CENTE 8882847978 DC</t>
  </si>
  <si>
    <t>To Share 0001 REF# 12831200 InternetBanking, Withdrawal, Processed, Transfer</t>
  </si>
  <si>
    <t>To Share 0001 REF# 12831200</t>
  </si>
  <si>
    <t>3. Travel Fund</t>
  </si>
  <si>
    <t>To Share 0001 REF# 12831216 InternetBanking, Withdrawal, Processed, Transfer</t>
  </si>
  <si>
    <t>To Share 0001 REF# 12831216</t>
  </si>
  <si>
    <t>5. Car</t>
  </si>
  <si>
    <t>DURHAM CO-OP MARKET - NC</t>
  </si>
  <si>
    <t>Amazon.com*AU6625Z73</t>
  </si>
  <si>
    <t>NYTimes*NYTimes 800-698-4637 NY</t>
  </si>
  <si>
    <t>HLU*HULU 107771176596- HULU.COM/BILL CA</t>
  </si>
  <si>
    <t>State of NC</t>
  </si>
  <si>
    <t>GOV*State of NC</t>
  </si>
  <si>
    <t>KA - Chase Reserve</t>
  </si>
  <si>
    <t>Amazon.com*EM8XL5CX3</t>
  </si>
  <si>
    <t>THE FRESH MARKET SAN FRANCISCO CA</t>
  </si>
  <si>
    <t>SPROUTS FARMERS MARK DURHAM NC</t>
  </si>
  <si>
    <t>MIEL BON BONS LLC</t>
  </si>
  <si>
    <t>SQ *MIEL BON BONS LLC</t>
  </si>
  <si>
    <t>AMZN Digital*2I80U1Q40</t>
  </si>
  <si>
    <t>Durham Woman's Club</t>
  </si>
  <si>
    <t>DURHAM WOMANS CLINIC DURHAM NC</t>
  </si>
  <si>
    <t>Vanguard</t>
  </si>
  <si>
    <t>VANGUARD BUY : INVESTMENT</t>
  </si>
  <si>
    <t>Retirement Savings</t>
  </si>
  <si>
    <t>Amazon Tips*SG5A70993</t>
  </si>
  <si>
    <t>Streamline Services</t>
  </si>
  <si>
    <t>FID BKG SVC LLC : MONEYLINE ACH, Withdrawal, Processed</t>
  </si>
  <si>
    <t>FID BKG SVC LLC : MONEYLINE</t>
  </si>
  <si>
    <t>Buy</t>
  </si>
  <si>
    <t>GoFndMe* Memorial Fund fo</t>
  </si>
  <si>
    <t>KIPOS GREEK TAVERNA</t>
  </si>
  <si>
    <t>BRENZ PIZZA COMPANY</t>
  </si>
  <si>
    <t>AMZN Mktp US*ZR0V59OU3</t>
  </si>
  <si>
    <t>CVS/PHARMACY #02710</t>
  </si>
  <si>
    <t>DUKE CANCER CTR RADIOL DURHAM NC</t>
  </si>
  <si>
    <t>Etsy.com - WatchBandsS Brooklyn NY</t>
  </si>
  <si>
    <t>Amazon.com*QD00I29A3</t>
  </si>
  <si>
    <t>USPS PO 3621950707 DURHAM NC</t>
  </si>
  <si>
    <t>CVS/PHARMACY #04391 DURHAM NC</t>
  </si>
  <si>
    <t>Amazon.com*J70HP51D3</t>
  </si>
  <si>
    <t>Amazon.com*YA4353MV3</t>
  </si>
  <si>
    <t>STREAMLINE SERVICES, I RALEIGH NC</t>
  </si>
  <si>
    <t>Hotel</t>
  </si>
  <si>
    <t>CVS/PHARMACY #04391</t>
  </si>
  <si>
    <t>HIWIRE BREWING DURHAM</t>
  </si>
  <si>
    <t>PROSE R2111562044686 BROOKLYN NY</t>
  </si>
  <si>
    <t>CHASE CREDIT CRD : EPAY ACH, Withdrawal, Processed</t>
  </si>
  <si>
    <t>CHASE CREDIT CRD : EPAY</t>
  </si>
  <si>
    <t>BackThen Sub 6502530000 CA</t>
  </si>
  <si>
    <t>GOOGLE *BackThen Sub 6502530000 CA</t>
  </si>
  <si>
    <t>With Stimulus Check</t>
  </si>
  <si>
    <t>Amazon Prime*BX0S59UQ3</t>
  </si>
  <si>
    <t>SPROUTS FARMERS MARKET DURHAM NC</t>
  </si>
  <si>
    <t>Prime Video*YI3019LL3</t>
  </si>
  <si>
    <t>SP * GRAF LANTZ</t>
  </si>
  <si>
    <t>www.cvs.com 800-746-7287 RI</t>
  </si>
  <si>
    <t>Amazon.com*780GB2JI3</t>
  </si>
  <si>
    <t>Spa &amp; Massage</t>
  </si>
  <si>
    <t>SPROUTS FARMERS MARKET #</t>
  </si>
  <si>
    <t>TST* COPA - DURH DURHAM NC</t>
  </si>
  <si>
    <t>TST* LOCALS SEAF DURHAM NC</t>
  </si>
  <si>
    <t>Sheetz</t>
  </si>
  <si>
    <t>SHEETZ 611</t>
  </si>
  <si>
    <t>Cook Out Rtp Inc</t>
  </si>
  <si>
    <t>COOK OUT RTP 184</t>
  </si>
  <si>
    <t>Graf &amp; Lantz LLC</t>
  </si>
  <si>
    <t>PAYPAL *GRAF LANTZ 4029357733 CA</t>
  </si>
  <si>
    <t>CENTRAL CHECKOUT 79999991031187217209407</t>
  </si>
  <si>
    <t>CENTRAL CHECKOUT</t>
  </si>
  <si>
    <t>THE PARLOUR</t>
  </si>
  <si>
    <t>SQ *THE PARLOUR</t>
  </si>
  <si>
    <t>Tiered Rate APY Earned 0.11% 01 Dividend, Deposit, Processed</t>
  </si>
  <si>
    <t>Tiered Rate APY Earned  0.11% 01</t>
  </si>
  <si>
    <t>credit</t>
  </si>
  <si>
    <t>Investments</t>
  </si>
  <si>
    <t>2. Home Improvement</t>
  </si>
  <si>
    <t>Split Rate APY Earned 0.33% 01/ Dividend, Deposit, Processed</t>
  </si>
  <si>
    <t>Split Rate APY Earned  0.33% 01/</t>
  </si>
  <si>
    <t>Split Rate APY Earned 0.10% 01/ Dividend, Deposit, Processed</t>
  </si>
  <si>
    <t>Split Rate APY Earned  0.10% 01/</t>
  </si>
  <si>
    <t>TST* LUNA ROTISSERIE AND</t>
  </si>
  <si>
    <t>Amazon.com*QM73Z0HW3</t>
  </si>
  <si>
    <t>Amazon.com*353LI9483</t>
  </si>
  <si>
    <t>HLU*HULU 107771179901- HULU.COM/BILL CA</t>
  </si>
  <si>
    <t>State farm</t>
  </si>
  <si>
    <t>mortgage</t>
  </si>
  <si>
    <t>car payment</t>
  </si>
  <si>
    <t>Taylor vanguard</t>
  </si>
  <si>
    <t>Percent of Income</t>
  </si>
  <si>
    <t>lowes</t>
  </si>
  <si>
    <t>starbucks</t>
  </si>
  <si>
    <t>pbs/unc</t>
  </si>
  <si>
    <t>farm share</t>
  </si>
  <si>
    <t>regulator</t>
  </si>
  <si>
    <t>target</t>
  </si>
  <si>
    <t>indy week</t>
  </si>
  <si>
    <t>internet and cable</t>
  </si>
  <si>
    <t>alcohol/abc</t>
  </si>
  <si>
    <t>food bank</t>
  </si>
  <si>
    <t>michaels</t>
  </si>
  <si>
    <t>dog food</t>
  </si>
  <si>
    <t>auto gas</t>
  </si>
  <si>
    <t>Brenz Pizza</t>
  </si>
  <si>
    <t>Regulator</t>
  </si>
  <si>
    <t>Washington Post</t>
  </si>
  <si>
    <t>Durham Women's Clinic</t>
  </si>
  <si>
    <t>East Durham Children</t>
  </si>
  <si>
    <t>BackThen</t>
  </si>
  <si>
    <t>Cookout</t>
  </si>
  <si>
    <t>Strabucks</t>
  </si>
  <si>
    <t>BP#2308617H VALLEY FAM DURHAM NC</t>
  </si>
  <si>
    <t>USA SODA SNA*USA*VEND DURHAM NC</t>
  </si>
  <si>
    <t>WUNC RADIO Chapel Hill NC</t>
  </si>
  <si>
    <t>Michaels</t>
  </si>
  <si>
    <t>MICHAELS STORES 9502 DURHAM NC</t>
  </si>
  <si>
    <t>Hobbies</t>
  </si>
  <si>
    <t>LOWE'S #487</t>
  </si>
  <si>
    <t>SAMSUNGELEC</t>
  </si>
  <si>
    <t>PAYPAL *SAMSUNGELEC</t>
  </si>
  <si>
    <t>NORTH CAROLINA FARM O</t>
  </si>
  <si>
    <t>SQ *NORTH CAROLINA FARM O</t>
  </si>
  <si>
    <t>OLD MILL FARM DURHAM</t>
  </si>
  <si>
    <t>AMZN Mktp US*PM2AP8WQ3</t>
  </si>
  <si>
    <t>Paid Check # 000281 Draft, Withdrawal, Processed 000281</t>
  </si>
  <si>
    <t>Paid Check # 000281</t>
  </si>
  <si>
    <t>Armitage App 650-253-0000 CA</t>
  </si>
  <si>
    <t>GOOGLE *Armitage App 650-253-0000 CA</t>
  </si>
  <si>
    <t>GOFNDME* LETS KEEP MAT</t>
  </si>
  <si>
    <t>Town Hall Burger</t>
  </si>
  <si>
    <t>TOWNHALLBURGERBEER.COM DURHAM NC</t>
  </si>
  <si>
    <t>Dollar Tree</t>
  </si>
  <si>
    <t>DOLLAR TREE</t>
  </si>
  <si>
    <t>DURHAM COUNTY ABC #11</t>
  </si>
  <si>
    <t>TMANIA TKTS 8668114111 212-352-3101 NY</t>
  </si>
  <si>
    <t>Split Rate APY Earned 0.35% 02/ Dividend, Deposit, Processed</t>
  </si>
  <si>
    <t>Split Rate APY Earned  0.35% 02/</t>
  </si>
  <si>
    <t>Tiered Rate APY Earned 0.12% 02 Dividend, Deposit, Processed</t>
  </si>
  <si>
    <t>Tiered Rate APY Earned  0.12% 02</t>
  </si>
  <si>
    <t>Split Rate APY Earned 0.10% 02/ Dividend, Deposit, Processed</t>
  </si>
  <si>
    <t>Split Rate APY Earned  0.10% 02/</t>
  </si>
  <si>
    <t>CENTRAL CHECKOUT 79999991059206917308280</t>
  </si>
  <si>
    <t>SP * PLANT DELIGHTS</t>
  </si>
  <si>
    <t>Lawn &amp; Garden</t>
  </si>
  <si>
    <t>HLU*HULU 107771171258- HULU.COM/BILL CA</t>
  </si>
  <si>
    <t>To Share 0100 REF# 13600200 InternetBanking, Withdrawal, Processed, Transfer</t>
  </si>
  <si>
    <t>To Share 0100 REF# 13600200</t>
  </si>
  <si>
    <t>Katie fidelity</t>
  </si>
  <si>
    <t>ACT*Duke School Camps DALLAS TX</t>
  </si>
  <si>
    <t>Piedmont</t>
  </si>
  <si>
    <t>ACT*Piedmont Wildlife DALLAS TX</t>
  </si>
  <si>
    <t>DURHAM ARTS COUNCIL 919-5602787 NC</t>
  </si>
  <si>
    <t>Arts</t>
  </si>
  <si>
    <t>REI #85 DURHAM</t>
  </si>
  <si>
    <t>Amazon.com*CO6955R73</t>
  </si>
  <si>
    <t>Amazon.com*1G72Y6HD3</t>
  </si>
  <si>
    <t>Mortgage</t>
  </si>
  <si>
    <t>Domino's Pizza</t>
  </si>
  <si>
    <t>DOMINO'S 8904 DURHAM NC</t>
  </si>
  <si>
    <t>FOOD BANK OF CENC RALEIGH NC</t>
  </si>
  <si>
    <t>LOWE'S #2778 DURHAM NC</t>
  </si>
  <si>
    <t>For Gardens Sake LLC</t>
  </si>
  <si>
    <t>FOR GARDENS SAKE NURSE DURHAM NC</t>
  </si>
  <si>
    <t>AMZN Mktp US</t>
  </si>
  <si>
    <t>The Rock Shop Inc</t>
  </si>
  <si>
    <t>THE ROCK SHOP DURHAM NC</t>
  </si>
  <si>
    <t>MICHAELS STORES 5738 DURHAM NC</t>
  </si>
  <si>
    <t>Indy Week</t>
  </si>
  <si>
    <t>ZM INDY, DBA INDY WEEK +19192861972 NC</t>
  </si>
  <si>
    <t>SP * SUNNY MEADOWS</t>
  </si>
  <si>
    <t>BAKERCREEK 4029357733 MO</t>
  </si>
  <si>
    <t>PAYPAL *BAKERCREEK 4029357733 MO</t>
  </si>
  <si>
    <t>HARRIS TEETER FUEL0172</t>
  </si>
  <si>
    <t>HARRIS TEETER 0172</t>
  </si>
  <si>
    <t>Amazon.com*XZ61R8Q63</t>
  </si>
  <si>
    <t>STARBUCKS STORE 2571 DURHAM NC</t>
  </si>
  <si>
    <t>UNC CTR FOR PUBLIC TEL RTP NC</t>
  </si>
  <si>
    <t>MUSEUM OF LIFE AND SCIENC</t>
  </si>
  <si>
    <t>MUSEUM LIFE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</si>
</sst>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[$-409]mmmmm\-yy;@"/>
    <numFmt numFmtId="166" formatCode="0.0%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5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5" fontId="0" fillId="2" borderId="0" xfId="0" applyNumberFormat="1" applyFill="1"/>
    <xf numFmtId="17" fontId="0" fillId="2" borderId="0" xfId="0" applyNumberFormat="1" applyFill="1"/>
    <xf numFmtId="14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nov!$N$2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nov!$L$3:$L$32</c:f>
              <c:numCache>
                <c:formatCode>d\-mmm\-yy</c:formatCode>
                <c:ptCount val="3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44162</c:v>
                </c:pt>
                <c:pt idx="27">
                  <c:v>44163</c:v>
                </c:pt>
                <c:pt idx="28">
                  <c:v>44164</c:v>
                </c:pt>
                <c:pt idx="29">
                  <c:v>44165</c:v>
                </c:pt>
              </c:numCache>
            </c:numRef>
          </c:cat>
          <c:val>
            <c:numRef>
              <c:f>nov!$N$3:$N$32</c:f>
              <c:numCache>
                <c:formatCode>General</c:formatCode>
                <c:ptCount val="30"/>
                <c:pt idx="0">
                  <c:v>250.5</c:v>
                </c:pt>
                <c:pt idx="1">
                  <c:v>494.62</c:v>
                </c:pt>
                <c:pt idx="2">
                  <c:v>886.01</c:v>
                </c:pt>
                <c:pt idx="3">
                  <c:v>3259.7200000000003</c:v>
                </c:pt>
                <c:pt idx="4">
                  <c:v>3309.7200000000003</c:v>
                </c:pt>
                <c:pt idx="5">
                  <c:v>3639.32</c:v>
                </c:pt>
                <c:pt idx="6">
                  <c:v>3685.1200000000003</c:v>
                </c:pt>
                <c:pt idx="7">
                  <c:v>3685.1200000000003</c:v>
                </c:pt>
                <c:pt idx="8">
                  <c:v>3963.13</c:v>
                </c:pt>
                <c:pt idx="9">
                  <c:v>4066.2400000000002</c:v>
                </c:pt>
                <c:pt idx="10">
                  <c:v>4066.2400000000002</c:v>
                </c:pt>
                <c:pt idx="11">
                  <c:v>4433.34</c:v>
                </c:pt>
                <c:pt idx="12">
                  <c:v>4525.83</c:v>
                </c:pt>
                <c:pt idx="13">
                  <c:v>4531.18</c:v>
                </c:pt>
                <c:pt idx="14">
                  <c:v>4728.3900000000003</c:v>
                </c:pt>
                <c:pt idx="15">
                  <c:v>5095</c:v>
                </c:pt>
                <c:pt idx="16">
                  <c:v>5760.24</c:v>
                </c:pt>
                <c:pt idx="17">
                  <c:v>6112.44</c:v>
                </c:pt>
                <c:pt idx="18">
                  <c:v>6193.5</c:v>
                </c:pt>
                <c:pt idx="19">
                  <c:v>6405.06</c:v>
                </c:pt>
                <c:pt idx="20">
                  <c:v>6519.22</c:v>
                </c:pt>
                <c:pt idx="21">
                  <c:v>6633.76</c:v>
                </c:pt>
                <c:pt idx="22">
                  <c:v>6758.84</c:v>
                </c:pt>
                <c:pt idx="23">
                  <c:v>6793.31</c:v>
                </c:pt>
                <c:pt idx="24">
                  <c:v>6861.09</c:v>
                </c:pt>
                <c:pt idx="25">
                  <c:v>6946.08</c:v>
                </c:pt>
                <c:pt idx="26">
                  <c:v>6956.08</c:v>
                </c:pt>
                <c:pt idx="27">
                  <c:v>7171.33</c:v>
                </c:pt>
                <c:pt idx="28">
                  <c:v>7314.18</c:v>
                </c:pt>
                <c:pt idx="29">
                  <c:v>7711.62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C-46CC-AE62-9D2C6D4AF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567912"/>
        <c:axId val="224568240"/>
      </c:lineChart>
      <c:dateAx>
        <c:axId val="2245679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68240"/>
        <c:crosses val="autoZero"/>
        <c:auto val="1"/>
        <c:lblOffset val="100"/>
        <c:baseTimeUnit val="days"/>
      </c:dateAx>
      <c:valAx>
        <c:axId val="2245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6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Spending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dec!$O$2</c:f>
              <c:strCache>
                <c:ptCount val="1"/>
                <c:pt idx="0">
                  <c:v>D-20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8.9285714285714288E-2"/>
                  <c:y val="-0.15977443609022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7D4-4440-B188-9510558538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dec!$M$3:$M$30</c:f>
              <c:numCache>
                <c:formatCode>d\-mmm\-yy</c:formatCode>
                <c:ptCount val="28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</c:numCache>
            </c:numRef>
          </c:cat>
          <c:val>
            <c:numRef>
              <c:f>dec!$O$3:$O$30</c:f>
              <c:numCache>
                <c:formatCode>General</c:formatCode>
                <c:ptCount val="28"/>
                <c:pt idx="0">
                  <c:v>63.33</c:v>
                </c:pt>
                <c:pt idx="1">
                  <c:v>655.05000000000007</c:v>
                </c:pt>
                <c:pt idx="2">
                  <c:v>3075.3</c:v>
                </c:pt>
                <c:pt idx="3">
                  <c:v>3170.15</c:v>
                </c:pt>
                <c:pt idx="4">
                  <c:v>3182.15</c:v>
                </c:pt>
                <c:pt idx="5">
                  <c:v>3260.38</c:v>
                </c:pt>
                <c:pt idx="6">
                  <c:v>3568.3900000000003</c:v>
                </c:pt>
                <c:pt idx="7">
                  <c:v>3676.8900000000003</c:v>
                </c:pt>
                <c:pt idx="8">
                  <c:v>3909.36</c:v>
                </c:pt>
                <c:pt idx="9">
                  <c:v>3970.8700000000003</c:v>
                </c:pt>
                <c:pt idx="10">
                  <c:v>4145.3900000000003</c:v>
                </c:pt>
                <c:pt idx="11">
                  <c:v>4215.6500000000005</c:v>
                </c:pt>
                <c:pt idx="12">
                  <c:v>4403.0200000000004</c:v>
                </c:pt>
                <c:pt idx="13">
                  <c:v>4574.21</c:v>
                </c:pt>
                <c:pt idx="14">
                  <c:v>4660.9800000000005</c:v>
                </c:pt>
                <c:pt idx="15">
                  <c:v>5050.55</c:v>
                </c:pt>
                <c:pt idx="16">
                  <c:v>6672.84</c:v>
                </c:pt>
                <c:pt idx="17">
                  <c:v>7017.91</c:v>
                </c:pt>
                <c:pt idx="18">
                  <c:v>7182.86</c:v>
                </c:pt>
                <c:pt idx="19">
                  <c:v>7681.42</c:v>
                </c:pt>
                <c:pt idx="20">
                  <c:v>7743.83</c:v>
                </c:pt>
                <c:pt idx="21">
                  <c:v>7997.95</c:v>
                </c:pt>
                <c:pt idx="22">
                  <c:v>8151.4</c:v>
                </c:pt>
                <c:pt idx="23">
                  <c:v>8253.15</c:v>
                </c:pt>
                <c:pt idx="24">
                  <c:v>8277.64</c:v>
                </c:pt>
                <c:pt idx="25">
                  <c:v>8277.64</c:v>
                </c:pt>
                <c:pt idx="26">
                  <c:v>8731.4699999999993</c:v>
                </c:pt>
                <c:pt idx="27">
                  <c:v>9157.06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6-4D92-B1F4-646F1815029B}"/>
            </c:ext>
          </c:extLst>
        </c:ser>
        <c:ser>
          <c:idx val="1"/>
          <c:order val="1"/>
          <c:tx>
            <c:strRef>
              <c:f>dec!$R$2</c:f>
              <c:strCache>
                <c:ptCount val="1"/>
                <c:pt idx="0">
                  <c:v>N-20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4.6800309411351111E-2"/>
                  <c:y val="1.8063965997073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7D4-4440-B188-9510558538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dec!$R$3:$R$30</c:f>
              <c:numCache>
                <c:formatCode>General</c:formatCode>
                <c:ptCount val="28"/>
                <c:pt idx="0">
                  <c:v>250.5</c:v>
                </c:pt>
                <c:pt idx="1">
                  <c:v>494.62</c:v>
                </c:pt>
                <c:pt idx="2">
                  <c:v>886.01</c:v>
                </c:pt>
                <c:pt idx="3">
                  <c:v>3259.7200000000003</c:v>
                </c:pt>
                <c:pt idx="4">
                  <c:v>3309.7200000000003</c:v>
                </c:pt>
                <c:pt idx="5">
                  <c:v>3639.32</c:v>
                </c:pt>
                <c:pt idx="6">
                  <c:v>3685.1200000000003</c:v>
                </c:pt>
                <c:pt idx="7">
                  <c:v>3685.1200000000003</c:v>
                </c:pt>
                <c:pt idx="8">
                  <c:v>3963.13</c:v>
                </c:pt>
                <c:pt idx="9">
                  <c:v>4066.2400000000002</c:v>
                </c:pt>
                <c:pt idx="10">
                  <c:v>4066.2400000000002</c:v>
                </c:pt>
                <c:pt idx="11">
                  <c:v>4433.34</c:v>
                </c:pt>
                <c:pt idx="12">
                  <c:v>4525.83</c:v>
                </c:pt>
                <c:pt idx="13">
                  <c:v>4531.18</c:v>
                </c:pt>
                <c:pt idx="14">
                  <c:v>4728.3900000000003</c:v>
                </c:pt>
                <c:pt idx="15">
                  <c:v>5095</c:v>
                </c:pt>
                <c:pt idx="16">
                  <c:v>5760.24</c:v>
                </c:pt>
                <c:pt idx="17">
                  <c:v>6112.44</c:v>
                </c:pt>
                <c:pt idx="18">
                  <c:v>6193.5</c:v>
                </c:pt>
                <c:pt idx="19">
                  <c:v>6405.06</c:v>
                </c:pt>
                <c:pt idx="20">
                  <c:v>6519.22</c:v>
                </c:pt>
                <c:pt idx="21">
                  <c:v>6633.76</c:v>
                </c:pt>
                <c:pt idx="22">
                  <c:v>6758.84</c:v>
                </c:pt>
                <c:pt idx="23">
                  <c:v>6793.31</c:v>
                </c:pt>
                <c:pt idx="24">
                  <c:v>6861.09</c:v>
                </c:pt>
                <c:pt idx="25">
                  <c:v>6946.08</c:v>
                </c:pt>
                <c:pt idx="26">
                  <c:v>6956.08</c:v>
                </c:pt>
                <c:pt idx="27">
                  <c:v>7171.33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6-4D92-B1F4-646F1815029B}"/>
            </c:ext>
          </c:extLst>
        </c:ser>
        <c:ser>
          <c:idx val="2"/>
          <c:order val="2"/>
          <c:tx>
            <c:strRef>
              <c:f>dec!$S$2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6.3843059165708274E-2"/>
                  <c:y val="-0.123550593417284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D4-4440-B188-9510558538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dec!$S$3:$S$30</c:f>
              <c:numCache>
                <c:formatCode>"$"#,##0</c:formatCode>
                <c:ptCount val="28"/>
                <c:pt idx="0">
                  <c:v>7400</c:v>
                </c:pt>
                <c:pt idx="1">
                  <c:v>7400</c:v>
                </c:pt>
                <c:pt idx="2">
                  <c:v>7400</c:v>
                </c:pt>
                <c:pt idx="3">
                  <c:v>7400</c:v>
                </c:pt>
                <c:pt idx="4">
                  <c:v>7400</c:v>
                </c:pt>
                <c:pt idx="5">
                  <c:v>7400</c:v>
                </c:pt>
                <c:pt idx="6">
                  <c:v>7400</c:v>
                </c:pt>
                <c:pt idx="7">
                  <c:v>7400</c:v>
                </c:pt>
                <c:pt idx="8">
                  <c:v>7400</c:v>
                </c:pt>
                <c:pt idx="9">
                  <c:v>7400</c:v>
                </c:pt>
                <c:pt idx="10">
                  <c:v>7400</c:v>
                </c:pt>
                <c:pt idx="11">
                  <c:v>7400</c:v>
                </c:pt>
                <c:pt idx="12">
                  <c:v>7400</c:v>
                </c:pt>
                <c:pt idx="13">
                  <c:v>7400</c:v>
                </c:pt>
                <c:pt idx="14">
                  <c:v>7400</c:v>
                </c:pt>
                <c:pt idx="15">
                  <c:v>7400</c:v>
                </c:pt>
                <c:pt idx="16">
                  <c:v>7400</c:v>
                </c:pt>
                <c:pt idx="17">
                  <c:v>7400</c:v>
                </c:pt>
                <c:pt idx="18">
                  <c:v>7400</c:v>
                </c:pt>
                <c:pt idx="19">
                  <c:v>7400</c:v>
                </c:pt>
                <c:pt idx="20">
                  <c:v>7400</c:v>
                </c:pt>
                <c:pt idx="21">
                  <c:v>7400</c:v>
                </c:pt>
                <c:pt idx="22">
                  <c:v>7400</c:v>
                </c:pt>
                <c:pt idx="23">
                  <c:v>7400</c:v>
                </c:pt>
                <c:pt idx="24">
                  <c:v>7400</c:v>
                </c:pt>
                <c:pt idx="25">
                  <c:v>7400</c:v>
                </c:pt>
                <c:pt idx="26">
                  <c:v>7400</c:v>
                </c:pt>
                <c:pt idx="27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46-4D92-B1F4-646F1815029B}"/>
            </c:ext>
          </c:extLst>
        </c:ser>
        <c:ser>
          <c:idx val="3"/>
          <c:order val="3"/>
          <c:tx>
            <c:strRef>
              <c:f>dec!$W$2</c:f>
              <c:strCache>
                <c:ptCount val="1"/>
                <c:pt idx="0">
                  <c:v>Oct-20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dec!$W$3:$W$30</c:f>
              <c:numCache>
                <c:formatCode>General</c:formatCode>
                <c:ptCount val="28"/>
                <c:pt idx="0">
                  <c:v>663.88</c:v>
                </c:pt>
                <c:pt idx="1">
                  <c:v>1008.22</c:v>
                </c:pt>
                <c:pt idx="2">
                  <c:v>1105.1600000000001</c:v>
                </c:pt>
                <c:pt idx="3">
                  <c:v>1834.15</c:v>
                </c:pt>
                <c:pt idx="4">
                  <c:v>4504.72</c:v>
                </c:pt>
                <c:pt idx="5">
                  <c:v>4809.72</c:v>
                </c:pt>
                <c:pt idx="6">
                  <c:v>5375.12</c:v>
                </c:pt>
                <c:pt idx="7">
                  <c:v>5792.96</c:v>
                </c:pt>
                <c:pt idx="8">
                  <c:v>5953.93</c:v>
                </c:pt>
                <c:pt idx="9">
                  <c:v>5985.2300000000005</c:v>
                </c:pt>
                <c:pt idx="10">
                  <c:v>6138.47</c:v>
                </c:pt>
                <c:pt idx="11">
                  <c:v>6283.59</c:v>
                </c:pt>
                <c:pt idx="12">
                  <c:v>6856.99</c:v>
                </c:pt>
                <c:pt idx="13">
                  <c:v>7190.5499999999993</c:v>
                </c:pt>
                <c:pt idx="14">
                  <c:v>7310.079999999999</c:v>
                </c:pt>
                <c:pt idx="15">
                  <c:v>7358.079999999999</c:v>
                </c:pt>
                <c:pt idx="16">
                  <c:v>7531.5599999999986</c:v>
                </c:pt>
                <c:pt idx="17">
                  <c:v>8492.6499999999978</c:v>
                </c:pt>
                <c:pt idx="18">
                  <c:v>9127.0599999999977</c:v>
                </c:pt>
                <c:pt idx="19">
                  <c:v>9160.6999999999971</c:v>
                </c:pt>
                <c:pt idx="20">
                  <c:v>9348.6099999999969</c:v>
                </c:pt>
                <c:pt idx="21">
                  <c:v>9449.6499999999978</c:v>
                </c:pt>
                <c:pt idx="22">
                  <c:v>9699.3999999999978</c:v>
                </c:pt>
                <c:pt idx="23">
                  <c:v>10106.249999999998</c:v>
                </c:pt>
                <c:pt idx="24">
                  <c:v>10261.019999999999</c:v>
                </c:pt>
                <c:pt idx="25">
                  <c:v>10325.929999999998</c:v>
                </c:pt>
                <c:pt idx="26">
                  <c:v>11564.39</c:v>
                </c:pt>
                <c:pt idx="27">
                  <c:v>11564.39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46-4D92-B1F4-646F1815029B}"/>
            </c:ext>
          </c:extLst>
        </c:ser>
        <c:ser>
          <c:idx val="4"/>
          <c:order val="4"/>
          <c:tx>
            <c:strRef>
              <c:f>dec!$T$2</c:f>
              <c:strCache>
                <c:ptCount val="1"/>
                <c:pt idx="0">
                  <c:v>Extra paycheck income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1.1111111111111112E-2"/>
                  <c:y val="-8.7962962962963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46-4D92-B1F4-646F181502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dec!$T$3:$T$30</c:f>
              <c:numCache>
                <c:formatCode>"$"#,##0</c:formatCode>
                <c:ptCount val="28"/>
                <c:pt idx="0">
                  <c:v>8900</c:v>
                </c:pt>
                <c:pt idx="1">
                  <c:v>8900</c:v>
                </c:pt>
                <c:pt idx="2">
                  <c:v>8900</c:v>
                </c:pt>
                <c:pt idx="3">
                  <c:v>8900</c:v>
                </c:pt>
                <c:pt idx="4">
                  <c:v>8900</c:v>
                </c:pt>
                <c:pt idx="5">
                  <c:v>8900</c:v>
                </c:pt>
                <c:pt idx="6">
                  <c:v>8900</c:v>
                </c:pt>
                <c:pt idx="7">
                  <c:v>8900</c:v>
                </c:pt>
                <c:pt idx="8">
                  <c:v>8900</c:v>
                </c:pt>
                <c:pt idx="9">
                  <c:v>8900</c:v>
                </c:pt>
                <c:pt idx="10">
                  <c:v>8900</c:v>
                </c:pt>
                <c:pt idx="11">
                  <c:v>8900</c:v>
                </c:pt>
                <c:pt idx="12">
                  <c:v>8900</c:v>
                </c:pt>
                <c:pt idx="13">
                  <c:v>8900</c:v>
                </c:pt>
                <c:pt idx="14">
                  <c:v>8900</c:v>
                </c:pt>
                <c:pt idx="15">
                  <c:v>8900</c:v>
                </c:pt>
                <c:pt idx="16">
                  <c:v>8900</c:v>
                </c:pt>
                <c:pt idx="17">
                  <c:v>8900</c:v>
                </c:pt>
                <c:pt idx="18">
                  <c:v>8900</c:v>
                </c:pt>
                <c:pt idx="19">
                  <c:v>8900</c:v>
                </c:pt>
                <c:pt idx="20">
                  <c:v>8900</c:v>
                </c:pt>
                <c:pt idx="21">
                  <c:v>8900</c:v>
                </c:pt>
                <c:pt idx="22">
                  <c:v>8900</c:v>
                </c:pt>
                <c:pt idx="23">
                  <c:v>8900</c:v>
                </c:pt>
                <c:pt idx="24">
                  <c:v>8900</c:v>
                </c:pt>
                <c:pt idx="25">
                  <c:v>8900</c:v>
                </c:pt>
                <c:pt idx="26">
                  <c:v>8900</c:v>
                </c:pt>
                <c:pt idx="27">
                  <c:v>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46-4D92-B1F4-646F1815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661608"/>
        <c:axId val="612663248"/>
      </c:lineChart>
      <c:dateAx>
        <c:axId val="6126616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3248"/>
        <c:crosses val="autoZero"/>
        <c:auto val="1"/>
        <c:lblOffset val="100"/>
        <c:baseTimeUnit val="days"/>
      </c:dateAx>
      <c:valAx>
        <c:axId val="6126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25586838024361"/>
          <c:y val="0.70741317784098967"/>
          <c:w val="0.24223498445405614"/>
          <c:h val="0.19051972483743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Spending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55795444924227E-2"/>
          <c:y val="0.1139495863246269"/>
          <c:w val="0.79951754014619136"/>
          <c:h val="0.74582479140740554"/>
        </c:manualLayout>
      </c:layout>
      <c:lineChart>
        <c:grouping val="standard"/>
        <c:varyColors val="0"/>
        <c:ser>
          <c:idx val="0"/>
          <c:order val="0"/>
          <c:tx>
            <c:strRef>
              <c:f>dec!$O$2</c:f>
              <c:strCache>
                <c:ptCount val="1"/>
                <c:pt idx="0">
                  <c:v>D-20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jan!$I$2:$I$32</c:f>
              <c:numCache>
                <c:formatCode>d\-mmm\-yy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jan!$N$2:$N$32</c:f>
              <c:numCache>
                <c:formatCode>General</c:formatCode>
                <c:ptCount val="31"/>
                <c:pt idx="0">
                  <c:v>63.33</c:v>
                </c:pt>
                <c:pt idx="1">
                  <c:v>655.05000000000007</c:v>
                </c:pt>
                <c:pt idx="2">
                  <c:v>3075.3</c:v>
                </c:pt>
                <c:pt idx="3">
                  <c:v>3170.15</c:v>
                </c:pt>
                <c:pt idx="4">
                  <c:v>3182.15</c:v>
                </c:pt>
                <c:pt idx="5">
                  <c:v>3260.38</c:v>
                </c:pt>
                <c:pt idx="6">
                  <c:v>3568.3900000000003</c:v>
                </c:pt>
                <c:pt idx="7">
                  <c:v>3676.8900000000003</c:v>
                </c:pt>
                <c:pt idx="8">
                  <c:v>3909.36</c:v>
                </c:pt>
                <c:pt idx="9">
                  <c:v>3970.8700000000003</c:v>
                </c:pt>
                <c:pt idx="10">
                  <c:v>4145.3900000000003</c:v>
                </c:pt>
                <c:pt idx="11">
                  <c:v>4215.6500000000005</c:v>
                </c:pt>
                <c:pt idx="12">
                  <c:v>4403.0200000000004</c:v>
                </c:pt>
                <c:pt idx="13">
                  <c:v>4574.21</c:v>
                </c:pt>
                <c:pt idx="14">
                  <c:v>4660.9800000000005</c:v>
                </c:pt>
                <c:pt idx="15">
                  <c:v>5050.55</c:v>
                </c:pt>
                <c:pt idx="16">
                  <c:v>6672.84</c:v>
                </c:pt>
                <c:pt idx="17">
                  <c:v>7017.91</c:v>
                </c:pt>
                <c:pt idx="18">
                  <c:v>7182.86</c:v>
                </c:pt>
                <c:pt idx="19">
                  <c:v>7681.42</c:v>
                </c:pt>
                <c:pt idx="20">
                  <c:v>7743.83</c:v>
                </c:pt>
                <c:pt idx="21">
                  <c:v>7997.95</c:v>
                </c:pt>
                <c:pt idx="22">
                  <c:v>8151.4</c:v>
                </c:pt>
                <c:pt idx="23">
                  <c:v>8253.15</c:v>
                </c:pt>
                <c:pt idx="24">
                  <c:v>8277.64</c:v>
                </c:pt>
                <c:pt idx="25">
                  <c:v>8277.64</c:v>
                </c:pt>
                <c:pt idx="26">
                  <c:v>8731.4699999999993</c:v>
                </c:pt>
                <c:pt idx="27">
                  <c:v>9157.06</c:v>
                </c:pt>
                <c:pt idx="28">
                  <c:v>9226.06</c:v>
                </c:pt>
                <c:pt idx="29">
                  <c:v>9374.869999999999</c:v>
                </c:pt>
                <c:pt idx="30">
                  <c:v>9769.619999999999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0-4B10-9D32-266560572BB1}"/>
            </c:ext>
          </c:extLst>
        </c:ser>
        <c:ser>
          <c:idx val="1"/>
          <c:order val="1"/>
          <c:tx>
            <c:strRef>
              <c:f>dec!$R$2</c:f>
              <c:strCache>
                <c:ptCount val="1"/>
                <c:pt idx="0">
                  <c:v>N-20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jan!$I$2:$I$32</c:f>
              <c:numCache>
                <c:formatCode>d\-mmm\-yy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dec!$R$3:$R$32</c:f>
              <c:numCache>
                <c:formatCode>General</c:formatCode>
                <c:ptCount val="30"/>
                <c:pt idx="0">
                  <c:v>250.5</c:v>
                </c:pt>
                <c:pt idx="1">
                  <c:v>494.62</c:v>
                </c:pt>
                <c:pt idx="2">
                  <c:v>886.01</c:v>
                </c:pt>
                <c:pt idx="3">
                  <c:v>3259.7200000000003</c:v>
                </c:pt>
                <c:pt idx="4">
                  <c:v>3309.7200000000003</c:v>
                </c:pt>
                <c:pt idx="5">
                  <c:v>3639.32</c:v>
                </c:pt>
                <c:pt idx="6">
                  <c:v>3685.1200000000003</c:v>
                </c:pt>
                <c:pt idx="7">
                  <c:v>3685.1200000000003</c:v>
                </c:pt>
                <c:pt idx="8">
                  <c:v>3963.13</c:v>
                </c:pt>
                <c:pt idx="9">
                  <c:v>4066.2400000000002</c:v>
                </c:pt>
                <c:pt idx="10">
                  <c:v>4066.2400000000002</c:v>
                </c:pt>
                <c:pt idx="11">
                  <c:v>4433.34</c:v>
                </c:pt>
                <c:pt idx="12">
                  <c:v>4525.83</c:v>
                </c:pt>
                <c:pt idx="13">
                  <c:v>4531.18</c:v>
                </c:pt>
                <c:pt idx="14">
                  <c:v>4728.3900000000003</c:v>
                </c:pt>
                <c:pt idx="15">
                  <c:v>5095</c:v>
                </c:pt>
                <c:pt idx="16">
                  <c:v>5760.24</c:v>
                </c:pt>
                <c:pt idx="17">
                  <c:v>6112.44</c:v>
                </c:pt>
                <c:pt idx="18">
                  <c:v>6193.5</c:v>
                </c:pt>
                <c:pt idx="19">
                  <c:v>6405.06</c:v>
                </c:pt>
                <c:pt idx="20">
                  <c:v>6519.22</c:v>
                </c:pt>
                <c:pt idx="21">
                  <c:v>6633.76</c:v>
                </c:pt>
                <c:pt idx="22">
                  <c:v>6758.84</c:v>
                </c:pt>
                <c:pt idx="23">
                  <c:v>6793.31</c:v>
                </c:pt>
                <c:pt idx="24">
                  <c:v>6861.09</c:v>
                </c:pt>
                <c:pt idx="25">
                  <c:v>6946.08</c:v>
                </c:pt>
                <c:pt idx="26">
                  <c:v>6956.08</c:v>
                </c:pt>
                <c:pt idx="27">
                  <c:v>7171.33</c:v>
                </c:pt>
                <c:pt idx="28">
                  <c:v>7314.18</c:v>
                </c:pt>
                <c:pt idx="29">
                  <c:v>7711.62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0-4B10-9D32-266560572BB1}"/>
            </c:ext>
          </c:extLst>
        </c:ser>
        <c:ser>
          <c:idx val="2"/>
          <c:order val="2"/>
          <c:tx>
            <c:strRef>
              <c:f>dec!$S$2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layout>
                <c:manualLayout>
                  <c:x val="3.4050179211469536E-2"/>
                  <c:y val="1.79495279062158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42-48D1-B867-7C7BB60DBB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jan!$I$2:$I$32</c:f>
              <c:numCache>
                <c:formatCode>d\-mmm\-yy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jan!$R$2:$R$32</c:f>
              <c:numCache>
                <c:formatCode>"$"#,##0</c:formatCode>
                <c:ptCount val="31"/>
                <c:pt idx="0">
                  <c:v>7400</c:v>
                </c:pt>
                <c:pt idx="1">
                  <c:v>7400</c:v>
                </c:pt>
                <c:pt idx="2">
                  <c:v>7400</c:v>
                </c:pt>
                <c:pt idx="3">
                  <c:v>7400</c:v>
                </c:pt>
                <c:pt idx="4">
                  <c:v>7400</c:v>
                </c:pt>
                <c:pt idx="5">
                  <c:v>7400</c:v>
                </c:pt>
                <c:pt idx="6">
                  <c:v>7400</c:v>
                </c:pt>
                <c:pt idx="7">
                  <c:v>7400</c:v>
                </c:pt>
                <c:pt idx="8">
                  <c:v>7400</c:v>
                </c:pt>
                <c:pt idx="9">
                  <c:v>7400</c:v>
                </c:pt>
                <c:pt idx="10">
                  <c:v>7400</c:v>
                </c:pt>
                <c:pt idx="11">
                  <c:v>7400</c:v>
                </c:pt>
                <c:pt idx="12">
                  <c:v>7400</c:v>
                </c:pt>
                <c:pt idx="13">
                  <c:v>7400</c:v>
                </c:pt>
                <c:pt idx="14">
                  <c:v>7400</c:v>
                </c:pt>
                <c:pt idx="15">
                  <c:v>7400</c:v>
                </c:pt>
                <c:pt idx="16">
                  <c:v>7400</c:v>
                </c:pt>
                <c:pt idx="17">
                  <c:v>7400</c:v>
                </c:pt>
                <c:pt idx="18">
                  <c:v>7400</c:v>
                </c:pt>
                <c:pt idx="19">
                  <c:v>7400</c:v>
                </c:pt>
                <c:pt idx="20">
                  <c:v>7400</c:v>
                </c:pt>
                <c:pt idx="21">
                  <c:v>7400</c:v>
                </c:pt>
                <c:pt idx="22">
                  <c:v>7400</c:v>
                </c:pt>
                <c:pt idx="23">
                  <c:v>7400</c:v>
                </c:pt>
                <c:pt idx="24">
                  <c:v>7400</c:v>
                </c:pt>
                <c:pt idx="25">
                  <c:v>7400</c:v>
                </c:pt>
                <c:pt idx="26">
                  <c:v>7400</c:v>
                </c:pt>
                <c:pt idx="27">
                  <c:v>7400</c:v>
                </c:pt>
                <c:pt idx="28">
                  <c:v>7400</c:v>
                </c:pt>
                <c:pt idx="29">
                  <c:v>7400</c:v>
                </c:pt>
                <c:pt idx="30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D0-4B10-9D32-266560572BB1}"/>
            </c:ext>
          </c:extLst>
        </c:ser>
        <c:ser>
          <c:idx val="3"/>
          <c:order val="3"/>
          <c:tx>
            <c:strRef>
              <c:f>jan!$K$1</c:f>
              <c:strCache>
                <c:ptCount val="1"/>
                <c:pt idx="0">
                  <c:v>J-21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jan!$I$2:$I$32</c:f>
              <c:numCache>
                <c:formatCode>d\-mmm\-yy</c:formatCode>
                <c:ptCount val="31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</c:numCache>
            </c:numRef>
          </c:cat>
          <c:val>
            <c:numRef>
              <c:f>jan!$K$2:$K$32</c:f>
              <c:numCache>
                <c:formatCode>General</c:formatCode>
                <c:ptCount val="31"/>
                <c:pt idx="0">
                  <c:v>57.230000000000004</c:v>
                </c:pt>
                <c:pt idx="1">
                  <c:v>82.88</c:v>
                </c:pt>
                <c:pt idx="2">
                  <c:v>273.34000000000003</c:v>
                </c:pt>
                <c:pt idx="3">
                  <c:v>3030.09</c:v>
                </c:pt>
                <c:pt idx="4">
                  <c:v>4038.69</c:v>
                </c:pt>
                <c:pt idx="5">
                  <c:v>6523.43</c:v>
                </c:pt>
                <c:pt idx="6">
                  <c:v>6678.5</c:v>
                </c:pt>
                <c:pt idx="7">
                  <c:v>6741.74</c:v>
                </c:pt>
                <c:pt idx="8">
                  <c:v>6767.74</c:v>
                </c:pt>
                <c:pt idx="9">
                  <c:v>6811.83</c:v>
                </c:pt>
                <c:pt idx="10">
                  <c:v>6914.93</c:v>
                </c:pt>
                <c:pt idx="11">
                  <c:v>7093.4500000000007</c:v>
                </c:pt>
                <c:pt idx="12">
                  <c:v>7162.93</c:v>
                </c:pt>
                <c:pt idx="13">
                  <c:v>7200.0300000000007</c:v>
                </c:pt>
                <c:pt idx="14">
                  <c:v>7323.6600000000008</c:v>
                </c:pt>
                <c:pt idx="15">
                  <c:v>7351.5700000000006</c:v>
                </c:pt>
                <c:pt idx="16">
                  <c:v>7400.05</c:v>
                </c:pt>
                <c:pt idx="17">
                  <c:v>7416.16</c:v>
                </c:pt>
                <c:pt idx="18">
                  <c:v>7491.11</c:v>
                </c:pt>
                <c:pt idx="19">
                  <c:v>7516.11</c:v>
                </c:pt>
                <c:pt idx="20">
                  <c:v>7568.17</c:v>
                </c:pt>
                <c:pt idx="21">
                  <c:v>7598.17</c:v>
                </c:pt>
                <c:pt idx="22">
                  <c:v>7674.8</c:v>
                </c:pt>
                <c:pt idx="23">
                  <c:v>7886.67</c:v>
                </c:pt>
                <c:pt idx="24">
                  <c:v>8118.6</c:v>
                </c:pt>
                <c:pt idx="25">
                  <c:v>8128.55</c:v>
                </c:pt>
                <c:pt idx="26">
                  <c:v>8235.130000000001</c:v>
                </c:pt>
                <c:pt idx="27">
                  <c:v>8555.130000000001</c:v>
                </c:pt>
                <c:pt idx="28">
                  <c:v>9053.09</c:v>
                </c:pt>
                <c:pt idx="29">
                  <c:v>9152.59</c:v>
                </c:pt>
                <c:pt idx="30">
                  <c:v>9543.99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D0-4B10-9D32-266560572BB1}"/>
            </c:ext>
          </c:extLst>
        </c:ser>
        <c:ser>
          <c:idx val="4"/>
          <c:order val="4"/>
          <c:tx>
            <c:strRef>
              <c:f>jan!$S$1</c:f>
              <c:strCache>
                <c:ptCount val="1"/>
                <c:pt idx="0">
                  <c:v>With Stimulus Check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8"/>
              <c:layout>
                <c:manualLayout>
                  <c:x val="8.3932210086642395E-2"/>
                  <c:y val="4.02267293910799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91-4225-BA9B-EB4932C1D4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jan!$S$2:$S$32</c:f>
              <c:numCache>
                <c:formatCode>"$"#,##0</c:formatCode>
                <c:ptCount val="31"/>
                <c:pt idx="0">
                  <c:v>9800</c:v>
                </c:pt>
                <c:pt idx="1">
                  <c:v>9800</c:v>
                </c:pt>
                <c:pt idx="2">
                  <c:v>9800</c:v>
                </c:pt>
                <c:pt idx="3">
                  <c:v>9800</c:v>
                </c:pt>
                <c:pt idx="4">
                  <c:v>9800</c:v>
                </c:pt>
                <c:pt idx="5">
                  <c:v>9800</c:v>
                </c:pt>
                <c:pt idx="6">
                  <c:v>9800</c:v>
                </c:pt>
                <c:pt idx="7">
                  <c:v>9800</c:v>
                </c:pt>
                <c:pt idx="8">
                  <c:v>9800</c:v>
                </c:pt>
                <c:pt idx="9">
                  <c:v>9800</c:v>
                </c:pt>
                <c:pt idx="10">
                  <c:v>9800</c:v>
                </c:pt>
                <c:pt idx="11">
                  <c:v>9800</c:v>
                </c:pt>
                <c:pt idx="12">
                  <c:v>9800</c:v>
                </c:pt>
                <c:pt idx="13">
                  <c:v>9800</c:v>
                </c:pt>
                <c:pt idx="14">
                  <c:v>9800</c:v>
                </c:pt>
                <c:pt idx="15">
                  <c:v>9800</c:v>
                </c:pt>
                <c:pt idx="16">
                  <c:v>9800</c:v>
                </c:pt>
                <c:pt idx="17">
                  <c:v>9800</c:v>
                </c:pt>
                <c:pt idx="18">
                  <c:v>9800</c:v>
                </c:pt>
                <c:pt idx="19">
                  <c:v>9800</c:v>
                </c:pt>
                <c:pt idx="20">
                  <c:v>9800</c:v>
                </c:pt>
                <c:pt idx="21">
                  <c:v>9800</c:v>
                </c:pt>
                <c:pt idx="22">
                  <c:v>9800</c:v>
                </c:pt>
                <c:pt idx="23">
                  <c:v>9800</c:v>
                </c:pt>
                <c:pt idx="24">
                  <c:v>9800</c:v>
                </c:pt>
                <c:pt idx="25">
                  <c:v>9800</c:v>
                </c:pt>
                <c:pt idx="26">
                  <c:v>9800</c:v>
                </c:pt>
                <c:pt idx="27">
                  <c:v>9800</c:v>
                </c:pt>
                <c:pt idx="28">
                  <c:v>9800</c:v>
                </c:pt>
                <c:pt idx="29">
                  <c:v>9800</c:v>
                </c:pt>
                <c:pt idx="30">
                  <c:v>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2-48D1-B867-7C7BB60DB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661608"/>
        <c:axId val="612663248"/>
      </c:lineChart>
      <c:dateAx>
        <c:axId val="6126616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3248"/>
        <c:crosses val="autoZero"/>
        <c:auto val="1"/>
        <c:lblOffset val="100"/>
        <c:baseTimeUnit val="days"/>
      </c:dateAx>
      <c:valAx>
        <c:axId val="6126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feb!$K$1</c:f>
              <c:strCache>
                <c:ptCount val="1"/>
                <c:pt idx="0">
                  <c:v>F-21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066619733414884E-3"/>
                  <c:y val="-0.11960818989731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feb!$I$2:$I$29</c:f>
              <c:numCache>
                <c:formatCode>m/d/yyyy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feb!$K$2:$K$29</c:f>
              <c:numCache>
                <c:formatCode>General</c:formatCode>
                <c:ptCount val="28"/>
                <c:pt idx="0">
                  <c:v>238.55</c:v>
                </c:pt>
                <c:pt idx="1">
                  <c:v>3444.55</c:v>
                </c:pt>
                <c:pt idx="2">
                  <c:v>3615.55</c:v>
                </c:pt>
                <c:pt idx="3">
                  <c:v>3640.55</c:v>
                </c:pt>
                <c:pt idx="4">
                  <c:v>3801.2400000000002</c:v>
                </c:pt>
                <c:pt idx="5">
                  <c:v>3939.19</c:v>
                </c:pt>
                <c:pt idx="6">
                  <c:v>4012.6</c:v>
                </c:pt>
                <c:pt idx="7">
                  <c:v>4111.17</c:v>
                </c:pt>
                <c:pt idx="8">
                  <c:v>4455.5200000000004</c:v>
                </c:pt>
                <c:pt idx="9">
                  <c:v>4666.8500000000004</c:v>
                </c:pt>
                <c:pt idx="10">
                  <c:v>4794.7400000000007</c:v>
                </c:pt>
                <c:pt idx="11">
                  <c:v>4879.3400000000011</c:v>
                </c:pt>
                <c:pt idx="12">
                  <c:v>4894.5200000000013</c:v>
                </c:pt>
                <c:pt idx="13">
                  <c:v>5018.5100000000011</c:v>
                </c:pt>
                <c:pt idx="14">
                  <c:v>5073.5100000000011</c:v>
                </c:pt>
                <c:pt idx="15">
                  <c:v>5091.3900000000012</c:v>
                </c:pt>
                <c:pt idx="16">
                  <c:v>6287.4600000000009</c:v>
                </c:pt>
                <c:pt idx="17">
                  <c:v>7694.6400000000012</c:v>
                </c:pt>
                <c:pt idx="18">
                  <c:v>7869.4500000000016</c:v>
                </c:pt>
                <c:pt idx="19">
                  <c:v>7869.4500000000016</c:v>
                </c:pt>
                <c:pt idx="20">
                  <c:v>8119.1800000000012</c:v>
                </c:pt>
                <c:pt idx="21">
                  <c:v>8168.1600000000008</c:v>
                </c:pt>
                <c:pt idx="22">
                  <c:v>8266.5400000000009</c:v>
                </c:pt>
                <c:pt idx="23">
                  <c:v>8376.26</c:v>
                </c:pt>
                <c:pt idx="24">
                  <c:v>8576.26</c:v>
                </c:pt>
                <c:pt idx="25">
                  <c:v>10185</c:v>
                </c:pt>
                <c:pt idx="26">
                  <c:v>10286.290000000001</c:v>
                </c:pt>
                <c:pt idx="27">
                  <c:v>10651.160000000002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9-45E1-B53C-0134F99A9811}"/>
            </c:ext>
          </c:extLst>
        </c:ser>
        <c:ser>
          <c:idx val="2"/>
          <c:order val="1"/>
          <c:tx>
            <c:strRef>
              <c:f>feb!$R$1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feb!$I$2:$I$29</c:f>
              <c:numCache>
                <c:formatCode>m/d/yyyy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feb!$R$2:$R$29</c:f>
              <c:numCache>
                <c:formatCode>"$"#,##0</c:formatCode>
                <c:ptCount val="28"/>
                <c:pt idx="0">
                  <c:v>10025</c:v>
                </c:pt>
                <c:pt idx="1">
                  <c:v>10025</c:v>
                </c:pt>
                <c:pt idx="2">
                  <c:v>10025</c:v>
                </c:pt>
                <c:pt idx="3">
                  <c:v>10025</c:v>
                </c:pt>
                <c:pt idx="4">
                  <c:v>10025</c:v>
                </c:pt>
                <c:pt idx="5">
                  <c:v>10025</c:v>
                </c:pt>
                <c:pt idx="6">
                  <c:v>10025</c:v>
                </c:pt>
                <c:pt idx="7">
                  <c:v>10025</c:v>
                </c:pt>
                <c:pt idx="8">
                  <c:v>10025</c:v>
                </c:pt>
                <c:pt idx="9">
                  <c:v>10025</c:v>
                </c:pt>
                <c:pt idx="10">
                  <c:v>10025</c:v>
                </c:pt>
                <c:pt idx="11">
                  <c:v>10025</c:v>
                </c:pt>
                <c:pt idx="12">
                  <c:v>10025</c:v>
                </c:pt>
                <c:pt idx="13">
                  <c:v>10025</c:v>
                </c:pt>
                <c:pt idx="14">
                  <c:v>10025</c:v>
                </c:pt>
                <c:pt idx="15">
                  <c:v>10025</c:v>
                </c:pt>
                <c:pt idx="16">
                  <c:v>10025</c:v>
                </c:pt>
                <c:pt idx="17">
                  <c:v>10025</c:v>
                </c:pt>
                <c:pt idx="18">
                  <c:v>10025</c:v>
                </c:pt>
                <c:pt idx="19">
                  <c:v>10025</c:v>
                </c:pt>
                <c:pt idx="20">
                  <c:v>10025</c:v>
                </c:pt>
                <c:pt idx="21">
                  <c:v>10025</c:v>
                </c:pt>
                <c:pt idx="22">
                  <c:v>10025</c:v>
                </c:pt>
                <c:pt idx="23">
                  <c:v>10025</c:v>
                </c:pt>
                <c:pt idx="24">
                  <c:v>10025</c:v>
                </c:pt>
                <c:pt idx="25">
                  <c:v>10025</c:v>
                </c:pt>
                <c:pt idx="26">
                  <c:v>10025</c:v>
                </c:pt>
                <c:pt idx="27">
                  <c:v>10025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9-45E1-B53C-0134F99A9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05936"/>
        <c:axId val="411508560"/>
      </c:lineChart>
      <c:dateAx>
        <c:axId val="4115059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08560"/>
        <c:crosses val="autoZero"/>
        <c:auto val="1"/>
        <c:lblOffset val="100"/>
        <c:baseTimeUnit val="days"/>
      </c:dateAx>
      <c:valAx>
        <c:axId val="4115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feb!$S$1</c:f>
              <c:strCache>
                <c:ptCount val="1"/>
                <c:pt idx="0">
                  <c:v>Percent of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feb!$I$2:$I$29</c:f>
              <c:numCache>
                <c:formatCode>m/d/yyyy</c:formatCode>
                <c:ptCount val="28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</c:numCache>
            </c:numRef>
          </c:cat>
          <c:val>
            <c:numRef>
              <c:f>feb!$S$2:$S$29</c:f>
              <c:numCache>
                <c:formatCode>0.0%</c:formatCode>
                <c:ptCount val="28"/>
                <c:pt idx="0">
                  <c:v>2.3795511221945138E-2</c:v>
                </c:pt>
                <c:pt idx="1">
                  <c:v>0.34359600997506234</c:v>
                </c:pt>
                <c:pt idx="2">
                  <c:v>0.36065336658354119</c:v>
                </c:pt>
                <c:pt idx="3">
                  <c:v>0.36314713216957606</c:v>
                </c:pt>
                <c:pt idx="4">
                  <c:v>0.37917605985037411</c:v>
                </c:pt>
                <c:pt idx="5">
                  <c:v>0.39293665835411473</c:v>
                </c:pt>
                <c:pt idx="6">
                  <c:v>0.40025935162094761</c:v>
                </c:pt>
                <c:pt idx="7">
                  <c:v>0.41009177057356611</c:v>
                </c:pt>
                <c:pt idx="8">
                  <c:v>0.44444089775561102</c:v>
                </c:pt>
                <c:pt idx="9">
                  <c:v>0.46552119700748135</c:v>
                </c:pt>
                <c:pt idx="10">
                  <c:v>0.47827830423940154</c:v>
                </c:pt>
                <c:pt idx="11">
                  <c:v>0.48671720698254373</c:v>
                </c:pt>
                <c:pt idx="12">
                  <c:v>0.48823142144638415</c:v>
                </c:pt>
                <c:pt idx="13">
                  <c:v>0.50059950124688291</c:v>
                </c:pt>
                <c:pt idx="14">
                  <c:v>0.50608578553615968</c:v>
                </c:pt>
                <c:pt idx="15">
                  <c:v>0.50786932668329188</c:v>
                </c:pt>
                <c:pt idx="16">
                  <c:v>0.62717805486284295</c:v>
                </c:pt>
                <c:pt idx="17">
                  <c:v>0.76754513715710737</c:v>
                </c:pt>
                <c:pt idx="18">
                  <c:v>0.78498254364089792</c:v>
                </c:pt>
                <c:pt idx="19">
                  <c:v>0.78498254364089792</c:v>
                </c:pt>
                <c:pt idx="20">
                  <c:v>0.80989326683291785</c:v>
                </c:pt>
                <c:pt idx="21">
                  <c:v>0.81477905236907733</c:v>
                </c:pt>
                <c:pt idx="22">
                  <c:v>0.82459251870324202</c:v>
                </c:pt>
                <c:pt idx="23">
                  <c:v>0.83553715710723198</c:v>
                </c:pt>
                <c:pt idx="24">
                  <c:v>0.85548728179551126</c:v>
                </c:pt>
                <c:pt idx="25">
                  <c:v>1.0159600997506235</c:v>
                </c:pt>
                <c:pt idx="26">
                  <c:v>1.0260638403990026</c:v>
                </c:pt>
                <c:pt idx="27">
                  <c:v>1.062459850374065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1-4B39-9381-728B4E107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62232"/>
        <c:axId val="388861576"/>
      </c:lineChart>
      <c:dateAx>
        <c:axId val="3888622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61576"/>
        <c:crosses val="autoZero"/>
        <c:auto val="1"/>
        <c:lblOffset val="100"/>
        <c:baseTimeUnit val="days"/>
      </c:dateAx>
      <c:valAx>
        <c:axId val="388861576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6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96560298383751E-2"/>
          <c:y val="3.5276976028322589E-2"/>
          <c:w val="0.94198798176543719"/>
          <c:h val="0.7391390094669565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march!$K$2:$K$31</c:f>
              <c:numCache>
                <c:formatCode>General</c:formatCode>
                <c:ptCount val="30"/>
                <c:pt idx="0">
                  <c:v>3022.4899999999993</c:v>
                </c:pt>
                <c:pt idx="1">
                  <c:v>5797.7699999999995</c:v>
                </c:pt>
                <c:pt idx="2">
                  <c:v>5797.7699999999995</c:v>
                </c:pt>
                <c:pt idx="3">
                  <c:v>6360.3799999999992</c:v>
                </c:pt>
                <c:pt idx="4">
                  <c:v>6724.7399999999989</c:v>
                </c:pt>
                <c:pt idx="5">
                  <c:v>6984.7599999999993</c:v>
                </c:pt>
                <c:pt idx="6">
                  <c:v>7073.1699999999992</c:v>
                </c:pt>
                <c:pt idx="7">
                  <c:v>7454.9099999999989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B-474A-930E-0992B90A0D56}"/>
            </c:ext>
          </c:extLst>
        </c:ser>
        <c:ser>
          <c:idx val="1"/>
          <c:order val="1"/>
          <c:tx>
            <c:strRef>
              <c:f>march!$L$1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march!$L$2:$L$31</c:f>
              <c:numCache>
                <c:formatCode>General</c:formatCode>
                <c:ptCount val="30"/>
                <c:pt idx="0">
                  <c:v>8381</c:v>
                </c:pt>
                <c:pt idx="1">
                  <c:v>8381</c:v>
                </c:pt>
                <c:pt idx="2">
                  <c:v>8381</c:v>
                </c:pt>
                <c:pt idx="3">
                  <c:v>8381</c:v>
                </c:pt>
                <c:pt idx="4">
                  <c:v>8381</c:v>
                </c:pt>
                <c:pt idx="5">
                  <c:v>8381</c:v>
                </c:pt>
                <c:pt idx="6">
                  <c:v>8381</c:v>
                </c:pt>
                <c:pt idx="7">
                  <c:v>8381</c:v>
                </c:pt>
                <c:pt idx="8">
                  <c:v>8381</c:v>
                </c:pt>
                <c:pt idx="9">
                  <c:v>8381</c:v>
                </c:pt>
                <c:pt idx="10">
                  <c:v>8381</c:v>
                </c:pt>
                <c:pt idx="11">
                  <c:v>8381</c:v>
                </c:pt>
                <c:pt idx="12">
                  <c:v>8381</c:v>
                </c:pt>
                <c:pt idx="13">
                  <c:v>8381</c:v>
                </c:pt>
                <c:pt idx="14">
                  <c:v>8381</c:v>
                </c:pt>
                <c:pt idx="15">
                  <c:v>8381</c:v>
                </c:pt>
                <c:pt idx="16">
                  <c:v>8381</c:v>
                </c:pt>
                <c:pt idx="17">
                  <c:v>8381</c:v>
                </c:pt>
                <c:pt idx="18">
                  <c:v>8381</c:v>
                </c:pt>
                <c:pt idx="19">
                  <c:v>8381</c:v>
                </c:pt>
                <c:pt idx="20">
                  <c:v>8381</c:v>
                </c:pt>
                <c:pt idx="21">
                  <c:v>8381</c:v>
                </c:pt>
                <c:pt idx="22">
                  <c:v>8381</c:v>
                </c:pt>
                <c:pt idx="23">
                  <c:v>8381</c:v>
                </c:pt>
                <c:pt idx="24">
                  <c:v>8381</c:v>
                </c:pt>
                <c:pt idx="25">
                  <c:v>8381</c:v>
                </c:pt>
                <c:pt idx="26">
                  <c:v>8381</c:v>
                </c:pt>
                <c:pt idx="27">
                  <c:v>8381</c:v>
                </c:pt>
                <c:pt idx="28">
                  <c:v>8381</c:v>
                </c:pt>
                <c:pt idx="29">
                  <c:v>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8B-474A-930E-0992B90A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05936"/>
        <c:axId val="411508560"/>
      </c:lineChart>
      <c:catAx>
        <c:axId val="4115059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08560"/>
        <c:crosses val="autoZero"/>
        <c:auto val="1"/>
        <c:lblAlgn val="ctr"/>
        <c:lblOffset val="100"/>
        <c:noMultiLvlLbl val="0"/>
      </c:catAx>
      <c:valAx>
        <c:axId val="4115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96560298383751E-2"/>
          <c:y val="3.5276976028322589E-2"/>
          <c:w val="0.94198798176543719"/>
          <c:h val="0.7391390094669565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'march (2)'!$K$2:$K$31</c:f>
              <c:numCache>
                <c:formatCode>General</c:formatCode>
                <c:ptCount val="30"/>
                <c:pt idx="0">
                  <c:v>3022.4899999999993</c:v>
                </c:pt>
                <c:pt idx="1">
                  <c:v>4132.7699999999995</c:v>
                </c:pt>
                <c:pt idx="2">
                  <c:v>4133.7699999999995</c:v>
                </c:pt>
                <c:pt idx="3">
                  <c:v>4336.3799999999992</c:v>
                </c:pt>
                <c:pt idx="4">
                  <c:v>4700.7399999999989</c:v>
                </c:pt>
                <c:pt idx="5">
                  <c:v>4960.7599999999993</c:v>
                </c:pt>
                <c:pt idx="6">
                  <c:v>5049.1699999999992</c:v>
                </c:pt>
                <c:pt idx="7">
                  <c:v>5155.9099999999989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7-4FE2-A21F-F83AB1EA4152}"/>
            </c:ext>
          </c:extLst>
        </c:ser>
        <c:ser>
          <c:idx val="1"/>
          <c:order val="1"/>
          <c:tx>
            <c:strRef>
              <c:f>'march (2)'!$L$1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'march (2)'!$L$2:$L$31</c:f>
              <c:numCache>
                <c:formatCode>General</c:formatCode>
                <c:ptCount val="30"/>
                <c:pt idx="0">
                  <c:v>8381</c:v>
                </c:pt>
                <c:pt idx="1">
                  <c:v>8381</c:v>
                </c:pt>
                <c:pt idx="2">
                  <c:v>8381</c:v>
                </c:pt>
                <c:pt idx="3">
                  <c:v>8381</c:v>
                </c:pt>
                <c:pt idx="4">
                  <c:v>8381</c:v>
                </c:pt>
                <c:pt idx="5">
                  <c:v>8381</c:v>
                </c:pt>
                <c:pt idx="6">
                  <c:v>8381</c:v>
                </c:pt>
                <c:pt idx="7">
                  <c:v>8381</c:v>
                </c:pt>
                <c:pt idx="8">
                  <c:v>8381</c:v>
                </c:pt>
                <c:pt idx="9">
                  <c:v>8381</c:v>
                </c:pt>
                <c:pt idx="10">
                  <c:v>8381</c:v>
                </c:pt>
                <c:pt idx="11">
                  <c:v>8381</c:v>
                </c:pt>
                <c:pt idx="12">
                  <c:v>8381</c:v>
                </c:pt>
                <c:pt idx="13">
                  <c:v>8381</c:v>
                </c:pt>
                <c:pt idx="14">
                  <c:v>8381</c:v>
                </c:pt>
                <c:pt idx="15">
                  <c:v>8381</c:v>
                </c:pt>
                <c:pt idx="16">
                  <c:v>8381</c:v>
                </c:pt>
                <c:pt idx="17">
                  <c:v>8381</c:v>
                </c:pt>
                <c:pt idx="18">
                  <c:v>8381</c:v>
                </c:pt>
                <c:pt idx="19">
                  <c:v>8381</c:v>
                </c:pt>
                <c:pt idx="20">
                  <c:v>8381</c:v>
                </c:pt>
                <c:pt idx="21">
                  <c:v>8381</c:v>
                </c:pt>
                <c:pt idx="22">
                  <c:v>8381</c:v>
                </c:pt>
                <c:pt idx="23">
                  <c:v>8381</c:v>
                </c:pt>
                <c:pt idx="24">
                  <c:v>8381</c:v>
                </c:pt>
                <c:pt idx="25">
                  <c:v>8381</c:v>
                </c:pt>
                <c:pt idx="26">
                  <c:v>8381</c:v>
                </c:pt>
                <c:pt idx="27">
                  <c:v>8381</c:v>
                </c:pt>
                <c:pt idx="28">
                  <c:v>8381</c:v>
                </c:pt>
                <c:pt idx="29">
                  <c:v>8381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7-4FE2-A21F-F83AB1EA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05936"/>
        <c:axId val="411508560"/>
      </c:lineChart>
      <c:catAx>
        <c:axId val="4115059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08560"/>
        <c:crosses val="autoZero"/>
        <c:auto val="1"/>
        <c:lblAlgn val="ctr"/>
        <c:lblOffset val="100"/>
        <c:noMultiLvlLbl val="0"/>
      </c:catAx>
      <c:valAx>
        <c:axId val="4115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13</xdr:row>
      <xdr:rowOff>80010</xdr:rowOff>
    </xdr:from>
    <xdr:to>
      <xdr:col>25</xdr:col>
      <xdr:colOff>160020</xdr:colOff>
      <xdr:row>38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68581</xdr:colOff>
      <xdr:row>1</xdr:row>
      <xdr:rowOff>44823</xdr:rowOff>
    </xdr:from>
    <xdr:to>
      <xdr:col>16</xdr:col>
      <xdr:colOff>274320</xdr:colOff>
      <xdr:row>22</xdr:row>
      <xdr:rowOff>8069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2127794</xdr:colOff>
      <xdr:row>17</xdr:row>
      <xdr:rowOff>163285</xdr:rowOff>
    </xdr:from>
    <xdr:to>
      <xdr:col>7</xdr:col>
      <xdr:colOff>1070429</xdr:colOff>
      <xdr:row>43</xdr:row>
      <xdr:rowOff>87085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498185</xdr:colOff>
      <xdr:row>1</xdr:row>
      <xdr:rowOff>180863</xdr:rowOff>
    </xdr:from>
    <xdr:to>
      <xdr:col>27</xdr:col>
      <xdr:colOff>330200</xdr:colOff>
      <xdr:row>16</xdr:row>
      <xdr:rowOff>172396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576570</xdr:colOff>
      <xdr:row>21</xdr:row>
      <xdr:rowOff>122547</xdr:rowOff>
    </xdr:from>
    <xdr:to>
      <xdr:col>27</xdr:col>
      <xdr:colOff>361950</xdr:colOff>
      <xdr:row>36</xdr:row>
      <xdr:rowOff>88901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369454</xdr:colOff>
      <xdr:row>9</xdr:row>
      <xdr:rowOff>115456</xdr:rowOff>
    </xdr:from>
    <xdr:to>
      <xdr:col>16</xdr:col>
      <xdr:colOff>0</xdr:colOff>
      <xdr:row>31</xdr:row>
      <xdr:rowOff>11546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369454</xdr:colOff>
      <xdr:row>9</xdr:row>
      <xdr:rowOff>115456</xdr:rowOff>
    </xdr:from>
    <xdr:to>
      <xdr:col>16</xdr:col>
      <xdr:colOff>0</xdr:colOff>
      <xdr:row>31</xdr:row>
      <xdr:rowOff>11546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workbookViewId="0">
      <selection activeCell="M2" sqref="M2:O32"/>
    </sheetView>
  </sheetViews>
  <sheetFormatPr defaultRowHeight="14.5" x14ac:dyDescent="0.35"/>
  <cols>
    <col min="1" max="1" width="16.36328125" customWidth="1"/>
    <col min="2" max="2" width="16.6328125" customWidth="1"/>
    <col min="3" max="3" width="26.1796875" customWidth="1"/>
    <col min="13" max="13" width="14" customWidth="1"/>
  </cols>
  <sheetData>
    <row r="1" spans="1:15" x14ac:dyDescent="0.35">
      <c r="A1" s="1">
        <v>44105</v>
      </c>
      <c r="B1" t="s">
        <v>7</v>
      </c>
      <c r="C1" t="s">
        <v>184</v>
      </c>
      <c r="D1">
        <v>136.69</v>
      </c>
      <c r="E1" t="s">
        <v>1</v>
      </c>
      <c r="F1" t="s">
        <v>9</v>
      </c>
      <c r="G1" t="s">
        <v>10</v>
      </c>
      <c r="M1" t="s">
        <v>164</v>
      </c>
      <c r="N1" t="s">
        <v>165</v>
      </c>
      <c r="O1" t="s">
        <v>166</v>
      </c>
    </row>
    <row r="2" spans="1:15" x14ac:dyDescent="0.35">
      <c r="A2" s="1">
        <v>44105</v>
      </c>
      <c r="B2" t="s">
        <v>292</v>
      </c>
      <c r="C2" t="s">
        <v>292</v>
      </c>
      <c r="D2">
        <v>450</v>
      </c>
      <c r="E2" t="s">
        <v>1</v>
      </c>
      <c r="F2" t="s">
        <v>293</v>
      </c>
      <c r="G2" t="s">
        <v>35</v>
      </c>
      <c r="M2" s="2">
        <v>44105</v>
      </c>
      <c r="N2">
        <f>SUMIFS($D$1:$D$139,$A$1:$A$139, "="&amp;M2)</f>
        <v>663.88</v>
      </c>
      <c r="O2">
        <f>N2</f>
        <v>663.88</v>
      </c>
    </row>
    <row r="3" spans="1:15" x14ac:dyDescent="0.35">
      <c r="A3" s="1">
        <v>44105</v>
      </c>
      <c r="B3" t="s">
        <v>290</v>
      </c>
      <c r="C3" t="s">
        <v>290</v>
      </c>
      <c r="D3">
        <v>46.55</v>
      </c>
      <c r="E3" t="s">
        <v>1</v>
      </c>
      <c r="F3" t="s">
        <v>59</v>
      </c>
      <c r="G3" t="s">
        <v>10</v>
      </c>
      <c r="M3" s="2">
        <v>44106</v>
      </c>
      <c r="N3">
        <f t="shared" ref="N3:N32" si="0">SUMIFS($D$1:$D$139,$A$1:$A$139, "="&amp;M3)</f>
        <v>344.34</v>
      </c>
      <c r="O3">
        <f>O2+N3</f>
        <v>1008.22</v>
      </c>
    </row>
    <row r="4" spans="1:15" x14ac:dyDescent="0.35">
      <c r="A4" s="1">
        <v>44105</v>
      </c>
      <c r="B4" t="s">
        <v>15</v>
      </c>
      <c r="C4" t="s">
        <v>291</v>
      </c>
      <c r="D4">
        <v>30.64</v>
      </c>
      <c r="E4" t="s">
        <v>1</v>
      </c>
      <c r="F4" t="s">
        <v>17</v>
      </c>
      <c r="G4" t="s">
        <v>18</v>
      </c>
      <c r="M4" s="2">
        <v>44107</v>
      </c>
      <c r="N4">
        <f t="shared" si="0"/>
        <v>96.94</v>
      </c>
      <c r="O4">
        <f t="shared" ref="O4:O32" si="1">O3+N4</f>
        <v>1105.1600000000001</v>
      </c>
    </row>
    <row r="5" spans="1:15" x14ac:dyDescent="0.35">
      <c r="A5" s="1">
        <v>44106</v>
      </c>
      <c r="B5" t="s">
        <v>148</v>
      </c>
      <c r="C5" t="s">
        <v>149</v>
      </c>
      <c r="D5">
        <v>300</v>
      </c>
      <c r="E5" t="s">
        <v>1</v>
      </c>
      <c r="F5" t="s">
        <v>150</v>
      </c>
      <c r="G5" t="s">
        <v>109</v>
      </c>
      <c r="M5" s="2">
        <v>44108</v>
      </c>
      <c r="N5">
        <f t="shared" si="0"/>
        <v>728.99</v>
      </c>
      <c r="O5">
        <f t="shared" si="1"/>
        <v>1834.15</v>
      </c>
    </row>
    <row r="6" spans="1:15" x14ac:dyDescent="0.35">
      <c r="A6" s="1">
        <v>44106</v>
      </c>
      <c r="B6" t="s">
        <v>4</v>
      </c>
      <c r="C6" t="s">
        <v>274</v>
      </c>
      <c r="D6">
        <v>25</v>
      </c>
      <c r="E6" t="s">
        <v>1</v>
      </c>
      <c r="F6" t="s">
        <v>6</v>
      </c>
      <c r="G6" t="s">
        <v>35</v>
      </c>
      <c r="M6" s="2">
        <v>44109</v>
      </c>
      <c r="N6">
        <f t="shared" si="0"/>
        <v>2670.57</v>
      </c>
      <c r="O6">
        <f t="shared" si="1"/>
        <v>4504.72</v>
      </c>
    </row>
    <row r="7" spans="1:15" x14ac:dyDescent="0.35">
      <c r="A7" s="1">
        <v>44106</v>
      </c>
      <c r="B7" t="s">
        <v>111</v>
      </c>
      <c r="C7" t="s">
        <v>289</v>
      </c>
      <c r="D7">
        <v>19.34</v>
      </c>
      <c r="E7" t="s">
        <v>1</v>
      </c>
      <c r="F7" t="s">
        <v>47</v>
      </c>
      <c r="G7" t="s">
        <v>10</v>
      </c>
      <c r="M7" s="2">
        <v>44110</v>
      </c>
      <c r="N7">
        <f t="shared" si="0"/>
        <v>305</v>
      </c>
      <c r="O7">
        <f t="shared" si="1"/>
        <v>4809.72</v>
      </c>
    </row>
    <row r="8" spans="1:15" x14ac:dyDescent="0.35">
      <c r="A8" s="1">
        <v>44107</v>
      </c>
      <c r="B8" t="s">
        <v>145</v>
      </c>
      <c r="C8" t="s">
        <v>146</v>
      </c>
      <c r="D8">
        <v>52.68</v>
      </c>
      <c r="E8" t="s">
        <v>1</v>
      </c>
      <c r="F8" t="s">
        <v>147</v>
      </c>
      <c r="G8" t="s">
        <v>3</v>
      </c>
      <c r="M8" s="2">
        <v>44111</v>
      </c>
      <c r="N8">
        <f t="shared" si="0"/>
        <v>565.4</v>
      </c>
      <c r="O8">
        <f t="shared" si="1"/>
        <v>5375.12</v>
      </c>
    </row>
    <row r="9" spans="1:15" x14ac:dyDescent="0.35">
      <c r="A9" s="1">
        <v>44107</v>
      </c>
      <c r="B9" t="s">
        <v>288</v>
      </c>
      <c r="C9" t="s">
        <v>288</v>
      </c>
      <c r="D9">
        <v>44.26</v>
      </c>
      <c r="E9" t="s">
        <v>1</v>
      </c>
      <c r="F9" t="s">
        <v>59</v>
      </c>
      <c r="G9" t="s">
        <v>3</v>
      </c>
      <c r="M9" s="2">
        <v>44112</v>
      </c>
      <c r="N9">
        <f t="shared" si="0"/>
        <v>417.84000000000003</v>
      </c>
      <c r="O9">
        <f t="shared" si="1"/>
        <v>5792.96</v>
      </c>
    </row>
    <row r="10" spans="1:15" x14ac:dyDescent="0.35">
      <c r="A10" s="1">
        <v>44108</v>
      </c>
      <c r="B10" t="s">
        <v>286</v>
      </c>
      <c r="C10" t="s">
        <v>287</v>
      </c>
      <c r="D10">
        <v>483.72</v>
      </c>
      <c r="E10" t="s">
        <v>1</v>
      </c>
      <c r="F10" t="s">
        <v>55</v>
      </c>
      <c r="G10" t="s">
        <v>10</v>
      </c>
      <c r="M10" s="2">
        <v>44113</v>
      </c>
      <c r="N10">
        <f t="shared" si="0"/>
        <v>160.97</v>
      </c>
      <c r="O10">
        <f t="shared" si="1"/>
        <v>5953.93</v>
      </c>
    </row>
    <row r="11" spans="1:15" x14ac:dyDescent="0.35">
      <c r="A11" s="1">
        <v>44108</v>
      </c>
      <c r="B11" t="s">
        <v>15</v>
      </c>
      <c r="C11" t="s">
        <v>282</v>
      </c>
      <c r="D11">
        <v>99.99</v>
      </c>
      <c r="E11" t="s">
        <v>1</v>
      </c>
      <c r="F11" t="s">
        <v>17</v>
      </c>
      <c r="G11" t="s">
        <v>18</v>
      </c>
      <c r="M11" s="2">
        <v>44114</v>
      </c>
      <c r="N11">
        <f t="shared" si="0"/>
        <v>31.3</v>
      </c>
      <c r="O11">
        <f t="shared" si="1"/>
        <v>5985.2300000000005</v>
      </c>
    </row>
    <row r="12" spans="1:15" x14ac:dyDescent="0.35">
      <c r="A12" s="1">
        <v>44108</v>
      </c>
      <c r="B12" t="s">
        <v>224</v>
      </c>
      <c r="C12" t="s">
        <v>224</v>
      </c>
      <c r="D12">
        <v>79.989999999999995</v>
      </c>
      <c r="E12" t="s">
        <v>1</v>
      </c>
      <c r="F12" t="s">
        <v>225</v>
      </c>
      <c r="G12" t="s">
        <v>10</v>
      </c>
      <c r="M12" s="2">
        <v>44115</v>
      </c>
      <c r="N12">
        <f t="shared" si="0"/>
        <v>153.24</v>
      </c>
      <c r="O12">
        <f t="shared" si="1"/>
        <v>6138.47</v>
      </c>
    </row>
    <row r="13" spans="1:15" x14ac:dyDescent="0.35">
      <c r="A13" s="1">
        <v>44108</v>
      </c>
      <c r="B13" t="s">
        <v>285</v>
      </c>
      <c r="C13" t="s">
        <v>285</v>
      </c>
      <c r="D13">
        <v>28.99</v>
      </c>
      <c r="E13" t="s">
        <v>1</v>
      </c>
      <c r="F13" t="s">
        <v>2</v>
      </c>
      <c r="G13" t="s">
        <v>10</v>
      </c>
      <c r="M13" s="2">
        <v>44116</v>
      </c>
      <c r="N13">
        <f t="shared" si="0"/>
        <v>145.12</v>
      </c>
      <c r="O13">
        <f t="shared" si="1"/>
        <v>6283.59</v>
      </c>
    </row>
    <row r="14" spans="1:15" x14ac:dyDescent="0.35">
      <c r="A14" s="1">
        <v>44111</v>
      </c>
      <c r="B14" t="s">
        <v>265</v>
      </c>
      <c r="C14" t="s">
        <v>266</v>
      </c>
      <c r="D14">
        <v>170</v>
      </c>
      <c r="E14" t="s">
        <v>1</v>
      </c>
      <c r="F14" t="s">
        <v>185</v>
      </c>
      <c r="G14" t="s">
        <v>186</v>
      </c>
      <c r="M14" s="2">
        <v>44117</v>
      </c>
      <c r="N14">
        <f t="shared" si="0"/>
        <v>573.4</v>
      </c>
      <c r="O14">
        <f t="shared" si="1"/>
        <v>6856.99</v>
      </c>
    </row>
    <row r="15" spans="1:15" x14ac:dyDescent="0.35">
      <c r="A15" s="1">
        <v>44108</v>
      </c>
      <c r="B15" t="s">
        <v>161</v>
      </c>
      <c r="C15" t="s">
        <v>161</v>
      </c>
      <c r="D15">
        <v>16.13</v>
      </c>
      <c r="E15" t="s">
        <v>1</v>
      </c>
      <c r="F15" t="s">
        <v>162</v>
      </c>
      <c r="G15" t="s">
        <v>3</v>
      </c>
      <c r="M15" s="2">
        <v>44118</v>
      </c>
      <c r="N15">
        <f t="shared" si="0"/>
        <v>176.16</v>
      </c>
      <c r="O15">
        <f t="shared" si="1"/>
        <v>7033.15</v>
      </c>
    </row>
    <row r="16" spans="1:15" x14ac:dyDescent="0.35">
      <c r="A16" s="1">
        <v>44108</v>
      </c>
      <c r="B16" t="s">
        <v>4</v>
      </c>
      <c r="C16" t="s">
        <v>274</v>
      </c>
      <c r="D16">
        <v>15</v>
      </c>
      <c r="E16" t="s">
        <v>1</v>
      </c>
      <c r="F16" t="s">
        <v>6</v>
      </c>
      <c r="G16" t="s">
        <v>35</v>
      </c>
      <c r="M16" s="2">
        <v>44119</v>
      </c>
      <c r="N16">
        <f t="shared" si="0"/>
        <v>157.4</v>
      </c>
      <c r="O16">
        <f t="shared" si="1"/>
        <v>7190.5499999999993</v>
      </c>
    </row>
    <row r="17" spans="1:15" x14ac:dyDescent="0.35">
      <c r="A17" s="1">
        <v>44108</v>
      </c>
      <c r="B17" t="s">
        <v>283</v>
      </c>
      <c r="C17" t="s">
        <v>284</v>
      </c>
      <c r="D17">
        <v>4.17</v>
      </c>
      <c r="E17" t="s">
        <v>1</v>
      </c>
      <c r="F17" t="s">
        <v>72</v>
      </c>
      <c r="G17" t="s">
        <v>10</v>
      </c>
      <c r="M17" s="2">
        <v>44120</v>
      </c>
      <c r="N17">
        <f t="shared" si="0"/>
        <v>119.53</v>
      </c>
      <c r="O17">
        <f t="shared" si="1"/>
        <v>7310.079999999999</v>
      </c>
    </row>
    <row r="18" spans="1:15" x14ac:dyDescent="0.35">
      <c r="A18" s="1">
        <v>44108</v>
      </c>
      <c r="B18" t="s">
        <v>141</v>
      </c>
      <c r="C18" t="s">
        <v>141</v>
      </c>
      <c r="D18">
        <v>1</v>
      </c>
      <c r="E18" t="s">
        <v>1</v>
      </c>
      <c r="F18" t="s">
        <v>55</v>
      </c>
      <c r="G18" t="s">
        <v>18</v>
      </c>
      <c r="M18" s="2">
        <v>44121</v>
      </c>
      <c r="N18">
        <f t="shared" si="0"/>
        <v>48</v>
      </c>
      <c r="O18">
        <f t="shared" si="1"/>
        <v>7358.079999999999</v>
      </c>
    </row>
    <row r="19" spans="1:15" x14ac:dyDescent="0.35">
      <c r="A19" s="1">
        <v>44109</v>
      </c>
      <c r="B19" t="s">
        <v>136</v>
      </c>
      <c r="C19" t="s">
        <v>137</v>
      </c>
      <c r="D19">
        <v>2292</v>
      </c>
      <c r="E19" t="s">
        <v>1</v>
      </c>
      <c r="F19" t="s">
        <v>138</v>
      </c>
      <c r="G19" t="s">
        <v>109</v>
      </c>
      <c r="M19" s="2">
        <v>44122</v>
      </c>
      <c r="N19">
        <f t="shared" si="0"/>
        <v>173.48</v>
      </c>
      <c r="O19">
        <f t="shared" si="1"/>
        <v>7531.5599999999986</v>
      </c>
    </row>
    <row r="20" spans="1:15" x14ac:dyDescent="0.35">
      <c r="A20" s="1">
        <v>44109</v>
      </c>
      <c r="B20" t="s">
        <v>275</v>
      </c>
      <c r="C20" t="s">
        <v>276</v>
      </c>
      <c r="D20">
        <v>139.74</v>
      </c>
      <c r="E20" t="s">
        <v>1</v>
      </c>
      <c r="F20" t="s">
        <v>155</v>
      </c>
      <c r="G20" t="s">
        <v>3</v>
      </c>
      <c r="M20" s="2">
        <v>44123</v>
      </c>
      <c r="N20">
        <f t="shared" si="0"/>
        <v>961.09</v>
      </c>
      <c r="O20">
        <f t="shared" si="1"/>
        <v>8492.6499999999978</v>
      </c>
    </row>
    <row r="21" spans="1:15" x14ac:dyDescent="0.35">
      <c r="A21" s="1">
        <v>44109</v>
      </c>
      <c r="B21" t="s">
        <v>7</v>
      </c>
      <c r="C21" t="s">
        <v>95</v>
      </c>
      <c r="D21">
        <v>93.37</v>
      </c>
      <c r="E21" t="s">
        <v>1</v>
      </c>
      <c r="F21" t="s">
        <v>9</v>
      </c>
      <c r="G21" t="s">
        <v>10</v>
      </c>
      <c r="M21" s="2">
        <v>44124</v>
      </c>
      <c r="N21">
        <f t="shared" si="0"/>
        <v>329.98</v>
      </c>
      <c r="O21">
        <f t="shared" si="1"/>
        <v>8822.6299999999974</v>
      </c>
    </row>
    <row r="22" spans="1:15" x14ac:dyDescent="0.35">
      <c r="A22" s="1">
        <v>44109</v>
      </c>
      <c r="B22" t="s">
        <v>277</v>
      </c>
      <c r="C22" t="s">
        <v>278</v>
      </c>
      <c r="D22">
        <v>76.3</v>
      </c>
      <c r="E22" t="s">
        <v>1</v>
      </c>
      <c r="F22" t="s">
        <v>59</v>
      </c>
      <c r="G22" t="s">
        <v>3</v>
      </c>
      <c r="M22" s="2">
        <v>44125</v>
      </c>
      <c r="N22">
        <f t="shared" si="0"/>
        <v>304.43</v>
      </c>
      <c r="O22">
        <f t="shared" si="1"/>
        <v>9127.0599999999977</v>
      </c>
    </row>
    <row r="23" spans="1:15" x14ac:dyDescent="0.35">
      <c r="A23" s="1">
        <v>44109</v>
      </c>
      <c r="B23" t="s">
        <v>15</v>
      </c>
      <c r="C23" t="s">
        <v>279</v>
      </c>
      <c r="D23">
        <v>22.84</v>
      </c>
      <c r="E23" t="s">
        <v>1</v>
      </c>
      <c r="F23" t="s">
        <v>17</v>
      </c>
      <c r="G23" t="s">
        <v>18</v>
      </c>
      <c r="M23" s="2">
        <v>44126</v>
      </c>
      <c r="N23">
        <f t="shared" si="0"/>
        <v>33.64</v>
      </c>
      <c r="O23">
        <f t="shared" si="1"/>
        <v>9160.6999999999971</v>
      </c>
    </row>
    <row r="24" spans="1:15" x14ac:dyDescent="0.35">
      <c r="A24" s="1">
        <v>44109</v>
      </c>
      <c r="B24" t="s">
        <v>152</v>
      </c>
      <c r="C24" t="s">
        <v>152</v>
      </c>
      <c r="D24">
        <v>17.57</v>
      </c>
      <c r="E24" t="s">
        <v>1</v>
      </c>
      <c r="F24" t="s">
        <v>91</v>
      </c>
      <c r="G24" t="s">
        <v>10</v>
      </c>
      <c r="M24" s="2">
        <v>44127</v>
      </c>
      <c r="N24">
        <f t="shared" si="0"/>
        <v>187.91</v>
      </c>
      <c r="O24">
        <f t="shared" si="1"/>
        <v>9348.6099999999969</v>
      </c>
    </row>
    <row r="25" spans="1:15" x14ac:dyDescent="0.35">
      <c r="A25" s="1">
        <v>44109</v>
      </c>
      <c r="B25" t="s">
        <v>4</v>
      </c>
      <c r="C25" t="s">
        <v>274</v>
      </c>
      <c r="D25">
        <v>15</v>
      </c>
      <c r="E25" t="s">
        <v>1</v>
      </c>
      <c r="F25" t="s">
        <v>6</v>
      </c>
      <c r="G25" t="s">
        <v>35</v>
      </c>
      <c r="M25" s="2">
        <v>44128</v>
      </c>
      <c r="N25">
        <f t="shared" si="0"/>
        <v>101.04</v>
      </c>
      <c r="O25">
        <f t="shared" si="1"/>
        <v>9449.6499999999978</v>
      </c>
    </row>
    <row r="26" spans="1:15" x14ac:dyDescent="0.35">
      <c r="A26" s="1">
        <v>44109</v>
      </c>
      <c r="B26" t="s">
        <v>135</v>
      </c>
      <c r="C26" t="s">
        <v>135</v>
      </c>
      <c r="D26">
        <v>12</v>
      </c>
      <c r="E26" t="s">
        <v>1</v>
      </c>
      <c r="F26" t="s">
        <v>86</v>
      </c>
      <c r="G26" t="s">
        <v>3</v>
      </c>
      <c r="M26" s="2">
        <v>44129</v>
      </c>
      <c r="N26">
        <f t="shared" si="0"/>
        <v>249.75</v>
      </c>
      <c r="O26">
        <f t="shared" si="1"/>
        <v>9699.3999999999978</v>
      </c>
    </row>
    <row r="27" spans="1:15" x14ac:dyDescent="0.35">
      <c r="A27" s="1">
        <v>44110</v>
      </c>
      <c r="B27" t="s">
        <v>265</v>
      </c>
      <c r="C27" t="s">
        <v>266</v>
      </c>
      <c r="D27">
        <v>100</v>
      </c>
      <c r="E27" t="s">
        <v>1</v>
      </c>
      <c r="F27" t="s">
        <v>185</v>
      </c>
      <c r="G27" t="s">
        <v>186</v>
      </c>
      <c r="M27" s="2">
        <v>44130</v>
      </c>
      <c r="N27">
        <f t="shared" si="0"/>
        <v>406.84999999999997</v>
      </c>
      <c r="O27">
        <f t="shared" si="1"/>
        <v>10106.249999999998</v>
      </c>
    </row>
    <row r="28" spans="1:15" x14ac:dyDescent="0.35">
      <c r="A28" s="1">
        <v>44109</v>
      </c>
      <c r="B28" t="s">
        <v>280</v>
      </c>
      <c r="C28" t="s">
        <v>280</v>
      </c>
      <c r="D28">
        <v>1.75</v>
      </c>
      <c r="E28" t="s">
        <v>1</v>
      </c>
      <c r="F28" t="s">
        <v>281</v>
      </c>
      <c r="G28" t="s">
        <v>10</v>
      </c>
      <c r="M28" s="2">
        <v>44131</v>
      </c>
      <c r="N28">
        <f t="shared" si="0"/>
        <v>154.77000000000001</v>
      </c>
      <c r="O28">
        <f t="shared" si="1"/>
        <v>10261.019999999999</v>
      </c>
    </row>
    <row r="29" spans="1:15" x14ac:dyDescent="0.35">
      <c r="A29" s="1">
        <v>44110</v>
      </c>
      <c r="B29" t="s">
        <v>272</v>
      </c>
      <c r="C29" t="s">
        <v>273</v>
      </c>
      <c r="D29">
        <v>190</v>
      </c>
      <c r="E29" t="s">
        <v>1</v>
      </c>
      <c r="F29" t="s">
        <v>225</v>
      </c>
      <c r="G29" t="s">
        <v>109</v>
      </c>
      <c r="M29" s="2">
        <v>44132</v>
      </c>
      <c r="N29">
        <f>SUMIFS($D$1:$D$139,$A$1:$A$139, "="&amp;M29)</f>
        <v>64.91</v>
      </c>
      <c r="O29">
        <f t="shared" si="1"/>
        <v>10325.929999999998</v>
      </c>
    </row>
    <row r="30" spans="1:15" x14ac:dyDescent="0.35">
      <c r="A30" s="1">
        <v>44110</v>
      </c>
      <c r="B30" t="s">
        <v>4</v>
      </c>
      <c r="C30" t="s">
        <v>274</v>
      </c>
      <c r="D30">
        <v>15</v>
      </c>
      <c r="E30" t="s">
        <v>1</v>
      </c>
      <c r="F30" t="s">
        <v>6</v>
      </c>
      <c r="G30" t="s">
        <v>35</v>
      </c>
      <c r="M30" s="2">
        <v>44133</v>
      </c>
      <c r="N30">
        <f t="shared" si="0"/>
        <v>702.93000000000006</v>
      </c>
      <c r="O30">
        <f t="shared" si="1"/>
        <v>11028.859999999999</v>
      </c>
    </row>
    <row r="31" spans="1:15" x14ac:dyDescent="0.35">
      <c r="A31" s="1">
        <v>44111</v>
      </c>
      <c r="B31" t="s">
        <v>267</v>
      </c>
      <c r="C31" t="s">
        <v>268</v>
      </c>
      <c r="D31">
        <v>129.27000000000001</v>
      </c>
      <c r="E31" t="s">
        <v>1</v>
      </c>
      <c r="F31" t="s">
        <v>251</v>
      </c>
      <c r="G31" t="s">
        <v>3</v>
      </c>
      <c r="M31" s="2">
        <v>44134</v>
      </c>
      <c r="N31">
        <f t="shared" si="0"/>
        <v>535.5300000000002</v>
      </c>
      <c r="O31">
        <f t="shared" si="1"/>
        <v>11564.39</v>
      </c>
    </row>
    <row r="32" spans="1:15" x14ac:dyDescent="0.35">
      <c r="A32" s="1">
        <v>44111</v>
      </c>
      <c r="B32" t="s">
        <v>132</v>
      </c>
      <c r="C32" t="s">
        <v>133</v>
      </c>
      <c r="D32">
        <v>106.74</v>
      </c>
      <c r="E32" t="s">
        <v>1</v>
      </c>
      <c r="F32" t="s">
        <v>134</v>
      </c>
      <c r="G32" t="s">
        <v>3</v>
      </c>
      <c r="M32" s="2">
        <v>44135</v>
      </c>
      <c r="N32">
        <f t="shared" si="0"/>
        <v>0</v>
      </c>
      <c r="O32">
        <f t="shared" si="1"/>
        <v>11564.39</v>
      </c>
    </row>
    <row r="33" spans="1:7" x14ac:dyDescent="0.35">
      <c r="A33" s="1">
        <v>44111</v>
      </c>
      <c r="B33" t="s">
        <v>269</v>
      </c>
      <c r="C33" t="s">
        <v>269</v>
      </c>
      <c r="D33">
        <v>59.39</v>
      </c>
      <c r="E33" t="s">
        <v>1</v>
      </c>
      <c r="F33" t="s">
        <v>67</v>
      </c>
      <c r="G33" t="s">
        <v>3</v>
      </c>
    </row>
    <row r="34" spans="1:7" x14ac:dyDescent="0.35">
      <c r="A34" s="1">
        <v>44111</v>
      </c>
      <c r="B34" t="s">
        <v>122</v>
      </c>
      <c r="C34" t="s">
        <v>123</v>
      </c>
      <c r="D34">
        <v>35</v>
      </c>
      <c r="E34" t="s">
        <v>1</v>
      </c>
      <c r="F34" t="s">
        <v>27</v>
      </c>
      <c r="G34" t="s">
        <v>3</v>
      </c>
    </row>
    <row r="35" spans="1:7" x14ac:dyDescent="0.35">
      <c r="A35" s="1">
        <v>44111</v>
      </c>
      <c r="B35" t="s">
        <v>4</v>
      </c>
      <c r="C35" t="s">
        <v>34</v>
      </c>
      <c r="D35">
        <v>25</v>
      </c>
      <c r="E35" t="s">
        <v>1</v>
      </c>
      <c r="F35" t="s">
        <v>6</v>
      </c>
      <c r="G35" t="s">
        <v>35</v>
      </c>
    </row>
    <row r="36" spans="1:7" x14ac:dyDescent="0.35">
      <c r="A36" s="1">
        <v>44111</v>
      </c>
      <c r="B36" t="s">
        <v>270</v>
      </c>
      <c r="C36" t="s">
        <v>271</v>
      </c>
      <c r="D36">
        <v>25</v>
      </c>
      <c r="E36" t="s">
        <v>1</v>
      </c>
      <c r="F36" t="s">
        <v>27</v>
      </c>
      <c r="G36" t="s">
        <v>3</v>
      </c>
    </row>
    <row r="37" spans="1:7" x14ac:dyDescent="0.35">
      <c r="A37" s="1">
        <v>44111</v>
      </c>
      <c r="B37" t="s">
        <v>4</v>
      </c>
      <c r="C37" t="s">
        <v>34</v>
      </c>
      <c r="D37">
        <v>15</v>
      </c>
      <c r="E37" t="s">
        <v>1</v>
      </c>
      <c r="F37" t="s">
        <v>6</v>
      </c>
      <c r="G37" t="s">
        <v>35</v>
      </c>
    </row>
    <row r="38" spans="1:7" x14ac:dyDescent="0.35">
      <c r="A38" s="1">
        <v>44112</v>
      </c>
      <c r="B38" t="s">
        <v>7</v>
      </c>
      <c r="C38" t="s">
        <v>184</v>
      </c>
      <c r="D38">
        <v>163.99</v>
      </c>
      <c r="E38" t="s">
        <v>1</v>
      </c>
      <c r="F38" t="s">
        <v>9</v>
      </c>
      <c r="G38" t="s">
        <v>10</v>
      </c>
    </row>
    <row r="39" spans="1:7" x14ac:dyDescent="0.35">
      <c r="A39" s="1">
        <v>44112</v>
      </c>
      <c r="B39" t="s">
        <v>129</v>
      </c>
      <c r="C39" t="s">
        <v>130</v>
      </c>
      <c r="D39">
        <v>141.81</v>
      </c>
      <c r="E39" t="s">
        <v>1</v>
      </c>
      <c r="F39" t="s">
        <v>131</v>
      </c>
      <c r="G39" t="s">
        <v>109</v>
      </c>
    </row>
    <row r="40" spans="1:7" x14ac:dyDescent="0.35">
      <c r="A40" s="1">
        <v>44112</v>
      </c>
      <c r="B40" t="s">
        <v>263</v>
      </c>
      <c r="C40" t="s">
        <v>264</v>
      </c>
      <c r="D40">
        <v>100.62</v>
      </c>
      <c r="E40" t="s">
        <v>1</v>
      </c>
      <c r="F40" t="s">
        <v>251</v>
      </c>
      <c r="G40" t="s">
        <v>3</v>
      </c>
    </row>
    <row r="41" spans="1:7" x14ac:dyDescent="0.35">
      <c r="A41" s="1">
        <v>44112</v>
      </c>
      <c r="B41" t="s">
        <v>232</v>
      </c>
      <c r="C41" t="s">
        <v>233</v>
      </c>
      <c r="D41">
        <v>11.42</v>
      </c>
      <c r="E41" t="s">
        <v>1</v>
      </c>
      <c r="F41" t="s">
        <v>41</v>
      </c>
      <c r="G41" t="s">
        <v>10</v>
      </c>
    </row>
    <row r="42" spans="1:7" x14ac:dyDescent="0.35">
      <c r="A42" s="1">
        <v>44113</v>
      </c>
      <c r="B42" t="s">
        <v>259</v>
      </c>
      <c r="C42" t="s">
        <v>259</v>
      </c>
      <c r="D42">
        <v>75.23</v>
      </c>
      <c r="E42" t="s">
        <v>1</v>
      </c>
      <c r="F42" t="s">
        <v>260</v>
      </c>
      <c r="G42" t="s">
        <v>3</v>
      </c>
    </row>
    <row r="43" spans="1:7" x14ac:dyDescent="0.35">
      <c r="A43" s="1">
        <v>44113</v>
      </c>
      <c r="B43" t="s">
        <v>15</v>
      </c>
      <c r="C43" t="s">
        <v>261</v>
      </c>
      <c r="D43">
        <v>44.24</v>
      </c>
      <c r="E43" t="s">
        <v>1</v>
      </c>
      <c r="F43" t="s">
        <v>17</v>
      </c>
      <c r="G43" t="s">
        <v>18</v>
      </c>
    </row>
    <row r="44" spans="1:7" x14ac:dyDescent="0.35">
      <c r="A44" s="1">
        <v>44113</v>
      </c>
      <c r="B44" t="s">
        <v>15</v>
      </c>
      <c r="C44" t="s">
        <v>262</v>
      </c>
      <c r="D44">
        <v>28.55</v>
      </c>
      <c r="E44" t="s">
        <v>1</v>
      </c>
      <c r="F44" t="s">
        <v>17</v>
      </c>
      <c r="G44" t="s">
        <v>18</v>
      </c>
    </row>
    <row r="45" spans="1:7" x14ac:dyDescent="0.35">
      <c r="A45" s="1">
        <v>44113</v>
      </c>
      <c r="B45" t="s">
        <v>258</v>
      </c>
      <c r="C45" t="s">
        <v>258</v>
      </c>
      <c r="D45">
        <v>12.95</v>
      </c>
      <c r="E45" t="s">
        <v>1</v>
      </c>
      <c r="F45" t="s">
        <v>38</v>
      </c>
      <c r="G45" t="s">
        <v>3</v>
      </c>
    </row>
    <row r="46" spans="1:7" x14ac:dyDescent="0.35">
      <c r="A46" s="1">
        <v>44114</v>
      </c>
      <c r="B46" t="s">
        <v>232</v>
      </c>
      <c r="C46" t="s">
        <v>257</v>
      </c>
      <c r="D46">
        <v>24.55</v>
      </c>
      <c r="E46" t="s">
        <v>1</v>
      </c>
      <c r="F46" t="s">
        <v>41</v>
      </c>
      <c r="G46" t="s">
        <v>3</v>
      </c>
    </row>
    <row r="47" spans="1:7" x14ac:dyDescent="0.35">
      <c r="A47" s="1">
        <v>44114</v>
      </c>
      <c r="B47" t="s">
        <v>110</v>
      </c>
      <c r="C47" t="s">
        <v>110</v>
      </c>
      <c r="D47">
        <v>5</v>
      </c>
      <c r="E47" t="s">
        <v>1</v>
      </c>
      <c r="F47" t="s">
        <v>27</v>
      </c>
      <c r="G47" t="s">
        <v>3</v>
      </c>
    </row>
    <row r="48" spans="1:7" x14ac:dyDescent="0.35">
      <c r="A48" s="1">
        <v>44114</v>
      </c>
      <c r="B48" t="s">
        <v>256</v>
      </c>
      <c r="C48" t="s">
        <v>256</v>
      </c>
      <c r="D48">
        <v>1.75</v>
      </c>
      <c r="E48" t="s">
        <v>1</v>
      </c>
      <c r="F48" t="s">
        <v>17</v>
      </c>
      <c r="G48" t="s">
        <v>3</v>
      </c>
    </row>
    <row r="49" spans="1:7" x14ac:dyDescent="0.35">
      <c r="A49" s="1">
        <v>44115</v>
      </c>
      <c r="B49" t="s">
        <v>15</v>
      </c>
      <c r="C49" t="s">
        <v>255</v>
      </c>
      <c r="D49">
        <v>118.24</v>
      </c>
      <c r="E49" t="s">
        <v>1</v>
      </c>
      <c r="F49" t="s">
        <v>17</v>
      </c>
      <c r="G49" t="s">
        <v>18</v>
      </c>
    </row>
    <row r="50" spans="1:7" x14ac:dyDescent="0.35">
      <c r="A50" s="1">
        <v>44115</v>
      </c>
      <c r="B50" t="s">
        <v>4</v>
      </c>
      <c r="C50" t="s">
        <v>34</v>
      </c>
      <c r="D50">
        <v>15</v>
      </c>
      <c r="E50" t="s">
        <v>1</v>
      </c>
      <c r="F50" t="s">
        <v>6</v>
      </c>
      <c r="G50" t="s">
        <v>35</v>
      </c>
    </row>
    <row r="51" spans="1:7" x14ac:dyDescent="0.35">
      <c r="A51" s="1">
        <v>44115</v>
      </c>
      <c r="B51" t="s">
        <v>4</v>
      </c>
      <c r="C51" t="s">
        <v>34</v>
      </c>
      <c r="D51">
        <v>15</v>
      </c>
      <c r="E51" t="s">
        <v>1</v>
      </c>
      <c r="F51" t="s">
        <v>6</v>
      </c>
      <c r="G51" t="s">
        <v>35</v>
      </c>
    </row>
    <row r="52" spans="1:7" x14ac:dyDescent="0.35">
      <c r="A52" s="1">
        <v>44115</v>
      </c>
      <c r="B52" t="s">
        <v>15</v>
      </c>
      <c r="C52" t="s">
        <v>254</v>
      </c>
      <c r="D52">
        <v>5</v>
      </c>
      <c r="E52" t="s">
        <v>1</v>
      </c>
      <c r="F52" t="s">
        <v>17</v>
      </c>
      <c r="G52" t="s">
        <v>18</v>
      </c>
    </row>
    <row r="53" spans="1:7" x14ac:dyDescent="0.35">
      <c r="A53" s="1">
        <v>44116</v>
      </c>
      <c r="B53" t="s">
        <v>7</v>
      </c>
      <c r="C53" t="s">
        <v>184</v>
      </c>
      <c r="D53">
        <v>130.12</v>
      </c>
      <c r="E53" t="s">
        <v>1</v>
      </c>
      <c r="F53" t="s">
        <v>9</v>
      </c>
      <c r="G53" t="s">
        <v>10</v>
      </c>
    </row>
    <row r="54" spans="1:7" x14ac:dyDescent="0.35">
      <c r="A54" s="1">
        <v>44116</v>
      </c>
      <c r="B54" t="s">
        <v>111</v>
      </c>
      <c r="C54" t="s">
        <v>112</v>
      </c>
      <c r="D54">
        <v>15</v>
      </c>
      <c r="E54" t="s">
        <v>1</v>
      </c>
      <c r="F54" t="s">
        <v>47</v>
      </c>
      <c r="G54" t="s">
        <v>10</v>
      </c>
    </row>
    <row r="55" spans="1:7" x14ac:dyDescent="0.35">
      <c r="A55" s="1">
        <v>44117</v>
      </c>
      <c r="B55" t="s">
        <v>178</v>
      </c>
      <c r="C55" t="s">
        <v>179</v>
      </c>
      <c r="D55">
        <v>500</v>
      </c>
      <c r="E55" t="s">
        <v>1</v>
      </c>
      <c r="F55" t="s">
        <v>177</v>
      </c>
      <c r="G55" t="s">
        <v>109</v>
      </c>
    </row>
    <row r="56" spans="1:7" x14ac:dyDescent="0.35">
      <c r="A56" s="1">
        <v>44117</v>
      </c>
      <c r="B56" t="s">
        <v>103</v>
      </c>
      <c r="C56" t="s">
        <v>103</v>
      </c>
      <c r="D56">
        <v>40</v>
      </c>
      <c r="E56" t="s">
        <v>1</v>
      </c>
      <c r="F56" t="s">
        <v>86</v>
      </c>
      <c r="G56" t="s">
        <v>3</v>
      </c>
    </row>
    <row r="57" spans="1:7" x14ac:dyDescent="0.35">
      <c r="A57" s="1">
        <v>44117</v>
      </c>
      <c r="B57" t="s">
        <v>173</v>
      </c>
      <c r="C57" t="s">
        <v>174</v>
      </c>
      <c r="D57">
        <v>22.24</v>
      </c>
      <c r="E57" t="s">
        <v>1</v>
      </c>
      <c r="F57" t="s">
        <v>86</v>
      </c>
      <c r="G57" t="s">
        <v>3</v>
      </c>
    </row>
    <row r="58" spans="1:7" x14ac:dyDescent="0.35">
      <c r="A58" s="1">
        <v>44117</v>
      </c>
      <c r="B58" t="s">
        <v>173</v>
      </c>
      <c r="C58" t="s">
        <v>174</v>
      </c>
      <c r="D58">
        <v>5.79</v>
      </c>
      <c r="E58" t="s">
        <v>1</v>
      </c>
      <c r="F58" t="s">
        <v>86</v>
      </c>
      <c r="G58" t="s">
        <v>3</v>
      </c>
    </row>
    <row r="59" spans="1:7" x14ac:dyDescent="0.35">
      <c r="A59" s="1">
        <v>44117</v>
      </c>
      <c r="B59" t="s">
        <v>31</v>
      </c>
      <c r="C59" t="s">
        <v>253</v>
      </c>
      <c r="D59">
        <v>5.37</v>
      </c>
      <c r="E59" t="s">
        <v>1</v>
      </c>
      <c r="F59" t="s">
        <v>33</v>
      </c>
      <c r="G59" t="s">
        <v>3</v>
      </c>
    </row>
    <row r="60" spans="1:7" x14ac:dyDescent="0.35">
      <c r="A60" s="1">
        <v>44118</v>
      </c>
      <c r="B60" t="s">
        <v>250</v>
      </c>
      <c r="C60" t="s">
        <v>250</v>
      </c>
      <c r="D60">
        <v>87.34</v>
      </c>
      <c r="E60" t="s">
        <v>1</v>
      </c>
      <c r="F60" t="s">
        <v>251</v>
      </c>
      <c r="G60" t="s">
        <v>3</v>
      </c>
    </row>
    <row r="61" spans="1:7" x14ac:dyDescent="0.35">
      <c r="A61" s="1">
        <v>44118</v>
      </c>
      <c r="B61" t="s">
        <v>15</v>
      </c>
      <c r="C61" t="s">
        <v>252</v>
      </c>
      <c r="D61">
        <v>63.82</v>
      </c>
      <c r="E61" t="s">
        <v>1</v>
      </c>
      <c r="F61" t="s">
        <v>17</v>
      </c>
      <c r="G61" t="s">
        <v>18</v>
      </c>
    </row>
    <row r="62" spans="1:7" x14ac:dyDescent="0.35">
      <c r="A62" s="1">
        <v>44118</v>
      </c>
      <c r="B62" t="s">
        <v>4</v>
      </c>
      <c r="C62" t="s">
        <v>34</v>
      </c>
      <c r="D62">
        <v>25</v>
      </c>
      <c r="E62" t="s">
        <v>1</v>
      </c>
      <c r="F62" t="s">
        <v>6</v>
      </c>
      <c r="G62" t="s">
        <v>35</v>
      </c>
    </row>
    <row r="63" spans="1:7" x14ac:dyDescent="0.35">
      <c r="A63" s="1">
        <v>44119</v>
      </c>
      <c r="B63" t="s">
        <v>7</v>
      </c>
      <c r="C63" t="s">
        <v>246</v>
      </c>
      <c r="D63">
        <v>93.56</v>
      </c>
      <c r="E63" t="s">
        <v>1</v>
      </c>
      <c r="F63" t="s">
        <v>9</v>
      </c>
      <c r="G63" t="s">
        <v>3</v>
      </c>
    </row>
    <row r="64" spans="1:7" x14ac:dyDescent="0.35">
      <c r="A64" s="1">
        <v>44119</v>
      </c>
      <c r="B64" t="s">
        <v>4</v>
      </c>
      <c r="C64" t="s">
        <v>34</v>
      </c>
      <c r="D64">
        <v>25</v>
      </c>
      <c r="E64" t="s">
        <v>1</v>
      </c>
      <c r="F64" t="s">
        <v>6</v>
      </c>
      <c r="G64" t="s">
        <v>35</v>
      </c>
    </row>
    <row r="65" spans="1:7" x14ac:dyDescent="0.35">
      <c r="A65" s="1">
        <v>44119</v>
      </c>
      <c r="B65" t="s">
        <v>152</v>
      </c>
      <c r="C65" t="s">
        <v>152</v>
      </c>
      <c r="D65">
        <v>17.57</v>
      </c>
      <c r="E65" t="s">
        <v>1</v>
      </c>
      <c r="F65" t="s">
        <v>91</v>
      </c>
      <c r="G65" t="s">
        <v>10</v>
      </c>
    </row>
    <row r="66" spans="1:7" x14ac:dyDescent="0.35">
      <c r="A66" s="1">
        <v>44119</v>
      </c>
      <c r="B66" t="s">
        <v>247</v>
      </c>
      <c r="C66" t="s">
        <v>248</v>
      </c>
      <c r="D66">
        <v>10</v>
      </c>
      <c r="E66" t="s">
        <v>1</v>
      </c>
      <c r="F66" t="s">
        <v>27</v>
      </c>
      <c r="G66" t="s">
        <v>35</v>
      </c>
    </row>
    <row r="67" spans="1:7" x14ac:dyDescent="0.35">
      <c r="A67" s="1">
        <v>44119</v>
      </c>
      <c r="B67" t="s">
        <v>15</v>
      </c>
      <c r="C67" t="s">
        <v>249</v>
      </c>
      <c r="D67">
        <v>9.52</v>
      </c>
      <c r="E67" t="s">
        <v>1</v>
      </c>
      <c r="F67" t="s">
        <v>17</v>
      </c>
      <c r="G67" t="s">
        <v>18</v>
      </c>
    </row>
    <row r="68" spans="1:7" x14ac:dyDescent="0.35">
      <c r="A68" s="1">
        <v>44119</v>
      </c>
      <c r="B68" t="s">
        <v>88</v>
      </c>
      <c r="C68" t="s">
        <v>88</v>
      </c>
      <c r="D68">
        <v>1.75</v>
      </c>
      <c r="E68" t="s">
        <v>1</v>
      </c>
      <c r="F68" t="s">
        <v>27</v>
      </c>
      <c r="G68" t="s">
        <v>3</v>
      </c>
    </row>
    <row r="69" spans="1:7" x14ac:dyDescent="0.35">
      <c r="A69" s="1">
        <v>44120</v>
      </c>
      <c r="B69" t="s">
        <v>181</v>
      </c>
      <c r="C69" t="s">
        <v>181</v>
      </c>
      <c r="D69">
        <v>83.51</v>
      </c>
      <c r="E69" t="s">
        <v>1</v>
      </c>
      <c r="F69" t="s">
        <v>59</v>
      </c>
      <c r="G69" t="s">
        <v>3</v>
      </c>
    </row>
    <row r="70" spans="1:7" x14ac:dyDescent="0.35">
      <c r="A70" s="1">
        <v>44120</v>
      </c>
      <c r="B70" t="s">
        <v>4</v>
      </c>
      <c r="C70" t="s">
        <v>34</v>
      </c>
      <c r="D70">
        <v>25</v>
      </c>
      <c r="E70" t="s">
        <v>1</v>
      </c>
      <c r="F70" t="s">
        <v>6</v>
      </c>
      <c r="G70" t="s">
        <v>35</v>
      </c>
    </row>
    <row r="71" spans="1:7" x14ac:dyDescent="0.35">
      <c r="A71" s="1">
        <v>44120</v>
      </c>
      <c r="B71" t="s">
        <v>4</v>
      </c>
      <c r="C71" t="s">
        <v>245</v>
      </c>
      <c r="D71">
        <v>11.02</v>
      </c>
      <c r="E71" t="s">
        <v>1</v>
      </c>
      <c r="F71" t="s">
        <v>6</v>
      </c>
      <c r="G71" t="s">
        <v>10</v>
      </c>
    </row>
    <row r="72" spans="1:7" x14ac:dyDescent="0.35">
      <c r="A72" s="1">
        <v>44121</v>
      </c>
      <c r="B72" t="s">
        <v>242</v>
      </c>
      <c r="C72" t="s">
        <v>243</v>
      </c>
      <c r="D72">
        <v>48</v>
      </c>
      <c r="E72" t="s">
        <v>1</v>
      </c>
      <c r="F72" t="s">
        <v>244</v>
      </c>
      <c r="G72" t="s">
        <v>3</v>
      </c>
    </row>
    <row r="73" spans="1:7" x14ac:dyDescent="0.35">
      <c r="A73" s="1">
        <v>44122</v>
      </c>
      <c r="B73" t="s">
        <v>7</v>
      </c>
      <c r="C73" t="s">
        <v>8</v>
      </c>
      <c r="D73">
        <v>130.37</v>
      </c>
      <c r="E73" t="s">
        <v>1</v>
      </c>
      <c r="F73" t="s">
        <v>9</v>
      </c>
      <c r="G73" t="s">
        <v>10</v>
      </c>
    </row>
    <row r="74" spans="1:7" x14ac:dyDescent="0.35">
      <c r="A74" s="1">
        <v>44122</v>
      </c>
      <c r="B74" t="s">
        <v>240</v>
      </c>
      <c r="C74" t="s">
        <v>241</v>
      </c>
      <c r="D74">
        <v>39.479999999999997</v>
      </c>
      <c r="E74" t="s">
        <v>1</v>
      </c>
      <c r="F74" t="s">
        <v>91</v>
      </c>
      <c r="G74" t="s">
        <v>10</v>
      </c>
    </row>
    <row r="75" spans="1:7" x14ac:dyDescent="0.35">
      <c r="A75" s="1">
        <v>44122</v>
      </c>
      <c r="B75" t="s">
        <v>70</v>
      </c>
      <c r="C75" t="s">
        <v>71</v>
      </c>
      <c r="D75">
        <v>3.63</v>
      </c>
      <c r="E75" t="s">
        <v>1</v>
      </c>
      <c r="F75" t="s">
        <v>72</v>
      </c>
      <c r="G75" t="s">
        <v>10</v>
      </c>
    </row>
    <row r="76" spans="1:7" x14ac:dyDescent="0.35">
      <c r="A76" s="1">
        <v>44123</v>
      </c>
      <c r="B76" t="s">
        <v>178</v>
      </c>
      <c r="C76" t="s">
        <v>179</v>
      </c>
      <c r="D76">
        <v>900</v>
      </c>
      <c r="E76" t="s">
        <v>1</v>
      </c>
      <c r="F76" t="s">
        <v>177</v>
      </c>
      <c r="G76" t="s">
        <v>109</v>
      </c>
    </row>
    <row r="77" spans="1:7" x14ac:dyDescent="0.35">
      <c r="A77" s="1">
        <v>44123</v>
      </c>
      <c r="B77" t="s">
        <v>239</v>
      </c>
      <c r="C77" t="s">
        <v>239</v>
      </c>
      <c r="D77">
        <v>16.11</v>
      </c>
      <c r="E77" t="s">
        <v>1</v>
      </c>
      <c r="F77" t="s">
        <v>59</v>
      </c>
      <c r="G77" t="s">
        <v>3</v>
      </c>
    </row>
    <row r="78" spans="1:7" x14ac:dyDescent="0.35">
      <c r="A78" s="1">
        <v>44123</v>
      </c>
      <c r="B78" t="s">
        <v>77</v>
      </c>
      <c r="C78" t="s">
        <v>78</v>
      </c>
      <c r="D78">
        <v>16.11</v>
      </c>
      <c r="E78" t="s">
        <v>1</v>
      </c>
      <c r="F78" t="s">
        <v>79</v>
      </c>
      <c r="G78" t="s">
        <v>10</v>
      </c>
    </row>
    <row r="79" spans="1:7" x14ac:dyDescent="0.35">
      <c r="A79" s="1">
        <v>44123</v>
      </c>
      <c r="B79" t="s">
        <v>7</v>
      </c>
      <c r="C79" t="s">
        <v>95</v>
      </c>
      <c r="D79">
        <v>14.95</v>
      </c>
      <c r="E79" t="s">
        <v>1</v>
      </c>
      <c r="F79" t="s">
        <v>9</v>
      </c>
      <c r="G79" t="s">
        <v>10</v>
      </c>
    </row>
    <row r="80" spans="1:7" x14ac:dyDescent="0.35">
      <c r="A80" s="1">
        <v>44123</v>
      </c>
      <c r="B80" t="s">
        <v>199</v>
      </c>
      <c r="C80" t="s">
        <v>200</v>
      </c>
      <c r="D80">
        <v>13.92</v>
      </c>
      <c r="E80" t="s">
        <v>1</v>
      </c>
      <c r="F80" t="s">
        <v>201</v>
      </c>
      <c r="G80" t="s">
        <v>3</v>
      </c>
    </row>
    <row r="81" spans="1:7" x14ac:dyDescent="0.35">
      <c r="A81" s="1">
        <v>44124</v>
      </c>
      <c r="B81" t="s">
        <v>235</v>
      </c>
      <c r="C81" t="s">
        <v>236</v>
      </c>
      <c r="D81">
        <v>250</v>
      </c>
      <c r="E81" t="s">
        <v>1</v>
      </c>
      <c r="F81" t="s">
        <v>237</v>
      </c>
      <c r="G81" t="s">
        <v>109</v>
      </c>
    </row>
    <row r="82" spans="1:7" x14ac:dyDescent="0.35">
      <c r="A82" s="1">
        <v>44124</v>
      </c>
      <c r="B82" t="s">
        <v>4</v>
      </c>
      <c r="C82" t="s">
        <v>34</v>
      </c>
      <c r="D82">
        <v>25</v>
      </c>
      <c r="E82" t="s">
        <v>1</v>
      </c>
      <c r="F82" t="s">
        <v>6</v>
      </c>
      <c r="G82" t="s">
        <v>35</v>
      </c>
    </row>
    <row r="83" spans="1:7" x14ac:dyDescent="0.35">
      <c r="A83" s="1">
        <v>44124</v>
      </c>
      <c r="B83" t="s">
        <v>234</v>
      </c>
      <c r="C83" t="s">
        <v>234</v>
      </c>
      <c r="D83">
        <v>20.5</v>
      </c>
      <c r="E83" t="s">
        <v>1</v>
      </c>
      <c r="F83" t="s">
        <v>86</v>
      </c>
      <c r="G83" t="s">
        <v>3</v>
      </c>
    </row>
    <row r="84" spans="1:7" x14ac:dyDescent="0.35">
      <c r="A84" s="1">
        <v>44124</v>
      </c>
      <c r="B84" t="s">
        <v>173</v>
      </c>
      <c r="C84" t="s">
        <v>174</v>
      </c>
      <c r="D84">
        <v>18.37</v>
      </c>
      <c r="E84" t="s">
        <v>1</v>
      </c>
      <c r="F84" t="s">
        <v>86</v>
      </c>
      <c r="G84" t="s">
        <v>3</v>
      </c>
    </row>
    <row r="85" spans="1:7" x14ac:dyDescent="0.35">
      <c r="A85" s="1">
        <v>44124</v>
      </c>
      <c r="B85" t="s">
        <v>83</v>
      </c>
      <c r="C85" t="s">
        <v>83</v>
      </c>
      <c r="D85">
        <v>10.75</v>
      </c>
      <c r="E85" t="s">
        <v>1</v>
      </c>
      <c r="F85" t="s">
        <v>2</v>
      </c>
      <c r="G85" t="s">
        <v>3</v>
      </c>
    </row>
    <row r="86" spans="1:7" x14ac:dyDescent="0.35">
      <c r="A86" s="1">
        <v>44124</v>
      </c>
      <c r="B86" t="s">
        <v>238</v>
      </c>
      <c r="C86" t="s">
        <v>238</v>
      </c>
      <c r="D86">
        <v>5.36</v>
      </c>
      <c r="E86" t="s">
        <v>1</v>
      </c>
      <c r="F86" t="s">
        <v>14</v>
      </c>
      <c r="G86" t="s">
        <v>18</v>
      </c>
    </row>
    <row r="87" spans="1:7" x14ac:dyDescent="0.35">
      <c r="A87" s="1">
        <v>44125</v>
      </c>
      <c r="B87" t="s">
        <v>229</v>
      </c>
      <c r="C87" t="s">
        <v>229</v>
      </c>
      <c r="D87">
        <v>204.55</v>
      </c>
      <c r="E87" t="s">
        <v>1</v>
      </c>
      <c r="F87" t="s">
        <v>230</v>
      </c>
      <c r="G87" t="s">
        <v>10</v>
      </c>
    </row>
    <row r="88" spans="1:7" x14ac:dyDescent="0.35">
      <c r="A88" s="1">
        <v>44125</v>
      </c>
      <c r="B88" t="s">
        <v>7</v>
      </c>
      <c r="C88" t="s">
        <v>8</v>
      </c>
      <c r="D88">
        <v>50.3</v>
      </c>
      <c r="E88" t="s">
        <v>1</v>
      </c>
      <c r="F88" t="s">
        <v>9</v>
      </c>
      <c r="G88" t="s">
        <v>10</v>
      </c>
    </row>
    <row r="89" spans="1:7" x14ac:dyDescent="0.35">
      <c r="A89" s="1">
        <v>44125</v>
      </c>
      <c r="B89" t="s">
        <v>111</v>
      </c>
      <c r="C89" t="s">
        <v>231</v>
      </c>
      <c r="D89">
        <v>27</v>
      </c>
      <c r="E89" t="s">
        <v>1</v>
      </c>
      <c r="F89" t="s">
        <v>47</v>
      </c>
      <c r="G89" t="s">
        <v>10</v>
      </c>
    </row>
    <row r="90" spans="1:7" x14ac:dyDescent="0.35">
      <c r="A90" s="1">
        <v>44125</v>
      </c>
      <c r="B90" t="s">
        <v>232</v>
      </c>
      <c r="C90" t="s">
        <v>233</v>
      </c>
      <c r="D90">
        <v>20.59</v>
      </c>
      <c r="E90" t="s">
        <v>1</v>
      </c>
      <c r="F90" t="s">
        <v>41</v>
      </c>
      <c r="G90" t="s">
        <v>10</v>
      </c>
    </row>
    <row r="91" spans="1:7" x14ac:dyDescent="0.35">
      <c r="A91" s="1">
        <v>44125</v>
      </c>
      <c r="B91" t="s">
        <v>227</v>
      </c>
      <c r="C91" t="s">
        <v>228</v>
      </c>
      <c r="D91">
        <v>1.99</v>
      </c>
      <c r="E91" t="s">
        <v>1</v>
      </c>
      <c r="F91" t="s">
        <v>55</v>
      </c>
      <c r="G91" t="s">
        <v>10</v>
      </c>
    </row>
    <row r="92" spans="1:7" x14ac:dyDescent="0.35">
      <c r="A92" s="1">
        <v>44126</v>
      </c>
      <c r="B92" t="s">
        <v>15</v>
      </c>
      <c r="C92" t="s">
        <v>226</v>
      </c>
      <c r="D92">
        <v>23.64</v>
      </c>
      <c r="E92" t="s">
        <v>1</v>
      </c>
      <c r="F92" t="s">
        <v>17</v>
      </c>
      <c r="G92" t="s">
        <v>18</v>
      </c>
    </row>
    <row r="93" spans="1:7" x14ac:dyDescent="0.35">
      <c r="A93" s="1">
        <v>44126</v>
      </c>
      <c r="B93" t="s">
        <v>56</v>
      </c>
      <c r="C93" t="s">
        <v>56</v>
      </c>
      <c r="D93">
        <v>10</v>
      </c>
      <c r="E93" t="s">
        <v>1</v>
      </c>
      <c r="F93" t="s">
        <v>27</v>
      </c>
      <c r="G93" t="s">
        <v>3</v>
      </c>
    </row>
    <row r="94" spans="1:7" x14ac:dyDescent="0.35">
      <c r="A94" s="1">
        <v>44127</v>
      </c>
      <c r="B94" t="s">
        <v>224</v>
      </c>
      <c r="C94" t="s">
        <v>224</v>
      </c>
      <c r="D94">
        <v>79.989999999999995</v>
      </c>
      <c r="E94" t="s">
        <v>1</v>
      </c>
      <c r="F94" t="s">
        <v>225</v>
      </c>
      <c r="G94" t="s">
        <v>10</v>
      </c>
    </row>
    <row r="95" spans="1:7" x14ac:dyDescent="0.35">
      <c r="A95" s="1">
        <v>44127</v>
      </c>
      <c r="B95" t="s">
        <v>209</v>
      </c>
      <c r="C95" t="s">
        <v>222</v>
      </c>
      <c r="D95">
        <v>32.229999999999997</v>
      </c>
      <c r="E95" t="s">
        <v>1</v>
      </c>
      <c r="F95" t="s">
        <v>51</v>
      </c>
      <c r="G95" t="s">
        <v>3</v>
      </c>
    </row>
    <row r="96" spans="1:7" x14ac:dyDescent="0.35">
      <c r="A96" s="1">
        <v>44127</v>
      </c>
      <c r="B96" t="s">
        <v>4</v>
      </c>
      <c r="C96" t="s">
        <v>34</v>
      </c>
      <c r="D96">
        <v>25</v>
      </c>
      <c r="E96" t="s">
        <v>1</v>
      </c>
      <c r="F96" t="s">
        <v>6</v>
      </c>
      <c r="G96" t="s">
        <v>35</v>
      </c>
    </row>
    <row r="97" spans="1:7" x14ac:dyDescent="0.35">
      <c r="A97" s="1">
        <v>44127</v>
      </c>
      <c r="B97" t="s">
        <v>142</v>
      </c>
      <c r="C97" t="s">
        <v>221</v>
      </c>
      <c r="D97">
        <v>23.3</v>
      </c>
      <c r="E97" t="s">
        <v>1</v>
      </c>
      <c r="F97" t="s">
        <v>144</v>
      </c>
      <c r="G97" t="s">
        <v>3</v>
      </c>
    </row>
    <row r="98" spans="1:7" x14ac:dyDescent="0.35">
      <c r="A98" s="1">
        <v>44127</v>
      </c>
      <c r="B98" t="s">
        <v>152</v>
      </c>
      <c r="C98" t="s">
        <v>152</v>
      </c>
      <c r="D98">
        <v>15.06</v>
      </c>
      <c r="E98" t="s">
        <v>1</v>
      </c>
      <c r="F98" t="s">
        <v>91</v>
      </c>
      <c r="G98" t="s">
        <v>10</v>
      </c>
    </row>
    <row r="99" spans="1:7" x14ac:dyDescent="0.35">
      <c r="A99" s="1">
        <v>44127</v>
      </c>
      <c r="B99" t="s">
        <v>49</v>
      </c>
      <c r="C99" t="s">
        <v>50</v>
      </c>
      <c r="D99">
        <v>5.38</v>
      </c>
      <c r="E99" t="s">
        <v>1</v>
      </c>
      <c r="F99" t="s">
        <v>51</v>
      </c>
      <c r="G99" t="s">
        <v>3</v>
      </c>
    </row>
    <row r="100" spans="1:7" x14ac:dyDescent="0.35">
      <c r="A100" s="1">
        <v>44127</v>
      </c>
      <c r="B100" t="s">
        <v>70</v>
      </c>
      <c r="C100" t="s">
        <v>71</v>
      </c>
      <c r="D100">
        <v>3.63</v>
      </c>
      <c r="E100" t="s">
        <v>1</v>
      </c>
      <c r="F100" t="s">
        <v>72</v>
      </c>
      <c r="G100" t="s">
        <v>10</v>
      </c>
    </row>
    <row r="101" spans="1:7" x14ac:dyDescent="0.35">
      <c r="A101" s="1">
        <v>44127</v>
      </c>
      <c r="B101" t="s">
        <v>219</v>
      </c>
      <c r="C101" t="s">
        <v>219</v>
      </c>
      <c r="D101">
        <v>2</v>
      </c>
      <c r="E101" t="s">
        <v>1</v>
      </c>
      <c r="F101" t="s">
        <v>220</v>
      </c>
      <c r="G101" t="s">
        <v>3</v>
      </c>
    </row>
    <row r="102" spans="1:7" x14ac:dyDescent="0.35">
      <c r="A102" s="1">
        <v>44127</v>
      </c>
      <c r="B102" t="s">
        <v>39</v>
      </c>
      <c r="C102" t="s">
        <v>223</v>
      </c>
      <c r="D102">
        <v>1.32</v>
      </c>
      <c r="E102" t="s">
        <v>1</v>
      </c>
      <c r="F102" t="s">
        <v>41</v>
      </c>
      <c r="G102" t="s">
        <v>3</v>
      </c>
    </row>
    <row r="103" spans="1:7" x14ac:dyDescent="0.35">
      <c r="A103" s="1">
        <v>44128</v>
      </c>
      <c r="B103" t="s">
        <v>216</v>
      </c>
      <c r="C103" t="s">
        <v>217</v>
      </c>
      <c r="D103">
        <v>99.98</v>
      </c>
      <c r="E103" t="s">
        <v>1</v>
      </c>
      <c r="F103" t="s">
        <v>218</v>
      </c>
      <c r="G103" t="s">
        <v>3</v>
      </c>
    </row>
    <row r="104" spans="1:7" x14ac:dyDescent="0.35">
      <c r="A104" s="1">
        <v>44128</v>
      </c>
      <c r="B104" t="s">
        <v>199</v>
      </c>
      <c r="C104" t="s">
        <v>200</v>
      </c>
      <c r="D104">
        <v>1.06</v>
      </c>
      <c r="E104" t="s">
        <v>1</v>
      </c>
      <c r="F104" t="s">
        <v>201</v>
      </c>
      <c r="G104" t="s">
        <v>3</v>
      </c>
    </row>
    <row r="105" spans="1:7" x14ac:dyDescent="0.35">
      <c r="A105" s="1">
        <v>44129</v>
      </c>
      <c r="B105" t="s">
        <v>120</v>
      </c>
      <c r="C105" t="s">
        <v>121</v>
      </c>
      <c r="D105">
        <v>101</v>
      </c>
      <c r="E105" t="s">
        <v>1</v>
      </c>
      <c r="F105" t="s">
        <v>47</v>
      </c>
      <c r="G105" t="s">
        <v>35</v>
      </c>
    </row>
    <row r="106" spans="1:7" x14ac:dyDescent="0.35">
      <c r="A106" s="1">
        <v>44129</v>
      </c>
      <c r="B106" t="s">
        <v>7</v>
      </c>
      <c r="C106" t="s">
        <v>8</v>
      </c>
      <c r="D106">
        <v>92.75</v>
      </c>
      <c r="E106" t="s">
        <v>1</v>
      </c>
      <c r="F106" t="s">
        <v>9</v>
      </c>
      <c r="G106" t="s">
        <v>10</v>
      </c>
    </row>
    <row r="107" spans="1:7" x14ac:dyDescent="0.35">
      <c r="A107" s="1">
        <v>44129</v>
      </c>
      <c r="B107" t="s">
        <v>142</v>
      </c>
      <c r="C107" t="s">
        <v>192</v>
      </c>
      <c r="D107" s="4">
        <v>35</v>
      </c>
      <c r="E107" t="s">
        <v>1</v>
      </c>
      <c r="F107" t="s">
        <v>144</v>
      </c>
      <c r="G107" t="s">
        <v>10</v>
      </c>
    </row>
    <row r="108" spans="1:7" x14ac:dyDescent="0.35">
      <c r="A108" s="1">
        <v>44129</v>
      </c>
      <c r="B108" t="s">
        <v>214</v>
      </c>
      <c r="C108" t="s">
        <v>214</v>
      </c>
      <c r="D108">
        <v>21</v>
      </c>
      <c r="E108" t="s">
        <v>1</v>
      </c>
      <c r="F108" t="s">
        <v>215</v>
      </c>
      <c r="G108" t="s">
        <v>10</v>
      </c>
    </row>
    <row r="109" spans="1:7" x14ac:dyDescent="0.35">
      <c r="A109" s="1">
        <v>44130</v>
      </c>
      <c r="B109" t="s">
        <v>53</v>
      </c>
      <c r="C109" t="s">
        <v>212</v>
      </c>
      <c r="D109">
        <v>322.49</v>
      </c>
      <c r="E109" t="s">
        <v>1</v>
      </c>
      <c r="F109" t="s">
        <v>55</v>
      </c>
      <c r="G109" t="s">
        <v>3</v>
      </c>
    </row>
    <row r="110" spans="1:7" x14ac:dyDescent="0.35">
      <c r="A110" s="1">
        <v>44130</v>
      </c>
      <c r="B110" t="s">
        <v>15</v>
      </c>
      <c r="C110" t="s">
        <v>213</v>
      </c>
      <c r="D110">
        <v>40.46</v>
      </c>
      <c r="E110" t="s">
        <v>1</v>
      </c>
      <c r="F110" t="s">
        <v>17</v>
      </c>
      <c r="G110" t="s">
        <v>18</v>
      </c>
    </row>
    <row r="111" spans="1:7" x14ac:dyDescent="0.35">
      <c r="A111" s="1">
        <v>44130</v>
      </c>
      <c r="B111" t="s">
        <v>4</v>
      </c>
      <c r="C111" t="s">
        <v>34</v>
      </c>
      <c r="D111">
        <v>25</v>
      </c>
      <c r="E111" t="s">
        <v>1</v>
      </c>
      <c r="F111" t="s">
        <v>6</v>
      </c>
      <c r="G111" t="s">
        <v>35</v>
      </c>
    </row>
    <row r="112" spans="1:7" x14ac:dyDescent="0.35">
      <c r="A112" s="1">
        <v>44130</v>
      </c>
      <c r="B112" t="s">
        <v>36</v>
      </c>
      <c r="C112" t="s">
        <v>37</v>
      </c>
      <c r="D112">
        <v>9.9499999999999993</v>
      </c>
      <c r="E112" t="s">
        <v>1</v>
      </c>
      <c r="F112" t="s">
        <v>38</v>
      </c>
      <c r="G112" t="s">
        <v>3</v>
      </c>
    </row>
    <row r="113" spans="1:7" x14ac:dyDescent="0.35">
      <c r="A113" s="1">
        <v>44130</v>
      </c>
      <c r="B113" t="s">
        <v>7</v>
      </c>
      <c r="C113" t="s">
        <v>8</v>
      </c>
      <c r="D113">
        <v>5</v>
      </c>
      <c r="E113" t="s">
        <v>1</v>
      </c>
      <c r="F113" t="s">
        <v>9</v>
      </c>
      <c r="G113" t="s">
        <v>10</v>
      </c>
    </row>
    <row r="114" spans="1:7" x14ac:dyDescent="0.35">
      <c r="A114" s="1">
        <v>44130</v>
      </c>
      <c r="B114" t="s">
        <v>36</v>
      </c>
      <c r="C114" t="s">
        <v>37</v>
      </c>
      <c r="D114">
        <v>3.95</v>
      </c>
      <c r="E114" t="s">
        <v>1</v>
      </c>
      <c r="F114" t="s">
        <v>38</v>
      </c>
      <c r="G114" t="s">
        <v>3</v>
      </c>
    </row>
    <row r="115" spans="1:7" x14ac:dyDescent="0.35">
      <c r="A115" s="1">
        <v>44131</v>
      </c>
      <c r="B115" t="s">
        <v>31</v>
      </c>
      <c r="C115" t="s">
        <v>208</v>
      </c>
      <c r="D115">
        <v>84.51</v>
      </c>
      <c r="E115" t="s">
        <v>1</v>
      </c>
      <c r="F115" t="s">
        <v>33</v>
      </c>
      <c r="G115" t="s">
        <v>3</v>
      </c>
    </row>
    <row r="116" spans="1:7" x14ac:dyDescent="0.35">
      <c r="A116" s="1">
        <v>44131</v>
      </c>
      <c r="B116" t="s">
        <v>23</v>
      </c>
      <c r="C116" t="s">
        <v>207</v>
      </c>
      <c r="D116">
        <v>24.59</v>
      </c>
      <c r="E116" t="s">
        <v>1</v>
      </c>
      <c r="F116" t="s">
        <v>14</v>
      </c>
      <c r="G116" t="s">
        <v>3</v>
      </c>
    </row>
    <row r="117" spans="1:7" x14ac:dyDescent="0.35">
      <c r="A117" s="1">
        <v>44131</v>
      </c>
      <c r="B117" t="s">
        <v>209</v>
      </c>
      <c r="C117" t="s">
        <v>210</v>
      </c>
      <c r="D117">
        <v>19.329999999999998</v>
      </c>
      <c r="E117" t="s">
        <v>1</v>
      </c>
      <c r="F117" t="s">
        <v>51</v>
      </c>
      <c r="G117" t="s">
        <v>10</v>
      </c>
    </row>
    <row r="118" spans="1:7" x14ac:dyDescent="0.35">
      <c r="A118" s="1">
        <v>44131</v>
      </c>
      <c r="B118" t="s">
        <v>204</v>
      </c>
      <c r="C118" t="s">
        <v>205</v>
      </c>
      <c r="D118">
        <v>12.18</v>
      </c>
      <c r="E118" t="s">
        <v>1</v>
      </c>
      <c r="F118" t="s">
        <v>206</v>
      </c>
      <c r="G118" t="s">
        <v>3</v>
      </c>
    </row>
    <row r="119" spans="1:7" x14ac:dyDescent="0.35">
      <c r="A119" s="1">
        <v>44131</v>
      </c>
      <c r="B119" t="s">
        <v>142</v>
      </c>
      <c r="C119" t="s">
        <v>211</v>
      </c>
      <c r="D119">
        <v>10.51</v>
      </c>
      <c r="E119" t="s">
        <v>1</v>
      </c>
      <c r="F119" t="s">
        <v>144</v>
      </c>
      <c r="G119" t="s">
        <v>10</v>
      </c>
    </row>
    <row r="120" spans="1:7" x14ac:dyDescent="0.35">
      <c r="A120" s="1">
        <v>44131</v>
      </c>
      <c r="B120" t="s">
        <v>204</v>
      </c>
      <c r="C120" t="s">
        <v>205</v>
      </c>
      <c r="D120">
        <v>3.65</v>
      </c>
      <c r="E120" t="s">
        <v>1</v>
      </c>
      <c r="F120" t="s">
        <v>206</v>
      </c>
      <c r="G120" t="s">
        <v>3</v>
      </c>
    </row>
    <row r="121" spans="1:7" x14ac:dyDescent="0.35">
      <c r="A121" s="1">
        <v>44132</v>
      </c>
      <c r="B121" t="s">
        <v>39</v>
      </c>
      <c r="C121" t="s">
        <v>203</v>
      </c>
      <c r="D121">
        <v>26.75</v>
      </c>
      <c r="E121" t="s">
        <v>1</v>
      </c>
      <c r="F121" t="s">
        <v>41</v>
      </c>
      <c r="G121" t="s">
        <v>10</v>
      </c>
    </row>
    <row r="122" spans="1:7" x14ac:dyDescent="0.35">
      <c r="A122" s="1">
        <v>44132</v>
      </c>
      <c r="B122" t="s">
        <v>199</v>
      </c>
      <c r="C122" t="s">
        <v>200</v>
      </c>
      <c r="D122">
        <v>20.97</v>
      </c>
      <c r="E122" t="s">
        <v>1</v>
      </c>
      <c r="F122" t="s">
        <v>201</v>
      </c>
      <c r="G122" t="s">
        <v>3</v>
      </c>
    </row>
    <row r="123" spans="1:7" x14ac:dyDescent="0.35">
      <c r="A123" s="1">
        <v>44132</v>
      </c>
      <c r="B123" t="s">
        <v>15</v>
      </c>
      <c r="C123" t="s">
        <v>202</v>
      </c>
      <c r="D123">
        <v>17.190000000000001</v>
      </c>
      <c r="E123" t="s">
        <v>1</v>
      </c>
      <c r="F123" t="s">
        <v>17</v>
      </c>
      <c r="G123" t="s">
        <v>18</v>
      </c>
    </row>
    <row r="124" spans="1:7" x14ac:dyDescent="0.35">
      <c r="A124" s="1">
        <v>44133</v>
      </c>
      <c r="B124" t="s">
        <v>156</v>
      </c>
      <c r="C124" t="s">
        <v>157</v>
      </c>
      <c r="D124">
        <v>331.1</v>
      </c>
      <c r="E124" t="s">
        <v>1</v>
      </c>
      <c r="F124" t="s">
        <v>155</v>
      </c>
      <c r="G124" t="s">
        <v>3</v>
      </c>
    </row>
    <row r="125" spans="1:7" x14ac:dyDescent="0.35">
      <c r="A125" s="1">
        <v>44133</v>
      </c>
      <c r="B125" t="s">
        <v>175</v>
      </c>
      <c r="C125" t="s">
        <v>176</v>
      </c>
      <c r="D125">
        <v>268</v>
      </c>
      <c r="E125" t="s">
        <v>1</v>
      </c>
      <c r="F125" t="s">
        <v>177</v>
      </c>
      <c r="G125" t="s">
        <v>109</v>
      </c>
    </row>
    <row r="126" spans="1:7" x14ac:dyDescent="0.35">
      <c r="A126" s="1">
        <v>44133</v>
      </c>
      <c r="B126" t="s">
        <v>195</v>
      </c>
      <c r="C126" t="s">
        <v>196</v>
      </c>
      <c r="D126">
        <v>30.83</v>
      </c>
      <c r="E126" t="s">
        <v>1</v>
      </c>
      <c r="F126" t="s">
        <v>197</v>
      </c>
      <c r="G126" t="s">
        <v>109</v>
      </c>
    </row>
    <row r="127" spans="1:7" x14ac:dyDescent="0.35">
      <c r="A127" s="1">
        <v>44133</v>
      </c>
      <c r="B127" t="s">
        <v>4</v>
      </c>
      <c r="C127" t="s">
        <v>34</v>
      </c>
      <c r="D127">
        <v>25</v>
      </c>
      <c r="E127" t="s">
        <v>1</v>
      </c>
      <c r="F127" t="s">
        <v>6</v>
      </c>
      <c r="G127" t="s">
        <v>35</v>
      </c>
    </row>
    <row r="128" spans="1:7" x14ac:dyDescent="0.35">
      <c r="A128" s="1">
        <v>44133</v>
      </c>
      <c r="B128" t="s">
        <v>111</v>
      </c>
      <c r="C128" t="s">
        <v>112</v>
      </c>
      <c r="D128">
        <v>22.54</v>
      </c>
      <c r="E128" t="s">
        <v>1</v>
      </c>
      <c r="F128" t="s">
        <v>47</v>
      </c>
      <c r="G128" t="s">
        <v>10</v>
      </c>
    </row>
    <row r="129" spans="1:7" x14ac:dyDescent="0.35">
      <c r="A129" s="1">
        <v>44133</v>
      </c>
      <c r="B129" t="s">
        <v>7</v>
      </c>
      <c r="C129" t="s">
        <v>184</v>
      </c>
      <c r="D129">
        <v>21.49</v>
      </c>
      <c r="E129" t="s">
        <v>1</v>
      </c>
      <c r="F129" t="s">
        <v>9</v>
      </c>
      <c r="G129" t="s">
        <v>10</v>
      </c>
    </row>
    <row r="130" spans="1:7" x14ac:dyDescent="0.35">
      <c r="A130" s="1">
        <v>44133</v>
      </c>
      <c r="B130" t="s">
        <v>70</v>
      </c>
      <c r="C130" t="s">
        <v>198</v>
      </c>
      <c r="D130">
        <v>3.97</v>
      </c>
      <c r="E130" t="s">
        <v>1</v>
      </c>
      <c r="F130" t="s">
        <v>72</v>
      </c>
      <c r="G130" t="s">
        <v>10</v>
      </c>
    </row>
    <row r="131" spans="1:7" x14ac:dyDescent="0.35">
      <c r="A131" s="1">
        <v>44134</v>
      </c>
      <c r="B131" t="s">
        <v>190</v>
      </c>
      <c r="C131" t="s">
        <v>191</v>
      </c>
      <c r="D131">
        <v>155</v>
      </c>
      <c r="E131" t="s">
        <v>1</v>
      </c>
      <c r="F131" t="s">
        <v>117</v>
      </c>
      <c r="G131" t="s">
        <v>109</v>
      </c>
    </row>
    <row r="132" spans="1:7" x14ac:dyDescent="0.35">
      <c r="A132" s="1">
        <v>44134</v>
      </c>
      <c r="B132" t="s">
        <v>187</v>
      </c>
      <c r="C132" t="s">
        <v>188</v>
      </c>
      <c r="D132">
        <v>117.48</v>
      </c>
      <c r="E132" t="s">
        <v>1</v>
      </c>
      <c r="F132" t="s">
        <v>189</v>
      </c>
      <c r="G132" t="s">
        <v>109</v>
      </c>
    </row>
    <row r="133" spans="1:7" x14ac:dyDescent="0.35">
      <c r="A133" s="1">
        <v>44134</v>
      </c>
      <c r="B133" t="s">
        <v>7</v>
      </c>
      <c r="C133" t="s">
        <v>184</v>
      </c>
      <c r="D133">
        <v>96.23</v>
      </c>
      <c r="E133" t="s">
        <v>1</v>
      </c>
      <c r="F133" t="s">
        <v>9</v>
      </c>
      <c r="G133" t="s">
        <v>35</v>
      </c>
    </row>
    <row r="134" spans="1:7" x14ac:dyDescent="0.35">
      <c r="A134" s="1">
        <v>44134</v>
      </c>
      <c r="B134" t="s">
        <v>181</v>
      </c>
      <c r="C134" t="s">
        <v>181</v>
      </c>
      <c r="D134">
        <v>85.43</v>
      </c>
      <c r="E134" t="s">
        <v>1</v>
      </c>
      <c r="F134" t="s">
        <v>59</v>
      </c>
      <c r="G134" t="s">
        <v>3</v>
      </c>
    </row>
    <row r="135" spans="1:7" x14ac:dyDescent="0.35">
      <c r="A135" s="1">
        <v>44134</v>
      </c>
      <c r="B135" t="s">
        <v>142</v>
      </c>
      <c r="C135" t="s">
        <v>192</v>
      </c>
      <c r="D135" s="4">
        <v>35</v>
      </c>
      <c r="E135" t="s">
        <v>1</v>
      </c>
      <c r="F135" t="s">
        <v>144</v>
      </c>
      <c r="G135" t="s">
        <v>10</v>
      </c>
    </row>
    <row r="136" spans="1:7" x14ac:dyDescent="0.35">
      <c r="A136" s="1">
        <v>44134</v>
      </c>
      <c r="B136" t="s">
        <v>15</v>
      </c>
      <c r="C136" t="s">
        <v>193</v>
      </c>
      <c r="D136">
        <v>15.29</v>
      </c>
      <c r="E136" t="s">
        <v>1</v>
      </c>
      <c r="F136" t="s">
        <v>17</v>
      </c>
      <c r="G136" t="s">
        <v>18</v>
      </c>
    </row>
    <row r="137" spans="1:7" x14ac:dyDescent="0.35">
      <c r="A137" s="1">
        <v>44134</v>
      </c>
      <c r="B137" t="s">
        <v>12</v>
      </c>
      <c r="C137" t="s">
        <v>13</v>
      </c>
      <c r="D137">
        <v>13.96</v>
      </c>
      <c r="E137" t="s">
        <v>1</v>
      </c>
      <c r="F137" t="s">
        <v>14</v>
      </c>
      <c r="G137" t="s">
        <v>10</v>
      </c>
    </row>
    <row r="138" spans="1:7" x14ac:dyDescent="0.35">
      <c r="A138" s="1">
        <v>44134</v>
      </c>
      <c r="B138" t="s">
        <v>182</v>
      </c>
      <c r="C138" t="s">
        <v>183</v>
      </c>
      <c r="D138">
        <v>9.9499999999999993</v>
      </c>
      <c r="E138" t="s">
        <v>1</v>
      </c>
      <c r="F138" t="s">
        <v>59</v>
      </c>
      <c r="G138" t="s">
        <v>35</v>
      </c>
    </row>
    <row r="139" spans="1:7" x14ac:dyDescent="0.35">
      <c r="A139" s="1">
        <v>44134</v>
      </c>
      <c r="B139" t="s">
        <v>15</v>
      </c>
      <c r="C139" t="s">
        <v>194</v>
      </c>
      <c r="D139">
        <v>7.19</v>
      </c>
      <c r="E139" t="s">
        <v>1</v>
      </c>
      <c r="F139" t="s">
        <v>17</v>
      </c>
      <c r="G139" t="s">
        <v>18</v>
      </c>
    </row>
  </sheetData>
  <autoFilter ref="A1:G139">
    <sortState ref="A2:G143">
      <sortCondition ref="A1:A143"/>
    </sortState>
  </autoFilter>
  <sortState ref="A1:G143">
    <sortCondition ref="A1:A1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>
      <selection activeCell="L3" sqref="L3:N32"/>
    </sheetView>
  </sheetViews>
  <sheetFormatPr defaultRowHeight="14.5" x14ac:dyDescent="0.35"/>
  <cols>
    <col min="1" max="1" width="10.54296875" bestFit="1" customWidth="1"/>
    <col min="2" max="2" width="52.90625" customWidth="1"/>
    <col min="3" max="3" width="17.81640625" customWidth="1"/>
    <col min="6" max="6" width="20.36328125" customWidth="1"/>
    <col min="12" max="12" width="11.90625" customWidth="1"/>
  </cols>
  <sheetData>
    <row r="1" spans="1:14" x14ac:dyDescent="0.35">
      <c r="D1" t="s">
        <v>334</v>
      </c>
    </row>
    <row r="2" spans="1:14" x14ac:dyDescent="0.35">
      <c r="A2" s="1">
        <v>44165</v>
      </c>
      <c r="B2" t="s">
        <v>0</v>
      </c>
      <c r="C2" t="s">
        <v>0</v>
      </c>
      <c r="D2">
        <v>18.28</v>
      </c>
      <c r="E2" t="s">
        <v>1</v>
      </c>
      <c r="F2" t="s">
        <v>2</v>
      </c>
      <c r="G2" t="s">
        <v>3</v>
      </c>
      <c r="L2" t="s">
        <v>164</v>
      </c>
      <c r="M2" t="s">
        <v>165</v>
      </c>
      <c r="N2" t="s">
        <v>166</v>
      </c>
    </row>
    <row r="3" spans="1:14" x14ac:dyDescent="0.35">
      <c r="A3" s="1">
        <v>44165</v>
      </c>
      <c r="B3" t="s">
        <v>4</v>
      </c>
      <c r="C3" t="s">
        <v>5</v>
      </c>
      <c r="D3">
        <v>11.5</v>
      </c>
      <c r="E3" t="s">
        <v>1</v>
      </c>
      <c r="F3" t="s">
        <v>6</v>
      </c>
      <c r="G3" t="s">
        <v>3</v>
      </c>
      <c r="L3" s="2">
        <v>44136</v>
      </c>
      <c r="M3">
        <f>SUMIFS($D$2:$D$108,$A$2:$A$108, "="&amp;L3)</f>
        <v>250.5</v>
      </c>
      <c r="N3">
        <f>M3</f>
        <v>250.5</v>
      </c>
    </row>
    <row r="4" spans="1:14" x14ac:dyDescent="0.35">
      <c r="A4" s="1">
        <v>44165</v>
      </c>
      <c r="B4" t="s">
        <v>7</v>
      </c>
      <c r="C4" t="s">
        <v>8</v>
      </c>
      <c r="D4">
        <v>45.7</v>
      </c>
      <c r="E4" t="s">
        <v>1</v>
      </c>
      <c r="F4" t="s">
        <v>9</v>
      </c>
      <c r="G4" t="s">
        <v>10</v>
      </c>
      <c r="L4" s="2">
        <v>44137</v>
      </c>
      <c r="M4">
        <f t="shared" ref="M4:M32" si="0">SUMIFS($D$2:$D$108,$A$2:$A$108, "="&amp;L4)</f>
        <v>244.12</v>
      </c>
      <c r="N4">
        <f>M4+N3</f>
        <v>494.62</v>
      </c>
    </row>
    <row r="5" spans="1:14" x14ac:dyDescent="0.35">
      <c r="A5" s="1">
        <v>44165</v>
      </c>
      <c r="B5" t="s">
        <v>4</v>
      </c>
      <c r="C5" t="s">
        <v>11</v>
      </c>
      <c r="D5">
        <v>13.01</v>
      </c>
      <c r="E5" t="s">
        <v>1</v>
      </c>
      <c r="F5" t="s">
        <v>6</v>
      </c>
      <c r="G5" t="s">
        <v>10</v>
      </c>
      <c r="L5" s="2">
        <v>44138</v>
      </c>
      <c r="M5">
        <f t="shared" si="0"/>
        <v>391.39</v>
      </c>
      <c r="N5">
        <f t="shared" ref="N5:N32" si="1">M5+N4</f>
        <v>886.01</v>
      </c>
    </row>
    <row r="6" spans="1:14" x14ac:dyDescent="0.35">
      <c r="A6" s="1">
        <v>44165</v>
      </c>
      <c r="B6" t="s">
        <v>7</v>
      </c>
      <c r="C6" t="s">
        <v>8</v>
      </c>
      <c r="D6">
        <v>26.99</v>
      </c>
      <c r="E6" t="s">
        <v>1</v>
      </c>
      <c r="F6" t="s">
        <v>9</v>
      </c>
      <c r="G6" t="s">
        <v>10</v>
      </c>
      <c r="L6" s="2">
        <v>44139</v>
      </c>
      <c r="M6">
        <f t="shared" si="0"/>
        <v>2373.71</v>
      </c>
      <c r="N6">
        <f t="shared" si="1"/>
        <v>3259.7200000000003</v>
      </c>
    </row>
    <row r="7" spans="1:14" x14ac:dyDescent="0.35">
      <c r="A7" s="1">
        <v>44165</v>
      </c>
      <c r="B7" t="s">
        <v>12</v>
      </c>
      <c r="C7" t="s">
        <v>13</v>
      </c>
      <c r="D7">
        <v>13.96</v>
      </c>
      <c r="E7" t="s">
        <v>1</v>
      </c>
      <c r="F7" t="s">
        <v>14</v>
      </c>
      <c r="G7" t="s">
        <v>10</v>
      </c>
      <c r="L7" s="2">
        <v>44140</v>
      </c>
      <c r="M7">
        <f t="shared" si="0"/>
        <v>50</v>
      </c>
      <c r="N7">
        <f t="shared" si="1"/>
        <v>3309.7200000000003</v>
      </c>
    </row>
    <row r="8" spans="1:14" x14ac:dyDescent="0.35">
      <c r="A8" s="1">
        <v>44165</v>
      </c>
      <c r="B8" t="s">
        <v>175</v>
      </c>
      <c r="C8" t="s">
        <v>176</v>
      </c>
      <c r="D8">
        <v>268</v>
      </c>
      <c r="E8" t="s">
        <v>1</v>
      </c>
      <c r="F8" t="s">
        <v>177</v>
      </c>
      <c r="G8" t="s">
        <v>109</v>
      </c>
      <c r="L8" s="2">
        <v>44141</v>
      </c>
      <c r="M8">
        <f t="shared" si="0"/>
        <v>329.6</v>
      </c>
      <c r="N8">
        <f t="shared" si="1"/>
        <v>3639.32</v>
      </c>
    </row>
    <row r="9" spans="1:14" x14ac:dyDescent="0.35">
      <c r="A9" s="1">
        <v>44164</v>
      </c>
      <c r="B9" t="s">
        <v>15</v>
      </c>
      <c r="C9" t="s">
        <v>16</v>
      </c>
      <c r="D9">
        <v>15.04</v>
      </c>
      <c r="E9" t="s">
        <v>1</v>
      </c>
      <c r="F9" t="s">
        <v>17</v>
      </c>
      <c r="G9" t="s">
        <v>18</v>
      </c>
      <c r="L9" s="2">
        <v>44142</v>
      </c>
      <c r="M9">
        <f t="shared" si="0"/>
        <v>45.8</v>
      </c>
      <c r="N9">
        <f t="shared" si="1"/>
        <v>3685.1200000000003</v>
      </c>
    </row>
    <row r="10" spans="1:14" x14ac:dyDescent="0.35">
      <c r="A10" s="1">
        <v>44164</v>
      </c>
      <c r="B10" t="s">
        <v>7</v>
      </c>
      <c r="C10" t="s">
        <v>8</v>
      </c>
      <c r="D10">
        <v>33.53</v>
      </c>
      <c r="E10" t="s">
        <v>1</v>
      </c>
      <c r="F10" t="s">
        <v>9</v>
      </c>
      <c r="G10" t="s">
        <v>10</v>
      </c>
      <c r="L10" s="2">
        <v>44143</v>
      </c>
      <c r="M10">
        <f t="shared" si="0"/>
        <v>0</v>
      </c>
      <c r="N10">
        <f t="shared" si="1"/>
        <v>3685.1200000000003</v>
      </c>
    </row>
    <row r="11" spans="1:14" x14ac:dyDescent="0.35">
      <c r="A11" s="1">
        <v>44164</v>
      </c>
      <c r="B11" t="s">
        <v>7</v>
      </c>
      <c r="C11" t="s">
        <v>19</v>
      </c>
      <c r="D11">
        <v>30.33</v>
      </c>
      <c r="E11" t="s">
        <v>1</v>
      </c>
      <c r="F11" t="s">
        <v>9</v>
      </c>
      <c r="G11" t="s">
        <v>10</v>
      </c>
      <c r="L11" s="2">
        <v>44144</v>
      </c>
      <c r="M11">
        <f t="shared" si="0"/>
        <v>278.01</v>
      </c>
      <c r="N11">
        <f t="shared" si="1"/>
        <v>3963.13</v>
      </c>
    </row>
    <row r="12" spans="1:14" x14ac:dyDescent="0.35">
      <c r="A12" s="1">
        <v>44164</v>
      </c>
      <c r="B12" t="s">
        <v>20</v>
      </c>
      <c r="C12" t="s">
        <v>21</v>
      </c>
      <c r="D12">
        <v>63.95</v>
      </c>
      <c r="E12" t="s">
        <v>1</v>
      </c>
      <c r="F12" t="s">
        <v>22</v>
      </c>
      <c r="G12" t="s">
        <v>10</v>
      </c>
      <c r="L12" s="2">
        <v>44145</v>
      </c>
      <c r="M12">
        <f t="shared" si="0"/>
        <v>103.11</v>
      </c>
      <c r="N12">
        <f t="shared" si="1"/>
        <v>4066.2400000000002</v>
      </c>
    </row>
    <row r="13" spans="1:14" x14ac:dyDescent="0.35">
      <c r="A13" s="1">
        <v>44163</v>
      </c>
      <c r="B13" t="s">
        <v>23</v>
      </c>
      <c r="C13" t="s">
        <v>24</v>
      </c>
      <c r="D13">
        <v>12.83</v>
      </c>
      <c r="E13" t="s">
        <v>1</v>
      </c>
      <c r="F13" t="s">
        <v>14</v>
      </c>
      <c r="G13" t="s">
        <v>3</v>
      </c>
      <c r="L13" s="2">
        <v>44146</v>
      </c>
      <c r="M13">
        <f t="shared" si="0"/>
        <v>0</v>
      </c>
      <c r="N13">
        <f t="shared" si="1"/>
        <v>4066.2400000000002</v>
      </c>
    </row>
    <row r="14" spans="1:14" x14ac:dyDescent="0.35">
      <c r="A14" s="1">
        <v>44163</v>
      </c>
      <c r="B14" t="s">
        <v>25</v>
      </c>
      <c r="C14" t="s">
        <v>26</v>
      </c>
      <c r="D14">
        <v>1</v>
      </c>
      <c r="E14" t="s">
        <v>1</v>
      </c>
      <c r="F14" t="s">
        <v>27</v>
      </c>
      <c r="G14" t="s">
        <v>3</v>
      </c>
      <c r="L14" s="2">
        <v>44147</v>
      </c>
      <c r="M14">
        <f t="shared" si="0"/>
        <v>367.1</v>
      </c>
      <c r="N14">
        <f t="shared" si="1"/>
        <v>4433.34</v>
      </c>
    </row>
    <row r="15" spans="1:14" x14ac:dyDescent="0.35">
      <c r="A15" s="1">
        <v>44163</v>
      </c>
      <c r="B15" t="s">
        <v>28</v>
      </c>
      <c r="C15" t="s">
        <v>29</v>
      </c>
      <c r="D15">
        <v>142.94999999999999</v>
      </c>
      <c r="E15" t="s">
        <v>1</v>
      </c>
      <c r="F15" t="s">
        <v>30</v>
      </c>
      <c r="G15" t="s">
        <v>3</v>
      </c>
      <c r="L15" s="2">
        <v>44148</v>
      </c>
      <c r="M15">
        <f t="shared" si="0"/>
        <v>92.49</v>
      </c>
      <c r="N15">
        <f t="shared" si="1"/>
        <v>4525.83</v>
      </c>
    </row>
    <row r="16" spans="1:14" x14ac:dyDescent="0.35">
      <c r="A16" s="1">
        <v>44163</v>
      </c>
      <c r="B16" t="s">
        <v>31</v>
      </c>
      <c r="C16" t="s">
        <v>32</v>
      </c>
      <c r="D16">
        <v>58.47</v>
      </c>
      <c r="E16" t="s">
        <v>1</v>
      </c>
      <c r="F16" t="s">
        <v>33</v>
      </c>
      <c r="G16" t="s">
        <v>3</v>
      </c>
      <c r="L16" s="2">
        <v>44149</v>
      </c>
      <c r="M16">
        <f t="shared" si="0"/>
        <v>5.35</v>
      </c>
      <c r="N16">
        <f t="shared" si="1"/>
        <v>4531.18</v>
      </c>
    </row>
    <row r="17" spans="1:14" x14ac:dyDescent="0.35">
      <c r="A17" s="1">
        <v>44162</v>
      </c>
      <c r="B17" t="s">
        <v>4</v>
      </c>
      <c r="C17" t="s">
        <v>34</v>
      </c>
      <c r="D17">
        <v>10</v>
      </c>
      <c r="E17" t="s">
        <v>1</v>
      </c>
      <c r="F17" t="s">
        <v>6</v>
      </c>
      <c r="G17" t="s">
        <v>35</v>
      </c>
      <c r="L17" s="2">
        <v>44150</v>
      </c>
      <c r="M17">
        <f t="shared" si="0"/>
        <v>197.20999999999998</v>
      </c>
      <c r="N17">
        <f t="shared" si="1"/>
        <v>4728.3900000000003</v>
      </c>
    </row>
    <row r="18" spans="1:14" x14ac:dyDescent="0.35">
      <c r="A18" s="1">
        <v>44161</v>
      </c>
      <c r="B18" t="s">
        <v>36</v>
      </c>
      <c r="C18" t="s">
        <v>37</v>
      </c>
      <c r="D18">
        <v>9.9499999999999993</v>
      </c>
      <c r="E18" t="s">
        <v>1</v>
      </c>
      <c r="F18" t="s">
        <v>38</v>
      </c>
      <c r="G18" t="s">
        <v>3</v>
      </c>
      <c r="L18" s="2">
        <v>44151</v>
      </c>
      <c r="M18">
        <f t="shared" si="0"/>
        <v>366.61</v>
      </c>
      <c r="N18">
        <f t="shared" si="1"/>
        <v>5095</v>
      </c>
    </row>
    <row r="19" spans="1:14" x14ac:dyDescent="0.35">
      <c r="A19" s="1">
        <v>44161</v>
      </c>
      <c r="B19" t="s">
        <v>7</v>
      </c>
      <c r="C19" t="s">
        <v>8</v>
      </c>
      <c r="D19">
        <v>16.82</v>
      </c>
      <c r="E19" t="s">
        <v>1</v>
      </c>
      <c r="F19" t="s">
        <v>9</v>
      </c>
      <c r="G19" t="s">
        <v>10</v>
      </c>
      <c r="L19" s="2">
        <v>44152</v>
      </c>
      <c r="M19">
        <f t="shared" si="0"/>
        <v>665.24</v>
      </c>
      <c r="N19">
        <f t="shared" si="1"/>
        <v>5760.24</v>
      </c>
    </row>
    <row r="20" spans="1:14" x14ac:dyDescent="0.35">
      <c r="A20" s="1">
        <v>44161</v>
      </c>
      <c r="B20" t="s">
        <v>39</v>
      </c>
      <c r="C20" t="s">
        <v>40</v>
      </c>
      <c r="D20">
        <v>25.08</v>
      </c>
      <c r="E20" t="s">
        <v>1</v>
      </c>
      <c r="F20" t="s">
        <v>41</v>
      </c>
      <c r="G20" t="s">
        <v>10</v>
      </c>
      <c r="L20" s="2">
        <v>44153</v>
      </c>
      <c r="M20">
        <f t="shared" si="0"/>
        <v>352.2</v>
      </c>
      <c r="N20">
        <f t="shared" si="1"/>
        <v>6112.44</v>
      </c>
    </row>
    <row r="21" spans="1:14" x14ac:dyDescent="0.35">
      <c r="A21" s="1">
        <v>44161</v>
      </c>
      <c r="B21" t="s">
        <v>7</v>
      </c>
      <c r="C21" t="s">
        <v>8</v>
      </c>
      <c r="D21">
        <v>33.14</v>
      </c>
      <c r="E21" t="s">
        <v>1</v>
      </c>
      <c r="F21" t="s">
        <v>9</v>
      </c>
      <c r="G21" t="s">
        <v>10</v>
      </c>
      <c r="L21" s="2">
        <v>44154</v>
      </c>
      <c r="M21">
        <f t="shared" si="0"/>
        <v>81.06</v>
      </c>
      <c r="N21">
        <f t="shared" si="1"/>
        <v>6193.5</v>
      </c>
    </row>
    <row r="22" spans="1:14" x14ac:dyDescent="0.35">
      <c r="A22" s="1">
        <v>44160</v>
      </c>
      <c r="B22" t="s">
        <v>42</v>
      </c>
      <c r="C22" t="s">
        <v>43</v>
      </c>
      <c r="D22">
        <v>42.78</v>
      </c>
      <c r="E22" t="s">
        <v>1</v>
      </c>
      <c r="F22" t="s">
        <v>44</v>
      </c>
      <c r="G22" t="s">
        <v>10</v>
      </c>
      <c r="L22" s="2">
        <v>44155</v>
      </c>
      <c r="M22">
        <f t="shared" si="0"/>
        <v>211.56</v>
      </c>
      <c r="N22">
        <f t="shared" si="1"/>
        <v>6405.06</v>
      </c>
    </row>
    <row r="23" spans="1:14" x14ac:dyDescent="0.35">
      <c r="A23" s="1">
        <v>44160</v>
      </c>
      <c r="B23" t="s">
        <v>4</v>
      </c>
      <c r="C23" t="s">
        <v>34</v>
      </c>
      <c r="D23">
        <v>25</v>
      </c>
      <c r="E23" t="s">
        <v>1</v>
      </c>
      <c r="F23" t="s">
        <v>6</v>
      </c>
      <c r="G23" t="s">
        <v>35</v>
      </c>
      <c r="L23" s="2">
        <v>44156</v>
      </c>
      <c r="M23">
        <f t="shared" si="0"/>
        <v>114.16000000000001</v>
      </c>
      <c r="N23">
        <f t="shared" si="1"/>
        <v>6519.22</v>
      </c>
    </row>
    <row r="24" spans="1:14" x14ac:dyDescent="0.35">
      <c r="A24" s="1">
        <v>44159</v>
      </c>
      <c r="B24" t="s">
        <v>45</v>
      </c>
      <c r="C24" t="s">
        <v>46</v>
      </c>
      <c r="D24">
        <v>20</v>
      </c>
      <c r="E24" t="s">
        <v>1</v>
      </c>
      <c r="F24" t="s">
        <v>47</v>
      </c>
      <c r="G24" t="s">
        <v>3</v>
      </c>
      <c r="L24" s="2">
        <v>44157</v>
      </c>
      <c r="M24">
        <f t="shared" si="0"/>
        <v>114.53999999999999</v>
      </c>
      <c r="N24">
        <f t="shared" si="1"/>
        <v>6633.76</v>
      </c>
    </row>
    <row r="25" spans="1:14" x14ac:dyDescent="0.35">
      <c r="A25" s="1">
        <v>44159</v>
      </c>
      <c r="B25" t="s">
        <v>15</v>
      </c>
      <c r="C25" t="s">
        <v>48</v>
      </c>
      <c r="D25">
        <v>14.47</v>
      </c>
      <c r="E25" t="s">
        <v>1</v>
      </c>
      <c r="F25" t="s">
        <v>17</v>
      </c>
      <c r="G25" t="s">
        <v>18</v>
      </c>
      <c r="L25" s="2">
        <v>44158</v>
      </c>
      <c r="M25">
        <f t="shared" si="0"/>
        <v>125.08</v>
      </c>
      <c r="N25">
        <f t="shared" si="1"/>
        <v>6758.84</v>
      </c>
    </row>
    <row r="26" spans="1:14" x14ac:dyDescent="0.35">
      <c r="A26" s="1">
        <v>44158</v>
      </c>
      <c r="B26" t="s">
        <v>49</v>
      </c>
      <c r="C26" t="s">
        <v>50</v>
      </c>
      <c r="D26">
        <v>5.38</v>
      </c>
      <c r="E26" t="s">
        <v>1</v>
      </c>
      <c r="F26" t="s">
        <v>51</v>
      </c>
      <c r="G26" t="s">
        <v>3</v>
      </c>
      <c r="L26" s="2">
        <v>44159</v>
      </c>
      <c r="M26">
        <f t="shared" si="0"/>
        <v>34.47</v>
      </c>
      <c r="N26">
        <f t="shared" si="1"/>
        <v>6793.31</v>
      </c>
    </row>
    <row r="27" spans="1:14" x14ac:dyDescent="0.35">
      <c r="A27" s="1">
        <v>44158</v>
      </c>
      <c r="B27" t="s">
        <v>45</v>
      </c>
      <c r="C27" t="s">
        <v>46</v>
      </c>
      <c r="D27">
        <v>65</v>
      </c>
      <c r="E27" t="s">
        <v>1</v>
      </c>
      <c r="F27" t="s">
        <v>47</v>
      </c>
      <c r="G27" t="s">
        <v>3</v>
      </c>
      <c r="L27" s="2">
        <v>44160</v>
      </c>
      <c r="M27">
        <f t="shared" si="0"/>
        <v>67.78</v>
      </c>
      <c r="N27">
        <f t="shared" si="1"/>
        <v>6861.09</v>
      </c>
    </row>
    <row r="28" spans="1:14" x14ac:dyDescent="0.35">
      <c r="A28" s="1">
        <v>44158</v>
      </c>
      <c r="B28" t="s">
        <v>7</v>
      </c>
      <c r="C28" t="s">
        <v>8</v>
      </c>
      <c r="D28">
        <v>51.17</v>
      </c>
      <c r="E28" t="s">
        <v>1</v>
      </c>
      <c r="F28" t="s">
        <v>9</v>
      </c>
      <c r="G28" t="s">
        <v>10</v>
      </c>
      <c r="L28" s="2">
        <v>44161</v>
      </c>
      <c r="M28">
        <f t="shared" si="0"/>
        <v>84.99</v>
      </c>
      <c r="N28">
        <f t="shared" si="1"/>
        <v>6946.08</v>
      </c>
    </row>
    <row r="29" spans="1:14" x14ac:dyDescent="0.35">
      <c r="A29" s="1">
        <v>44158</v>
      </c>
      <c r="B29" t="s">
        <v>45</v>
      </c>
      <c r="C29" t="s">
        <v>52</v>
      </c>
      <c r="D29">
        <v>3.53</v>
      </c>
      <c r="E29" t="s">
        <v>1</v>
      </c>
      <c r="F29" t="s">
        <v>47</v>
      </c>
      <c r="G29" t="s">
        <v>10</v>
      </c>
      <c r="L29" s="2">
        <v>44162</v>
      </c>
      <c r="M29">
        <f t="shared" si="0"/>
        <v>10</v>
      </c>
      <c r="N29">
        <f t="shared" si="1"/>
        <v>6956.08</v>
      </c>
    </row>
    <row r="30" spans="1:14" x14ac:dyDescent="0.35">
      <c r="A30" s="1">
        <v>44157</v>
      </c>
      <c r="B30" t="s">
        <v>53</v>
      </c>
      <c r="C30" t="s">
        <v>54</v>
      </c>
      <c r="D30">
        <v>9.7200000000000006</v>
      </c>
      <c r="E30" t="s">
        <v>1</v>
      </c>
      <c r="F30" t="s">
        <v>55</v>
      </c>
      <c r="G30" t="s">
        <v>3</v>
      </c>
      <c r="L30" s="2">
        <v>44163</v>
      </c>
      <c r="M30">
        <f t="shared" si="0"/>
        <v>215.25</v>
      </c>
      <c r="N30">
        <f t="shared" si="1"/>
        <v>7171.33</v>
      </c>
    </row>
    <row r="31" spans="1:14" x14ac:dyDescent="0.35">
      <c r="A31" s="1">
        <v>44157</v>
      </c>
      <c r="B31" t="s">
        <v>56</v>
      </c>
      <c r="C31" t="s">
        <v>56</v>
      </c>
      <c r="D31">
        <v>10</v>
      </c>
      <c r="E31" t="s">
        <v>1</v>
      </c>
      <c r="F31" t="s">
        <v>27</v>
      </c>
      <c r="G31" t="s">
        <v>3</v>
      </c>
      <c r="L31" s="2">
        <v>44164</v>
      </c>
      <c r="M31">
        <f t="shared" si="0"/>
        <v>142.85000000000002</v>
      </c>
      <c r="N31">
        <f t="shared" si="1"/>
        <v>7314.18</v>
      </c>
    </row>
    <row r="32" spans="1:14" x14ac:dyDescent="0.35">
      <c r="A32" s="1">
        <v>44157</v>
      </c>
      <c r="B32" t="s">
        <v>31</v>
      </c>
      <c r="C32" t="s">
        <v>57</v>
      </c>
      <c r="D32">
        <v>1.99</v>
      </c>
      <c r="E32" t="s">
        <v>1</v>
      </c>
      <c r="F32" t="s">
        <v>33</v>
      </c>
      <c r="G32" t="s">
        <v>10</v>
      </c>
      <c r="L32" s="2">
        <v>44165</v>
      </c>
      <c r="M32">
        <f t="shared" si="0"/>
        <v>397.44</v>
      </c>
      <c r="N32">
        <f t="shared" si="1"/>
        <v>7711.62</v>
      </c>
    </row>
    <row r="33" spans="1:7" x14ac:dyDescent="0.35">
      <c r="A33" s="1">
        <v>44157</v>
      </c>
      <c r="B33" t="s">
        <v>58</v>
      </c>
      <c r="C33" t="s">
        <v>58</v>
      </c>
      <c r="D33">
        <v>15.12</v>
      </c>
      <c r="E33" t="s">
        <v>1</v>
      </c>
      <c r="F33" t="s">
        <v>59</v>
      </c>
      <c r="G33" t="s">
        <v>10</v>
      </c>
    </row>
    <row r="34" spans="1:7" x14ac:dyDescent="0.35">
      <c r="A34" s="1">
        <v>44157</v>
      </c>
      <c r="B34" t="s">
        <v>60</v>
      </c>
      <c r="C34" t="s">
        <v>61</v>
      </c>
      <c r="D34">
        <v>25.06</v>
      </c>
      <c r="E34" t="s">
        <v>1</v>
      </c>
      <c r="F34" t="s">
        <v>41</v>
      </c>
      <c r="G34" t="s">
        <v>10</v>
      </c>
    </row>
    <row r="35" spans="1:7" x14ac:dyDescent="0.35">
      <c r="A35" s="1">
        <v>44157</v>
      </c>
      <c r="B35" t="s">
        <v>62</v>
      </c>
      <c r="C35" t="s">
        <v>63</v>
      </c>
      <c r="D35">
        <v>52.65</v>
      </c>
      <c r="E35" t="s">
        <v>1</v>
      </c>
      <c r="F35" t="s">
        <v>59</v>
      </c>
      <c r="G35" t="s">
        <v>18</v>
      </c>
    </row>
    <row r="36" spans="1:7" x14ac:dyDescent="0.35">
      <c r="A36" s="1">
        <v>44156</v>
      </c>
      <c r="B36" t="s">
        <v>49</v>
      </c>
      <c r="C36" t="s">
        <v>64</v>
      </c>
      <c r="D36">
        <v>5.78</v>
      </c>
      <c r="E36" t="s">
        <v>1</v>
      </c>
      <c r="F36" t="s">
        <v>51</v>
      </c>
      <c r="G36" t="s">
        <v>3</v>
      </c>
    </row>
    <row r="37" spans="1:7" x14ac:dyDescent="0.35">
      <c r="A37" s="1">
        <v>44156</v>
      </c>
      <c r="B37" t="s">
        <v>49</v>
      </c>
      <c r="C37" t="s">
        <v>64</v>
      </c>
      <c r="D37">
        <v>9.48</v>
      </c>
      <c r="E37" t="s">
        <v>1</v>
      </c>
      <c r="F37" t="s">
        <v>51</v>
      </c>
      <c r="G37" t="s">
        <v>3</v>
      </c>
    </row>
    <row r="38" spans="1:7" x14ac:dyDescent="0.35">
      <c r="A38" s="1">
        <v>44156</v>
      </c>
      <c r="B38" t="s">
        <v>65</v>
      </c>
      <c r="C38" t="s">
        <v>66</v>
      </c>
      <c r="D38">
        <v>98.9</v>
      </c>
      <c r="E38" t="s">
        <v>1</v>
      </c>
      <c r="F38" t="s">
        <v>67</v>
      </c>
      <c r="G38" t="s">
        <v>3</v>
      </c>
    </row>
    <row r="39" spans="1:7" x14ac:dyDescent="0.35">
      <c r="A39" s="1">
        <v>44155</v>
      </c>
      <c r="B39" t="s">
        <v>68</v>
      </c>
      <c r="C39" t="s">
        <v>69</v>
      </c>
      <c r="D39">
        <v>129.04</v>
      </c>
      <c r="E39" t="s">
        <v>1</v>
      </c>
      <c r="F39" t="s">
        <v>55</v>
      </c>
      <c r="G39" t="s">
        <v>3</v>
      </c>
    </row>
    <row r="40" spans="1:7" x14ac:dyDescent="0.35">
      <c r="A40" s="1">
        <v>44155</v>
      </c>
      <c r="B40" t="s">
        <v>70</v>
      </c>
      <c r="C40" t="s">
        <v>71</v>
      </c>
      <c r="D40">
        <v>3.63</v>
      </c>
      <c r="E40" t="s">
        <v>1</v>
      </c>
      <c r="F40" t="s">
        <v>72</v>
      </c>
      <c r="G40" t="s">
        <v>10</v>
      </c>
    </row>
    <row r="41" spans="1:7" x14ac:dyDescent="0.35">
      <c r="A41" s="1">
        <v>44155</v>
      </c>
      <c r="B41" t="s">
        <v>7</v>
      </c>
      <c r="C41" t="s">
        <v>8</v>
      </c>
      <c r="D41">
        <v>61.24</v>
      </c>
      <c r="E41" t="s">
        <v>1</v>
      </c>
      <c r="F41" t="s">
        <v>9</v>
      </c>
      <c r="G41" t="s">
        <v>10</v>
      </c>
    </row>
    <row r="42" spans="1:7" x14ac:dyDescent="0.35">
      <c r="A42" s="1">
        <v>44155</v>
      </c>
      <c r="B42" t="s">
        <v>73</v>
      </c>
      <c r="C42" t="s">
        <v>74</v>
      </c>
      <c r="D42">
        <v>17.649999999999999</v>
      </c>
      <c r="E42" t="s">
        <v>1</v>
      </c>
      <c r="F42" t="s">
        <v>72</v>
      </c>
      <c r="G42" t="s">
        <v>10</v>
      </c>
    </row>
    <row r="43" spans="1:7" x14ac:dyDescent="0.35">
      <c r="A43" s="1">
        <v>44154</v>
      </c>
      <c r="B43" t="s">
        <v>75</v>
      </c>
      <c r="C43" t="s">
        <v>75</v>
      </c>
      <c r="D43">
        <v>64.95</v>
      </c>
      <c r="E43" t="s">
        <v>1</v>
      </c>
      <c r="F43" t="s">
        <v>76</v>
      </c>
      <c r="G43" t="s">
        <v>3</v>
      </c>
    </row>
    <row r="44" spans="1:7" x14ac:dyDescent="0.35">
      <c r="A44" s="1">
        <v>44154</v>
      </c>
      <c r="B44" t="s">
        <v>77</v>
      </c>
      <c r="C44" t="s">
        <v>78</v>
      </c>
      <c r="D44">
        <v>16.11</v>
      </c>
      <c r="E44" t="s">
        <v>1</v>
      </c>
      <c r="F44" t="s">
        <v>79</v>
      </c>
      <c r="G44" t="s">
        <v>10</v>
      </c>
    </row>
    <row r="45" spans="1:7" x14ac:dyDescent="0.35">
      <c r="A45" s="1">
        <v>44153</v>
      </c>
      <c r="B45" t="s">
        <v>80</v>
      </c>
      <c r="C45" t="s">
        <v>80</v>
      </c>
      <c r="D45">
        <v>52.2</v>
      </c>
      <c r="E45" t="s">
        <v>1</v>
      </c>
      <c r="F45" t="s">
        <v>81</v>
      </c>
      <c r="G45" t="s">
        <v>3</v>
      </c>
    </row>
    <row r="46" spans="1:7" x14ac:dyDescent="0.35">
      <c r="A46" s="1">
        <v>44153</v>
      </c>
      <c r="B46" t="s">
        <v>178</v>
      </c>
      <c r="C46" t="s">
        <v>179</v>
      </c>
      <c r="D46">
        <v>300</v>
      </c>
      <c r="E46" t="s">
        <v>1</v>
      </c>
      <c r="F46" t="s">
        <v>177</v>
      </c>
      <c r="G46" t="s">
        <v>109</v>
      </c>
    </row>
    <row r="47" spans="1:7" x14ac:dyDescent="0.35">
      <c r="A47" s="1">
        <v>44152</v>
      </c>
      <c r="B47" t="s">
        <v>82</v>
      </c>
      <c r="C47" t="s">
        <v>82</v>
      </c>
      <c r="D47">
        <v>10</v>
      </c>
      <c r="E47" t="s">
        <v>1</v>
      </c>
      <c r="F47" t="s">
        <v>27</v>
      </c>
      <c r="G47" t="s">
        <v>3</v>
      </c>
    </row>
    <row r="48" spans="1:7" x14ac:dyDescent="0.35">
      <c r="A48" s="1">
        <v>44152</v>
      </c>
      <c r="B48" t="s">
        <v>83</v>
      </c>
      <c r="C48" t="s">
        <v>83</v>
      </c>
      <c r="D48">
        <v>10.75</v>
      </c>
      <c r="E48" t="s">
        <v>1</v>
      </c>
      <c r="F48" t="s">
        <v>2</v>
      </c>
      <c r="G48" t="s">
        <v>3</v>
      </c>
    </row>
    <row r="49" spans="1:7" x14ac:dyDescent="0.35">
      <c r="A49" s="1">
        <v>44152</v>
      </c>
      <c r="B49" t="s">
        <v>84</v>
      </c>
      <c r="C49" t="s">
        <v>85</v>
      </c>
      <c r="D49">
        <v>9.66</v>
      </c>
      <c r="E49" t="s">
        <v>1</v>
      </c>
      <c r="F49" t="s">
        <v>86</v>
      </c>
      <c r="G49" t="s">
        <v>18</v>
      </c>
    </row>
    <row r="50" spans="1:7" x14ac:dyDescent="0.35">
      <c r="A50" s="1">
        <v>44152</v>
      </c>
      <c r="B50" t="s">
        <v>87</v>
      </c>
      <c r="C50" t="s">
        <v>87</v>
      </c>
      <c r="D50">
        <v>69.83</v>
      </c>
      <c r="E50" t="s">
        <v>1</v>
      </c>
      <c r="F50" t="s">
        <v>59</v>
      </c>
      <c r="G50" t="s">
        <v>10</v>
      </c>
    </row>
    <row r="51" spans="1:7" x14ac:dyDescent="0.35">
      <c r="A51" s="1">
        <v>44152</v>
      </c>
      <c r="B51" t="s">
        <v>175</v>
      </c>
      <c r="C51" t="s">
        <v>176</v>
      </c>
      <c r="D51">
        <v>565</v>
      </c>
      <c r="E51" t="s">
        <v>1</v>
      </c>
      <c r="F51" t="s">
        <v>177</v>
      </c>
      <c r="G51" t="s">
        <v>109</v>
      </c>
    </row>
    <row r="52" spans="1:7" x14ac:dyDescent="0.35">
      <c r="A52" s="1">
        <v>44151</v>
      </c>
      <c r="B52" t="s">
        <v>88</v>
      </c>
      <c r="C52" t="s">
        <v>88</v>
      </c>
      <c r="D52">
        <v>1.75</v>
      </c>
      <c r="E52" t="s">
        <v>1</v>
      </c>
      <c r="F52" t="s">
        <v>27</v>
      </c>
      <c r="G52" t="s">
        <v>3</v>
      </c>
    </row>
    <row r="53" spans="1:7" x14ac:dyDescent="0.35">
      <c r="A53" s="1">
        <v>44151</v>
      </c>
      <c r="B53" t="s">
        <v>15</v>
      </c>
      <c r="C53" t="s">
        <v>89</v>
      </c>
      <c r="D53">
        <v>29.86</v>
      </c>
      <c r="E53" t="s">
        <v>1</v>
      </c>
      <c r="F53" t="s">
        <v>17</v>
      </c>
      <c r="G53" t="s">
        <v>18</v>
      </c>
    </row>
    <row r="54" spans="1:7" x14ac:dyDescent="0.35">
      <c r="A54" s="1">
        <v>44151</v>
      </c>
      <c r="B54" t="s">
        <v>178</v>
      </c>
      <c r="C54" t="s">
        <v>179</v>
      </c>
      <c r="D54">
        <v>335</v>
      </c>
      <c r="E54" t="s">
        <v>1</v>
      </c>
      <c r="F54" t="s">
        <v>177</v>
      </c>
      <c r="G54" t="s">
        <v>109</v>
      </c>
    </row>
    <row r="55" spans="1:7" x14ac:dyDescent="0.35">
      <c r="A55" s="1">
        <v>44150</v>
      </c>
      <c r="B55" t="s">
        <v>90</v>
      </c>
      <c r="C55" t="s">
        <v>90</v>
      </c>
      <c r="D55">
        <v>39.159999999999997</v>
      </c>
      <c r="E55" t="s">
        <v>1</v>
      </c>
      <c r="F55" t="s">
        <v>91</v>
      </c>
      <c r="G55" t="s">
        <v>3</v>
      </c>
    </row>
    <row r="56" spans="1:7" x14ac:dyDescent="0.35">
      <c r="A56" s="1">
        <v>44150</v>
      </c>
      <c r="B56" t="s">
        <v>92</v>
      </c>
      <c r="C56" t="s">
        <v>93</v>
      </c>
      <c r="D56">
        <v>53.64</v>
      </c>
      <c r="E56" t="s">
        <v>1</v>
      </c>
      <c r="F56" t="s">
        <v>94</v>
      </c>
      <c r="G56" t="s">
        <v>3</v>
      </c>
    </row>
    <row r="57" spans="1:7" x14ac:dyDescent="0.35">
      <c r="A57" s="1">
        <v>44150</v>
      </c>
      <c r="B57" t="s">
        <v>7</v>
      </c>
      <c r="C57" t="s">
        <v>95</v>
      </c>
      <c r="D57">
        <v>11.14</v>
      </c>
      <c r="E57" t="s">
        <v>1</v>
      </c>
      <c r="F57" t="s">
        <v>9</v>
      </c>
      <c r="G57" t="s">
        <v>10</v>
      </c>
    </row>
    <row r="58" spans="1:7" x14ac:dyDescent="0.35">
      <c r="A58" s="1">
        <v>44150</v>
      </c>
      <c r="B58" t="s">
        <v>70</v>
      </c>
      <c r="C58" t="s">
        <v>71</v>
      </c>
      <c r="D58">
        <v>3.63</v>
      </c>
      <c r="E58" t="s">
        <v>1</v>
      </c>
      <c r="F58" t="s">
        <v>72</v>
      </c>
      <c r="G58" t="s">
        <v>10</v>
      </c>
    </row>
    <row r="59" spans="1:7" x14ac:dyDescent="0.35">
      <c r="A59" s="1">
        <v>44150</v>
      </c>
      <c r="B59" t="s">
        <v>7</v>
      </c>
      <c r="C59" t="s">
        <v>8</v>
      </c>
      <c r="D59">
        <v>50.69</v>
      </c>
      <c r="E59" t="s">
        <v>1</v>
      </c>
      <c r="F59" t="s">
        <v>9</v>
      </c>
      <c r="G59" t="s">
        <v>10</v>
      </c>
    </row>
    <row r="60" spans="1:7" x14ac:dyDescent="0.35">
      <c r="A60" s="1">
        <v>44150</v>
      </c>
      <c r="B60" t="s">
        <v>96</v>
      </c>
      <c r="C60" t="s">
        <v>96</v>
      </c>
      <c r="D60">
        <v>3.95</v>
      </c>
      <c r="E60" t="s">
        <v>1</v>
      </c>
      <c r="F60" t="s">
        <v>72</v>
      </c>
      <c r="G60" t="s">
        <v>10</v>
      </c>
    </row>
    <row r="61" spans="1:7" x14ac:dyDescent="0.35">
      <c r="A61" s="1">
        <v>44150</v>
      </c>
      <c r="B61" t="s">
        <v>97</v>
      </c>
      <c r="C61" t="s">
        <v>98</v>
      </c>
      <c r="D61">
        <v>10</v>
      </c>
      <c r="E61" t="s">
        <v>1</v>
      </c>
      <c r="F61" t="s">
        <v>27</v>
      </c>
      <c r="G61" t="s">
        <v>35</v>
      </c>
    </row>
    <row r="62" spans="1:7" x14ac:dyDescent="0.35">
      <c r="A62" s="1">
        <v>44150</v>
      </c>
      <c r="B62" t="s">
        <v>4</v>
      </c>
      <c r="C62" t="s">
        <v>34</v>
      </c>
      <c r="D62">
        <v>25</v>
      </c>
      <c r="E62" t="s">
        <v>1</v>
      </c>
      <c r="F62" t="s">
        <v>6</v>
      </c>
      <c r="G62" t="s">
        <v>35</v>
      </c>
    </row>
    <row r="63" spans="1:7" x14ac:dyDescent="0.35">
      <c r="A63" s="1">
        <v>44149</v>
      </c>
      <c r="B63" t="s">
        <v>99</v>
      </c>
      <c r="C63" t="s">
        <v>100</v>
      </c>
      <c r="D63">
        <v>5.35</v>
      </c>
      <c r="E63" t="s">
        <v>1</v>
      </c>
      <c r="F63" t="s">
        <v>81</v>
      </c>
      <c r="G63" t="s">
        <v>3</v>
      </c>
    </row>
    <row r="64" spans="1:7" x14ac:dyDescent="0.35">
      <c r="A64" s="1">
        <v>44148</v>
      </c>
      <c r="B64" t="s">
        <v>7</v>
      </c>
      <c r="C64" t="s">
        <v>8</v>
      </c>
      <c r="D64">
        <v>47.08</v>
      </c>
      <c r="E64" t="s">
        <v>1</v>
      </c>
      <c r="F64" t="s">
        <v>9</v>
      </c>
      <c r="G64" t="s">
        <v>10</v>
      </c>
    </row>
    <row r="65" spans="1:7" x14ac:dyDescent="0.35">
      <c r="A65" s="1">
        <v>44148</v>
      </c>
      <c r="B65" t="s">
        <v>15</v>
      </c>
      <c r="C65" t="s">
        <v>101</v>
      </c>
      <c r="D65">
        <v>20.41</v>
      </c>
      <c r="E65" t="s">
        <v>1</v>
      </c>
      <c r="F65" t="s">
        <v>17</v>
      </c>
      <c r="G65" t="s">
        <v>18</v>
      </c>
    </row>
    <row r="66" spans="1:7" x14ac:dyDescent="0.35">
      <c r="A66" s="1">
        <v>44148</v>
      </c>
      <c r="B66" t="s">
        <v>4</v>
      </c>
      <c r="C66" t="s">
        <v>34</v>
      </c>
      <c r="D66">
        <v>25</v>
      </c>
      <c r="E66" t="s">
        <v>1</v>
      </c>
      <c r="F66" t="s">
        <v>6</v>
      </c>
      <c r="G66" t="s">
        <v>35</v>
      </c>
    </row>
    <row r="67" spans="1:7" x14ac:dyDescent="0.35">
      <c r="A67" s="1">
        <v>44147</v>
      </c>
      <c r="B67" t="s">
        <v>39</v>
      </c>
      <c r="C67" t="s">
        <v>102</v>
      </c>
      <c r="D67">
        <v>27.1</v>
      </c>
      <c r="E67" t="s">
        <v>1</v>
      </c>
      <c r="F67" t="s">
        <v>41</v>
      </c>
      <c r="G67" t="s">
        <v>3</v>
      </c>
    </row>
    <row r="68" spans="1:7" x14ac:dyDescent="0.35">
      <c r="A68" s="1">
        <v>44147</v>
      </c>
      <c r="B68" t="s">
        <v>103</v>
      </c>
      <c r="C68" t="s">
        <v>103</v>
      </c>
      <c r="D68">
        <v>40</v>
      </c>
      <c r="E68" t="s">
        <v>1</v>
      </c>
      <c r="F68" t="s">
        <v>86</v>
      </c>
      <c r="G68" t="s">
        <v>3</v>
      </c>
    </row>
    <row r="69" spans="1:7" x14ac:dyDescent="0.35">
      <c r="A69" s="1">
        <v>44147</v>
      </c>
      <c r="B69" t="s">
        <v>104</v>
      </c>
      <c r="C69" t="s">
        <v>105</v>
      </c>
      <c r="D69">
        <v>160</v>
      </c>
      <c r="E69" t="s">
        <v>1</v>
      </c>
      <c r="F69" t="s">
        <v>81</v>
      </c>
      <c r="G69" t="s">
        <v>10</v>
      </c>
    </row>
    <row r="70" spans="1:7" x14ac:dyDescent="0.35">
      <c r="A70" s="1">
        <v>44147</v>
      </c>
      <c r="B70" t="s">
        <v>106</v>
      </c>
      <c r="C70" t="s">
        <v>107</v>
      </c>
      <c r="D70">
        <v>140</v>
      </c>
      <c r="E70" t="s">
        <v>1</v>
      </c>
      <c r="F70" t="s">
        <v>108</v>
      </c>
      <c r="G70" t="s">
        <v>109</v>
      </c>
    </row>
    <row r="71" spans="1:7" x14ac:dyDescent="0.35">
      <c r="A71" s="1">
        <v>44145</v>
      </c>
      <c r="B71" t="s">
        <v>110</v>
      </c>
      <c r="C71" t="s">
        <v>110</v>
      </c>
      <c r="D71">
        <v>5</v>
      </c>
      <c r="E71" t="s">
        <v>1</v>
      </c>
      <c r="F71" t="s">
        <v>27</v>
      </c>
      <c r="G71" t="s">
        <v>3</v>
      </c>
    </row>
    <row r="72" spans="1:7" x14ac:dyDescent="0.35">
      <c r="A72" s="1">
        <v>44145</v>
      </c>
      <c r="B72" t="s">
        <v>70</v>
      </c>
      <c r="C72" t="s">
        <v>71</v>
      </c>
      <c r="D72">
        <v>3.63</v>
      </c>
      <c r="E72" t="s">
        <v>1</v>
      </c>
      <c r="F72" t="s">
        <v>72</v>
      </c>
      <c r="G72" t="s">
        <v>10</v>
      </c>
    </row>
    <row r="73" spans="1:7" x14ac:dyDescent="0.35">
      <c r="A73" s="1">
        <v>44145</v>
      </c>
      <c r="B73" t="s">
        <v>111</v>
      </c>
      <c r="C73" t="s">
        <v>112</v>
      </c>
      <c r="D73">
        <v>94.48</v>
      </c>
      <c r="E73" t="s">
        <v>1</v>
      </c>
      <c r="F73" t="s">
        <v>47</v>
      </c>
      <c r="G73" t="s">
        <v>10</v>
      </c>
    </row>
    <row r="74" spans="1:7" x14ac:dyDescent="0.35">
      <c r="A74" s="1">
        <v>44144</v>
      </c>
      <c r="B74" t="s">
        <v>113</v>
      </c>
      <c r="C74" t="s">
        <v>114</v>
      </c>
      <c r="D74">
        <v>25</v>
      </c>
      <c r="E74" t="s">
        <v>1</v>
      </c>
      <c r="F74" t="s">
        <v>86</v>
      </c>
      <c r="G74" t="s">
        <v>3</v>
      </c>
    </row>
    <row r="75" spans="1:7" x14ac:dyDescent="0.35">
      <c r="A75" s="1">
        <v>44144</v>
      </c>
      <c r="B75" t="s">
        <v>4</v>
      </c>
      <c r="C75" t="s">
        <v>34</v>
      </c>
      <c r="D75">
        <v>25</v>
      </c>
      <c r="E75" t="s">
        <v>1</v>
      </c>
      <c r="F75" t="s">
        <v>6</v>
      </c>
      <c r="G75" t="s">
        <v>35</v>
      </c>
    </row>
    <row r="76" spans="1:7" x14ac:dyDescent="0.35">
      <c r="A76" s="1">
        <v>44144</v>
      </c>
      <c r="B76" t="s">
        <v>115</v>
      </c>
      <c r="C76" t="s">
        <v>116</v>
      </c>
      <c r="D76">
        <v>155</v>
      </c>
      <c r="E76" t="s">
        <v>1</v>
      </c>
      <c r="F76" t="s">
        <v>117</v>
      </c>
      <c r="G76" t="s">
        <v>109</v>
      </c>
    </row>
    <row r="77" spans="1:7" x14ac:dyDescent="0.35">
      <c r="A77" s="1">
        <v>44144</v>
      </c>
      <c r="B77" t="s">
        <v>118</v>
      </c>
      <c r="C77" t="s">
        <v>119</v>
      </c>
      <c r="D77">
        <v>35</v>
      </c>
      <c r="E77" t="s">
        <v>1</v>
      </c>
      <c r="F77" t="s">
        <v>27</v>
      </c>
      <c r="G77" t="s">
        <v>109</v>
      </c>
    </row>
    <row r="78" spans="1:7" x14ac:dyDescent="0.35">
      <c r="A78" s="1">
        <v>44144</v>
      </c>
      <c r="B78" t="s">
        <v>120</v>
      </c>
      <c r="C78" t="s">
        <v>121</v>
      </c>
      <c r="D78">
        <v>38.01</v>
      </c>
      <c r="E78" t="s">
        <v>1</v>
      </c>
      <c r="F78" t="s">
        <v>47</v>
      </c>
      <c r="G78" t="s">
        <v>10</v>
      </c>
    </row>
    <row r="79" spans="1:7" x14ac:dyDescent="0.35">
      <c r="A79" s="1">
        <v>44142</v>
      </c>
      <c r="B79" t="s">
        <v>122</v>
      </c>
      <c r="C79" t="s">
        <v>123</v>
      </c>
      <c r="D79">
        <v>35</v>
      </c>
      <c r="E79" t="s">
        <v>1</v>
      </c>
      <c r="F79" t="s">
        <v>27</v>
      </c>
      <c r="G79" t="s">
        <v>3</v>
      </c>
    </row>
    <row r="80" spans="1:7" x14ac:dyDescent="0.35">
      <c r="A80" s="1">
        <v>44142</v>
      </c>
      <c r="B80" t="s">
        <v>124</v>
      </c>
      <c r="C80" t="s">
        <v>125</v>
      </c>
      <c r="D80">
        <v>10.8</v>
      </c>
      <c r="E80" t="s">
        <v>1</v>
      </c>
      <c r="F80" t="s">
        <v>59</v>
      </c>
      <c r="G80" t="s">
        <v>3</v>
      </c>
    </row>
    <row r="81" spans="1:7" x14ac:dyDescent="0.35">
      <c r="A81" s="1">
        <v>44141</v>
      </c>
      <c r="B81" t="s">
        <v>126</v>
      </c>
      <c r="C81" t="s">
        <v>127</v>
      </c>
      <c r="D81">
        <v>46.16</v>
      </c>
      <c r="E81" t="s">
        <v>1</v>
      </c>
      <c r="F81" t="s">
        <v>128</v>
      </c>
      <c r="G81" t="s">
        <v>3</v>
      </c>
    </row>
    <row r="82" spans="1:7" x14ac:dyDescent="0.35">
      <c r="A82" s="1">
        <v>44141</v>
      </c>
      <c r="B82" t="s">
        <v>129</v>
      </c>
      <c r="C82" t="s">
        <v>130</v>
      </c>
      <c r="D82">
        <v>73.86</v>
      </c>
      <c r="E82" t="s">
        <v>1</v>
      </c>
      <c r="F82" t="s">
        <v>131</v>
      </c>
      <c r="G82" t="s">
        <v>109</v>
      </c>
    </row>
    <row r="83" spans="1:7" x14ac:dyDescent="0.35">
      <c r="A83" s="1">
        <v>44141</v>
      </c>
      <c r="B83" t="s">
        <v>7</v>
      </c>
      <c r="C83" t="s">
        <v>8</v>
      </c>
      <c r="D83">
        <v>90.84</v>
      </c>
      <c r="E83" t="s">
        <v>1</v>
      </c>
      <c r="F83" t="s">
        <v>9</v>
      </c>
      <c r="G83" t="s">
        <v>10</v>
      </c>
    </row>
    <row r="84" spans="1:7" x14ac:dyDescent="0.35">
      <c r="A84" s="1">
        <v>44141</v>
      </c>
      <c r="B84" t="s">
        <v>132</v>
      </c>
      <c r="C84" t="s">
        <v>133</v>
      </c>
      <c r="D84">
        <v>106.74</v>
      </c>
      <c r="E84" t="s">
        <v>1</v>
      </c>
      <c r="F84" t="s">
        <v>134</v>
      </c>
      <c r="G84" t="s">
        <v>3</v>
      </c>
    </row>
    <row r="85" spans="1:7" x14ac:dyDescent="0.35">
      <c r="A85" s="1">
        <v>44141</v>
      </c>
      <c r="B85" t="s">
        <v>135</v>
      </c>
      <c r="C85" t="s">
        <v>135</v>
      </c>
      <c r="D85">
        <v>12</v>
      </c>
      <c r="E85" t="s">
        <v>1</v>
      </c>
      <c r="F85" t="s">
        <v>86</v>
      </c>
      <c r="G85" t="s">
        <v>3</v>
      </c>
    </row>
    <row r="86" spans="1:7" x14ac:dyDescent="0.35">
      <c r="A86" s="1">
        <v>44140</v>
      </c>
      <c r="B86" t="s">
        <v>4</v>
      </c>
      <c r="C86" t="s">
        <v>34</v>
      </c>
      <c r="D86">
        <v>25</v>
      </c>
      <c r="E86" t="s">
        <v>1</v>
      </c>
      <c r="F86" t="s">
        <v>6</v>
      </c>
      <c r="G86" t="s">
        <v>35</v>
      </c>
    </row>
    <row r="87" spans="1:7" x14ac:dyDescent="0.35">
      <c r="A87" s="1">
        <v>44140</v>
      </c>
      <c r="B87" t="s">
        <v>4</v>
      </c>
      <c r="C87" t="s">
        <v>34</v>
      </c>
      <c r="D87">
        <v>25</v>
      </c>
      <c r="E87" t="s">
        <v>1</v>
      </c>
      <c r="F87" t="s">
        <v>6</v>
      </c>
      <c r="G87" t="s">
        <v>35</v>
      </c>
    </row>
    <row r="88" spans="1:7" x14ac:dyDescent="0.35">
      <c r="A88" s="1">
        <v>44139</v>
      </c>
      <c r="B88" t="s">
        <v>136</v>
      </c>
      <c r="C88" t="s">
        <v>137</v>
      </c>
      <c r="D88">
        <v>2292</v>
      </c>
      <c r="E88" t="s">
        <v>1</v>
      </c>
      <c r="F88" t="s">
        <v>138</v>
      </c>
      <c r="G88" t="s">
        <v>109</v>
      </c>
    </row>
    <row r="89" spans="1:7" x14ac:dyDescent="0.35">
      <c r="A89" s="1">
        <v>44139</v>
      </c>
      <c r="B89" t="s">
        <v>139</v>
      </c>
      <c r="C89" t="s">
        <v>140</v>
      </c>
      <c r="D89">
        <v>52.08</v>
      </c>
      <c r="E89" t="s">
        <v>1</v>
      </c>
      <c r="F89" t="s">
        <v>47</v>
      </c>
      <c r="G89" t="s">
        <v>10</v>
      </c>
    </row>
    <row r="90" spans="1:7" x14ac:dyDescent="0.35">
      <c r="A90" s="1">
        <v>44139</v>
      </c>
      <c r="B90" t="s">
        <v>70</v>
      </c>
      <c r="C90" t="s">
        <v>71</v>
      </c>
      <c r="D90">
        <v>3.63</v>
      </c>
      <c r="E90" t="s">
        <v>1</v>
      </c>
      <c r="F90" t="s">
        <v>72</v>
      </c>
      <c r="G90" t="s">
        <v>10</v>
      </c>
    </row>
    <row r="91" spans="1:7" x14ac:dyDescent="0.35">
      <c r="A91" s="1">
        <v>44139</v>
      </c>
      <c r="B91" t="s">
        <v>141</v>
      </c>
      <c r="C91" t="s">
        <v>141</v>
      </c>
      <c r="D91">
        <v>1</v>
      </c>
      <c r="E91" t="s">
        <v>1</v>
      </c>
      <c r="F91" t="s">
        <v>55</v>
      </c>
      <c r="G91" t="s">
        <v>18</v>
      </c>
    </row>
    <row r="92" spans="1:7" x14ac:dyDescent="0.35">
      <c r="A92" s="1">
        <v>44139</v>
      </c>
      <c r="B92" t="s">
        <v>4</v>
      </c>
      <c r="C92" t="s">
        <v>34</v>
      </c>
      <c r="D92">
        <v>25</v>
      </c>
      <c r="E92" t="s">
        <v>1</v>
      </c>
      <c r="F92" t="s">
        <v>6</v>
      </c>
      <c r="G92" t="s">
        <v>35</v>
      </c>
    </row>
    <row r="93" spans="1:7" x14ac:dyDescent="0.35">
      <c r="A93" s="1">
        <v>44138</v>
      </c>
      <c r="B93" t="s">
        <v>142</v>
      </c>
      <c r="C93" t="s">
        <v>143</v>
      </c>
      <c r="D93">
        <v>13</v>
      </c>
      <c r="E93" t="s">
        <v>1</v>
      </c>
      <c r="F93" t="s">
        <v>144</v>
      </c>
      <c r="G93" t="s">
        <v>3</v>
      </c>
    </row>
    <row r="94" spans="1:7" x14ac:dyDescent="0.35">
      <c r="A94" s="1">
        <v>44138</v>
      </c>
      <c r="B94" t="s">
        <v>145</v>
      </c>
      <c r="C94" t="s">
        <v>146</v>
      </c>
      <c r="D94">
        <v>52.68</v>
      </c>
      <c r="E94" t="s">
        <v>1</v>
      </c>
      <c r="F94" t="s">
        <v>147</v>
      </c>
      <c r="G94" t="s">
        <v>3</v>
      </c>
    </row>
    <row r="95" spans="1:7" x14ac:dyDescent="0.35">
      <c r="A95" s="1">
        <v>44138</v>
      </c>
      <c r="B95" t="s">
        <v>148</v>
      </c>
      <c r="C95" t="s">
        <v>149</v>
      </c>
      <c r="D95">
        <v>300</v>
      </c>
      <c r="E95" t="s">
        <v>1</v>
      </c>
      <c r="F95" t="s">
        <v>150</v>
      </c>
      <c r="G95" t="s">
        <v>109</v>
      </c>
    </row>
    <row r="96" spans="1:7" x14ac:dyDescent="0.35">
      <c r="A96" s="1">
        <v>44138</v>
      </c>
      <c r="B96" t="s">
        <v>111</v>
      </c>
      <c r="C96" t="s">
        <v>151</v>
      </c>
      <c r="D96">
        <v>25.71</v>
      </c>
      <c r="E96" t="s">
        <v>1</v>
      </c>
      <c r="F96" t="s">
        <v>47</v>
      </c>
      <c r="G96" t="s">
        <v>10</v>
      </c>
    </row>
    <row r="97" spans="1:7" x14ac:dyDescent="0.35">
      <c r="A97" s="1">
        <v>44137</v>
      </c>
      <c r="B97" t="s">
        <v>152</v>
      </c>
      <c r="C97" t="s">
        <v>152</v>
      </c>
      <c r="D97">
        <v>15.06</v>
      </c>
      <c r="E97" t="s">
        <v>1</v>
      </c>
      <c r="F97" t="s">
        <v>91</v>
      </c>
      <c r="G97" t="s">
        <v>10</v>
      </c>
    </row>
    <row r="98" spans="1:7" x14ac:dyDescent="0.35">
      <c r="A98" s="1">
        <v>44137</v>
      </c>
      <c r="B98" t="s">
        <v>7</v>
      </c>
      <c r="C98" t="s">
        <v>8</v>
      </c>
      <c r="D98">
        <v>85.8</v>
      </c>
      <c r="E98" t="s">
        <v>1</v>
      </c>
      <c r="F98" t="s">
        <v>9</v>
      </c>
      <c r="G98" t="s">
        <v>10</v>
      </c>
    </row>
    <row r="99" spans="1:7" x14ac:dyDescent="0.35">
      <c r="A99" s="1">
        <v>44137</v>
      </c>
      <c r="B99" t="s">
        <v>153</v>
      </c>
      <c r="C99" t="s">
        <v>154</v>
      </c>
      <c r="D99">
        <v>115.43</v>
      </c>
      <c r="E99" t="s">
        <v>1</v>
      </c>
      <c r="F99" t="s">
        <v>155</v>
      </c>
      <c r="G99" t="s">
        <v>10</v>
      </c>
    </row>
    <row r="100" spans="1:7" x14ac:dyDescent="0.35">
      <c r="A100" s="1">
        <v>44137</v>
      </c>
      <c r="B100" t="s">
        <v>7</v>
      </c>
      <c r="C100" t="s">
        <v>95</v>
      </c>
      <c r="D100">
        <v>27.83</v>
      </c>
      <c r="E100" t="s">
        <v>1</v>
      </c>
      <c r="F100" t="s">
        <v>9</v>
      </c>
      <c r="G100" t="s">
        <v>35</v>
      </c>
    </row>
    <row r="101" spans="1:7" x14ac:dyDescent="0.35">
      <c r="A101" s="1">
        <v>44136</v>
      </c>
      <c r="B101" t="s">
        <v>156</v>
      </c>
      <c r="C101" t="s">
        <v>157</v>
      </c>
      <c r="D101">
        <v>100.52</v>
      </c>
      <c r="E101" t="s">
        <v>1</v>
      </c>
      <c r="F101" t="s">
        <v>155</v>
      </c>
      <c r="G101" t="s">
        <v>3</v>
      </c>
    </row>
    <row r="102" spans="1:7" x14ac:dyDescent="0.35">
      <c r="A102" s="1">
        <v>44136</v>
      </c>
      <c r="B102" t="s">
        <v>158</v>
      </c>
      <c r="C102" t="s">
        <v>158</v>
      </c>
      <c r="D102">
        <v>5.38</v>
      </c>
      <c r="E102" t="s">
        <v>1</v>
      </c>
      <c r="F102" t="s">
        <v>159</v>
      </c>
      <c r="G102" t="s">
        <v>3</v>
      </c>
    </row>
    <row r="103" spans="1:7" x14ac:dyDescent="0.35">
      <c r="A103" s="1">
        <v>44136</v>
      </c>
      <c r="B103" t="s">
        <v>160</v>
      </c>
      <c r="C103" t="s">
        <v>160</v>
      </c>
      <c r="D103">
        <v>20</v>
      </c>
      <c r="E103" t="s">
        <v>1</v>
      </c>
      <c r="F103" t="s">
        <v>76</v>
      </c>
      <c r="G103" t="s">
        <v>3</v>
      </c>
    </row>
    <row r="104" spans="1:7" x14ac:dyDescent="0.35">
      <c r="A104" s="1">
        <v>44136</v>
      </c>
      <c r="B104" t="s">
        <v>161</v>
      </c>
      <c r="C104" t="s">
        <v>161</v>
      </c>
      <c r="D104">
        <v>18.28</v>
      </c>
      <c r="E104" t="s">
        <v>1</v>
      </c>
      <c r="F104" t="s">
        <v>162</v>
      </c>
      <c r="G104" t="s">
        <v>3</v>
      </c>
    </row>
    <row r="105" spans="1:7" x14ac:dyDescent="0.35">
      <c r="A105" s="1">
        <v>44136</v>
      </c>
      <c r="B105" t="s">
        <v>153</v>
      </c>
      <c r="C105" t="s">
        <v>163</v>
      </c>
      <c r="D105">
        <v>10.5</v>
      </c>
      <c r="E105" t="s">
        <v>1</v>
      </c>
      <c r="F105" t="s">
        <v>41</v>
      </c>
      <c r="G105" t="s">
        <v>10</v>
      </c>
    </row>
    <row r="106" spans="1:7" x14ac:dyDescent="0.35">
      <c r="A106" s="1">
        <v>44136</v>
      </c>
      <c r="B106" t="s">
        <v>70</v>
      </c>
      <c r="C106" t="s">
        <v>71</v>
      </c>
      <c r="D106">
        <v>3.43</v>
      </c>
      <c r="E106" t="s">
        <v>1</v>
      </c>
      <c r="F106" t="s">
        <v>72</v>
      </c>
      <c r="G106" t="s">
        <v>10</v>
      </c>
    </row>
    <row r="107" spans="1:7" x14ac:dyDescent="0.35">
      <c r="A107" s="1">
        <v>44136</v>
      </c>
      <c r="B107" t="s">
        <v>73</v>
      </c>
      <c r="C107" t="s">
        <v>74</v>
      </c>
      <c r="D107">
        <v>18.149999999999999</v>
      </c>
      <c r="E107" t="s">
        <v>1</v>
      </c>
      <c r="F107" t="s">
        <v>72</v>
      </c>
      <c r="G107" t="s">
        <v>10</v>
      </c>
    </row>
    <row r="108" spans="1:7" x14ac:dyDescent="0.35">
      <c r="A108" s="1">
        <v>44136</v>
      </c>
      <c r="B108" t="s">
        <v>20</v>
      </c>
      <c r="C108" t="s">
        <v>21</v>
      </c>
      <c r="D108">
        <v>74.239999999999995</v>
      </c>
      <c r="E108" t="s">
        <v>1</v>
      </c>
      <c r="F108" t="s">
        <v>22</v>
      </c>
      <c r="G108" t="s">
        <v>10</v>
      </c>
    </row>
  </sheetData>
  <autoFilter ref="A1:G10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zoomScale="85" zoomScaleNormal="85" workbookViewId="0">
      <selection activeCell="D16" sqref="D16"/>
    </sheetView>
  </sheetViews>
  <sheetFormatPr defaultRowHeight="14.5" x14ac:dyDescent="0.35"/>
  <cols>
    <col min="1" max="1" width="15.36328125" customWidth="1"/>
    <col min="2" max="2" width="38.54296875" customWidth="1"/>
    <col min="3" max="3" width="38.1796875" customWidth="1"/>
    <col min="4" max="4" width="13.453125" customWidth="1"/>
    <col min="6" max="6" width="16" customWidth="1"/>
    <col min="7" max="7" width="29.90625" customWidth="1"/>
    <col min="13" max="13" width="12.08984375" customWidth="1"/>
    <col min="14" max="14" width="8.90625" style="3"/>
    <col min="16" max="16" width="9.6328125" bestFit="1" customWidth="1"/>
    <col min="18" max="18" width="9.54296875" style="3" bestFit="1" customWidth="1"/>
    <col min="19" max="20" width="8.90625" style="5"/>
    <col min="21" max="21" width="9.1796875" bestFit="1" customWidth="1"/>
  </cols>
  <sheetData>
    <row r="1" spans="1:23" x14ac:dyDescent="0.35">
      <c r="A1" t="s">
        <v>338</v>
      </c>
      <c r="D1" t="s">
        <v>334</v>
      </c>
      <c r="E1" t="s">
        <v>337</v>
      </c>
      <c r="F1" t="s">
        <v>335</v>
      </c>
      <c r="G1" t="s">
        <v>336</v>
      </c>
    </row>
    <row r="2" spans="1:23" x14ac:dyDescent="0.35">
      <c r="A2" s="1">
        <v>44196</v>
      </c>
      <c r="B2" t="s">
        <v>365</v>
      </c>
      <c r="C2" t="s">
        <v>366</v>
      </c>
      <c r="D2">
        <v>55</v>
      </c>
      <c r="E2" t="s">
        <v>1</v>
      </c>
      <c r="F2" t="s">
        <v>206</v>
      </c>
      <c r="G2" t="s">
        <v>3</v>
      </c>
      <c r="M2" t="s">
        <v>164</v>
      </c>
      <c r="N2" s="3" t="s">
        <v>165</v>
      </c>
      <c r="O2" s="7">
        <v>44166</v>
      </c>
      <c r="P2" t="s">
        <v>164</v>
      </c>
      <c r="Q2" t="s">
        <v>165</v>
      </c>
      <c r="R2" s="7">
        <v>44136</v>
      </c>
      <c r="S2" s="5" t="s">
        <v>180</v>
      </c>
      <c r="T2" s="5" t="s">
        <v>294</v>
      </c>
      <c r="W2" s="8">
        <v>44105</v>
      </c>
    </row>
    <row r="3" spans="1:23" x14ac:dyDescent="0.35">
      <c r="A3" s="1">
        <v>44196</v>
      </c>
      <c r="B3" t="s">
        <v>45</v>
      </c>
      <c r="C3" t="s">
        <v>328</v>
      </c>
      <c r="D3">
        <v>67.62</v>
      </c>
      <c r="E3" t="s">
        <v>1</v>
      </c>
      <c r="F3" t="s">
        <v>47</v>
      </c>
      <c r="G3" t="s">
        <v>3</v>
      </c>
      <c r="M3" s="2">
        <v>44166</v>
      </c>
      <c r="N3" s="3">
        <f t="shared" ref="N3:N33" si="0">SUMIFS($D$2:$D$139,$A$2:$A$139, "="&amp;M3)</f>
        <v>63.33</v>
      </c>
      <c r="O3">
        <f>N3</f>
        <v>63.33</v>
      </c>
      <c r="P3" s="2">
        <v>44136</v>
      </c>
      <c r="Q3">
        <v>250.5</v>
      </c>
      <c r="R3">
        <v>250.5</v>
      </c>
      <c r="S3" s="6">
        <v>7400</v>
      </c>
      <c r="T3" s="6">
        <f>S3+1500</f>
        <v>8900</v>
      </c>
      <c r="U3" s="2">
        <v>44105</v>
      </c>
      <c r="V3">
        <v>663.88</v>
      </c>
      <c r="W3">
        <v>663.88</v>
      </c>
    </row>
    <row r="4" spans="1:23" x14ac:dyDescent="0.35">
      <c r="A4" s="1">
        <v>44196</v>
      </c>
      <c r="B4" t="s">
        <v>195</v>
      </c>
      <c r="C4" t="s">
        <v>196</v>
      </c>
      <c r="D4">
        <v>72.13</v>
      </c>
      <c r="E4" t="s">
        <v>1</v>
      </c>
      <c r="F4" t="s">
        <v>197</v>
      </c>
      <c r="G4" t="s">
        <v>109</v>
      </c>
      <c r="M4" s="2">
        <v>44167</v>
      </c>
      <c r="N4" s="3">
        <f t="shared" si="0"/>
        <v>591.72</v>
      </c>
      <c r="O4">
        <f>N4+O3</f>
        <v>655.05000000000007</v>
      </c>
      <c r="P4" s="2">
        <v>44137</v>
      </c>
      <c r="Q4">
        <v>244.12</v>
      </c>
      <c r="R4">
        <v>494.62</v>
      </c>
      <c r="S4" s="6">
        <v>7400</v>
      </c>
      <c r="T4" s="6">
        <f t="shared" ref="T4:T30" si="1">S4+1500</f>
        <v>8900</v>
      </c>
      <c r="U4" s="2">
        <v>44106</v>
      </c>
      <c r="V4">
        <v>344.34</v>
      </c>
      <c r="W4">
        <v>1008.22</v>
      </c>
    </row>
    <row r="5" spans="1:23" x14ac:dyDescent="0.35">
      <c r="A5" s="9">
        <v>44196</v>
      </c>
      <c r="B5" s="4" t="s">
        <v>367</v>
      </c>
      <c r="C5" s="4" t="s">
        <v>368</v>
      </c>
      <c r="D5" s="4">
        <v>200</v>
      </c>
      <c r="E5" s="4" t="s">
        <v>1</v>
      </c>
      <c r="F5" s="4" t="s">
        <v>369</v>
      </c>
      <c r="G5" s="4" t="s">
        <v>109</v>
      </c>
      <c r="M5" s="2">
        <v>44168</v>
      </c>
      <c r="N5" s="3">
        <f t="shared" si="0"/>
        <v>2420.25</v>
      </c>
      <c r="O5">
        <f t="shared" ref="O5:O33" si="2">N5+O4</f>
        <v>3075.3</v>
      </c>
      <c r="P5" s="2">
        <v>44138</v>
      </c>
      <c r="Q5">
        <v>391.39</v>
      </c>
      <c r="R5">
        <v>886.01</v>
      </c>
      <c r="S5" s="6">
        <v>7400</v>
      </c>
      <c r="T5" s="6">
        <f t="shared" si="1"/>
        <v>8900</v>
      </c>
      <c r="U5" s="2">
        <v>44107</v>
      </c>
      <c r="V5">
        <v>96.94</v>
      </c>
      <c r="W5">
        <v>1105.1600000000001</v>
      </c>
    </row>
    <row r="6" spans="1:23" x14ac:dyDescent="0.35">
      <c r="A6" s="1">
        <v>44195</v>
      </c>
      <c r="B6" t="s">
        <v>173</v>
      </c>
      <c r="C6" t="s">
        <v>174</v>
      </c>
      <c r="D6">
        <v>11.29</v>
      </c>
      <c r="E6" t="s">
        <v>1</v>
      </c>
      <c r="F6" t="s">
        <v>86</v>
      </c>
      <c r="G6" t="s">
        <v>3</v>
      </c>
      <c r="M6" s="2">
        <v>44169</v>
      </c>
      <c r="N6" s="3">
        <f t="shared" si="0"/>
        <v>94.85</v>
      </c>
      <c r="O6">
        <f t="shared" si="2"/>
        <v>3170.15</v>
      </c>
      <c r="P6" s="2">
        <v>44139</v>
      </c>
      <c r="Q6">
        <v>2373.71</v>
      </c>
      <c r="R6">
        <v>3259.7200000000003</v>
      </c>
      <c r="S6" s="6">
        <v>7400</v>
      </c>
      <c r="T6" s="6">
        <f t="shared" si="1"/>
        <v>8900</v>
      </c>
      <c r="U6" s="2">
        <v>44108</v>
      </c>
      <c r="V6">
        <v>728.99</v>
      </c>
      <c r="W6">
        <v>1834.15</v>
      </c>
    </row>
    <row r="7" spans="1:23" x14ac:dyDescent="0.35">
      <c r="A7" s="1">
        <v>44195</v>
      </c>
      <c r="B7" t="s">
        <v>12</v>
      </c>
      <c r="C7" t="s">
        <v>13</v>
      </c>
      <c r="D7">
        <v>15.04</v>
      </c>
      <c r="E7" t="s">
        <v>1</v>
      </c>
      <c r="F7" t="s">
        <v>14</v>
      </c>
      <c r="G7" t="s">
        <v>10</v>
      </c>
      <c r="M7" s="2">
        <v>44170</v>
      </c>
      <c r="N7" s="3">
        <f t="shared" si="0"/>
        <v>12</v>
      </c>
      <c r="O7">
        <f t="shared" si="2"/>
        <v>3182.15</v>
      </c>
      <c r="P7" s="2">
        <v>44140</v>
      </c>
      <c r="Q7">
        <v>50</v>
      </c>
      <c r="R7">
        <v>3309.7200000000003</v>
      </c>
      <c r="S7" s="6">
        <v>7400</v>
      </c>
      <c r="T7" s="6">
        <f t="shared" si="1"/>
        <v>8900</v>
      </c>
      <c r="U7" s="2">
        <v>44109</v>
      </c>
      <c r="V7">
        <v>2670.57</v>
      </c>
      <c r="W7">
        <v>4504.72</v>
      </c>
    </row>
    <row r="8" spans="1:23" x14ac:dyDescent="0.35">
      <c r="A8" s="1">
        <v>44195</v>
      </c>
      <c r="B8" t="s">
        <v>15</v>
      </c>
      <c r="C8" t="s">
        <v>370</v>
      </c>
      <c r="D8">
        <v>5</v>
      </c>
      <c r="E8" t="s">
        <v>1</v>
      </c>
      <c r="F8" t="s">
        <v>17</v>
      </c>
      <c r="G8" t="s">
        <v>18</v>
      </c>
      <c r="M8" s="2">
        <v>44171</v>
      </c>
      <c r="N8" s="3">
        <f t="shared" si="0"/>
        <v>78.23</v>
      </c>
      <c r="O8">
        <f t="shared" si="2"/>
        <v>3260.38</v>
      </c>
      <c r="P8" s="2">
        <v>44141</v>
      </c>
      <c r="Q8">
        <v>329.6</v>
      </c>
      <c r="R8">
        <v>3639.32</v>
      </c>
      <c r="S8" s="6">
        <v>7400</v>
      </c>
      <c r="T8" s="6">
        <f t="shared" si="1"/>
        <v>8900</v>
      </c>
      <c r="U8" s="2">
        <v>44110</v>
      </c>
      <c r="V8">
        <v>305</v>
      </c>
      <c r="W8">
        <v>4809.72</v>
      </c>
    </row>
    <row r="9" spans="1:23" ht="15" customHeight="1" x14ac:dyDescent="0.35">
      <c r="A9" s="1">
        <v>44195</v>
      </c>
      <c r="B9" t="s">
        <v>187</v>
      </c>
      <c r="C9" t="s">
        <v>188</v>
      </c>
      <c r="D9">
        <v>117.48</v>
      </c>
      <c r="E9" t="s">
        <v>1</v>
      </c>
      <c r="F9" t="s">
        <v>189</v>
      </c>
      <c r="G9" t="s">
        <v>109</v>
      </c>
      <c r="M9" s="2">
        <v>44172</v>
      </c>
      <c r="N9" s="3">
        <f t="shared" si="0"/>
        <v>308.01</v>
      </c>
      <c r="O9">
        <f t="shared" si="2"/>
        <v>3568.3900000000003</v>
      </c>
      <c r="P9" s="2">
        <v>44142</v>
      </c>
      <c r="Q9">
        <v>45.8</v>
      </c>
      <c r="R9">
        <v>3685.1200000000003</v>
      </c>
      <c r="S9" s="6">
        <v>7400</v>
      </c>
      <c r="T9" s="6">
        <f t="shared" si="1"/>
        <v>8900</v>
      </c>
      <c r="U9" s="2">
        <v>44111</v>
      </c>
      <c r="V9">
        <v>565.4</v>
      </c>
      <c r="W9">
        <v>5375.12</v>
      </c>
    </row>
    <row r="10" spans="1:23" x14ac:dyDescent="0.35">
      <c r="A10" s="1">
        <v>44194</v>
      </c>
      <c r="B10" t="s">
        <v>4</v>
      </c>
      <c r="C10" t="s">
        <v>34</v>
      </c>
      <c r="D10">
        <v>20</v>
      </c>
      <c r="E10" t="s">
        <v>1</v>
      </c>
      <c r="F10" t="s">
        <v>6</v>
      </c>
      <c r="G10" t="s">
        <v>35</v>
      </c>
      <c r="M10" s="2">
        <v>44173</v>
      </c>
      <c r="N10" s="3">
        <f t="shared" si="0"/>
        <v>108.5</v>
      </c>
      <c r="O10">
        <f t="shared" si="2"/>
        <v>3676.8900000000003</v>
      </c>
      <c r="P10" s="2">
        <v>44143</v>
      </c>
      <c r="Q10">
        <v>0</v>
      </c>
      <c r="R10">
        <v>3685.1200000000003</v>
      </c>
      <c r="S10" s="6">
        <v>7400</v>
      </c>
      <c r="T10" s="6">
        <f t="shared" si="1"/>
        <v>8900</v>
      </c>
      <c r="U10" s="2">
        <v>44112</v>
      </c>
      <c r="V10">
        <v>417.84000000000003</v>
      </c>
      <c r="W10">
        <v>5792.96</v>
      </c>
    </row>
    <row r="11" spans="1:23" x14ac:dyDescent="0.35">
      <c r="A11" s="1">
        <v>44194</v>
      </c>
      <c r="B11" t="s">
        <v>120</v>
      </c>
      <c r="C11" t="s">
        <v>121</v>
      </c>
      <c r="D11">
        <v>34.74</v>
      </c>
      <c r="E11" t="s">
        <v>1</v>
      </c>
      <c r="F11" t="s">
        <v>47</v>
      </c>
      <c r="G11" t="s">
        <v>10</v>
      </c>
      <c r="M11" s="2">
        <v>44174</v>
      </c>
      <c r="N11" s="3">
        <f t="shared" si="0"/>
        <v>232.47</v>
      </c>
      <c r="O11">
        <f t="shared" si="2"/>
        <v>3909.36</v>
      </c>
      <c r="P11" s="2">
        <v>44144</v>
      </c>
      <c r="Q11">
        <v>278.01</v>
      </c>
      <c r="R11">
        <v>3963.13</v>
      </c>
      <c r="S11" s="6">
        <v>7400</v>
      </c>
      <c r="T11" s="6">
        <f t="shared" si="1"/>
        <v>8900</v>
      </c>
      <c r="U11" s="2">
        <v>44113</v>
      </c>
      <c r="V11">
        <v>160.97</v>
      </c>
      <c r="W11">
        <v>5953.93</v>
      </c>
    </row>
    <row r="12" spans="1:23" ht="16.25" customHeight="1" x14ac:dyDescent="0.35">
      <c r="A12" s="1">
        <v>44194</v>
      </c>
      <c r="B12" t="s">
        <v>120</v>
      </c>
      <c r="C12" t="s">
        <v>121</v>
      </c>
      <c r="D12">
        <v>14.26</v>
      </c>
      <c r="E12" t="s">
        <v>1</v>
      </c>
      <c r="F12" t="s">
        <v>47</v>
      </c>
      <c r="G12" t="s">
        <v>10</v>
      </c>
      <c r="M12" s="2">
        <v>44175</v>
      </c>
      <c r="N12" s="3">
        <f t="shared" si="0"/>
        <v>61.510000000000005</v>
      </c>
      <c r="O12">
        <f t="shared" si="2"/>
        <v>3970.8700000000003</v>
      </c>
      <c r="P12" s="2">
        <v>44145</v>
      </c>
      <c r="Q12">
        <v>103.11</v>
      </c>
      <c r="R12">
        <v>4066.2400000000002</v>
      </c>
      <c r="S12" s="6">
        <v>7400</v>
      </c>
      <c r="T12" s="6">
        <f t="shared" si="1"/>
        <v>8900</v>
      </c>
      <c r="U12" s="2">
        <v>44114</v>
      </c>
      <c r="V12">
        <v>31.3</v>
      </c>
      <c r="W12">
        <v>5985.2300000000005</v>
      </c>
    </row>
    <row r="13" spans="1:23" ht="16.75" customHeight="1" x14ac:dyDescent="0.35">
      <c r="A13" s="1">
        <v>44193</v>
      </c>
      <c r="B13" t="s">
        <v>173</v>
      </c>
      <c r="C13" t="s">
        <v>174</v>
      </c>
      <c r="D13">
        <v>24.18</v>
      </c>
      <c r="E13" t="s">
        <v>1</v>
      </c>
      <c r="F13" t="s">
        <v>86</v>
      </c>
      <c r="G13" t="s">
        <v>3</v>
      </c>
      <c r="M13" s="2">
        <v>44176</v>
      </c>
      <c r="N13" s="3">
        <f t="shared" si="0"/>
        <v>174.51999999999998</v>
      </c>
      <c r="O13">
        <f t="shared" si="2"/>
        <v>4145.3900000000003</v>
      </c>
      <c r="P13" s="2">
        <v>44146</v>
      </c>
      <c r="Q13">
        <v>0</v>
      </c>
      <c r="R13">
        <v>4066.2400000000002</v>
      </c>
      <c r="S13" s="6">
        <v>7400</v>
      </c>
      <c r="T13" s="6">
        <f t="shared" si="1"/>
        <v>8900</v>
      </c>
      <c r="U13" s="2">
        <v>44115</v>
      </c>
      <c r="V13">
        <v>153.24</v>
      </c>
      <c r="W13">
        <v>6138.47</v>
      </c>
    </row>
    <row r="14" spans="1:23" x14ac:dyDescent="0.35">
      <c r="A14" s="1">
        <v>44193</v>
      </c>
      <c r="B14" t="s">
        <v>31</v>
      </c>
      <c r="C14" t="s">
        <v>208</v>
      </c>
      <c r="D14">
        <v>68.66</v>
      </c>
      <c r="E14" t="s">
        <v>1</v>
      </c>
      <c r="F14" t="s">
        <v>33</v>
      </c>
      <c r="G14" t="s">
        <v>3</v>
      </c>
      <c r="M14" s="2">
        <v>44177</v>
      </c>
      <c r="N14" s="3">
        <f t="shared" si="0"/>
        <v>70.260000000000005</v>
      </c>
      <c r="O14">
        <f t="shared" si="2"/>
        <v>4215.6500000000005</v>
      </c>
      <c r="P14" s="2">
        <v>44147</v>
      </c>
      <c r="Q14">
        <v>367.1</v>
      </c>
      <c r="R14">
        <v>4433.34</v>
      </c>
      <c r="S14" s="6">
        <v>7400</v>
      </c>
      <c r="T14" s="6">
        <f t="shared" si="1"/>
        <v>8900</v>
      </c>
      <c r="U14" s="2">
        <v>44116</v>
      </c>
      <c r="V14">
        <v>145.12</v>
      </c>
      <c r="W14">
        <v>6283.59</v>
      </c>
    </row>
    <row r="15" spans="1:23" x14ac:dyDescent="0.35">
      <c r="A15" s="1">
        <v>44193</v>
      </c>
      <c r="B15" t="s">
        <v>4</v>
      </c>
      <c r="C15" t="s">
        <v>34</v>
      </c>
      <c r="D15">
        <v>20</v>
      </c>
      <c r="E15" t="s">
        <v>1</v>
      </c>
      <c r="F15" t="s">
        <v>6</v>
      </c>
      <c r="G15" t="s">
        <v>35</v>
      </c>
      <c r="M15" s="2">
        <v>44178</v>
      </c>
      <c r="N15" s="3">
        <f t="shared" si="0"/>
        <v>187.36999999999998</v>
      </c>
      <c r="O15">
        <f t="shared" si="2"/>
        <v>4403.0200000000004</v>
      </c>
      <c r="P15" s="2">
        <v>44148</v>
      </c>
      <c r="Q15">
        <v>92.49</v>
      </c>
      <c r="R15">
        <v>4525.83</v>
      </c>
      <c r="S15" s="6">
        <v>7400</v>
      </c>
      <c r="T15" s="6">
        <f t="shared" si="1"/>
        <v>8900</v>
      </c>
      <c r="U15" s="2">
        <v>44117</v>
      </c>
      <c r="V15">
        <v>573.4</v>
      </c>
      <c r="W15">
        <v>6856.99</v>
      </c>
    </row>
    <row r="16" spans="1:23" ht="18" customHeight="1" x14ac:dyDescent="0.35">
      <c r="A16" s="1">
        <v>44193</v>
      </c>
      <c r="B16" t="s">
        <v>175</v>
      </c>
      <c r="C16" t="s">
        <v>176</v>
      </c>
      <c r="D16">
        <v>268</v>
      </c>
      <c r="E16" t="s">
        <v>1</v>
      </c>
      <c r="F16" t="s">
        <v>177</v>
      </c>
      <c r="G16" t="s">
        <v>109</v>
      </c>
      <c r="M16" s="2">
        <v>44179</v>
      </c>
      <c r="N16" s="3">
        <f t="shared" si="0"/>
        <v>171.19</v>
      </c>
      <c r="O16">
        <f t="shared" si="2"/>
        <v>4574.21</v>
      </c>
      <c r="P16" s="2">
        <v>44149</v>
      </c>
      <c r="Q16">
        <v>5.35</v>
      </c>
      <c r="R16">
        <v>4531.18</v>
      </c>
      <c r="S16" s="6">
        <v>7400</v>
      </c>
      <c r="T16" s="6">
        <f t="shared" si="1"/>
        <v>8900</v>
      </c>
      <c r="U16" s="2">
        <v>44119</v>
      </c>
      <c r="V16">
        <v>157.4</v>
      </c>
      <c r="W16">
        <v>7190.5499999999993</v>
      </c>
    </row>
    <row r="17" spans="1:23" ht="19.75" customHeight="1" x14ac:dyDescent="0.35">
      <c r="A17" s="1">
        <v>44193</v>
      </c>
      <c r="B17" t="s">
        <v>15</v>
      </c>
      <c r="C17" t="s">
        <v>353</v>
      </c>
      <c r="D17">
        <v>44.75</v>
      </c>
      <c r="E17" t="s">
        <v>1</v>
      </c>
      <c r="F17" t="s">
        <v>17</v>
      </c>
      <c r="G17" t="s">
        <v>18</v>
      </c>
      <c r="M17" s="2">
        <v>44180</v>
      </c>
      <c r="N17" s="3">
        <f t="shared" si="0"/>
        <v>86.77</v>
      </c>
      <c r="O17">
        <f t="shared" si="2"/>
        <v>4660.9800000000005</v>
      </c>
      <c r="P17" s="2">
        <v>44150</v>
      </c>
      <c r="Q17">
        <v>197.20999999999998</v>
      </c>
      <c r="R17">
        <v>4728.3900000000003</v>
      </c>
      <c r="S17" s="6">
        <v>7400</v>
      </c>
      <c r="T17" s="6">
        <f t="shared" si="1"/>
        <v>8900</v>
      </c>
      <c r="U17" s="2">
        <v>44120</v>
      </c>
      <c r="V17">
        <v>119.53</v>
      </c>
      <c r="W17">
        <v>7310.079999999999</v>
      </c>
    </row>
    <row r="18" spans="1:23" x14ac:dyDescent="0.35">
      <c r="A18" s="1">
        <v>44192</v>
      </c>
      <c r="B18" t="s">
        <v>20</v>
      </c>
      <c r="C18" t="s">
        <v>21</v>
      </c>
      <c r="D18">
        <v>236.88</v>
      </c>
      <c r="E18" t="s">
        <v>1</v>
      </c>
      <c r="F18" t="s">
        <v>22</v>
      </c>
      <c r="G18" t="s">
        <v>10</v>
      </c>
      <c r="M18" s="2">
        <v>44181</v>
      </c>
      <c r="N18" s="3">
        <f t="shared" si="0"/>
        <v>389.57</v>
      </c>
      <c r="O18">
        <f t="shared" si="2"/>
        <v>5050.55</v>
      </c>
      <c r="P18" s="2">
        <v>44151</v>
      </c>
      <c r="Q18">
        <v>366.61</v>
      </c>
      <c r="R18">
        <v>5095</v>
      </c>
      <c r="S18" s="6">
        <v>7400</v>
      </c>
      <c r="T18" s="6">
        <f t="shared" si="1"/>
        <v>8900</v>
      </c>
      <c r="U18" s="2">
        <v>44121</v>
      </c>
      <c r="V18">
        <v>48</v>
      </c>
      <c r="W18">
        <v>7358.079999999999</v>
      </c>
    </row>
    <row r="19" spans="1:23" x14ac:dyDescent="0.35">
      <c r="A19" s="1">
        <v>44192</v>
      </c>
      <c r="B19" t="s">
        <v>31</v>
      </c>
      <c r="C19" t="s">
        <v>208</v>
      </c>
      <c r="D19">
        <v>68.66</v>
      </c>
      <c r="E19" t="s">
        <v>1</v>
      </c>
      <c r="F19" t="s">
        <v>33</v>
      </c>
      <c r="G19" t="s">
        <v>3</v>
      </c>
      <c r="M19" s="2">
        <v>44182</v>
      </c>
      <c r="N19" s="3">
        <f t="shared" si="0"/>
        <v>1622.29</v>
      </c>
      <c r="O19">
        <f t="shared" si="2"/>
        <v>6672.84</v>
      </c>
      <c r="P19" s="2">
        <v>44152</v>
      </c>
      <c r="Q19">
        <v>665.24</v>
      </c>
      <c r="R19">
        <v>5760.24</v>
      </c>
      <c r="S19" s="6">
        <v>7400</v>
      </c>
      <c r="T19" s="6">
        <f t="shared" si="1"/>
        <v>8900</v>
      </c>
      <c r="U19" s="2">
        <v>44122</v>
      </c>
      <c r="V19">
        <v>173.48</v>
      </c>
      <c r="W19">
        <v>7531.5599999999986</v>
      </c>
    </row>
    <row r="20" spans="1:23" x14ac:dyDescent="0.35">
      <c r="A20" s="1">
        <v>44192</v>
      </c>
      <c r="B20" t="s">
        <v>15</v>
      </c>
      <c r="C20" t="s">
        <v>353</v>
      </c>
      <c r="D20">
        <v>44.75</v>
      </c>
      <c r="E20" t="s">
        <v>1</v>
      </c>
      <c r="F20" t="s">
        <v>17</v>
      </c>
      <c r="G20" t="s">
        <v>18</v>
      </c>
      <c r="M20" s="2">
        <v>44183</v>
      </c>
      <c r="N20" s="3">
        <f t="shared" si="0"/>
        <v>345.07</v>
      </c>
      <c r="O20">
        <f t="shared" si="2"/>
        <v>7017.91</v>
      </c>
      <c r="P20" s="2">
        <v>44153</v>
      </c>
      <c r="Q20">
        <v>352.2</v>
      </c>
      <c r="R20">
        <v>6112.44</v>
      </c>
      <c r="S20" s="6">
        <v>7400</v>
      </c>
      <c r="T20" s="6">
        <f t="shared" si="1"/>
        <v>8900</v>
      </c>
      <c r="U20" s="2">
        <v>44123</v>
      </c>
      <c r="V20">
        <v>961.09</v>
      </c>
      <c r="W20">
        <v>8492.6499999999978</v>
      </c>
    </row>
    <row r="21" spans="1:23" x14ac:dyDescent="0.35">
      <c r="A21" s="1">
        <v>44192</v>
      </c>
      <c r="B21" t="s">
        <v>120</v>
      </c>
      <c r="C21" t="s">
        <v>352</v>
      </c>
      <c r="D21">
        <v>34.74</v>
      </c>
      <c r="E21" t="s">
        <v>1</v>
      </c>
      <c r="F21" t="s">
        <v>47</v>
      </c>
      <c r="G21" t="s">
        <v>10</v>
      </c>
      <c r="M21" s="2">
        <v>44184</v>
      </c>
      <c r="N21" s="3">
        <f t="shared" si="0"/>
        <v>164.95</v>
      </c>
      <c r="O21">
        <f t="shared" si="2"/>
        <v>7182.86</v>
      </c>
      <c r="P21" s="2">
        <v>44154</v>
      </c>
      <c r="Q21">
        <v>81.06</v>
      </c>
      <c r="R21">
        <v>6193.5</v>
      </c>
      <c r="S21" s="6">
        <v>7400</v>
      </c>
      <c r="T21" s="6">
        <f t="shared" si="1"/>
        <v>8900</v>
      </c>
      <c r="U21" s="2">
        <v>44125</v>
      </c>
      <c r="V21">
        <v>304.43</v>
      </c>
      <c r="W21">
        <v>9127.0599999999977</v>
      </c>
    </row>
    <row r="22" spans="1:23" x14ac:dyDescent="0.35">
      <c r="A22" s="1">
        <v>44192</v>
      </c>
      <c r="B22" t="s">
        <v>4</v>
      </c>
      <c r="C22" t="s">
        <v>34</v>
      </c>
      <c r="D22">
        <v>20</v>
      </c>
      <c r="E22" t="s">
        <v>1</v>
      </c>
      <c r="F22" t="s">
        <v>6</v>
      </c>
      <c r="G22" t="s">
        <v>35</v>
      </c>
      <c r="M22" s="2">
        <v>44185</v>
      </c>
      <c r="N22" s="3">
        <f t="shared" si="0"/>
        <v>498.56</v>
      </c>
      <c r="O22">
        <f t="shared" si="2"/>
        <v>7681.42</v>
      </c>
      <c r="P22" s="2">
        <v>44155</v>
      </c>
      <c r="Q22">
        <v>211.56</v>
      </c>
      <c r="R22">
        <v>6405.06</v>
      </c>
      <c r="S22" s="6">
        <v>7400</v>
      </c>
      <c r="T22" s="6">
        <f t="shared" si="1"/>
        <v>8900</v>
      </c>
      <c r="U22" s="2">
        <v>44126</v>
      </c>
      <c r="V22">
        <v>33.64</v>
      </c>
      <c r="W22">
        <v>9160.6999999999971</v>
      </c>
    </row>
    <row r="23" spans="1:23" ht="15.65" customHeight="1" x14ac:dyDescent="0.35">
      <c r="A23" s="1">
        <v>44192</v>
      </c>
      <c r="B23" t="s">
        <v>354</v>
      </c>
      <c r="C23" t="s">
        <v>354</v>
      </c>
      <c r="D23">
        <v>18.28</v>
      </c>
      <c r="E23" t="s">
        <v>1</v>
      </c>
      <c r="F23" t="s">
        <v>2</v>
      </c>
      <c r="G23" t="s">
        <v>3</v>
      </c>
      <c r="M23" s="2">
        <v>44186</v>
      </c>
      <c r="N23" s="3">
        <f t="shared" si="0"/>
        <v>62.410000000000004</v>
      </c>
      <c r="O23">
        <f t="shared" si="2"/>
        <v>7743.83</v>
      </c>
      <c r="P23" s="2">
        <v>44156</v>
      </c>
      <c r="Q23">
        <v>114.16000000000001</v>
      </c>
      <c r="R23">
        <v>6519.22</v>
      </c>
      <c r="S23" s="6">
        <v>7400</v>
      </c>
      <c r="T23" s="6">
        <f t="shared" si="1"/>
        <v>8900</v>
      </c>
      <c r="U23" s="2">
        <v>44127</v>
      </c>
      <c r="V23">
        <v>187.91</v>
      </c>
      <c r="W23">
        <v>9348.6099999999969</v>
      </c>
    </row>
    <row r="24" spans="1:23" x14ac:dyDescent="0.35">
      <c r="A24" s="1">
        <v>44192</v>
      </c>
      <c r="B24" t="s">
        <v>120</v>
      </c>
      <c r="C24" t="s">
        <v>352</v>
      </c>
      <c r="D24">
        <v>14.26</v>
      </c>
      <c r="E24" t="s">
        <v>1</v>
      </c>
      <c r="F24" t="s">
        <v>47</v>
      </c>
      <c r="G24" t="s">
        <v>10</v>
      </c>
      <c r="M24" s="2">
        <v>44187</v>
      </c>
      <c r="N24" s="3">
        <f t="shared" si="0"/>
        <v>254.12</v>
      </c>
      <c r="O24">
        <f t="shared" si="2"/>
        <v>7997.95</v>
      </c>
      <c r="P24" s="2">
        <v>44157</v>
      </c>
      <c r="Q24">
        <v>114.53999999999999</v>
      </c>
      <c r="R24">
        <v>6633.76</v>
      </c>
      <c r="S24" s="6">
        <v>7400</v>
      </c>
      <c r="T24" s="6">
        <f t="shared" si="1"/>
        <v>8900</v>
      </c>
      <c r="U24" s="2">
        <v>44128</v>
      </c>
      <c r="V24">
        <v>101.04</v>
      </c>
      <c r="W24">
        <v>9449.6499999999978</v>
      </c>
    </row>
    <row r="25" spans="1:23" x14ac:dyDescent="0.35">
      <c r="A25" s="1">
        <v>44192</v>
      </c>
      <c r="B25" t="s">
        <v>23</v>
      </c>
      <c r="C25" t="s">
        <v>355</v>
      </c>
      <c r="D25">
        <v>12.83</v>
      </c>
      <c r="E25" t="s">
        <v>1</v>
      </c>
      <c r="F25" t="s">
        <v>14</v>
      </c>
      <c r="G25" t="s">
        <v>3</v>
      </c>
      <c r="M25" s="2">
        <v>44188</v>
      </c>
      <c r="N25" s="3">
        <f t="shared" si="0"/>
        <v>153.44999999999999</v>
      </c>
      <c r="O25">
        <f t="shared" si="2"/>
        <v>8151.4</v>
      </c>
      <c r="P25" s="2">
        <v>44158</v>
      </c>
      <c r="Q25">
        <v>125.08</v>
      </c>
      <c r="R25">
        <v>6758.84</v>
      </c>
      <c r="S25" s="6">
        <v>7400</v>
      </c>
      <c r="T25" s="6">
        <f t="shared" si="1"/>
        <v>8900</v>
      </c>
      <c r="U25" s="2">
        <v>44129</v>
      </c>
      <c r="V25">
        <v>249.75</v>
      </c>
      <c r="W25">
        <v>9699.3999999999978</v>
      </c>
    </row>
    <row r="26" spans="1:23" x14ac:dyDescent="0.35">
      <c r="A26" s="1">
        <v>44192</v>
      </c>
      <c r="B26" t="s">
        <v>96</v>
      </c>
      <c r="C26" t="s">
        <v>96</v>
      </c>
      <c r="D26">
        <v>3.43</v>
      </c>
      <c r="E26" t="s">
        <v>1</v>
      </c>
      <c r="F26" t="s">
        <v>72</v>
      </c>
      <c r="G26" t="s">
        <v>10</v>
      </c>
      <c r="M26" s="2">
        <v>44189</v>
      </c>
      <c r="N26" s="3">
        <f t="shared" si="0"/>
        <v>101.75</v>
      </c>
      <c r="O26">
        <f t="shared" si="2"/>
        <v>8253.15</v>
      </c>
      <c r="P26" s="2">
        <v>44159</v>
      </c>
      <c r="Q26">
        <v>34.47</v>
      </c>
      <c r="R26">
        <v>6793.31</v>
      </c>
      <c r="S26" s="6">
        <v>7400</v>
      </c>
      <c r="T26" s="6">
        <f t="shared" si="1"/>
        <v>8900</v>
      </c>
      <c r="U26" s="2">
        <v>44130</v>
      </c>
      <c r="V26">
        <v>406.84999999999997</v>
      </c>
      <c r="W26">
        <v>10106.249999999998</v>
      </c>
    </row>
    <row r="27" spans="1:23" x14ac:dyDescent="0.35">
      <c r="A27" s="1">
        <v>44190</v>
      </c>
      <c r="B27" t="s">
        <v>15</v>
      </c>
      <c r="C27" t="s">
        <v>359</v>
      </c>
      <c r="D27">
        <v>14.54</v>
      </c>
      <c r="E27" t="s">
        <v>1</v>
      </c>
      <c r="F27" t="s">
        <v>17</v>
      </c>
      <c r="G27" t="s">
        <v>18</v>
      </c>
      <c r="M27" s="2">
        <v>44190</v>
      </c>
      <c r="N27" s="3">
        <f t="shared" si="0"/>
        <v>24.49</v>
      </c>
      <c r="O27">
        <f t="shared" si="2"/>
        <v>8277.64</v>
      </c>
      <c r="P27" s="2">
        <v>44160</v>
      </c>
      <c r="Q27">
        <v>67.78</v>
      </c>
      <c r="R27">
        <v>6861.09</v>
      </c>
      <c r="S27" s="6">
        <v>7400</v>
      </c>
      <c r="T27" s="6">
        <f t="shared" si="1"/>
        <v>8900</v>
      </c>
      <c r="U27" s="2">
        <v>44131</v>
      </c>
      <c r="V27">
        <v>154.77000000000001</v>
      </c>
      <c r="W27">
        <v>10261.019999999999</v>
      </c>
    </row>
    <row r="28" spans="1:23" x14ac:dyDescent="0.35">
      <c r="A28" s="1">
        <v>44190</v>
      </c>
      <c r="B28" t="s">
        <v>36</v>
      </c>
      <c r="C28" t="s">
        <v>37</v>
      </c>
      <c r="D28">
        <v>9.9499999999999993</v>
      </c>
      <c r="E28" t="s">
        <v>1</v>
      </c>
      <c r="F28" t="s">
        <v>38</v>
      </c>
      <c r="G28" t="s">
        <v>3</v>
      </c>
      <c r="M28" s="2">
        <v>44191</v>
      </c>
      <c r="N28" s="3">
        <f t="shared" si="0"/>
        <v>0</v>
      </c>
      <c r="O28">
        <f t="shared" si="2"/>
        <v>8277.64</v>
      </c>
      <c r="P28" s="2">
        <v>44161</v>
      </c>
      <c r="Q28">
        <v>84.99</v>
      </c>
      <c r="R28">
        <v>6946.08</v>
      </c>
      <c r="S28" s="6">
        <v>7400</v>
      </c>
      <c r="T28" s="6">
        <f t="shared" si="1"/>
        <v>8900</v>
      </c>
      <c r="U28" s="2">
        <v>44132</v>
      </c>
      <c r="V28">
        <v>64.91</v>
      </c>
      <c r="W28">
        <v>10325.929999999998</v>
      </c>
    </row>
    <row r="29" spans="1:23" x14ac:dyDescent="0.35">
      <c r="A29" s="1">
        <v>44189</v>
      </c>
      <c r="B29" t="s">
        <v>45</v>
      </c>
      <c r="C29" t="s">
        <v>360</v>
      </c>
      <c r="D29">
        <v>81.75</v>
      </c>
      <c r="E29" t="s">
        <v>1</v>
      </c>
      <c r="F29" t="s">
        <v>47</v>
      </c>
      <c r="G29" t="s">
        <v>3</v>
      </c>
      <c r="M29" s="2">
        <v>44192</v>
      </c>
      <c r="N29" s="3">
        <f t="shared" si="0"/>
        <v>453.82999999999993</v>
      </c>
      <c r="O29">
        <f t="shared" si="2"/>
        <v>8731.4699999999993</v>
      </c>
      <c r="P29" s="2">
        <v>44162</v>
      </c>
      <c r="Q29">
        <v>10</v>
      </c>
      <c r="R29">
        <v>6956.08</v>
      </c>
      <c r="S29" s="6">
        <v>7400</v>
      </c>
      <c r="T29" s="6">
        <f t="shared" si="1"/>
        <v>8900</v>
      </c>
      <c r="U29" s="2">
        <v>44134</v>
      </c>
      <c r="V29">
        <v>535.5300000000002</v>
      </c>
      <c r="W29">
        <v>11564.39</v>
      </c>
    </row>
    <row r="30" spans="1:23" x14ac:dyDescent="0.35">
      <c r="A30" s="1">
        <v>44189</v>
      </c>
      <c r="B30" t="s">
        <v>4</v>
      </c>
      <c r="C30" t="s">
        <v>34</v>
      </c>
      <c r="D30">
        <v>20</v>
      </c>
      <c r="E30" t="s">
        <v>1</v>
      </c>
      <c r="F30" t="s">
        <v>6</v>
      </c>
      <c r="G30" t="s">
        <v>35</v>
      </c>
      <c r="M30" s="2">
        <v>44193</v>
      </c>
      <c r="N30" s="3">
        <f t="shared" si="0"/>
        <v>425.59000000000003</v>
      </c>
      <c r="O30">
        <f t="shared" si="2"/>
        <v>9157.06</v>
      </c>
      <c r="P30" s="2">
        <v>44163</v>
      </c>
      <c r="Q30">
        <v>215.25</v>
      </c>
      <c r="R30">
        <v>7171.33</v>
      </c>
      <c r="S30" s="6">
        <v>7400</v>
      </c>
      <c r="T30" s="6">
        <f t="shared" si="1"/>
        <v>8900</v>
      </c>
      <c r="U30" s="2">
        <v>44135</v>
      </c>
      <c r="V30">
        <v>0</v>
      </c>
      <c r="W30">
        <v>11564.39</v>
      </c>
    </row>
    <row r="31" spans="1:23" x14ac:dyDescent="0.35">
      <c r="A31" s="1">
        <v>44188</v>
      </c>
      <c r="B31" t="s">
        <v>362</v>
      </c>
      <c r="C31" t="s">
        <v>363</v>
      </c>
      <c r="D31">
        <v>71.88</v>
      </c>
      <c r="E31" t="s">
        <v>1</v>
      </c>
      <c r="F31" t="s">
        <v>59</v>
      </c>
      <c r="G31" t="s">
        <v>10</v>
      </c>
      <c r="M31" s="2">
        <v>44194</v>
      </c>
      <c r="N31" s="3">
        <f t="shared" si="0"/>
        <v>69</v>
      </c>
      <c r="O31">
        <f t="shared" si="2"/>
        <v>9226.06</v>
      </c>
      <c r="P31" s="2">
        <v>44164</v>
      </c>
      <c r="Q31">
        <v>142.85000000000002</v>
      </c>
      <c r="R31">
        <v>7314.18</v>
      </c>
    </row>
    <row r="32" spans="1:23" x14ac:dyDescent="0.35">
      <c r="A32" s="1">
        <v>44188</v>
      </c>
      <c r="B32" t="s">
        <v>139</v>
      </c>
      <c r="C32" t="s">
        <v>361</v>
      </c>
      <c r="D32">
        <v>60.08</v>
      </c>
      <c r="E32" t="s">
        <v>1</v>
      </c>
      <c r="F32" t="s">
        <v>47</v>
      </c>
      <c r="G32" t="s">
        <v>3</v>
      </c>
      <c r="M32" s="2">
        <v>44195</v>
      </c>
      <c r="N32" s="3">
        <f t="shared" si="0"/>
        <v>148.81</v>
      </c>
      <c r="O32">
        <f t="shared" si="2"/>
        <v>9374.869999999999</v>
      </c>
      <c r="P32" s="2">
        <v>44165</v>
      </c>
      <c r="Q32">
        <v>397.44</v>
      </c>
      <c r="R32">
        <v>7711.62</v>
      </c>
    </row>
    <row r="33" spans="1:16" x14ac:dyDescent="0.35">
      <c r="A33" s="1">
        <v>44188</v>
      </c>
      <c r="B33" t="s">
        <v>15</v>
      </c>
      <c r="C33" t="s">
        <v>364</v>
      </c>
      <c r="D33">
        <v>16.11</v>
      </c>
      <c r="E33" t="s">
        <v>1</v>
      </c>
      <c r="F33" t="s">
        <v>17</v>
      </c>
      <c r="G33" t="s">
        <v>18</v>
      </c>
      <c r="M33" s="2">
        <v>44196</v>
      </c>
      <c r="N33" s="3">
        <f t="shared" si="0"/>
        <v>394.75</v>
      </c>
      <c r="O33">
        <f t="shared" si="2"/>
        <v>9769.619999999999</v>
      </c>
      <c r="P33" s="2"/>
    </row>
    <row r="34" spans="1:16" x14ac:dyDescent="0.35">
      <c r="A34" s="1">
        <v>44188</v>
      </c>
      <c r="B34" t="s">
        <v>49</v>
      </c>
      <c r="C34" t="s">
        <v>50</v>
      </c>
      <c r="D34">
        <v>5.38</v>
      </c>
      <c r="E34" t="s">
        <v>1</v>
      </c>
      <c r="F34" t="s">
        <v>51</v>
      </c>
      <c r="G34" t="s">
        <v>3</v>
      </c>
    </row>
    <row r="35" spans="1:16" x14ac:dyDescent="0.35">
      <c r="A35" s="1">
        <v>44187</v>
      </c>
      <c r="B35" t="s">
        <v>339</v>
      </c>
      <c r="C35" t="s">
        <v>340</v>
      </c>
      <c r="D35">
        <v>173.71</v>
      </c>
      <c r="E35" t="s">
        <v>1</v>
      </c>
      <c r="F35" t="s">
        <v>341</v>
      </c>
      <c r="G35" t="s">
        <v>10</v>
      </c>
    </row>
    <row r="36" spans="1:16" x14ac:dyDescent="0.35">
      <c r="A36" s="1">
        <v>44187</v>
      </c>
      <c r="B36" t="s">
        <v>7</v>
      </c>
      <c r="C36" t="s">
        <v>8</v>
      </c>
      <c r="D36">
        <v>52.03</v>
      </c>
      <c r="E36" t="s">
        <v>1</v>
      </c>
      <c r="F36" t="s">
        <v>9</v>
      </c>
      <c r="G36" t="s">
        <v>10</v>
      </c>
    </row>
    <row r="37" spans="1:16" x14ac:dyDescent="0.35">
      <c r="A37" s="1">
        <v>44187</v>
      </c>
      <c r="B37" t="s">
        <v>49</v>
      </c>
      <c r="C37" t="s">
        <v>64</v>
      </c>
      <c r="D37">
        <v>18.38</v>
      </c>
      <c r="E37" t="s">
        <v>1</v>
      </c>
      <c r="F37" t="s">
        <v>51</v>
      </c>
      <c r="G37" t="s">
        <v>3</v>
      </c>
    </row>
    <row r="38" spans="1:16" x14ac:dyDescent="0.35">
      <c r="A38" s="1">
        <v>44187</v>
      </c>
      <c r="B38" t="s">
        <v>56</v>
      </c>
      <c r="C38" t="s">
        <v>56</v>
      </c>
      <c r="D38">
        <v>10</v>
      </c>
      <c r="E38" t="s">
        <v>1</v>
      </c>
      <c r="F38" t="s">
        <v>27</v>
      </c>
      <c r="G38" t="s">
        <v>3</v>
      </c>
    </row>
    <row r="39" spans="1:16" x14ac:dyDescent="0.35">
      <c r="A39" s="1">
        <v>44186</v>
      </c>
      <c r="B39" t="s">
        <v>39</v>
      </c>
      <c r="C39" t="s">
        <v>203</v>
      </c>
      <c r="D39">
        <v>27.67</v>
      </c>
      <c r="E39" t="s">
        <v>1</v>
      </c>
      <c r="F39" t="s">
        <v>41</v>
      </c>
      <c r="G39" t="s">
        <v>10</v>
      </c>
    </row>
    <row r="40" spans="1:16" x14ac:dyDescent="0.35">
      <c r="A40" s="1">
        <v>44186</v>
      </c>
      <c r="B40" t="s">
        <v>4</v>
      </c>
      <c r="C40" t="s">
        <v>34</v>
      </c>
      <c r="D40">
        <v>25</v>
      </c>
      <c r="E40" t="s">
        <v>1</v>
      </c>
      <c r="F40" t="s">
        <v>6</v>
      </c>
      <c r="G40" t="s">
        <v>35</v>
      </c>
    </row>
    <row r="41" spans="1:16" x14ac:dyDescent="0.35">
      <c r="A41" s="1">
        <v>44186</v>
      </c>
      <c r="B41" t="s">
        <v>142</v>
      </c>
      <c r="C41" t="s">
        <v>143</v>
      </c>
      <c r="D41">
        <v>7.75</v>
      </c>
      <c r="E41" t="s">
        <v>1</v>
      </c>
      <c r="F41" t="s">
        <v>144</v>
      </c>
      <c r="G41" t="s">
        <v>3</v>
      </c>
    </row>
    <row r="42" spans="1:16" x14ac:dyDescent="0.35">
      <c r="A42" s="1">
        <v>44186</v>
      </c>
      <c r="B42" t="s">
        <v>227</v>
      </c>
      <c r="C42" t="s">
        <v>228</v>
      </c>
      <c r="D42">
        <v>1.99</v>
      </c>
      <c r="E42" t="s">
        <v>1</v>
      </c>
      <c r="F42" t="s">
        <v>55</v>
      </c>
      <c r="G42" t="s">
        <v>10</v>
      </c>
    </row>
    <row r="43" spans="1:16" x14ac:dyDescent="0.35">
      <c r="A43" s="1">
        <v>44185</v>
      </c>
      <c r="B43" t="s">
        <v>229</v>
      </c>
      <c r="C43" t="s">
        <v>229</v>
      </c>
      <c r="D43">
        <v>109</v>
      </c>
      <c r="E43" t="s">
        <v>1</v>
      </c>
      <c r="F43" t="s">
        <v>230</v>
      </c>
      <c r="G43" t="s">
        <v>10</v>
      </c>
    </row>
    <row r="44" spans="1:16" x14ac:dyDescent="0.35">
      <c r="A44" s="1">
        <v>44185</v>
      </c>
      <c r="B44" t="s">
        <v>322</v>
      </c>
      <c r="C44" t="s">
        <v>323</v>
      </c>
      <c r="D44">
        <v>101.99</v>
      </c>
      <c r="E44" t="s">
        <v>1</v>
      </c>
      <c r="F44" t="s">
        <v>94</v>
      </c>
      <c r="G44" t="s">
        <v>3</v>
      </c>
    </row>
    <row r="45" spans="1:16" x14ac:dyDescent="0.35">
      <c r="A45" s="1">
        <v>44185</v>
      </c>
      <c r="B45" t="s">
        <v>92</v>
      </c>
      <c r="C45" t="s">
        <v>343</v>
      </c>
      <c r="D45">
        <v>96.06</v>
      </c>
      <c r="E45" t="s">
        <v>1</v>
      </c>
      <c r="F45" t="s">
        <v>94</v>
      </c>
      <c r="G45" t="s">
        <v>10</v>
      </c>
    </row>
    <row r="46" spans="1:16" x14ac:dyDescent="0.35">
      <c r="A46" s="1">
        <v>44185</v>
      </c>
      <c r="B46" t="s">
        <v>317</v>
      </c>
      <c r="C46" t="s">
        <v>333</v>
      </c>
      <c r="D46">
        <v>81.39</v>
      </c>
      <c r="E46" t="s">
        <v>1</v>
      </c>
      <c r="F46" t="s">
        <v>281</v>
      </c>
      <c r="G46" t="s">
        <v>10</v>
      </c>
    </row>
    <row r="47" spans="1:16" x14ac:dyDescent="0.35">
      <c r="A47" s="1">
        <v>44185</v>
      </c>
      <c r="B47" t="s">
        <v>87</v>
      </c>
      <c r="C47" t="s">
        <v>87</v>
      </c>
      <c r="D47">
        <v>58.21</v>
      </c>
      <c r="E47" t="s">
        <v>1</v>
      </c>
      <c r="F47" t="s">
        <v>59</v>
      </c>
      <c r="G47" t="s">
        <v>10</v>
      </c>
    </row>
    <row r="48" spans="1:16" x14ac:dyDescent="0.35">
      <c r="A48" s="1">
        <v>44185</v>
      </c>
      <c r="B48" t="s">
        <v>302</v>
      </c>
      <c r="C48" t="s">
        <v>302</v>
      </c>
      <c r="D48">
        <v>21.5</v>
      </c>
      <c r="E48" t="s">
        <v>1</v>
      </c>
      <c r="F48" t="s">
        <v>91</v>
      </c>
      <c r="G48" t="s">
        <v>10</v>
      </c>
    </row>
    <row r="49" spans="1:7" x14ac:dyDescent="0.35">
      <c r="A49" s="1">
        <v>44185</v>
      </c>
      <c r="B49" t="s">
        <v>77</v>
      </c>
      <c r="C49" t="s">
        <v>78</v>
      </c>
      <c r="D49">
        <v>16.11</v>
      </c>
      <c r="E49" t="s">
        <v>1</v>
      </c>
      <c r="F49" t="s">
        <v>79</v>
      </c>
      <c r="G49" t="s">
        <v>10</v>
      </c>
    </row>
    <row r="50" spans="1:7" x14ac:dyDescent="0.35">
      <c r="A50" s="1">
        <v>44185</v>
      </c>
      <c r="B50" t="s">
        <v>209</v>
      </c>
      <c r="C50" t="s">
        <v>324</v>
      </c>
      <c r="D50">
        <v>14.3</v>
      </c>
      <c r="E50" t="s">
        <v>1</v>
      </c>
      <c r="F50" t="s">
        <v>51</v>
      </c>
      <c r="G50" t="s">
        <v>10</v>
      </c>
    </row>
    <row r="51" spans="1:7" x14ac:dyDescent="0.35">
      <c r="A51" s="1">
        <v>44184</v>
      </c>
      <c r="B51" t="s">
        <v>75</v>
      </c>
      <c r="C51" t="s">
        <v>75</v>
      </c>
      <c r="D51">
        <v>64.95</v>
      </c>
      <c r="E51" t="s">
        <v>1</v>
      </c>
      <c r="F51" t="s">
        <v>76</v>
      </c>
      <c r="G51" t="s">
        <v>3</v>
      </c>
    </row>
    <row r="52" spans="1:7" x14ac:dyDescent="0.35">
      <c r="A52" s="1">
        <v>44184</v>
      </c>
      <c r="B52" t="s">
        <v>7</v>
      </c>
      <c r="C52" t="s">
        <v>298</v>
      </c>
      <c r="D52">
        <v>50</v>
      </c>
      <c r="E52" t="s">
        <v>1</v>
      </c>
      <c r="F52" t="s">
        <v>9</v>
      </c>
      <c r="G52" t="s">
        <v>342</v>
      </c>
    </row>
    <row r="53" spans="1:7" x14ac:dyDescent="0.35">
      <c r="A53" s="1">
        <v>44184</v>
      </c>
      <c r="B53" t="s">
        <v>7</v>
      </c>
      <c r="C53" t="s">
        <v>298</v>
      </c>
      <c r="D53">
        <v>50</v>
      </c>
      <c r="E53" t="s">
        <v>1</v>
      </c>
      <c r="F53" t="s">
        <v>9</v>
      </c>
      <c r="G53" t="s">
        <v>342</v>
      </c>
    </row>
    <row r="54" spans="1:7" x14ac:dyDescent="0.35">
      <c r="A54" s="1">
        <v>44183</v>
      </c>
      <c r="B54" t="s">
        <v>7</v>
      </c>
      <c r="C54" t="s">
        <v>298</v>
      </c>
      <c r="D54">
        <v>100</v>
      </c>
      <c r="E54" t="s">
        <v>1</v>
      </c>
      <c r="F54" t="s">
        <v>9</v>
      </c>
      <c r="G54" t="s">
        <v>342</v>
      </c>
    </row>
    <row r="55" spans="1:7" x14ac:dyDescent="0.35">
      <c r="A55" s="1">
        <v>44183</v>
      </c>
      <c r="B55" t="s">
        <v>7</v>
      </c>
      <c r="C55" t="s">
        <v>298</v>
      </c>
      <c r="D55">
        <v>100</v>
      </c>
      <c r="E55" t="s">
        <v>1</v>
      </c>
      <c r="F55" t="s">
        <v>9</v>
      </c>
      <c r="G55" t="s">
        <v>342</v>
      </c>
    </row>
    <row r="56" spans="1:7" x14ac:dyDescent="0.35">
      <c r="A56" s="1">
        <v>44183</v>
      </c>
      <c r="B56" t="s">
        <v>7</v>
      </c>
      <c r="C56" t="s">
        <v>298</v>
      </c>
      <c r="D56">
        <v>50</v>
      </c>
      <c r="E56" t="s">
        <v>1</v>
      </c>
      <c r="F56" t="s">
        <v>9</v>
      </c>
      <c r="G56" t="s">
        <v>342</v>
      </c>
    </row>
    <row r="57" spans="1:7" x14ac:dyDescent="0.35">
      <c r="A57" s="1">
        <v>44183</v>
      </c>
      <c r="B57" t="s">
        <v>7</v>
      </c>
      <c r="C57" t="s">
        <v>298</v>
      </c>
      <c r="D57">
        <v>50</v>
      </c>
      <c r="E57" t="s">
        <v>1</v>
      </c>
      <c r="F57" t="s">
        <v>9</v>
      </c>
      <c r="G57" t="s">
        <v>342</v>
      </c>
    </row>
    <row r="58" spans="1:7" x14ac:dyDescent="0.35">
      <c r="A58" s="1">
        <v>44183</v>
      </c>
      <c r="B58" t="s">
        <v>325</v>
      </c>
      <c r="C58" t="s">
        <v>344</v>
      </c>
      <c r="D58">
        <v>20.84</v>
      </c>
      <c r="E58" t="s">
        <v>1</v>
      </c>
      <c r="F58" t="s">
        <v>27</v>
      </c>
      <c r="G58" t="s">
        <v>3</v>
      </c>
    </row>
    <row r="59" spans="1:7" x14ac:dyDescent="0.35">
      <c r="A59" s="1">
        <v>44183</v>
      </c>
      <c r="B59" t="s">
        <v>345</v>
      </c>
      <c r="C59" t="s">
        <v>345</v>
      </c>
      <c r="D59">
        <v>20.6</v>
      </c>
      <c r="E59" t="s">
        <v>1</v>
      </c>
      <c r="F59" t="s">
        <v>27</v>
      </c>
      <c r="G59" t="s">
        <v>3</v>
      </c>
    </row>
    <row r="60" spans="1:7" x14ac:dyDescent="0.35">
      <c r="A60" s="1">
        <v>44183</v>
      </c>
      <c r="B60" t="s">
        <v>70</v>
      </c>
      <c r="C60" t="s">
        <v>71</v>
      </c>
      <c r="D60">
        <v>3.63</v>
      </c>
      <c r="E60" t="s">
        <v>1</v>
      </c>
      <c r="F60" t="s">
        <v>72</v>
      </c>
      <c r="G60" t="s">
        <v>10</v>
      </c>
    </row>
    <row r="61" spans="1:7" x14ac:dyDescent="0.35">
      <c r="A61" s="1">
        <v>44182</v>
      </c>
      <c r="B61" t="s">
        <v>178</v>
      </c>
      <c r="C61" t="s">
        <v>179</v>
      </c>
      <c r="D61">
        <v>1280</v>
      </c>
      <c r="E61" t="s">
        <v>1</v>
      </c>
      <c r="F61" t="s">
        <v>177</v>
      </c>
      <c r="G61" t="s">
        <v>109</v>
      </c>
    </row>
    <row r="62" spans="1:7" x14ac:dyDescent="0.35">
      <c r="A62" s="1">
        <v>44182</v>
      </c>
      <c r="B62" t="s">
        <v>331</v>
      </c>
      <c r="C62" t="s">
        <v>331</v>
      </c>
      <c r="D62">
        <v>76.97</v>
      </c>
      <c r="E62" t="s">
        <v>1</v>
      </c>
      <c r="F62" t="s">
        <v>332</v>
      </c>
      <c r="G62" t="s">
        <v>10</v>
      </c>
    </row>
    <row r="63" spans="1:7" x14ac:dyDescent="0.35">
      <c r="A63" s="1">
        <v>44182</v>
      </c>
      <c r="B63" t="s">
        <v>330</v>
      </c>
      <c r="C63" t="s">
        <v>330</v>
      </c>
      <c r="D63">
        <v>71</v>
      </c>
      <c r="E63" t="s">
        <v>1</v>
      </c>
      <c r="F63" t="s">
        <v>251</v>
      </c>
      <c r="G63" t="s">
        <v>10</v>
      </c>
    </row>
    <row r="64" spans="1:7" x14ac:dyDescent="0.35">
      <c r="A64" s="1">
        <v>44182</v>
      </c>
      <c r="B64" t="s">
        <v>111</v>
      </c>
      <c r="C64" t="s">
        <v>329</v>
      </c>
      <c r="D64">
        <v>61</v>
      </c>
      <c r="E64" t="s">
        <v>1</v>
      </c>
      <c r="F64" t="s">
        <v>47</v>
      </c>
      <c r="G64" t="s">
        <v>10</v>
      </c>
    </row>
    <row r="65" spans="1:7" x14ac:dyDescent="0.35">
      <c r="A65" s="1">
        <v>44182</v>
      </c>
      <c r="B65" t="s">
        <v>45</v>
      </c>
      <c r="C65" t="s">
        <v>328</v>
      </c>
      <c r="D65">
        <v>51</v>
      </c>
      <c r="E65" t="s">
        <v>1</v>
      </c>
      <c r="F65" t="s">
        <v>47</v>
      </c>
      <c r="G65" t="s">
        <v>3</v>
      </c>
    </row>
    <row r="66" spans="1:7" x14ac:dyDescent="0.35">
      <c r="A66" s="1">
        <v>44182</v>
      </c>
      <c r="B66" t="s">
        <v>326</v>
      </c>
      <c r="C66" t="s">
        <v>327</v>
      </c>
      <c r="D66">
        <v>32.159999999999997</v>
      </c>
      <c r="E66" t="s">
        <v>1</v>
      </c>
      <c r="F66" t="s">
        <v>155</v>
      </c>
      <c r="G66" t="s">
        <v>3</v>
      </c>
    </row>
    <row r="67" spans="1:7" x14ac:dyDescent="0.35">
      <c r="A67" s="1">
        <v>44182</v>
      </c>
      <c r="B67" t="s">
        <v>111</v>
      </c>
      <c r="C67" t="s">
        <v>151</v>
      </c>
      <c r="D67">
        <v>25.1</v>
      </c>
      <c r="E67" t="s">
        <v>1</v>
      </c>
      <c r="F67" t="s">
        <v>47</v>
      </c>
      <c r="G67" t="s">
        <v>10</v>
      </c>
    </row>
    <row r="68" spans="1:7" x14ac:dyDescent="0.35">
      <c r="A68" s="1">
        <v>44182</v>
      </c>
      <c r="B68" t="s">
        <v>204</v>
      </c>
      <c r="C68" t="s">
        <v>205</v>
      </c>
      <c r="D68">
        <v>15.23</v>
      </c>
      <c r="E68" t="s">
        <v>1</v>
      </c>
      <c r="F68" t="s">
        <v>206</v>
      </c>
      <c r="G68" t="s">
        <v>3</v>
      </c>
    </row>
    <row r="69" spans="1:7" x14ac:dyDescent="0.35">
      <c r="A69" s="1">
        <v>44182</v>
      </c>
      <c r="B69" t="s">
        <v>7</v>
      </c>
      <c r="C69" t="s">
        <v>8</v>
      </c>
      <c r="D69">
        <v>6.06</v>
      </c>
      <c r="E69" t="s">
        <v>1</v>
      </c>
      <c r="F69" t="s">
        <v>9</v>
      </c>
      <c r="G69" t="s">
        <v>10</v>
      </c>
    </row>
    <row r="70" spans="1:7" x14ac:dyDescent="0.35">
      <c r="A70" s="1">
        <v>44182</v>
      </c>
      <c r="B70" t="s">
        <v>204</v>
      </c>
      <c r="C70" t="s">
        <v>205</v>
      </c>
      <c r="D70">
        <v>3.77</v>
      </c>
      <c r="E70" t="s">
        <v>1</v>
      </c>
      <c r="F70" t="s">
        <v>206</v>
      </c>
      <c r="G70" t="s">
        <v>3</v>
      </c>
    </row>
    <row r="71" spans="1:7" x14ac:dyDescent="0.35">
      <c r="A71" s="1">
        <v>44181</v>
      </c>
      <c r="B71" t="s">
        <v>317</v>
      </c>
      <c r="C71" t="s">
        <v>333</v>
      </c>
      <c r="D71">
        <v>295.3</v>
      </c>
      <c r="E71" t="s">
        <v>1</v>
      </c>
      <c r="F71" t="s">
        <v>281</v>
      </c>
      <c r="G71" t="s">
        <v>10</v>
      </c>
    </row>
    <row r="72" spans="1:7" x14ac:dyDescent="0.35">
      <c r="A72" s="1">
        <v>44181</v>
      </c>
      <c r="B72" t="s">
        <v>319</v>
      </c>
      <c r="C72" t="s">
        <v>320</v>
      </c>
      <c r="D72">
        <v>58.47</v>
      </c>
      <c r="E72" t="s">
        <v>1</v>
      </c>
      <c r="F72" t="s">
        <v>17</v>
      </c>
      <c r="G72" t="s">
        <v>3</v>
      </c>
    </row>
    <row r="73" spans="1:7" x14ac:dyDescent="0.35">
      <c r="A73" s="1">
        <v>44181</v>
      </c>
      <c r="B73" t="s">
        <v>160</v>
      </c>
      <c r="C73" t="s">
        <v>160</v>
      </c>
      <c r="D73">
        <v>20</v>
      </c>
      <c r="E73" t="s">
        <v>1</v>
      </c>
      <c r="F73" t="s">
        <v>76</v>
      </c>
      <c r="G73" t="s">
        <v>3</v>
      </c>
    </row>
    <row r="74" spans="1:7" x14ac:dyDescent="0.35">
      <c r="A74" s="1">
        <v>44181</v>
      </c>
      <c r="B74" t="s">
        <v>7</v>
      </c>
      <c r="C74" t="s">
        <v>8</v>
      </c>
      <c r="D74">
        <v>14.05</v>
      </c>
      <c r="E74" t="s">
        <v>1</v>
      </c>
      <c r="F74" t="s">
        <v>9</v>
      </c>
      <c r="G74" t="s">
        <v>10</v>
      </c>
    </row>
    <row r="75" spans="1:7" x14ac:dyDescent="0.35">
      <c r="A75" s="1">
        <v>44181</v>
      </c>
      <c r="B75" t="s">
        <v>88</v>
      </c>
      <c r="C75" t="s">
        <v>88</v>
      </c>
      <c r="D75">
        <v>1.75</v>
      </c>
      <c r="E75" t="s">
        <v>1</v>
      </c>
      <c r="F75" t="s">
        <v>27</v>
      </c>
      <c r="G75" t="s">
        <v>3</v>
      </c>
    </row>
    <row r="76" spans="1:7" x14ac:dyDescent="0.35">
      <c r="A76" s="1">
        <v>44180</v>
      </c>
      <c r="B76" t="s">
        <v>4</v>
      </c>
      <c r="C76" t="s">
        <v>34</v>
      </c>
      <c r="D76">
        <v>25</v>
      </c>
      <c r="E76" t="s">
        <v>1</v>
      </c>
      <c r="F76" t="s">
        <v>6</v>
      </c>
      <c r="G76" t="s">
        <v>35</v>
      </c>
    </row>
    <row r="77" spans="1:7" x14ac:dyDescent="0.35">
      <c r="A77" s="1">
        <v>44180</v>
      </c>
      <c r="B77" t="s">
        <v>15</v>
      </c>
      <c r="C77" t="s">
        <v>321</v>
      </c>
      <c r="D77">
        <v>18.2</v>
      </c>
      <c r="E77" t="s">
        <v>1</v>
      </c>
      <c r="F77" t="s">
        <v>17</v>
      </c>
      <c r="G77" t="s">
        <v>18</v>
      </c>
    </row>
    <row r="78" spans="1:7" x14ac:dyDescent="0.35">
      <c r="A78" s="1">
        <v>44180</v>
      </c>
      <c r="B78" t="s">
        <v>4</v>
      </c>
      <c r="C78" t="s">
        <v>245</v>
      </c>
      <c r="D78">
        <v>16.61</v>
      </c>
      <c r="E78" t="s">
        <v>1</v>
      </c>
      <c r="F78" t="s">
        <v>6</v>
      </c>
      <c r="G78" t="s">
        <v>10</v>
      </c>
    </row>
    <row r="79" spans="1:7" x14ac:dyDescent="0.35">
      <c r="A79" s="1">
        <v>44180</v>
      </c>
      <c r="B79" t="s">
        <v>83</v>
      </c>
      <c r="C79" t="s">
        <v>83</v>
      </c>
      <c r="D79">
        <v>10.75</v>
      </c>
      <c r="E79" t="s">
        <v>1</v>
      </c>
      <c r="F79" t="s">
        <v>2</v>
      </c>
      <c r="G79" t="s">
        <v>3</v>
      </c>
    </row>
    <row r="80" spans="1:7" x14ac:dyDescent="0.35">
      <c r="A80" s="1">
        <v>44180</v>
      </c>
      <c r="B80" t="s">
        <v>97</v>
      </c>
      <c r="C80" t="s">
        <v>98</v>
      </c>
      <c r="D80">
        <v>10</v>
      </c>
      <c r="E80" t="s">
        <v>1</v>
      </c>
      <c r="F80" t="s">
        <v>27</v>
      </c>
      <c r="G80" t="s">
        <v>35</v>
      </c>
    </row>
    <row r="81" spans="1:7" x14ac:dyDescent="0.35">
      <c r="A81" s="1">
        <v>44180</v>
      </c>
      <c r="B81" t="s">
        <v>23</v>
      </c>
      <c r="C81" t="s">
        <v>318</v>
      </c>
      <c r="D81">
        <v>6.21</v>
      </c>
      <c r="E81" t="s">
        <v>1</v>
      </c>
      <c r="F81" t="s">
        <v>14</v>
      </c>
      <c r="G81" t="s">
        <v>3</v>
      </c>
    </row>
    <row r="82" spans="1:7" x14ac:dyDescent="0.35">
      <c r="A82" s="1">
        <v>44179</v>
      </c>
      <c r="B82" t="s">
        <v>7</v>
      </c>
      <c r="C82" t="s">
        <v>8</v>
      </c>
      <c r="D82">
        <v>87.29</v>
      </c>
      <c r="E82" t="s">
        <v>1</v>
      </c>
      <c r="F82" t="s">
        <v>9</v>
      </c>
      <c r="G82" t="s">
        <v>10</v>
      </c>
    </row>
    <row r="83" spans="1:7" x14ac:dyDescent="0.35">
      <c r="A83" s="1">
        <v>44179</v>
      </c>
      <c r="B83" t="s">
        <v>45</v>
      </c>
      <c r="C83" t="s">
        <v>308</v>
      </c>
      <c r="D83">
        <v>53.85</v>
      </c>
      <c r="E83" t="s">
        <v>1</v>
      </c>
      <c r="F83" t="s">
        <v>47</v>
      </c>
      <c r="G83" t="s">
        <v>3</v>
      </c>
    </row>
    <row r="84" spans="1:7" x14ac:dyDescent="0.35">
      <c r="A84" s="1">
        <v>44179</v>
      </c>
      <c r="B84" t="s">
        <v>297</v>
      </c>
      <c r="C84" t="s">
        <v>297</v>
      </c>
      <c r="D84">
        <v>24.7</v>
      </c>
      <c r="E84" t="s">
        <v>1</v>
      </c>
      <c r="F84" t="s">
        <v>67</v>
      </c>
      <c r="G84" t="s">
        <v>10</v>
      </c>
    </row>
    <row r="85" spans="1:7" x14ac:dyDescent="0.35">
      <c r="A85" s="1">
        <v>44179</v>
      </c>
      <c r="B85" t="s">
        <v>31</v>
      </c>
      <c r="C85" t="s">
        <v>253</v>
      </c>
      <c r="D85">
        <v>5.35</v>
      </c>
      <c r="E85" t="s">
        <v>1</v>
      </c>
      <c r="F85" t="s">
        <v>33</v>
      </c>
      <c r="G85" t="s">
        <v>3</v>
      </c>
    </row>
    <row r="86" spans="1:7" x14ac:dyDescent="0.35">
      <c r="A86" s="1">
        <v>44178</v>
      </c>
      <c r="B86" t="s">
        <v>295</v>
      </c>
      <c r="C86" t="s">
        <v>296</v>
      </c>
      <c r="D86">
        <v>100</v>
      </c>
      <c r="E86" t="s">
        <v>1</v>
      </c>
      <c r="F86" t="s">
        <v>215</v>
      </c>
      <c r="G86" t="s">
        <v>3</v>
      </c>
    </row>
    <row r="87" spans="1:7" x14ac:dyDescent="0.35">
      <c r="A87" s="1">
        <v>44178</v>
      </c>
      <c r="B87" t="s">
        <v>303</v>
      </c>
      <c r="C87" t="s">
        <v>304</v>
      </c>
      <c r="D87">
        <v>28.38</v>
      </c>
      <c r="E87" t="s">
        <v>1</v>
      </c>
      <c r="F87" t="s">
        <v>91</v>
      </c>
      <c r="G87" t="s">
        <v>10</v>
      </c>
    </row>
    <row r="88" spans="1:7" x14ac:dyDescent="0.35">
      <c r="A88" s="1">
        <v>44178</v>
      </c>
      <c r="B88" t="s">
        <v>7</v>
      </c>
      <c r="C88" t="s">
        <v>8</v>
      </c>
      <c r="D88">
        <v>21.95</v>
      </c>
      <c r="E88" t="s">
        <v>1</v>
      </c>
      <c r="F88" t="s">
        <v>9</v>
      </c>
      <c r="G88" t="s">
        <v>10</v>
      </c>
    </row>
    <row r="89" spans="1:7" x14ac:dyDescent="0.35">
      <c r="A89" s="1">
        <v>44178</v>
      </c>
      <c r="B89" t="s">
        <v>302</v>
      </c>
      <c r="C89" t="s">
        <v>302</v>
      </c>
      <c r="D89">
        <v>21.5</v>
      </c>
      <c r="E89" t="s">
        <v>1</v>
      </c>
      <c r="F89" t="s">
        <v>91</v>
      </c>
      <c r="G89" t="s">
        <v>10</v>
      </c>
    </row>
    <row r="90" spans="1:7" x14ac:dyDescent="0.35">
      <c r="A90" s="1">
        <v>44178</v>
      </c>
      <c r="B90" t="s">
        <v>15</v>
      </c>
      <c r="C90" t="s">
        <v>301</v>
      </c>
      <c r="D90">
        <v>15.54</v>
      </c>
      <c r="E90" t="s">
        <v>1</v>
      </c>
      <c r="F90" t="s">
        <v>17</v>
      </c>
      <c r="G90" t="s">
        <v>18</v>
      </c>
    </row>
    <row r="91" spans="1:7" x14ac:dyDescent="0.35">
      <c r="A91" s="1">
        <v>44177</v>
      </c>
      <c r="B91" t="s">
        <v>103</v>
      </c>
      <c r="C91" t="s">
        <v>103</v>
      </c>
      <c r="D91">
        <v>40</v>
      </c>
      <c r="E91" t="s">
        <v>1</v>
      </c>
      <c r="F91" t="s">
        <v>86</v>
      </c>
      <c r="G91" t="s">
        <v>3</v>
      </c>
    </row>
    <row r="92" spans="1:7" x14ac:dyDescent="0.35">
      <c r="A92" s="1">
        <v>44177</v>
      </c>
      <c r="B92" t="s">
        <v>299</v>
      </c>
      <c r="C92" t="s">
        <v>300</v>
      </c>
      <c r="D92">
        <v>17.420000000000002</v>
      </c>
      <c r="E92" t="s">
        <v>1</v>
      </c>
      <c r="F92" t="s">
        <v>59</v>
      </c>
      <c r="G92" t="s">
        <v>3</v>
      </c>
    </row>
    <row r="93" spans="1:7" x14ac:dyDescent="0.35">
      <c r="A93" s="1">
        <v>44177</v>
      </c>
      <c r="B93" t="s">
        <v>299</v>
      </c>
      <c r="C93" t="s">
        <v>300</v>
      </c>
      <c r="D93">
        <v>12.84</v>
      </c>
      <c r="E93" t="s">
        <v>1</v>
      </c>
      <c r="F93" t="s">
        <v>59</v>
      </c>
      <c r="G93" t="s">
        <v>3</v>
      </c>
    </row>
    <row r="94" spans="1:7" x14ac:dyDescent="0.35">
      <c r="A94" s="1">
        <v>44176</v>
      </c>
      <c r="B94" t="s">
        <v>299</v>
      </c>
      <c r="C94" t="s">
        <v>300</v>
      </c>
      <c r="D94">
        <v>64.459999999999994</v>
      </c>
      <c r="E94" t="s">
        <v>1</v>
      </c>
      <c r="F94" t="s">
        <v>59</v>
      </c>
      <c r="G94" t="s">
        <v>3</v>
      </c>
    </row>
    <row r="95" spans="1:7" x14ac:dyDescent="0.35">
      <c r="A95" s="1">
        <v>44176</v>
      </c>
      <c r="B95" t="s">
        <v>305</v>
      </c>
      <c r="C95" t="s">
        <v>305</v>
      </c>
      <c r="D95">
        <v>40.44</v>
      </c>
      <c r="E95" t="s">
        <v>1</v>
      </c>
      <c r="F95" t="s">
        <v>59</v>
      </c>
      <c r="G95" t="s">
        <v>35</v>
      </c>
    </row>
    <row r="96" spans="1:7" x14ac:dyDescent="0.35">
      <c r="A96" s="1">
        <v>44176</v>
      </c>
      <c r="B96" t="s">
        <v>305</v>
      </c>
      <c r="C96" t="s">
        <v>305</v>
      </c>
      <c r="D96">
        <v>35.44</v>
      </c>
      <c r="E96" t="s">
        <v>1</v>
      </c>
      <c r="F96" t="s">
        <v>59</v>
      </c>
      <c r="G96" t="s">
        <v>35</v>
      </c>
    </row>
    <row r="97" spans="1:7" x14ac:dyDescent="0.35">
      <c r="A97" s="1">
        <v>44176</v>
      </c>
      <c r="B97" t="s">
        <v>73</v>
      </c>
      <c r="C97" t="s">
        <v>74</v>
      </c>
      <c r="D97">
        <v>17.649999999999999</v>
      </c>
      <c r="E97" t="s">
        <v>1</v>
      </c>
      <c r="F97" t="s">
        <v>72</v>
      </c>
      <c r="G97" t="s">
        <v>10</v>
      </c>
    </row>
    <row r="98" spans="1:7" x14ac:dyDescent="0.35">
      <c r="A98" s="1">
        <v>44176</v>
      </c>
      <c r="B98" t="s">
        <v>15</v>
      </c>
      <c r="C98" t="s">
        <v>306</v>
      </c>
      <c r="D98">
        <v>16.53</v>
      </c>
      <c r="E98" t="s">
        <v>1</v>
      </c>
      <c r="F98" t="s">
        <v>17</v>
      </c>
      <c r="G98" t="s">
        <v>18</v>
      </c>
    </row>
    <row r="99" spans="1:7" x14ac:dyDescent="0.35">
      <c r="A99" s="1">
        <v>44175</v>
      </c>
      <c r="B99" t="s">
        <v>92</v>
      </c>
      <c r="C99" t="s">
        <v>307</v>
      </c>
      <c r="D99">
        <v>41.88</v>
      </c>
      <c r="E99" t="s">
        <v>1</v>
      </c>
      <c r="F99" t="s">
        <v>94</v>
      </c>
      <c r="G99" t="s">
        <v>35</v>
      </c>
    </row>
    <row r="100" spans="1:7" x14ac:dyDescent="0.35">
      <c r="A100" s="1">
        <v>44175</v>
      </c>
      <c r="B100" t="s">
        <v>232</v>
      </c>
      <c r="C100" t="s">
        <v>233</v>
      </c>
      <c r="D100">
        <v>14.63</v>
      </c>
      <c r="E100" t="s">
        <v>1</v>
      </c>
      <c r="F100" t="s">
        <v>41</v>
      </c>
      <c r="G100" t="s">
        <v>10</v>
      </c>
    </row>
    <row r="101" spans="1:7" x14ac:dyDescent="0.35">
      <c r="A101" s="1">
        <v>44175</v>
      </c>
      <c r="B101" t="s">
        <v>110</v>
      </c>
      <c r="C101" t="s">
        <v>110</v>
      </c>
      <c r="D101">
        <v>5</v>
      </c>
      <c r="E101" t="s">
        <v>1</v>
      </c>
      <c r="F101" t="s">
        <v>27</v>
      </c>
      <c r="G101" t="s">
        <v>3</v>
      </c>
    </row>
    <row r="102" spans="1:7" x14ac:dyDescent="0.35">
      <c r="A102" s="1">
        <v>44174</v>
      </c>
      <c r="B102" t="s">
        <v>129</v>
      </c>
      <c r="C102" t="s">
        <v>130</v>
      </c>
      <c r="D102">
        <v>124.06</v>
      </c>
      <c r="E102" t="s">
        <v>1</v>
      </c>
      <c r="F102" t="s">
        <v>131</v>
      </c>
      <c r="G102" t="s">
        <v>109</v>
      </c>
    </row>
    <row r="103" spans="1:7" x14ac:dyDescent="0.35">
      <c r="A103" s="1">
        <v>44174</v>
      </c>
      <c r="B103" t="s">
        <v>45</v>
      </c>
      <c r="C103" t="s">
        <v>308</v>
      </c>
      <c r="D103">
        <v>42.51</v>
      </c>
      <c r="E103" t="s">
        <v>1</v>
      </c>
      <c r="F103" t="s">
        <v>47</v>
      </c>
      <c r="G103" t="s">
        <v>3</v>
      </c>
    </row>
    <row r="104" spans="1:7" x14ac:dyDescent="0.35">
      <c r="A104" s="1">
        <v>44174</v>
      </c>
      <c r="B104" t="s">
        <v>15</v>
      </c>
      <c r="C104" t="s">
        <v>311</v>
      </c>
      <c r="D104">
        <v>42.25</v>
      </c>
      <c r="E104" t="s">
        <v>1</v>
      </c>
      <c r="F104" t="s">
        <v>17</v>
      </c>
      <c r="G104" t="s">
        <v>18</v>
      </c>
    </row>
    <row r="105" spans="1:7" x14ac:dyDescent="0.35">
      <c r="A105" s="1">
        <v>44174</v>
      </c>
      <c r="B105" t="s">
        <v>309</v>
      </c>
      <c r="C105" t="s">
        <v>310</v>
      </c>
      <c r="D105">
        <v>23.65</v>
      </c>
      <c r="E105" t="s">
        <v>1</v>
      </c>
      <c r="F105" t="s">
        <v>67</v>
      </c>
      <c r="G105" t="s">
        <v>3</v>
      </c>
    </row>
    <row r="106" spans="1:7" x14ac:dyDescent="0.35">
      <c r="A106" s="1">
        <v>44173</v>
      </c>
      <c r="B106" t="s">
        <v>7</v>
      </c>
      <c r="C106" t="s">
        <v>8</v>
      </c>
      <c r="D106">
        <v>82.28</v>
      </c>
      <c r="E106" t="s">
        <v>1</v>
      </c>
      <c r="F106" t="s">
        <v>9</v>
      </c>
      <c r="G106" t="s">
        <v>10</v>
      </c>
    </row>
    <row r="107" spans="1:7" x14ac:dyDescent="0.35">
      <c r="A107" s="1">
        <v>44173</v>
      </c>
      <c r="B107" t="s">
        <v>45</v>
      </c>
      <c r="C107" t="s">
        <v>308</v>
      </c>
      <c r="D107">
        <v>20.9</v>
      </c>
      <c r="E107" t="s">
        <v>1</v>
      </c>
      <c r="F107" t="s">
        <v>47</v>
      </c>
      <c r="G107" t="s">
        <v>3</v>
      </c>
    </row>
    <row r="108" spans="1:7" x14ac:dyDescent="0.35">
      <c r="A108" s="1">
        <v>44173</v>
      </c>
      <c r="B108" t="s">
        <v>15</v>
      </c>
      <c r="C108" t="s">
        <v>312</v>
      </c>
      <c r="D108">
        <v>5.32</v>
      </c>
      <c r="E108" t="s">
        <v>1</v>
      </c>
      <c r="F108" t="s">
        <v>17</v>
      </c>
      <c r="G108" t="s">
        <v>18</v>
      </c>
    </row>
    <row r="109" spans="1:7" x14ac:dyDescent="0.35">
      <c r="A109" s="1">
        <v>44172</v>
      </c>
      <c r="B109" t="s">
        <v>15</v>
      </c>
      <c r="C109" t="s">
        <v>170</v>
      </c>
      <c r="D109">
        <v>122.54</v>
      </c>
      <c r="E109" t="s">
        <v>1</v>
      </c>
      <c r="F109" t="s">
        <v>17</v>
      </c>
      <c r="G109" t="s">
        <v>18</v>
      </c>
    </row>
    <row r="110" spans="1:7" x14ac:dyDescent="0.35">
      <c r="A110" s="1">
        <v>44172</v>
      </c>
      <c r="B110" t="s">
        <v>132</v>
      </c>
      <c r="C110" t="s">
        <v>133</v>
      </c>
      <c r="D110">
        <v>106.74</v>
      </c>
      <c r="E110" t="s">
        <v>1</v>
      </c>
      <c r="F110" t="s">
        <v>134</v>
      </c>
      <c r="G110" t="s">
        <v>3</v>
      </c>
    </row>
    <row r="111" spans="1:7" x14ac:dyDescent="0.35">
      <c r="A111" s="1">
        <v>44172</v>
      </c>
      <c r="B111" t="s">
        <v>122</v>
      </c>
      <c r="C111" t="s">
        <v>123</v>
      </c>
      <c r="D111">
        <v>35</v>
      </c>
      <c r="E111" t="s">
        <v>1</v>
      </c>
      <c r="F111" t="s">
        <v>27</v>
      </c>
      <c r="G111" t="s">
        <v>3</v>
      </c>
    </row>
    <row r="112" spans="1:7" x14ac:dyDescent="0.35">
      <c r="A112" s="1">
        <v>44172</v>
      </c>
      <c r="B112" t="s">
        <v>45</v>
      </c>
      <c r="C112" t="s">
        <v>167</v>
      </c>
      <c r="D112">
        <v>25.93</v>
      </c>
      <c r="E112" t="s">
        <v>1</v>
      </c>
      <c r="F112" t="s">
        <v>47</v>
      </c>
      <c r="G112" t="s">
        <v>10</v>
      </c>
    </row>
    <row r="113" spans="1:7" x14ac:dyDescent="0.35">
      <c r="A113" s="1">
        <v>44172</v>
      </c>
      <c r="B113" t="s">
        <v>168</v>
      </c>
      <c r="C113" t="s">
        <v>169</v>
      </c>
      <c r="D113">
        <v>17.8</v>
      </c>
      <c r="E113" t="s">
        <v>1</v>
      </c>
      <c r="F113" t="s">
        <v>41</v>
      </c>
      <c r="G113" t="s">
        <v>10</v>
      </c>
    </row>
    <row r="114" spans="1:7" x14ac:dyDescent="0.35">
      <c r="A114" s="1">
        <v>44171</v>
      </c>
      <c r="B114" t="s">
        <v>4</v>
      </c>
      <c r="C114" t="s">
        <v>34</v>
      </c>
      <c r="D114">
        <v>25</v>
      </c>
      <c r="E114" t="s">
        <v>1</v>
      </c>
      <c r="F114" t="s">
        <v>6</v>
      </c>
      <c r="G114" t="s">
        <v>35</v>
      </c>
    </row>
    <row r="115" spans="1:7" x14ac:dyDescent="0.35">
      <c r="A115" s="1">
        <v>44171</v>
      </c>
      <c r="B115" t="s">
        <v>4</v>
      </c>
      <c r="C115" t="s">
        <v>34</v>
      </c>
      <c r="D115">
        <v>25</v>
      </c>
      <c r="E115" t="s">
        <v>1</v>
      </c>
      <c r="F115" t="s">
        <v>6</v>
      </c>
      <c r="G115" t="s">
        <v>35</v>
      </c>
    </row>
    <row r="116" spans="1:7" x14ac:dyDescent="0.35">
      <c r="A116" s="1">
        <v>44171</v>
      </c>
      <c r="B116" t="s">
        <v>4</v>
      </c>
      <c r="C116" t="s">
        <v>34</v>
      </c>
      <c r="D116">
        <v>25</v>
      </c>
      <c r="E116" t="s">
        <v>1</v>
      </c>
      <c r="F116" t="s">
        <v>6</v>
      </c>
      <c r="G116" t="s">
        <v>35</v>
      </c>
    </row>
    <row r="117" spans="1:7" x14ac:dyDescent="0.35">
      <c r="A117" s="1">
        <v>44171</v>
      </c>
      <c r="B117" t="s">
        <v>171</v>
      </c>
      <c r="C117" t="s">
        <v>171</v>
      </c>
      <c r="D117">
        <v>3.23</v>
      </c>
      <c r="E117" t="s">
        <v>1</v>
      </c>
      <c r="F117" t="s">
        <v>72</v>
      </c>
      <c r="G117" t="s">
        <v>10</v>
      </c>
    </row>
    <row r="118" spans="1:7" x14ac:dyDescent="0.35">
      <c r="A118" s="1">
        <v>44170</v>
      </c>
      <c r="B118" t="s">
        <v>172</v>
      </c>
      <c r="C118" t="s">
        <v>172</v>
      </c>
      <c r="D118">
        <v>12</v>
      </c>
      <c r="E118" t="s">
        <v>1</v>
      </c>
      <c r="F118" t="s">
        <v>86</v>
      </c>
      <c r="G118" t="s">
        <v>3</v>
      </c>
    </row>
    <row r="119" spans="1:7" x14ac:dyDescent="0.35">
      <c r="A119" s="1">
        <v>44169</v>
      </c>
      <c r="B119" t="s">
        <v>313</v>
      </c>
      <c r="C119" t="s">
        <v>314</v>
      </c>
      <c r="D119">
        <v>83.85</v>
      </c>
      <c r="E119" t="s">
        <v>1</v>
      </c>
      <c r="F119" t="s">
        <v>251</v>
      </c>
      <c r="G119" t="s">
        <v>3</v>
      </c>
    </row>
    <row r="120" spans="1:7" x14ac:dyDescent="0.35">
      <c r="A120" s="1">
        <v>44169</v>
      </c>
      <c r="B120" t="s">
        <v>4</v>
      </c>
      <c r="C120" t="s">
        <v>34</v>
      </c>
      <c r="D120">
        <v>10</v>
      </c>
      <c r="E120" t="s">
        <v>1</v>
      </c>
      <c r="F120" t="s">
        <v>6</v>
      </c>
      <c r="G120" t="s">
        <v>35</v>
      </c>
    </row>
    <row r="121" spans="1:7" x14ac:dyDescent="0.35">
      <c r="A121" s="1">
        <v>44169</v>
      </c>
      <c r="B121" t="s">
        <v>141</v>
      </c>
      <c r="C121" t="s">
        <v>141</v>
      </c>
      <c r="D121">
        <v>1</v>
      </c>
      <c r="E121" t="s">
        <v>1</v>
      </c>
      <c r="F121" t="s">
        <v>55</v>
      </c>
      <c r="G121" t="s">
        <v>18</v>
      </c>
    </row>
    <row r="122" spans="1:7" x14ac:dyDescent="0.35">
      <c r="A122" s="1">
        <v>44168</v>
      </c>
      <c r="B122" t="s">
        <v>136</v>
      </c>
      <c r="C122" t="s">
        <v>137</v>
      </c>
      <c r="D122">
        <v>2292</v>
      </c>
      <c r="E122" t="s">
        <v>1</v>
      </c>
      <c r="F122" t="s">
        <v>138</v>
      </c>
      <c r="G122" t="s">
        <v>109</v>
      </c>
    </row>
    <row r="123" spans="1:7" x14ac:dyDescent="0.35">
      <c r="A123" s="1">
        <v>44168</v>
      </c>
      <c r="B123" t="s">
        <v>315</v>
      </c>
      <c r="C123" t="s">
        <v>316</v>
      </c>
      <c r="D123">
        <v>118.25</v>
      </c>
      <c r="E123" t="s">
        <v>1</v>
      </c>
      <c r="F123" t="s">
        <v>251</v>
      </c>
      <c r="G123" t="s">
        <v>3</v>
      </c>
    </row>
    <row r="124" spans="1:7" x14ac:dyDescent="0.35">
      <c r="A124" s="1">
        <v>44168</v>
      </c>
      <c r="B124" t="s">
        <v>4</v>
      </c>
      <c r="C124" t="s">
        <v>34</v>
      </c>
      <c r="D124">
        <v>10</v>
      </c>
      <c r="E124" t="s">
        <v>1</v>
      </c>
      <c r="F124" t="s">
        <v>6</v>
      </c>
      <c r="G124" t="s">
        <v>35</v>
      </c>
    </row>
    <row r="125" spans="1:7" x14ac:dyDescent="0.35">
      <c r="A125" s="1">
        <v>44167</v>
      </c>
      <c r="B125" t="s">
        <v>148</v>
      </c>
      <c r="C125" t="s">
        <v>149</v>
      </c>
      <c r="D125">
        <v>300</v>
      </c>
      <c r="E125" t="s">
        <v>1</v>
      </c>
      <c r="F125" t="s">
        <v>150</v>
      </c>
      <c r="G125" t="s">
        <v>109</v>
      </c>
    </row>
    <row r="126" spans="1:7" x14ac:dyDescent="0.35">
      <c r="A126" s="1">
        <v>44167</v>
      </c>
      <c r="B126" t="s">
        <v>187</v>
      </c>
      <c r="C126" t="s">
        <v>188</v>
      </c>
      <c r="D126">
        <v>117.48</v>
      </c>
      <c r="E126" t="s">
        <v>1</v>
      </c>
      <c r="F126" t="s">
        <v>189</v>
      </c>
      <c r="G126" t="s">
        <v>109</v>
      </c>
    </row>
    <row r="127" spans="1:7" x14ac:dyDescent="0.35">
      <c r="A127" s="1">
        <v>44167</v>
      </c>
      <c r="B127" t="s">
        <v>349</v>
      </c>
      <c r="C127" t="s">
        <v>350</v>
      </c>
      <c r="D127">
        <v>70</v>
      </c>
      <c r="E127" t="s">
        <v>1</v>
      </c>
      <c r="F127" t="s">
        <v>185</v>
      </c>
      <c r="G127" t="s">
        <v>351</v>
      </c>
    </row>
    <row r="128" spans="1:7" x14ac:dyDescent="0.35">
      <c r="A128" s="1">
        <v>44167</v>
      </c>
      <c r="B128" t="s">
        <v>346</v>
      </c>
      <c r="C128" t="s">
        <v>347</v>
      </c>
      <c r="D128">
        <v>70</v>
      </c>
      <c r="E128" t="s">
        <v>1</v>
      </c>
      <c r="F128" t="s">
        <v>185</v>
      </c>
      <c r="G128" t="s">
        <v>348</v>
      </c>
    </row>
    <row r="129" spans="1:7" x14ac:dyDescent="0.35">
      <c r="A129" s="1">
        <v>44167</v>
      </c>
      <c r="B129" t="s">
        <v>173</v>
      </c>
      <c r="C129" t="s">
        <v>174</v>
      </c>
      <c r="D129">
        <v>25.13</v>
      </c>
      <c r="E129" t="s">
        <v>1</v>
      </c>
      <c r="F129" t="s">
        <v>86</v>
      </c>
      <c r="G129" t="s">
        <v>3</v>
      </c>
    </row>
    <row r="130" spans="1:7" x14ac:dyDescent="0.35">
      <c r="A130" s="1">
        <v>44167</v>
      </c>
      <c r="B130" t="s">
        <v>158</v>
      </c>
      <c r="C130" t="s">
        <v>158</v>
      </c>
      <c r="D130">
        <v>5.38</v>
      </c>
      <c r="E130" t="s">
        <v>1</v>
      </c>
      <c r="F130" t="s">
        <v>159</v>
      </c>
      <c r="G130" t="s">
        <v>3</v>
      </c>
    </row>
    <row r="131" spans="1:7" x14ac:dyDescent="0.35">
      <c r="A131" s="1">
        <v>44167</v>
      </c>
      <c r="B131" t="s">
        <v>4</v>
      </c>
      <c r="C131" t="s">
        <v>11</v>
      </c>
      <c r="D131">
        <v>3.73</v>
      </c>
      <c r="E131" t="s">
        <v>1</v>
      </c>
      <c r="F131" t="s">
        <v>6</v>
      </c>
      <c r="G131" t="s">
        <v>10</v>
      </c>
    </row>
    <row r="132" spans="1:7" x14ac:dyDescent="0.35">
      <c r="A132" s="1">
        <v>44166</v>
      </c>
      <c r="B132" t="s">
        <v>195</v>
      </c>
      <c r="C132" t="s">
        <v>196</v>
      </c>
      <c r="D132">
        <v>35.1</v>
      </c>
      <c r="E132" t="s">
        <v>1</v>
      </c>
      <c r="F132" t="s">
        <v>197</v>
      </c>
      <c r="G132" t="s">
        <v>109</v>
      </c>
    </row>
    <row r="133" spans="1:7" x14ac:dyDescent="0.35">
      <c r="A133" s="1">
        <v>44166</v>
      </c>
      <c r="B133" t="s">
        <v>4</v>
      </c>
      <c r="C133" t="s">
        <v>34</v>
      </c>
      <c r="D133">
        <v>25</v>
      </c>
      <c r="E133" t="s">
        <v>1</v>
      </c>
      <c r="F133" t="s">
        <v>6</v>
      </c>
      <c r="G133" t="s">
        <v>35</v>
      </c>
    </row>
    <row r="134" spans="1:7" x14ac:dyDescent="0.35">
      <c r="A134" s="1">
        <v>44166</v>
      </c>
      <c r="B134" t="s">
        <v>171</v>
      </c>
      <c r="C134" t="s">
        <v>171</v>
      </c>
      <c r="D134">
        <v>3.23</v>
      </c>
      <c r="E134" t="s">
        <v>1</v>
      </c>
      <c r="F134" t="s">
        <v>72</v>
      </c>
      <c r="G134" t="s">
        <v>10</v>
      </c>
    </row>
    <row r="135" spans="1:7" x14ac:dyDescent="0.35">
      <c r="A135" s="1">
        <v>44005</v>
      </c>
      <c r="B135" t="s">
        <v>356</v>
      </c>
      <c r="C135" t="s">
        <v>357</v>
      </c>
      <c r="D135">
        <v>15</v>
      </c>
      <c r="E135" t="s">
        <v>1</v>
      </c>
      <c r="F135" t="s">
        <v>147</v>
      </c>
      <c r="G135" t="s">
        <v>358</v>
      </c>
    </row>
    <row r="136" spans="1:7" x14ac:dyDescent="0.35">
      <c r="A136" s="1"/>
    </row>
    <row r="137" spans="1:7" x14ac:dyDescent="0.35">
      <c r="A137" s="1"/>
    </row>
    <row r="138" spans="1:7" x14ac:dyDescent="0.35">
      <c r="A138" s="1"/>
    </row>
    <row r="139" spans="1:7" x14ac:dyDescent="0.35">
      <c r="A139" s="1"/>
    </row>
    <row r="140" spans="1:7" x14ac:dyDescent="0.35">
      <c r="A140" s="1"/>
    </row>
    <row r="141" spans="1:7" x14ac:dyDescent="0.35">
      <c r="A141" s="1"/>
    </row>
  </sheetData>
  <autoFilter ref="A1:G139">
    <sortState ref="A2:G143">
      <sortCondition descending="1" ref="A1:A143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zoomScale="70" zoomScaleNormal="70" workbookViewId="0">
      <selection activeCell="F38" sqref="F38"/>
    </sheetView>
  </sheetViews>
  <sheetFormatPr defaultRowHeight="14.5" x14ac:dyDescent="0.35"/>
  <cols>
    <col min="1" max="1" width="12.36328125" customWidth="1"/>
    <col min="2" max="2" width="37.90625" customWidth="1"/>
    <col min="3" max="3" width="31.90625" customWidth="1"/>
    <col min="7" max="7" width="25.90625" customWidth="1"/>
    <col min="8" max="8" width="21.81640625" customWidth="1"/>
    <col min="12" max="12" width="9.453125" bestFit="1" customWidth="1"/>
    <col min="15" max="15" width="9.6328125" bestFit="1" customWidth="1"/>
  </cols>
  <sheetData>
    <row r="1" spans="1:19" x14ac:dyDescent="0.35">
      <c r="A1" t="s">
        <v>338</v>
      </c>
      <c r="D1" t="s">
        <v>334</v>
      </c>
      <c r="E1" t="s">
        <v>337</v>
      </c>
      <c r="F1" t="s">
        <v>335</v>
      </c>
      <c r="G1" t="s">
        <v>336</v>
      </c>
      <c r="I1" t="s">
        <v>164</v>
      </c>
      <c r="J1" s="3" t="s">
        <v>165</v>
      </c>
      <c r="K1" s="7">
        <v>44197</v>
      </c>
      <c r="L1" t="s">
        <v>164</v>
      </c>
      <c r="M1" s="3" t="s">
        <v>165</v>
      </c>
      <c r="N1" s="7">
        <v>44166</v>
      </c>
      <c r="O1" t="s">
        <v>164</v>
      </c>
      <c r="P1" t="s">
        <v>165</v>
      </c>
      <c r="Q1" s="7">
        <v>44136</v>
      </c>
      <c r="R1" s="5" t="s">
        <v>180</v>
      </c>
      <c r="S1" s="5" t="s">
        <v>396</v>
      </c>
    </row>
    <row r="2" spans="1:19" x14ac:dyDescent="0.35">
      <c r="A2" s="1">
        <v>44200</v>
      </c>
      <c r="B2" t="s">
        <v>178</v>
      </c>
      <c r="C2" t="s">
        <v>179</v>
      </c>
      <c r="D2" s="4">
        <v>2500</v>
      </c>
      <c r="E2" t="s">
        <v>1</v>
      </c>
      <c r="F2" t="s">
        <v>177</v>
      </c>
      <c r="G2" t="s">
        <v>109</v>
      </c>
      <c r="I2" s="2">
        <v>44197</v>
      </c>
      <c r="J2">
        <f t="shared" ref="J2:J32" si="0" xml:space="preserve"> SUMIFS($D$2:$D$123,$A$2:$A$123, "="&amp;I2)</f>
        <v>57.230000000000004</v>
      </c>
      <c r="K2">
        <f>J2</f>
        <v>57.230000000000004</v>
      </c>
      <c r="L2" s="2">
        <v>44166</v>
      </c>
      <c r="M2" s="3">
        <v>63.33</v>
      </c>
      <c r="N2">
        <v>63.33</v>
      </c>
      <c r="O2" t="s">
        <v>164</v>
      </c>
      <c r="P2" t="s">
        <v>165</v>
      </c>
      <c r="Q2" s="7">
        <v>44136</v>
      </c>
      <c r="R2" s="6">
        <v>7400</v>
      </c>
      <c r="S2" s="6">
        <f>R2+2400</f>
        <v>9800</v>
      </c>
    </row>
    <row r="3" spans="1:19" x14ac:dyDescent="0.35">
      <c r="A3" s="1">
        <v>44202</v>
      </c>
      <c r="B3" t="s">
        <v>136</v>
      </c>
      <c r="C3" t="s">
        <v>137</v>
      </c>
      <c r="D3">
        <v>2292</v>
      </c>
      <c r="E3" t="s">
        <v>1</v>
      </c>
      <c r="F3" t="s">
        <v>138</v>
      </c>
      <c r="G3" t="s">
        <v>109</v>
      </c>
      <c r="I3" s="2">
        <v>44198</v>
      </c>
      <c r="J3">
        <f t="shared" si="0"/>
        <v>25.65</v>
      </c>
      <c r="K3">
        <f>J3+K2</f>
        <v>82.88</v>
      </c>
      <c r="L3" s="2">
        <v>44167</v>
      </c>
      <c r="M3" s="3">
        <v>591.72</v>
      </c>
      <c r="N3">
        <v>655.05000000000007</v>
      </c>
      <c r="O3" s="2">
        <v>44136</v>
      </c>
      <c r="P3">
        <v>250.5</v>
      </c>
      <c r="Q3">
        <v>250.5</v>
      </c>
      <c r="R3" s="6">
        <v>7400</v>
      </c>
      <c r="S3" s="6">
        <f t="shared" ref="S3:S32" si="1">R3+2400</f>
        <v>9800</v>
      </c>
    </row>
    <row r="4" spans="1:19" x14ac:dyDescent="0.35">
      <c r="A4" s="1">
        <v>44201</v>
      </c>
      <c r="B4" t="s">
        <v>371</v>
      </c>
      <c r="C4" t="s">
        <v>387</v>
      </c>
      <c r="D4">
        <v>559.55999999999995</v>
      </c>
      <c r="E4" t="s">
        <v>1</v>
      </c>
      <c r="F4" t="s">
        <v>388</v>
      </c>
      <c r="G4" t="s">
        <v>3</v>
      </c>
      <c r="I4" s="2">
        <v>44199</v>
      </c>
      <c r="J4">
        <f t="shared" si="0"/>
        <v>190.46</v>
      </c>
      <c r="K4">
        <f t="shared" ref="K4:K32" si="2">J4+K3</f>
        <v>273.34000000000003</v>
      </c>
      <c r="L4" s="2">
        <v>44168</v>
      </c>
      <c r="M4" s="3">
        <v>2420.25</v>
      </c>
      <c r="N4">
        <v>3075.3</v>
      </c>
      <c r="O4" s="2">
        <v>44137</v>
      </c>
      <c r="P4">
        <v>244.12</v>
      </c>
      <c r="Q4">
        <v>494.62</v>
      </c>
      <c r="R4" s="6">
        <v>7400</v>
      </c>
      <c r="S4" s="6">
        <f t="shared" si="1"/>
        <v>9800</v>
      </c>
    </row>
    <row r="5" spans="1:19" x14ac:dyDescent="0.35">
      <c r="A5" s="1">
        <v>44201</v>
      </c>
      <c r="B5" t="s">
        <v>148</v>
      </c>
      <c r="C5" t="s">
        <v>149</v>
      </c>
      <c r="D5">
        <v>400</v>
      </c>
      <c r="E5" t="s">
        <v>1</v>
      </c>
      <c r="F5" t="s">
        <v>150</v>
      </c>
      <c r="G5" t="s">
        <v>109</v>
      </c>
      <c r="I5" s="2">
        <v>44200</v>
      </c>
      <c r="J5">
        <f t="shared" si="0"/>
        <v>2756.75</v>
      </c>
      <c r="K5">
        <f t="shared" si="2"/>
        <v>3030.09</v>
      </c>
      <c r="L5" s="2">
        <v>44169</v>
      </c>
      <c r="M5" s="3">
        <v>94.85</v>
      </c>
      <c r="N5">
        <v>3170.15</v>
      </c>
      <c r="O5" s="2">
        <v>44138</v>
      </c>
      <c r="P5">
        <v>391.39</v>
      </c>
      <c r="Q5">
        <v>886.01</v>
      </c>
      <c r="R5" s="6">
        <v>7400</v>
      </c>
      <c r="S5" s="6">
        <f t="shared" si="1"/>
        <v>9800</v>
      </c>
    </row>
    <row r="6" spans="1:19" x14ac:dyDescent="0.35">
      <c r="A6" s="1">
        <v>44224</v>
      </c>
      <c r="B6" t="s">
        <v>178</v>
      </c>
      <c r="C6" t="s">
        <v>179</v>
      </c>
      <c r="D6" s="4">
        <v>300</v>
      </c>
      <c r="E6" t="s">
        <v>1</v>
      </c>
      <c r="F6" t="s">
        <v>177</v>
      </c>
      <c r="G6" t="s">
        <v>109</v>
      </c>
      <c r="I6" s="2">
        <v>44201</v>
      </c>
      <c r="J6">
        <f t="shared" si="0"/>
        <v>1008.5999999999999</v>
      </c>
      <c r="K6">
        <f t="shared" si="2"/>
        <v>4038.69</v>
      </c>
      <c r="L6" s="2">
        <v>44170</v>
      </c>
      <c r="M6" s="3">
        <v>12</v>
      </c>
      <c r="N6">
        <v>3182.15</v>
      </c>
      <c r="O6" s="2">
        <v>44139</v>
      </c>
      <c r="P6">
        <v>2373.71</v>
      </c>
      <c r="Q6">
        <v>3259.7200000000003</v>
      </c>
      <c r="R6" s="6">
        <v>7400</v>
      </c>
      <c r="S6" s="6">
        <f t="shared" si="1"/>
        <v>9800</v>
      </c>
    </row>
    <row r="7" spans="1:19" x14ac:dyDescent="0.35">
      <c r="A7" s="1">
        <v>44225</v>
      </c>
      <c r="B7" t="s">
        <v>178</v>
      </c>
      <c r="C7" t="s">
        <v>179</v>
      </c>
      <c r="D7" s="4">
        <v>220</v>
      </c>
      <c r="E7" t="s">
        <v>1</v>
      </c>
      <c r="F7" t="s">
        <v>177</v>
      </c>
      <c r="G7" t="s">
        <v>109</v>
      </c>
      <c r="I7" s="2">
        <v>44202</v>
      </c>
      <c r="J7">
        <f t="shared" si="0"/>
        <v>2484.7399999999998</v>
      </c>
      <c r="K7">
        <f t="shared" si="2"/>
        <v>6523.43</v>
      </c>
      <c r="L7" s="2">
        <v>44171</v>
      </c>
      <c r="M7" s="3">
        <v>78.23</v>
      </c>
      <c r="N7">
        <v>3260.38</v>
      </c>
      <c r="O7" s="2">
        <v>44140</v>
      </c>
      <c r="P7">
        <v>50</v>
      </c>
      <c r="Q7">
        <v>3309.7200000000003</v>
      </c>
      <c r="R7" s="6">
        <v>7400</v>
      </c>
      <c r="S7" s="6">
        <f t="shared" si="1"/>
        <v>9800</v>
      </c>
    </row>
    <row r="8" spans="1:19" x14ac:dyDescent="0.35">
      <c r="A8" s="1">
        <v>44225</v>
      </c>
      <c r="B8" t="s">
        <v>372</v>
      </c>
      <c r="C8" t="s">
        <v>373</v>
      </c>
      <c r="D8" s="4">
        <v>200</v>
      </c>
      <c r="E8" t="s">
        <v>1</v>
      </c>
      <c r="F8" t="s">
        <v>374</v>
      </c>
      <c r="G8" t="s">
        <v>109</v>
      </c>
      <c r="I8" s="2">
        <v>44203</v>
      </c>
      <c r="J8">
        <f t="shared" si="0"/>
        <v>155.07</v>
      </c>
      <c r="K8">
        <f t="shared" si="2"/>
        <v>6678.5</v>
      </c>
      <c r="L8" s="2">
        <v>44172</v>
      </c>
      <c r="M8" s="3">
        <v>308.01</v>
      </c>
      <c r="N8">
        <v>3568.3900000000003</v>
      </c>
      <c r="O8" s="2">
        <v>44141</v>
      </c>
      <c r="P8">
        <v>329.6</v>
      </c>
      <c r="Q8">
        <v>3639.32</v>
      </c>
      <c r="R8" s="6">
        <v>7400</v>
      </c>
      <c r="S8" s="6">
        <f t="shared" si="1"/>
        <v>9800</v>
      </c>
    </row>
    <row r="9" spans="1:19" x14ac:dyDescent="0.35">
      <c r="A9" s="1">
        <v>44200</v>
      </c>
      <c r="B9" t="s">
        <v>372</v>
      </c>
      <c r="C9" t="s">
        <v>373</v>
      </c>
      <c r="D9" s="4">
        <v>200</v>
      </c>
      <c r="E9" t="s">
        <v>1</v>
      </c>
      <c r="F9" t="s">
        <v>374</v>
      </c>
      <c r="G9" t="s">
        <v>109</v>
      </c>
      <c r="I9" s="2">
        <v>44204</v>
      </c>
      <c r="J9">
        <f t="shared" si="0"/>
        <v>63.24</v>
      </c>
      <c r="K9">
        <f t="shared" si="2"/>
        <v>6741.74</v>
      </c>
      <c r="L9" s="2">
        <v>44173</v>
      </c>
      <c r="M9" s="3">
        <v>108.5</v>
      </c>
      <c r="N9">
        <v>3676.8900000000003</v>
      </c>
      <c r="O9" s="2">
        <v>44142</v>
      </c>
      <c r="P9">
        <v>45.8</v>
      </c>
      <c r="Q9">
        <v>3685.1200000000003</v>
      </c>
      <c r="R9" s="6">
        <v>7400</v>
      </c>
      <c r="S9" s="6">
        <f t="shared" si="1"/>
        <v>9800</v>
      </c>
    </row>
    <row r="10" spans="1:19" x14ac:dyDescent="0.35">
      <c r="A10" s="1">
        <v>44208</v>
      </c>
      <c r="B10" t="s">
        <v>380</v>
      </c>
      <c r="C10" t="s">
        <v>380</v>
      </c>
      <c r="D10">
        <v>150</v>
      </c>
      <c r="E10" t="s">
        <v>1</v>
      </c>
      <c r="F10" t="s">
        <v>76</v>
      </c>
      <c r="G10" t="s">
        <v>3</v>
      </c>
      <c r="I10" s="2">
        <v>44205</v>
      </c>
      <c r="J10">
        <f t="shared" si="0"/>
        <v>26</v>
      </c>
      <c r="K10">
        <f t="shared" si="2"/>
        <v>6767.74</v>
      </c>
      <c r="L10" s="2">
        <v>44174</v>
      </c>
      <c r="M10" s="3">
        <v>232.47</v>
      </c>
      <c r="N10">
        <v>3909.36</v>
      </c>
      <c r="O10" s="2">
        <v>44143</v>
      </c>
      <c r="P10">
        <v>0</v>
      </c>
      <c r="Q10">
        <v>3685.1200000000003</v>
      </c>
      <c r="R10" s="6">
        <v>7400</v>
      </c>
      <c r="S10" s="6">
        <f t="shared" si="1"/>
        <v>9800</v>
      </c>
    </row>
    <row r="11" spans="1:19" x14ac:dyDescent="0.35">
      <c r="A11" s="1">
        <v>44221</v>
      </c>
      <c r="B11" t="s">
        <v>15</v>
      </c>
      <c r="C11" t="s">
        <v>397</v>
      </c>
      <c r="D11">
        <v>127.93</v>
      </c>
      <c r="E11" t="s">
        <v>1</v>
      </c>
      <c r="F11" t="s">
        <v>17</v>
      </c>
      <c r="G11" t="s">
        <v>18</v>
      </c>
      <c r="I11" s="2">
        <v>44206</v>
      </c>
      <c r="J11">
        <f t="shared" si="0"/>
        <v>44.089999999999996</v>
      </c>
      <c r="K11">
        <f t="shared" si="2"/>
        <v>6811.83</v>
      </c>
      <c r="L11" s="2">
        <v>44175</v>
      </c>
      <c r="M11" s="3">
        <v>61.510000000000005</v>
      </c>
      <c r="N11">
        <v>3970.8700000000003</v>
      </c>
      <c r="O11" s="2">
        <v>44144</v>
      </c>
      <c r="P11">
        <v>278.01</v>
      </c>
      <c r="Q11">
        <v>3963.13</v>
      </c>
      <c r="R11" s="6">
        <v>7400</v>
      </c>
      <c r="S11" s="6">
        <f t="shared" si="1"/>
        <v>9800</v>
      </c>
    </row>
    <row r="12" spans="1:19" x14ac:dyDescent="0.35">
      <c r="A12" s="1">
        <v>44203</v>
      </c>
      <c r="B12" t="s">
        <v>129</v>
      </c>
      <c r="C12" t="s">
        <v>130</v>
      </c>
      <c r="D12">
        <v>119.01</v>
      </c>
      <c r="E12" t="s">
        <v>1</v>
      </c>
      <c r="F12" t="s">
        <v>131</v>
      </c>
      <c r="G12" t="s">
        <v>109</v>
      </c>
      <c r="I12" s="2">
        <v>44207</v>
      </c>
      <c r="J12">
        <f t="shared" si="0"/>
        <v>103.1</v>
      </c>
      <c r="K12">
        <f t="shared" si="2"/>
        <v>6914.93</v>
      </c>
      <c r="L12" s="2">
        <v>44176</v>
      </c>
      <c r="M12" s="3">
        <v>174.51999999999998</v>
      </c>
      <c r="N12">
        <v>4145.3900000000003</v>
      </c>
      <c r="O12" s="2">
        <v>44145</v>
      </c>
      <c r="P12">
        <v>103.11</v>
      </c>
      <c r="Q12">
        <v>4066.2400000000002</v>
      </c>
      <c r="R12" s="6">
        <v>7400</v>
      </c>
      <c r="S12" s="6">
        <f t="shared" si="1"/>
        <v>9800</v>
      </c>
    </row>
    <row r="13" spans="1:19" x14ac:dyDescent="0.35">
      <c r="A13" s="1">
        <v>44202</v>
      </c>
      <c r="B13" t="s">
        <v>132</v>
      </c>
      <c r="C13" t="s">
        <v>133</v>
      </c>
      <c r="D13">
        <v>106.74</v>
      </c>
      <c r="E13" t="s">
        <v>1</v>
      </c>
      <c r="F13" t="s">
        <v>134</v>
      </c>
      <c r="G13" t="s">
        <v>3</v>
      </c>
      <c r="I13" s="2">
        <v>44208</v>
      </c>
      <c r="J13">
        <f t="shared" si="0"/>
        <v>178.52</v>
      </c>
      <c r="K13">
        <f t="shared" si="2"/>
        <v>7093.4500000000007</v>
      </c>
      <c r="L13" s="2">
        <v>44177</v>
      </c>
      <c r="M13" s="3">
        <v>70.260000000000005</v>
      </c>
      <c r="N13">
        <v>4215.6500000000005</v>
      </c>
      <c r="O13" s="2">
        <v>44146</v>
      </c>
      <c r="P13">
        <v>0</v>
      </c>
      <c r="Q13">
        <v>4066.2400000000002</v>
      </c>
      <c r="R13" s="6">
        <v>7400</v>
      </c>
      <c r="S13" s="6">
        <f t="shared" si="1"/>
        <v>9800</v>
      </c>
    </row>
    <row r="14" spans="1:19" x14ac:dyDescent="0.35">
      <c r="A14" s="1">
        <v>44199</v>
      </c>
      <c r="B14" t="s">
        <v>295</v>
      </c>
      <c r="C14" t="s">
        <v>296</v>
      </c>
      <c r="D14">
        <v>100</v>
      </c>
      <c r="E14" t="s">
        <v>1</v>
      </c>
      <c r="F14" t="s">
        <v>215</v>
      </c>
      <c r="G14" t="s">
        <v>3</v>
      </c>
      <c r="I14" s="2">
        <v>44209</v>
      </c>
      <c r="J14">
        <f t="shared" si="0"/>
        <v>69.48</v>
      </c>
      <c r="K14">
        <f t="shared" si="2"/>
        <v>7162.93</v>
      </c>
      <c r="L14" s="2">
        <v>44178</v>
      </c>
      <c r="M14" s="3">
        <v>187.36999999999998</v>
      </c>
      <c r="N14">
        <v>4403.0200000000004</v>
      </c>
      <c r="O14" s="2">
        <v>44147</v>
      </c>
      <c r="P14">
        <v>367.1</v>
      </c>
      <c r="Q14">
        <v>4433.34</v>
      </c>
      <c r="R14" s="6">
        <v>7400</v>
      </c>
      <c r="S14" s="6">
        <f t="shared" si="1"/>
        <v>9800</v>
      </c>
    </row>
    <row r="15" spans="1:19" x14ac:dyDescent="0.35">
      <c r="A15" s="1">
        <v>44220</v>
      </c>
      <c r="B15" t="s">
        <v>139</v>
      </c>
      <c r="C15" t="s">
        <v>398</v>
      </c>
      <c r="D15">
        <v>98.87</v>
      </c>
      <c r="E15" t="s">
        <v>1</v>
      </c>
      <c r="F15" t="s">
        <v>47</v>
      </c>
      <c r="G15" t="s">
        <v>3</v>
      </c>
      <c r="I15" s="2">
        <v>44210</v>
      </c>
      <c r="J15">
        <f t="shared" si="0"/>
        <v>37.1</v>
      </c>
      <c r="K15">
        <f t="shared" si="2"/>
        <v>7200.0300000000007</v>
      </c>
      <c r="L15" s="2">
        <v>44179</v>
      </c>
      <c r="M15" s="3">
        <v>171.19</v>
      </c>
      <c r="N15">
        <v>4574.21</v>
      </c>
      <c r="O15" s="2">
        <v>44148</v>
      </c>
      <c r="P15">
        <v>92.49</v>
      </c>
      <c r="Q15">
        <v>4525.83</v>
      </c>
      <c r="R15" s="6">
        <v>7400</v>
      </c>
      <c r="S15" s="6">
        <f t="shared" si="1"/>
        <v>9800</v>
      </c>
    </row>
    <row r="16" spans="1:19" x14ac:dyDescent="0.35">
      <c r="A16" s="1">
        <v>44211</v>
      </c>
      <c r="B16" t="s">
        <v>392</v>
      </c>
      <c r="C16" t="s">
        <v>393</v>
      </c>
      <c r="D16">
        <v>96.75</v>
      </c>
      <c r="E16" t="s">
        <v>1</v>
      </c>
      <c r="F16" t="s">
        <v>177</v>
      </c>
      <c r="G16" t="s">
        <v>109</v>
      </c>
      <c r="I16" s="2">
        <v>44211</v>
      </c>
      <c r="J16">
        <f t="shared" si="0"/>
        <v>123.63</v>
      </c>
      <c r="K16">
        <f t="shared" si="2"/>
        <v>7323.6600000000008</v>
      </c>
      <c r="L16" s="2">
        <v>44180</v>
      </c>
      <c r="M16" s="3">
        <v>86.77</v>
      </c>
      <c r="N16">
        <v>4660.9800000000005</v>
      </c>
      <c r="O16" s="2">
        <v>44149</v>
      </c>
      <c r="P16">
        <v>5.35</v>
      </c>
      <c r="Q16">
        <v>4531.18</v>
      </c>
      <c r="R16" s="6">
        <v>7400</v>
      </c>
      <c r="S16" s="6">
        <f t="shared" si="1"/>
        <v>9800</v>
      </c>
    </row>
    <row r="17" spans="1:19" x14ac:dyDescent="0.35">
      <c r="A17" s="1">
        <v>44207</v>
      </c>
      <c r="B17" t="s">
        <v>45</v>
      </c>
      <c r="C17" t="s">
        <v>167</v>
      </c>
      <c r="D17">
        <v>78.27</v>
      </c>
      <c r="E17" t="s">
        <v>1</v>
      </c>
      <c r="F17" t="s">
        <v>47</v>
      </c>
      <c r="G17" t="s">
        <v>10</v>
      </c>
      <c r="I17" s="2">
        <v>44212</v>
      </c>
      <c r="J17">
        <f t="shared" si="0"/>
        <v>27.91</v>
      </c>
      <c r="K17">
        <f t="shared" si="2"/>
        <v>7351.5700000000006</v>
      </c>
      <c r="L17" s="2">
        <v>44181</v>
      </c>
      <c r="M17" s="3">
        <v>389.57</v>
      </c>
      <c r="N17">
        <v>5050.55</v>
      </c>
      <c r="O17" s="2">
        <v>44150</v>
      </c>
      <c r="P17">
        <v>197.20999999999998</v>
      </c>
      <c r="Q17">
        <v>4728.3900000000003</v>
      </c>
      <c r="R17" s="6">
        <v>7400</v>
      </c>
      <c r="S17" s="6">
        <f t="shared" si="1"/>
        <v>9800</v>
      </c>
    </row>
    <row r="18" spans="1:19" x14ac:dyDescent="0.35">
      <c r="A18" s="1">
        <v>44219</v>
      </c>
      <c r="B18" t="s">
        <v>7</v>
      </c>
      <c r="C18" t="s">
        <v>298</v>
      </c>
      <c r="D18">
        <v>71.25</v>
      </c>
      <c r="E18" t="s">
        <v>1</v>
      </c>
      <c r="F18" t="s">
        <v>9</v>
      </c>
      <c r="G18" t="s">
        <v>342</v>
      </c>
      <c r="I18" s="2">
        <v>44213</v>
      </c>
      <c r="J18">
        <f t="shared" si="0"/>
        <v>48.480000000000004</v>
      </c>
      <c r="K18">
        <f t="shared" si="2"/>
        <v>7400.05</v>
      </c>
      <c r="L18" s="2">
        <v>44182</v>
      </c>
      <c r="M18" s="3">
        <v>1622.29</v>
      </c>
      <c r="N18">
        <v>6672.84</v>
      </c>
      <c r="O18" s="2">
        <v>44151</v>
      </c>
      <c r="P18">
        <v>366.61</v>
      </c>
      <c r="Q18">
        <v>5095</v>
      </c>
      <c r="R18" s="6">
        <v>7400</v>
      </c>
      <c r="S18" s="6">
        <f t="shared" si="1"/>
        <v>9800</v>
      </c>
    </row>
    <row r="19" spans="1:19" x14ac:dyDescent="0.35">
      <c r="A19" s="1">
        <v>44227</v>
      </c>
      <c r="B19" t="s">
        <v>20</v>
      </c>
      <c r="C19" t="s">
        <v>21</v>
      </c>
      <c r="D19">
        <v>67.44</v>
      </c>
      <c r="E19" t="s">
        <v>1</v>
      </c>
      <c r="F19" t="s">
        <v>22</v>
      </c>
      <c r="G19" t="s">
        <v>10</v>
      </c>
      <c r="I19" s="2">
        <v>44214</v>
      </c>
      <c r="J19">
        <f t="shared" si="0"/>
        <v>16.11</v>
      </c>
      <c r="K19">
        <f t="shared" si="2"/>
        <v>7416.16</v>
      </c>
      <c r="L19" s="2">
        <v>44183</v>
      </c>
      <c r="M19" s="3">
        <v>345.07</v>
      </c>
      <c r="N19">
        <v>7017.91</v>
      </c>
      <c r="O19" s="2">
        <v>44152</v>
      </c>
      <c r="P19">
        <v>665.24</v>
      </c>
      <c r="Q19">
        <v>5760.24</v>
      </c>
      <c r="R19" s="6">
        <v>7400</v>
      </c>
      <c r="S19" s="6">
        <f t="shared" si="1"/>
        <v>9800</v>
      </c>
    </row>
    <row r="20" spans="1:19" x14ac:dyDescent="0.35">
      <c r="A20" s="1">
        <v>44215</v>
      </c>
      <c r="B20" t="s">
        <v>75</v>
      </c>
      <c r="C20" t="s">
        <v>75</v>
      </c>
      <c r="D20">
        <v>64.95</v>
      </c>
      <c r="E20" t="s">
        <v>1</v>
      </c>
      <c r="F20" t="s">
        <v>403</v>
      </c>
      <c r="G20" t="s">
        <v>3</v>
      </c>
      <c r="I20" s="2">
        <v>44215</v>
      </c>
      <c r="J20">
        <f t="shared" si="0"/>
        <v>74.95</v>
      </c>
      <c r="K20">
        <f t="shared" si="2"/>
        <v>7491.11</v>
      </c>
      <c r="L20" s="2">
        <v>44184</v>
      </c>
      <c r="M20" s="3">
        <v>164.95</v>
      </c>
      <c r="N20">
        <v>7182.86</v>
      </c>
      <c r="O20" s="2">
        <v>44153</v>
      </c>
      <c r="P20">
        <v>352.2</v>
      </c>
      <c r="Q20">
        <v>6112.44</v>
      </c>
      <c r="R20" s="6">
        <v>7400</v>
      </c>
      <c r="S20" s="6">
        <f t="shared" si="1"/>
        <v>9800</v>
      </c>
    </row>
    <row r="21" spans="1:19" x14ac:dyDescent="0.35">
      <c r="A21" s="1">
        <v>44227</v>
      </c>
      <c r="B21" t="s">
        <v>331</v>
      </c>
      <c r="C21" t="s">
        <v>331</v>
      </c>
      <c r="D21">
        <v>64.66</v>
      </c>
      <c r="E21" t="s">
        <v>1</v>
      </c>
      <c r="F21" t="s">
        <v>91</v>
      </c>
      <c r="G21" t="s">
        <v>10</v>
      </c>
      <c r="I21" s="2">
        <v>44216</v>
      </c>
      <c r="J21">
        <f t="shared" si="0"/>
        <v>25</v>
      </c>
      <c r="K21">
        <f t="shared" si="2"/>
        <v>7516.11</v>
      </c>
      <c r="L21" s="2">
        <v>44185</v>
      </c>
      <c r="M21" s="3">
        <v>498.56</v>
      </c>
      <c r="N21">
        <v>7681.42</v>
      </c>
      <c r="O21" s="2">
        <v>44154</v>
      </c>
      <c r="P21">
        <v>81.06</v>
      </c>
      <c r="Q21">
        <v>6193.5</v>
      </c>
      <c r="R21" s="6">
        <v>7400</v>
      </c>
      <c r="S21" s="6">
        <f t="shared" si="1"/>
        <v>9800</v>
      </c>
    </row>
    <row r="22" spans="1:19" x14ac:dyDescent="0.35">
      <c r="A22" s="1">
        <v>44221</v>
      </c>
      <c r="B22" t="s">
        <v>7</v>
      </c>
      <c r="C22" t="s">
        <v>184</v>
      </c>
      <c r="D22">
        <v>62.35</v>
      </c>
      <c r="E22" t="s">
        <v>1</v>
      </c>
      <c r="F22" t="s">
        <v>9</v>
      </c>
      <c r="G22" t="s">
        <v>10</v>
      </c>
      <c r="I22" s="2">
        <v>44217</v>
      </c>
      <c r="J22">
        <f t="shared" si="0"/>
        <v>52.06</v>
      </c>
      <c r="K22">
        <f t="shared" si="2"/>
        <v>7568.17</v>
      </c>
      <c r="L22" s="2">
        <v>44186</v>
      </c>
      <c r="M22" s="3">
        <v>62.410000000000004</v>
      </c>
      <c r="N22">
        <v>7743.83</v>
      </c>
      <c r="O22" s="2">
        <v>44155</v>
      </c>
      <c r="P22">
        <v>211.56</v>
      </c>
      <c r="Q22">
        <v>6405.06</v>
      </c>
      <c r="R22" s="6">
        <v>7400</v>
      </c>
      <c r="S22" s="6">
        <f t="shared" si="1"/>
        <v>9800</v>
      </c>
    </row>
    <row r="23" spans="1:19" x14ac:dyDescent="0.35">
      <c r="A23" s="1">
        <v>44204</v>
      </c>
      <c r="B23" t="s">
        <v>7</v>
      </c>
      <c r="C23" t="s">
        <v>298</v>
      </c>
      <c r="D23">
        <v>59.77</v>
      </c>
      <c r="E23" t="s">
        <v>1</v>
      </c>
      <c r="F23" t="s">
        <v>9</v>
      </c>
      <c r="G23" t="s">
        <v>342</v>
      </c>
      <c r="I23" s="2">
        <v>44218</v>
      </c>
      <c r="J23">
        <f t="shared" si="0"/>
        <v>30</v>
      </c>
      <c r="K23">
        <f t="shared" si="2"/>
        <v>7598.17</v>
      </c>
      <c r="L23" s="2">
        <v>44187</v>
      </c>
      <c r="M23" s="3">
        <v>254.12</v>
      </c>
      <c r="N23">
        <v>7997.95</v>
      </c>
      <c r="O23" s="2">
        <v>44156</v>
      </c>
      <c r="P23">
        <v>114.16000000000001</v>
      </c>
      <c r="Q23">
        <v>6519.22</v>
      </c>
      <c r="R23" s="6">
        <v>7400</v>
      </c>
      <c r="S23" s="6">
        <f t="shared" si="1"/>
        <v>9800</v>
      </c>
    </row>
    <row r="24" spans="1:19" x14ac:dyDescent="0.35">
      <c r="A24" s="1">
        <v>44227</v>
      </c>
      <c r="B24" t="s">
        <v>426</v>
      </c>
      <c r="C24" t="s">
        <v>426</v>
      </c>
      <c r="D24">
        <v>54.98</v>
      </c>
      <c r="E24" t="s">
        <v>1</v>
      </c>
      <c r="F24" t="s">
        <v>59</v>
      </c>
      <c r="G24" t="s">
        <v>10</v>
      </c>
      <c r="I24" s="2">
        <v>44219</v>
      </c>
      <c r="J24">
        <f t="shared" si="0"/>
        <v>76.63</v>
      </c>
      <c r="K24">
        <f t="shared" si="2"/>
        <v>7674.8</v>
      </c>
      <c r="L24" s="2">
        <v>44188</v>
      </c>
      <c r="M24" s="3">
        <v>153.44999999999999</v>
      </c>
      <c r="N24">
        <v>8151.4</v>
      </c>
      <c r="O24" s="2">
        <v>44157</v>
      </c>
      <c r="P24">
        <v>114.53999999999999</v>
      </c>
      <c r="Q24">
        <v>6633.76</v>
      </c>
      <c r="R24" s="6">
        <v>7400</v>
      </c>
      <c r="S24" s="6">
        <f t="shared" si="1"/>
        <v>9800</v>
      </c>
    </row>
    <row r="25" spans="1:19" x14ac:dyDescent="0.35">
      <c r="A25" s="1">
        <v>44202</v>
      </c>
      <c r="B25" t="s">
        <v>15</v>
      </c>
      <c r="C25" t="s">
        <v>385</v>
      </c>
      <c r="D25">
        <v>54.93</v>
      </c>
      <c r="E25" t="s">
        <v>1</v>
      </c>
      <c r="F25" t="s">
        <v>17</v>
      </c>
      <c r="G25" t="s">
        <v>18</v>
      </c>
      <c r="I25" s="2">
        <v>44220</v>
      </c>
      <c r="J25">
        <f t="shared" si="0"/>
        <v>211.87</v>
      </c>
      <c r="K25">
        <f t="shared" si="2"/>
        <v>7886.67</v>
      </c>
      <c r="L25" s="2">
        <v>44189</v>
      </c>
      <c r="M25" s="3">
        <v>101.75</v>
      </c>
      <c r="N25">
        <v>8253.15</v>
      </c>
      <c r="O25" s="2">
        <v>44158</v>
      </c>
      <c r="P25">
        <v>125.08</v>
      </c>
      <c r="Q25">
        <v>6758.84</v>
      </c>
      <c r="R25" s="6">
        <v>7400</v>
      </c>
      <c r="S25" s="6">
        <f t="shared" si="1"/>
        <v>9800</v>
      </c>
    </row>
    <row r="26" spans="1:19" x14ac:dyDescent="0.35">
      <c r="A26" s="1">
        <v>44226</v>
      </c>
      <c r="B26" t="s">
        <v>406</v>
      </c>
      <c r="C26" t="s">
        <v>406</v>
      </c>
      <c r="D26">
        <v>47.46</v>
      </c>
      <c r="E26" t="s">
        <v>1</v>
      </c>
      <c r="F26" t="s">
        <v>59</v>
      </c>
      <c r="G26" t="s">
        <v>3</v>
      </c>
      <c r="I26" s="2">
        <v>44221</v>
      </c>
      <c r="J26">
        <f t="shared" si="0"/>
        <v>231.93</v>
      </c>
      <c r="K26">
        <f t="shared" si="2"/>
        <v>8118.6</v>
      </c>
      <c r="L26" s="2">
        <v>44190</v>
      </c>
      <c r="M26" s="3">
        <v>24.49</v>
      </c>
      <c r="N26">
        <v>8277.64</v>
      </c>
      <c r="O26" s="2">
        <v>44159</v>
      </c>
      <c r="P26">
        <v>34.47</v>
      </c>
      <c r="Q26">
        <v>6793.31</v>
      </c>
      <c r="R26" s="6">
        <v>7400</v>
      </c>
      <c r="S26" s="6">
        <f t="shared" si="1"/>
        <v>9800</v>
      </c>
    </row>
    <row r="27" spans="1:19" x14ac:dyDescent="0.35">
      <c r="A27" s="1">
        <v>44220</v>
      </c>
      <c r="B27" t="s">
        <v>400</v>
      </c>
      <c r="C27" t="s">
        <v>400</v>
      </c>
      <c r="D27">
        <v>44</v>
      </c>
      <c r="E27" t="s">
        <v>1</v>
      </c>
      <c r="F27" t="s">
        <v>17</v>
      </c>
      <c r="G27" t="s">
        <v>35</v>
      </c>
      <c r="I27" s="2">
        <v>44222</v>
      </c>
      <c r="J27">
        <f t="shared" si="0"/>
        <v>9.9499999999999993</v>
      </c>
      <c r="K27">
        <f t="shared" si="2"/>
        <v>8128.55</v>
      </c>
      <c r="L27" s="2">
        <v>44191</v>
      </c>
      <c r="M27" s="3">
        <v>0</v>
      </c>
      <c r="N27">
        <v>8277.64</v>
      </c>
      <c r="O27" s="2">
        <v>44160</v>
      </c>
      <c r="P27">
        <v>67.78</v>
      </c>
      <c r="Q27">
        <v>6861.09</v>
      </c>
      <c r="R27" s="6">
        <v>7400</v>
      </c>
      <c r="S27" s="6">
        <f t="shared" si="1"/>
        <v>9800</v>
      </c>
    </row>
    <row r="28" spans="1:19" x14ac:dyDescent="0.35">
      <c r="A28" s="1">
        <v>44227</v>
      </c>
      <c r="B28" t="s">
        <v>139</v>
      </c>
      <c r="C28" t="s">
        <v>404</v>
      </c>
      <c r="D28">
        <v>43.95</v>
      </c>
      <c r="E28" t="s">
        <v>1</v>
      </c>
      <c r="F28" t="s">
        <v>47</v>
      </c>
      <c r="G28" t="s">
        <v>10</v>
      </c>
      <c r="I28" s="2">
        <v>44223</v>
      </c>
      <c r="J28">
        <f t="shared" si="0"/>
        <v>106.58000000000001</v>
      </c>
      <c r="K28">
        <f t="shared" si="2"/>
        <v>8235.130000000001</v>
      </c>
      <c r="L28" s="2">
        <v>44192</v>
      </c>
      <c r="M28" s="3">
        <v>453.82999999999993</v>
      </c>
      <c r="N28">
        <v>8731.4699999999993</v>
      </c>
      <c r="O28" s="2">
        <v>44161</v>
      </c>
      <c r="P28">
        <v>84.99</v>
      </c>
      <c r="Q28">
        <v>6946.08</v>
      </c>
      <c r="R28" s="6">
        <v>7400</v>
      </c>
      <c r="S28" s="6">
        <f t="shared" si="1"/>
        <v>9800</v>
      </c>
    </row>
    <row r="29" spans="1:19" x14ac:dyDescent="0.35">
      <c r="A29" s="1">
        <v>44217</v>
      </c>
      <c r="B29" t="s">
        <v>7</v>
      </c>
      <c r="C29" t="s">
        <v>298</v>
      </c>
      <c r="D29">
        <v>43.14</v>
      </c>
      <c r="E29" t="s">
        <v>1</v>
      </c>
      <c r="F29" t="s">
        <v>9</v>
      </c>
      <c r="G29" t="s">
        <v>342</v>
      </c>
      <c r="I29" s="2">
        <v>44224</v>
      </c>
      <c r="J29">
        <f t="shared" si="0"/>
        <v>320</v>
      </c>
      <c r="K29">
        <f t="shared" si="2"/>
        <v>8555.130000000001</v>
      </c>
      <c r="L29" s="2">
        <v>44193</v>
      </c>
      <c r="M29" s="3">
        <v>425.59000000000003</v>
      </c>
      <c r="N29">
        <v>9157.06</v>
      </c>
      <c r="O29" s="2">
        <v>44162</v>
      </c>
      <c r="P29">
        <v>10</v>
      </c>
      <c r="Q29">
        <v>6956.08</v>
      </c>
      <c r="R29" s="6">
        <v>7400</v>
      </c>
      <c r="S29" s="6">
        <f t="shared" si="1"/>
        <v>9800</v>
      </c>
    </row>
    <row r="30" spans="1:19" x14ac:dyDescent="0.35">
      <c r="A30" s="1">
        <v>44227</v>
      </c>
      <c r="B30" t="s">
        <v>413</v>
      </c>
      <c r="C30" t="s">
        <v>414</v>
      </c>
      <c r="D30">
        <v>42.83</v>
      </c>
      <c r="E30" t="s">
        <v>1</v>
      </c>
      <c r="F30" t="s">
        <v>17</v>
      </c>
      <c r="G30" t="s">
        <v>342</v>
      </c>
      <c r="I30" s="2">
        <v>44225</v>
      </c>
      <c r="J30">
        <f t="shared" si="0"/>
        <v>497.96</v>
      </c>
      <c r="K30">
        <f t="shared" si="2"/>
        <v>9053.09</v>
      </c>
      <c r="L30" s="2">
        <v>44194</v>
      </c>
      <c r="M30" s="3">
        <v>69</v>
      </c>
      <c r="N30">
        <v>9226.06</v>
      </c>
      <c r="O30" s="2">
        <v>44163</v>
      </c>
      <c r="P30">
        <v>215.25</v>
      </c>
      <c r="Q30">
        <v>7171.33</v>
      </c>
      <c r="R30" s="6">
        <v>7400</v>
      </c>
      <c r="S30" s="6">
        <f t="shared" si="1"/>
        <v>9800</v>
      </c>
    </row>
    <row r="31" spans="1:19" x14ac:dyDescent="0.35">
      <c r="A31" s="1">
        <v>44209</v>
      </c>
      <c r="B31" t="s">
        <v>103</v>
      </c>
      <c r="C31" t="s">
        <v>103</v>
      </c>
      <c r="D31">
        <v>40</v>
      </c>
      <c r="E31" t="s">
        <v>1</v>
      </c>
      <c r="F31" t="s">
        <v>86</v>
      </c>
      <c r="G31" t="s">
        <v>3</v>
      </c>
      <c r="I31" s="2">
        <v>44226</v>
      </c>
      <c r="J31">
        <f t="shared" si="0"/>
        <v>99.5</v>
      </c>
      <c r="K31">
        <f t="shared" si="2"/>
        <v>9152.59</v>
      </c>
      <c r="L31" s="2">
        <v>44195</v>
      </c>
      <c r="M31" s="3">
        <v>148.81</v>
      </c>
      <c r="N31">
        <v>9374.869999999999</v>
      </c>
      <c r="O31" s="2">
        <v>44164</v>
      </c>
      <c r="P31">
        <v>142.85000000000002</v>
      </c>
      <c r="Q31">
        <v>7314.18</v>
      </c>
      <c r="R31" s="6">
        <v>7400</v>
      </c>
      <c r="S31" s="6">
        <f t="shared" si="1"/>
        <v>9800</v>
      </c>
    </row>
    <row r="32" spans="1:19" x14ac:dyDescent="0.35">
      <c r="A32" s="1">
        <v>44223</v>
      </c>
      <c r="B32" t="s">
        <v>31</v>
      </c>
      <c r="C32" t="s">
        <v>32</v>
      </c>
      <c r="D32">
        <v>37.93</v>
      </c>
      <c r="E32" t="s">
        <v>1</v>
      </c>
      <c r="F32" t="s">
        <v>33</v>
      </c>
      <c r="G32" t="s">
        <v>3</v>
      </c>
      <c r="I32" s="2">
        <v>44227</v>
      </c>
      <c r="J32">
        <f t="shared" si="0"/>
        <v>391.39999999999992</v>
      </c>
      <c r="K32">
        <f t="shared" si="2"/>
        <v>9543.99</v>
      </c>
      <c r="L32" s="2">
        <v>44196</v>
      </c>
      <c r="M32" s="3">
        <v>394.75</v>
      </c>
      <c r="N32">
        <v>9769.619999999999</v>
      </c>
      <c r="O32" s="2">
        <v>44165</v>
      </c>
      <c r="P32">
        <v>397.44</v>
      </c>
      <c r="Q32">
        <v>7711.62</v>
      </c>
      <c r="R32" s="6">
        <v>7400</v>
      </c>
      <c r="S32" s="6">
        <f t="shared" si="1"/>
        <v>9800</v>
      </c>
    </row>
    <row r="33" spans="1:12" x14ac:dyDescent="0.35">
      <c r="A33" s="1">
        <v>44201</v>
      </c>
      <c r="B33" t="s">
        <v>376</v>
      </c>
      <c r="C33" t="s">
        <v>376</v>
      </c>
      <c r="D33">
        <v>37.04</v>
      </c>
      <c r="E33" t="s">
        <v>1</v>
      </c>
      <c r="F33" t="s">
        <v>59</v>
      </c>
      <c r="G33" t="s">
        <v>10</v>
      </c>
    </row>
    <row r="34" spans="1:12" x14ac:dyDescent="0.35">
      <c r="A34" s="1">
        <v>44227</v>
      </c>
      <c r="B34" t="s">
        <v>7</v>
      </c>
      <c r="C34" t="s">
        <v>298</v>
      </c>
      <c r="D34">
        <v>36.75</v>
      </c>
      <c r="E34" t="s">
        <v>1</v>
      </c>
      <c r="F34" t="s">
        <v>9</v>
      </c>
      <c r="G34" t="s">
        <v>342</v>
      </c>
      <c r="L34" s="3"/>
    </row>
    <row r="35" spans="1:12" x14ac:dyDescent="0.35">
      <c r="A35" s="1">
        <v>44200</v>
      </c>
      <c r="B35" t="s">
        <v>375</v>
      </c>
      <c r="C35" t="s">
        <v>375</v>
      </c>
      <c r="D35">
        <v>36.75</v>
      </c>
      <c r="E35" t="s">
        <v>1</v>
      </c>
      <c r="F35" t="s">
        <v>27</v>
      </c>
      <c r="G35" t="s">
        <v>35</v>
      </c>
      <c r="L35" s="2"/>
    </row>
    <row r="36" spans="1:12" x14ac:dyDescent="0.35">
      <c r="A36" s="1">
        <v>44203</v>
      </c>
      <c r="B36" t="s">
        <v>122</v>
      </c>
      <c r="C36" t="s">
        <v>123</v>
      </c>
      <c r="D36">
        <v>35</v>
      </c>
      <c r="E36" t="s">
        <v>1</v>
      </c>
      <c r="F36" t="s">
        <v>27</v>
      </c>
      <c r="G36" t="s">
        <v>3</v>
      </c>
    </row>
    <row r="37" spans="1:12" x14ac:dyDescent="0.35">
      <c r="A37" s="1">
        <v>44225</v>
      </c>
      <c r="B37" t="s">
        <v>411</v>
      </c>
      <c r="C37" t="s">
        <v>412</v>
      </c>
      <c r="D37">
        <v>34</v>
      </c>
      <c r="E37" t="s">
        <v>1</v>
      </c>
      <c r="F37" t="s">
        <v>81</v>
      </c>
      <c r="G37" t="s">
        <v>3</v>
      </c>
    </row>
    <row r="38" spans="1:12" x14ac:dyDescent="0.35">
      <c r="A38" s="1">
        <v>44226</v>
      </c>
      <c r="B38" t="s">
        <v>407</v>
      </c>
      <c r="C38" t="s">
        <v>408</v>
      </c>
      <c r="D38">
        <v>31.2</v>
      </c>
      <c r="E38" t="s">
        <v>1</v>
      </c>
      <c r="F38" t="s">
        <v>41</v>
      </c>
      <c r="G38" t="s">
        <v>10</v>
      </c>
    </row>
    <row r="39" spans="1:12" x14ac:dyDescent="0.35">
      <c r="A39" s="1">
        <v>44199</v>
      </c>
      <c r="B39" t="s">
        <v>377</v>
      </c>
      <c r="C39" t="s">
        <v>377</v>
      </c>
      <c r="D39">
        <v>31.15</v>
      </c>
      <c r="E39" t="s">
        <v>1</v>
      </c>
      <c r="F39" t="s">
        <v>59</v>
      </c>
      <c r="G39" t="s">
        <v>10</v>
      </c>
    </row>
    <row r="40" spans="1:12" x14ac:dyDescent="0.35">
      <c r="A40" s="1">
        <v>44223</v>
      </c>
      <c r="B40" t="s">
        <v>7</v>
      </c>
      <c r="C40" t="s">
        <v>298</v>
      </c>
      <c r="D40">
        <v>31.03</v>
      </c>
      <c r="E40" t="s">
        <v>1</v>
      </c>
      <c r="F40" t="s">
        <v>9</v>
      </c>
      <c r="G40" t="s">
        <v>342</v>
      </c>
    </row>
    <row r="41" spans="1:12" x14ac:dyDescent="0.35">
      <c r="A41" s="1">
        <v>44225</v>
      </c>
      <c r="B41" t="s">
        <v>15</v>
      </c>
      <c r="C41" t="s">
        <v>428</v>
      </c>
      <c r="D41">
        <v>29.25</v>
      </c>
      <c r="E41" t="s">
        <v>1</v>
      </c>
      <c r="F41" t="s">
        <v>17</v>
      </c>
      <c r="G41" t="s">
        <v>18</v>
      </c>
    </row>
    <row r="42" spans="1:12" x14ac:dyDescent="0.35">
      <c r="A42" s="1">
        <v>44213</v>
      </c>
      <c r="B42" t="s">
        <v>49</v>
      </c>
      <c r="C42" t="s">
        <v>389</v>
      </c>
      <c r="D42">
        <v>28.48</v>
      </c>
      <c r="E42" t="s">
        <v>1</v>
      </c>
      <c r="F42" t="s">
        <v>51</v>
      </c>
      <c r="G42" t="s">
        <v>10</v>
      </c>
    </row>
    <row r="43" spans="1:12" x14ac:dyDescent="0.35">
      <c r="A43" s="1">
        <v>44212</v>
      </c>
      <c r="B43" t="s">
        <v>390</v>
      </c>
      <c r="C43" t="s">
        <v>390</v>
      </c>
      <c r="D43">
        <v>27.91</v>
      </c>
      <c r="E43" t="s">
        <v>1</v>
      </c>
      <c r="F43" t="s">
        <v>91</v>
      </c>
      <c r="G43" t="s">
        <v>10</v>
      </c>
    </row>
    <row r="44" spans="1:12" x14ac:dyDescent="0.35">
      <c r="A44" s="1">
        <v>44211</v>
      </c>
      <c r="B44" t="s">
        <v>391</v>
      </c>
      <c r="C44" t="s">
        <v>391</v>
      </c>
      <c r="D44">
        <v>26.88</v>
      </c>
      <c r="E44" t="s">
        <v>1</v>
      </c>
      <c r="F44" t="s">
        <v>67</v>
      </c>
      <c r="G44" t="s">
        <v>3</v>
      </c>
    </row>
    <row r="45" spans="1:12" x14ac:dyDescent="0.35">
      <c r="A45" s="1">
        <v>44199</v>
      </c>
      <c r="B45" t="s">
        <v>39</v>
      </c>
      <c r="C45" t="s">
        <v>203</v>
      </c>
      <c r="D45">
        <v>26.84</v>
      </c>
      <c r="E45" t="s">
        <v>1</v>
      </c>
      <c r="F45" t="s">
        <v>41</v>
      </c>
      <c r="G45" t="s">
        <v>10</v>
      </c>
    </row>
    <row r="46" spans="1:12" x14ac:dyDescent="0.35">
      <c r="A46" s="1">
        <v>44197</v>
      </c>
      <c r="B46" t="s">
        <v>7</v>
      </c>
      <c r="C46" t="s">
        <v>298</v>
      </c>
      <c r="D46">
        <v>26.53</v>
      </c>
      <c r="E46" t="s">
        <v>1</v>
      </c>
      <c r="F46" t="s">
        <v>9</v>
      </c>
      <c r="G46" t="s">
        <v>342</v>
      </c>
    </row>
    <row r="47" spans="1:12" x14ac:dyDescent="0.35">
      <c r="A47" s="1">
        <v>44220</v>
      </c>
      <c r="B47" t="s">
        <v>232</v>
      </c>
      <c r="C47" t="s">
        <v>233</v>
      </c>
      <c r="D47">
        <v>26.43</v>
      </c>
      <c r="E47" t="s">
        <v>1</v>
      </c>
      <c r="F47" t="s">
        <v>41</v>
      </c>
      <c r="G47" t="s">
        <v>10</v>
      </c>
    </row>
    <row r="48" spans="1:12" x14ac:dyDescent="0.35">
      <c r="A48" s="1">
        <v>44198</v>
      </c>
      <c r="B48" t="s">
        <v>7</v>
      </c>
      <c r="C48" t="s">
        <v>298</v>
      </c>
      <c r="D48">
        <v>25.65</v>
      </c>
      <c r="E48" t="s">
        <v>1</v>
      </c>
      <c r="F48" t="s">
        <v>9</v>
      </c>
      <c r="G48" t="s">
        <v>342</v>
      </c>
    </row>
    <row r="49" spans="1:7" x14ac:dyDescent="0.35">
      <c r="A49" s="1">
        <v>44227</v>
      </c>
      <c r="B49" t="s">
        <v>4</v>
      </c>
      <c r="C49" t="s">
        <v>34</v>
      </c>
      <c r="D49">
        <v>25</v>
      </c>
      <c r="E49" t="s">
        <v>1</v>
      </c>
      <c r="F49" t="s">
        <v>6</v>
      </c>
      <c r="G49" t="s">
        <v>35</v>
      </c>
    </row>
    <row r="50" spans="1:7" x14ac:dyDescent="0.35">
      <c r="A50" s="1">
        <v>44221</v>
      </c>
      <c r="B50" t="s">
        <v>4</v>
      </c>
      <c r="C50" t="s">
        <v>34</v>
      </c>
      <c r="D50">
        <v>25</v>
      </c>
      <c r="E50" t="s">
        <v>1</v>
      </c>
      <c r="F50" t="s">
        <v>6</v>
      </c>
      <c r="G50" t="s">
        <v>35</v>
      </c>
    </row>
    <row r="51" spans="1:7" x14ac:dyDescent="0.35">
      <c r="A51" s="1">
        <v>44216</v>
      </c>
      <c r="B51" t="s">
        <v>4</v>
      </c>
      <c r="C51" t="s">
        <v>34</v>
      </c>
      <c r="D51">
        <v>25</v>
      </c>
      <c r="E51" t="s">
        <v>1</v>
      </c>
      <c r="F51" t="s">
        <v>6</v>
      </c>
      <c r="G51" t="s">
        <v>35</v>
      </c>
    </row>
    <row r="52" spans="1:7" x14ac:dyDescent="0.35">
      <c r="A52" s="1">
        <v>44207</v>
      </c>
      <c r="B52" t="s">
        <v>49</v>
      </c>
      <c r="C52" t="s">
        <v>379</v>
      </c>
      <c r="D52">
        <v>24.83</v>
      </c>
      <c r="E52" t="s">
        <v>1</v>
      </c>
      <c r="F52" t="s">
        <v>51</v>
      </c>
      <c r="G52" t="s">
        <v>10</v>
      </c>
    </row>
    <row r="53" spans="1:7" x14ac:dyDescent="0.35">
      <c r="A53" s="1">
        <v>44205</v>
      </c>
      <c r="B53" t="s">
        <v>142</v>
      </c>
      <c r="C53" t="s">
        <v>383</v>
      </c>
      <c r="D53">
        <v>22</v>
      </c>
      <c r="E53" t="s">
        <v>1</v>
      </c>
      <c r="F53" t="s">
        <v>144</v>
      </c>
      <c r="G53" t="s">
        <v>3</v>
      </c>
    </row>
    <row r="54" spans="1:7" x14ac:dyDescent="0.35">
      <c r="A54" s="1">
        <v>44199</v>
      </c>
      <c r="B54" t="s">
        <v>302</v>
      </c>
      <c r="C54" t="s">
        <v>302</v>
      </c>
      <c r="D54">
        <v>21.5</v>
      </c>
      <c r="E54" t="s">
        <v>1</v>
      </c>
      <c r="F54" t="s">
        <v>91</v>
      </c>
      <c r="G54" t="s">
        <v>10</v>
      </c>
    </row>
    <row r="55" spans="1:7" x14ac:dyDescent="0.35">
      <c r="A55" s="1">
        <v>44206</v>
      </c>
      <c r="B55" t="s">
        <v>15</v>
      </c>
      <c r="C55" t="s">
        <v>382</v>
      </c>
      <c r="D55">
        <v>20.66</v>
      </c>
      <c r="E55" t="s">
        <v>1</v>
      </c>
      <c r="F55" t="s">
        <v>17</v>
      </c>
      <c r="G55" t="s">
        <v>18</v>
      </c>
    </row>
    <row r="56" spans="1:7" x14ac:dyDescent="0.35">
      <c r="A56" s="1">
        <v>44224</v>
      </c>
      <c r="B56" t="s">
        <v>4</v>
      </c>
      <c r="C56" t="s">
        <v>34</v>
      </c>
      <c r="D56">
        <v>20</v>
      </c>
      <c r="E56" t="s">
        <v>1</v>
      </c>
      <c r="F56" t="s">
        <v>6</v>
      </c>
      <c r="G56" t="s">
        <v>35</v>
      </c>
    </row>
    <row r="57" spans="1:7" x14ac:dyDescent="0.35">
      <c r="A57" s="1">
        <v>44220</v>
      </c>
      <c r="B57" t="s">
        <v>4</v>
      </c>
      <c r="C57" t="s">
        <v>34</v>
      </c>
      <c r="D57">
        <v>20</v>
      </c>
      <c r="E57" t="s">
        <v>1</v>
      </c>
      <c r="F57" t="s">
        <v>6</v>
      </c>
      <c r="G57" t="s">
        <v>35</v>
      </c>
    </row>
    <row r="58" spans="1:7" x14ac:dyDescent="0.35">
      <c r="A58" s="1">
        <v>44218</v>
      </c>
      <c r="B58" t="s">
        <v>160</v>
      </c>
      <c r="C58" t="s">
        <v>160</v>
      </c>
      <c r="D58">
        <v>20</v>
      </c>
      <c r="E58" t="s">
        <v>1</v>
      </c>
      <c r="F58" t="s">
        <v>76</v>
      </c>
      <c r="G58" t="s">
        <v>3</v>
      </c>
    </row>
    <row r="59" spans="1:7" x14ac:dyDescent="0.35">
      <c r="A59" s="1">
        <v>44213</v>
      </c>
      <c r="B59" t="s">
        <v>4</v>
      </c>
      <c r="C59" t="s">
        <v>34</v>
      </c>
      <c r="D59">
        <v>20</v>
      </c>
      <c r="E59" t="s">
        <v>1</v>
      </c>
      <c r="F59" t="s">
        <v>6</v>
      </c>
      <c r="G59" t="s">
        <v>35</v>
      </c>
    </row>
    <row r="60" spans="1:7" x14ac:dyDescent="0.35">
      <c r="A60" s="1">
        <v>44210</v>
      </c>
      <c r="B60" t="s">
        <v>4</v>
      </c>
      <c r="C60" t="s">
        <v>34</v>
      </c>
      <c r="D60">
        <v>20</v>
      </c>
      <c r="E60" t="s">
        <v>1</v>
      </c>
      <c r="F60" t="s">
        <v>6</v>
      </c>
      <c r="G60" t="s">
        <v>35</v>
      </c>
    </row>
    <row r="61" spans="1:7" x14ac:dyDescent="0.35">
      <c r="A61" s="1">
        <v>44209</v>
      </c>
      <c r="B61" t="s">
        <v>4</v>
      </c>
      <c r="C61" t="s">
        <v>34</v>
      </c>
      <c r="D61">
        <v>20</v>
      </c>
      <c r="E61" t="s">
        <v>1</v>
      </c>
      <c r="F61" t="s">
        <v>6</v>
      </c>
      <c r="G61" t="s">
        <v>35</v>
      </c>
    </row>
    <row r="62" spans="1:7" x14ac:dyDescent="0.35">
      <c r="A62" s="1">
        <v>44206</v>
      </c>
      <c r="B62" t="s">
        <v>4</v>
      </c>
      <c r="C62" t="s">
        <v>34</v>
      </c>
      <c r="D62">
        <v>20</v>
      </c>
      <c r="E62" t="s">
        <v>1</v>
      </c>
      <c r="F62" t="s">
        <v>6</v>
      </c>
      <c r="G62" t="s">
        <v>35</v>
      </c>
    </row>
    <row r="63" spans="1:7" x14ac:dyDescent="0.35">
      <c r="A63" s="1">
        <v>44200</v>
      </c>
      <c r="B63" t="s">
        <v>4</v>
      </c>
      <c r="C63" t="s">
        <v>34</v>
      </c>
      <c r="D63">
        <v>20</v>
      </c>
      <c r="E63" t="s">
        <v>1</v>
      </c>
      <c r="F63" t="s">
        <v>6</v>
      </c>
      <c r="G63" t="s">
        <v>35</v>
      </c>
    </row>
    <row r="64" spans="1:7" x14ac:dyDescent="0.35">
      <c r="A64" s="1">
        <v>44197</v>
      </c>
      <c r="B64" t="s">
        <v>4</v>
      </c>
      <c r="C64" t="s">
        <v>34</v>
      </c>
      <c r="D64">
        <v>20</v>
      </c>
      <c r="E64" t="s">
        <v>1</v>
      </c>
      <c r="F64" t="s">
        <v>6</v>
      </c>
      <c r="G64" t="s">
        <v>35</v>
      </c>
    </row>
    <row r="65" spans="1:7" x14ac:dyDescent="0.35">
      <c r="A65" s="1">
        <v>44220</v>
      </c>
      <c r="B65" t="s">
        <v>0</v>
      </c>
      <c r="C65" t="s">
        <v>0</v>
      </c>
      <c r="D65">
        <v>18.28</v>
      </c>
      <c r="E65" t="s">
        <v>1</v>
      </c>
      <c r="F65" t="s">
        <v>2</v>
      </c>
      <c r="G65" t="s">
        <v>3</v>
      </c>
    </row>
    <row r="66" spans="1:7" x14ac:dyDescent="0.35">
      <c r="A66" s="1">
        <v>44227</v>
      </c>
      <c r="B66" t="s">
        <v>415</v>
      </c>
      <c r="C66" t="s">
        <v>416</v>
      </c>
      <c r="D66">
        <v>18</v>
      </c>
      <c r="E66" t="s">
        <v>1</v>
      </c>
      <c r="F66" t="s">
        <v>59</v>
      </c>
      <c r="G66" t="s">
        <v>35</v>
      </c>
    </row>
    <row r="67" spans="1:7" x14ac:dyDescent="0.35">
      <c r="A67" s="1">
        <v>44223</v>
      </c>
      <c r="B67" t="s">
        <v>73</v>
      </c>
      <c r="C67" t="s">
        <v>74</v>
      </c>
      <c r="D67">
        <v>17.649999999999999</v>
      </c>
      <c r="E67" t="s">
        <v>1</v>
      </c>
      <c r="F67" t="s">
        <v>72</v>
      </c>
      <c r="G67" t="s">
        <v>10</v>
      </c>
    </row>
    <row r="68" spans="1:7" x14ac:dyDescent="0.35">
      <c r="A68" s="1">
        <v>44221</v>
      </c>
      <c r="B68" t="s">
        <v>73</v>
      </c>
      <c r="C68" t="s">
        <v>74</v>
      </c>
      <c r="D68">
        <v>16.649999999999999</v>
      </c>
      <c r="E68" t="s">
        <v>1</v>
      </c>
      <c r="F68" t="s">
        <v>72</v>
      </c>
      <c r="G68" t="s">
        <v>10</v>
      </c>
    </row>
    <row r="69" spans="1:7" x14ac:dyDescent="0.35">
      <c r="A69" s="1">
        <v>44202</v>
      </c>
      <c r="B69" t="s">
        <v>73</v>
      </c>
      <c r="C69" t="s">
        <v>74</v>
      </c>
      <c r="D69">
        <v>16.649999999999999</v>
      </c>
      <c r="E69" t="s">
        <v>1</v>
      </c>
      <c r="F69" t="s">
        <v>72</v>
      </c>
      <c r="G69" t="s">
        <v>10</v>
      </c>
    </row>
    <row r="70" spans="1:7" x14ac:dyDescent="0.35">
      <c r="A70" s="1">
        <v>44214</v>
      </c>
      <c r="B70" t="s">
        <v>77</v>
      </c>
      <c r="C70" t="s">
        <v>78</v>
      </c>
      <c r="D70">
        <v>16.11</v>
      </c>
      <c r="E70" t="s">
        <v>1</v>
      </c>
      <c r="F70" t="s">
        <v>79</v>
      </c>
      <c r="G70" t="s">
        <v>10</v>
      </c>
    </row>
    <row r="71" spans="1:7" x14ac:dyDescent="0.35">
      <c r="A71" s="1">
        <v>44227</v>
      </c>
      <c r="B71" t="s">
        <v>12</v>
      </c>
      <c r="C71" t="s">
        <v>13</v>
      </c>
      <c r="D71">
        <v>15.04</v>
      </c>
      <c r="E71" t="s">
        <v>1</v>
      </c>
      <c r="F71" t="s">
        <v>14</v>
      </c>
      <c r="G71" t="s">
        <v>10</v>
      </c>
    </row>
    <row r="72" spans="1:7" x14ac:dyDescent="0.35">
      <c r="A72" s="1">
        <v>44005</v>
      </c>
      <c r="B72" t="s">
        <v>356</v>
      </c>
      <c r="C72" t="s">
        <v>357</v>
      </c>
      <c r="D72">
        <v>15</v>
      </c>
      <c r="E72" t="s">
        <v>1</v>
      </c>
      <c r="F72" t="s">
        <v>147</v>
      </c>
      <c r="G72" t="s">
        <v>358</v>
      </c>
    </row>
    <row r="73" spans="1:7" x14ac:dyDescent="0.35">
      <c r="A73" s="1">
        <v>44225</v>
      </c>
      <c r="B73" t="s">
        <v>15</v>
      </c>
      <c r="C73" t="s">
        <v>427</v>
      </c>
      <c r="D73">
        <v>14.71</v>
      </c>
      <c r="E73" t="s">
        <v>1</v>
      </c>
      <c r="F73" t="s">
        <v>17</v>
      </c>
      <c r="G73" t="s">
        <v>18</v>
      </c>
    </row>
    <row r="74" spans="1:7" x14ac:dyDescent="0.35">
      <c r="A74" s="1">
        <v>44202</v>
      </c>
      <c r="B74" t="s">
        <v>15</v>
      </c>
      <c r="C74" t="s">
        <v>386</v>
      </c>
      <c r="D74">
        <v>14.42</v>
      </c>
      <c r="E74" t="s">
        <v>1</v>
      </c>
      <c r="F74" t="s">
        <v>17</v>
      </c>
      <c r="G74" t="s">
        <v>18</v>
      </c>
    </row>
    <row r="75" spans="1:7" x14ac:dyDescent="0.35">
      <c r="A75" s="1">
        <v>44226</v>
      </c>
      <c r="B75" t="s">
        <v>405</v>
      </c>
      <c r="C75" t="s">
        <v>405</v>
      </c>
      <c r="D75">
        <v>14.4</v>
      </c>
      <c r="E75" t="s">
        <v>1</v>
      </c>
      <c r="F75" t="s">
        <v>59</v>
      </c>
      <c r="G75" t="s">
        <v>3</v>
      </c>
    </row>
    <row r="76" spans="1:7" x14ac:dyDescent="0.35">
      <c r="A76" s="1">
        <v>44208</v>
      </c>
      <c r="B76" t="s">
        <v>319</v>
      </c>
      <c r="C76" t="s">
        <v>381</v>
      </c>
      <c r="D76">
        <v>13.77</v>
      </c>
      <c r="E76" t="s">
        <v>1</v>
      </c>
      <c r="F76" t="s">
        <v>17</v>
      </c>
      <c r="G76" t="s">
        <v>3</v>
      </c>
    </row>
    <row r="77" spans="1:7" x14ac:dyDescent="0.35">
      <c r="A77" s="1">
        <v>44223</v>
      </c>
      <c r="B77" t="s">
        <v>23</v>
      </c>
      <c r="C77" t="s">
        <v>429</v>
      </c>
      <c r="D77">
        <v>12.83</v>
      </c>
      <c r="E77" t="s">
        <v>1</v>
      </c>
      <c r="F77" t="s">
        <v>14</v>
      </c>
      <c r="G77" t="s">
        <v>3</v>
      </c>
    </row>
    <row r="78" spans="1:7" x14ac:dyDescent="0.35">
      <c r="A78" s="1">
        <v>44201</v>
      </c>
      <c r="B78" t="s">
        <v>172</v>
      </c>
      <c r="C78" t="s">
        <v>172</v>
      </c>
      <c r="D78">
        <v>12</v>
      </c>
      <c r="E78" t="s">
        <v>1</v>
      </c>
      <c r="F78" t="s">
        <v>86</v>
      </c>
      <c r="G78" t="s">
        <v>3</v>
      </c>
    </row>
    <row r="79" spans="1:7" x14ac:dyDescent="0.35">
      <c r="A79" s="1">
        <v>44227</v>
      </c>
      <c r="B79" t="s">
        <v>49</v>
      </c>
      <c r="C79" t="s">
        <v>379</v>
      </c>
      <c r="D79">
        <v>11.99</v>
      </c>
      <c r="E79" t="s">
        <v>1</v>
      </c>
      <c r="F79" t="s">
        <v>51</v>
      </c>
      <c r="G79" t="s">
        <v>10</v>
      </c>
    </row>
    <row r="80" spans="1:7" x14ac:dyDescent="0.35">
      <c r="A80" s="1">
        <v>44208</v>
      </c>
      <c r="B80" t="s">
        <v>83</v>
      </c>
      <c r="C80" t="s">
        <v>83</v>
      </c>
      <c r="D80">
        <v>10.75</v>
      </c>
      <c r="E80" t="s">
        <v>1</v>
      </c>
      <c r="F80" t="s">
        <v>2</v>
      </c>
      <c r="G80" t="s">
        <v>3</v>
      </c>
    </row>
    <row r="81" spans="1:7" x14ac:dyDescent="0.35">
      <c r="A81" s="1">
        <v>44227</v>
      </c>
      <c r="B81" t="s">
        <v>49</v>
      </c>
      <c r="C81" t="s">
        <v>379</v>
      </c>
      <c r="D81">
        <v>10.39</v>
      </c>
      <c r="E81" t="s">
        <v>1</v>
      </c>
      <c r="F81" t="s">
        <v>51</v>
      </c>
      <c r="G81" t="s">
        <v>10</v>
      </c>
    </row>
    <row r="82" spans="1:7" x14ac:dyDescent="0.35">
      <c r="A82" s="1">
        <v>44218</v>
      </c>
      <c r="B82" t="s">
        <v>56</v>
      </c>
      <c r="C82" t="s">
        <v>56</v>
      </c>
      <c r="D82">
        <v>10</v>
      </c>
      <c r="E82" t="s">
        <v>1</v>
      </c>
      <c r="F82" t="s">
        <v>27</v>
      </c>
      <c r="G82" t="s">
        <v>3</v>
      </c>
    </row>
    <row r="83" spans="1:7" x14ac:dyDescent="0.35">
      <c r="A83" s="1">
        <v>44215</v>
      </c>
      <c r="B83" t="s">
        <v>82</v>
      </c>
      <c r="C83" t="s">
        <v>82</v>
      </c>
      <c r="D83">
        <v>10</v>
      </c>
      <c r="E83" t="s">
        <v>1</v>
      </c>
      <c r="F83" t="s">
        <v>27</v>
      </c>
      <c r="G83" t="s">
        <v>3</v>
      </c>
    </row>
    <row r="84" spans="1:7" x14ac:dyDescent="0.35">
      <c r="A84" s="1">
        <v>44210</v>
      </c>
      <c r="B84" t="s">
        <v>247</v>
      </c>
      <c r="C84" t="s">
        <v>248</v>
      </c>
      <c r="D84">
        <v>10</v>
      </c>
      <c r="E84" t="s">
        <v>1</v>
      </c>
      <c r="F84" t="s">
        <v>27</v>
      </c>
      <c r="G84" t="s">
        <v>35</v>
      </c>
    </row>
    <row r="85" spans="1:7" x14ac:dyDescent="0.35">
      <c r="A85" s="1">
        <v>44199</v>
      </c>
      <c r="B85" t="s">
        <v>15</v>
      </c>
      <c r="C85" t="s">
        <v>378</v>
      </c>
      <c r="D85">
        <v>9.9700000000000006</v>
      </c>
      <c r="E85" t="s">
        <v>1</v>
      </c>
      <c r="F85" t="s">
        <v>17</v>
      </c>
      <c r="G85" t="s">
        <v>18</v>
      </c>
    </row>
    <row r="86" spans="1:7" x14ac:dyDescent="0.35">
      <c r="A86" s="1">
        <v>44222</v>
      </c>
      <c r="B86" t="s">
        <v>36</v>
      </c>
      <c r="C86" t="s">
        <v>37</v>
      </c>
      <c r="D86">
        <v>9.9499999999999993</v>
      </c>
      <c r="E86" t="s">
        <v>1</v>
      </c>
      <c r="F86" t="s">
        <v>38</v>
      </c>
      <c r="G86" t="s">
        <v>3</v>
      </c>
    </row>
    <row r="87" spans="1:7" x14ac:dyDescent="0.35">
      <c r="A87" s="1">
        <v>44209</v>
      </c>
      <c r="B87" t="s">
        <v>49</v>
      </c>
      <c r="C87" t="s">
        <v>379</v>
      </c>
      <c r="D87">
        <v>9.48</v>
      </c>
      <c r="E87" t="s">
        <v>1</v>
      </c>
      <c r="F87" t="s">
        <v>51</v>
      </c>
      <c r="G87" t="s">
        <v>10</v>
      </c>
    </row>
    <row r="88" spans="1:7" x14ac:dyDescent="0.35">
      <c r="A88" s="1">
        <v>44223</v>
      </c>
      <c r="B88" t="s">
        <v>7</v>
      </c>
      <c r="C88" t="s">
        <v>298</v>
      </c>
      <c r="D88">
        <v>7.14</v>
      </c>
      <c r="E88" t="s">
        <v>1</v>
      </c>
      <c r="F88" t="s">
        <v>9</v>
      </c>
      <c r="G88" t="s">
        <v>342</v>
      </c>
    </row>
    <row r="89" spans="1:7" x14ac:dyDescent="0.35">
      <c r="A89" s="1">
        <v>44217</v>
      </c>
      <c r="B89" t="s">
        <v>15</v>
      </c>
      <c r="C89" t="s">
        <v>402</v>
      </c>
      <c r="D89">
        <v>6.93</v>
      </c>
      <c r="E89" t="s">
        <v>1</v>
      </c>
      <c r="F89" t="s">
        <v>17</v>
      </c>
      <c r="G89" t="s">
        <v>18</v>
      </c>
    </row>
    <row r="90" spans="1:7" x14ac:dyDescent="0.35">
      <c r="A90" s="1">
        <v>44226</v>
      </c>
      <c r="B90" t="s">
        <v>409</v>
      </c>
      <c r="C90" t="s">
        <v>410</v>
      </c>
      <c r="D90">
        <v>6.44</v>
      </c>
      <c r="E90" t="s">
        <v>1</v>
      </c>
      <c r="F90" t="s">
        <v>72</v>
      </c>
      <c r="G90" t="s">
        <v>10</v>
      </c>
    </row>
    <row r="91" spans="1:7" x14ac:dyDescent="0.35">
      <c r="A91" s="1">
        <v>44219</v>
      </c>
      <c r="B91" t="s">
        <v>49</v>
      </c>
      <c r="C91" t="s">
        <v>401</v>
      </c>
      <c r="D91">
        <v>5.38</v>
      </c>
      <c r="E91" t="s">
        <v>1</v>
      </c>
      <c r="F91" t="s">
        <v>51</v>
      </c>
      <c r="G91" t="s">
        <v>3</v>
      </c>
    </row>
    <row r="92" spans="1:7" x14ac:dyDescent="0.35">
      <c r="A92" s="1">
        <v>44197</v>
      </c>
      <c r="B92" t="s">
        <v>158</v>
      </c>
      <c r="C92" t="s">
        <v>158</v>
      </c>
      <c r="D92">
        <v>5.38</v>
      </c>
      <c r="E92" t="s">
        <v>1</v>
      </c>
      <c r="F92" t="s">
        <v>159</v>
      </c>
      <c r="G92" t="s">
        <v>3</v>
      </c>
    </row>
    <row r="93" spans="1:7" x14ac:dyDescent="0.35">
      <c r="A93" s="1">
        <v>44210</v>
      </c>
      <c r="B93" t="s">
        <v>394</v>
      </c>
      <c r="C93" t="s">
        <v>395</v>
      </c>
      <c r="D93">
        <v>5.35</v>
      </c>
      <c r="E93" t="s">
        <v>1</v>
      </c>
      <c r="F93" t="s">
        <v>2</v>
      </c>
      <c r="G93" t="s">
        <v>3</v>
      </c>
    </row>
    <row r="94" spans="1:7" x14ac:dyDescent="0.35">
      <c r="A94" s="1">
        <v>44197</v>
      </c>
      <c r="B94" t="s">
        <v>7</v>
      </c>
      <c r="C94" t="s">
        <v>298</v>
      </c>
      <c r="D94">
        <v>5.32</v>
      </c>
      <c r="E94" t="s">
        <v>1</v>
      </c>
      <c r="F94" t="s">
        <v>9</v>
      </c>
      <c r="G94" t="s">
        <v>342</v>
      </c>
    </row>
    <row r="95" spans="1:7" x14ac:dyDescent="0.35">
      <c r="A95" s="1">
        <v>44220</v>
      </c>
      <c r="B95" t="s">
        <v>399</v>
      </c>
      <c r="C95" t="s">
        <v>399</v>
      </c>
      <c r="D95">
        <v>4.29</v>
      </c>
      <c r="E95" t="s">
        <v>1</v>
      </c>
      <c r="F95" t="s">
        <v>14</v>
      </c>
      <c r="G95" t="s">
        <v>18</v>
      </c>
    </row>
    <row r="96" spans="1:7" x14ac:dyDescent="0.35">
      <c r="A96" s="1">
        <v>44208</v>
      </c>
      <c r="B96" t="s">
        <v>219</v>
      </c>
      <c r="C96" t="s">
        <v>219</v>
      </c>
      <c r="D96">
        <v>4</v>
      </c>
      <c r="E96" t="s">
        <v>1</v>
      </c>
      <c r="F96" t="s">
        <v>220</v>
      </c>
      <c r="G96" t="s">
        <v>3</v>
      </c>
    </row>
    <row r="97" spans="1:7" x14ac:dyDescent="0.35">
      <c r="A97" s="1">
        <v>44205</v>
      </c>
      <c r="B97" t="s">
        <v>49</v>
      </c>
      <c r="C97" t="s">
        <v>384</v>
      </c>
      <c r="D97">
        <v>4</v>
      </c>
      <c r="E97" t="s">
        <v>1</v>
      </c>
      <c r="F97" t="s">
        <v>51</v>
      </c>
      <c r="G97" t="s">
        <v>3</v>
      </c>
    </row>
    <row r="98" spans="1:7" x14ac:dyDescent="0.35">
      <c r="A98" s="1">
        <v>44204</v>
      </c>
      <c r="B98" t="s">
        <v>49</v>
      </c>
      <c r="C98" t="s">
        <v>64</v>
      </c>
      <c r="D98">
        <v>3.47</v>
      </c>
      <c r="E98" t="s">
        <v>1</v>
      </c>
      <c r="F98" t="s">
        <v>51</v>
      </c>
      <c r="G98" t="s">
        <v>3</v>
      </c>
    </row>
    <row r="99" spans="1:7" x14ac:dyDescent="0.35">
      <c r="A99" s="1">
        <v>44206</v>
      </c>
      <c r="B99" t="s">
        <v>96</v>
      </c>
      <c r="C99" t="s">
        <v>96</v>
      </c>
      <c r="D99">
        <v>3.43</v>
      </c>
      <c r="E99" t="s">
        <v>1</v>
      </c>
      <c r="F99" t="s">
        <v>72</v>
      </c>
      <c r="G99" t="s">
        <v>10</v>
      </c>
    </row>
    <row r="100" spans="1:7" x14ac:dyDescent="0.35">
      <c r="A100" s="1">
        <v>44217</v>
      </c>
      <c r="B100" t="s">
        <v>227</v>
      </c>
      <c r="C100" t="s">
        <v>228</v>
      </c>
      <c r="D100">
        <v>1.99</v>
      </c>
      <c r="E100" t="s">
        <v>1</v>
      </c>
      <c r="F100" t="s">
        <v>55</v>
      </c>
      <c r="G100" t="s">
        <v>10</v>
      </c>
    </row>
    <row r="101" spans="1:7" x14ac:dyDescent="0.35">
      <c r="A101" s="1">
        <v>44210</v>
      </c>
      <c r="B101" t="s">
        <v>88</v>
      </c>
      <c r="C101" t="s">
        <v>88</v>
      </c>
      <c r="D101">
        <v>1.75</v>
      </c>
      <c r="E101" t="s">
        <v>1</v>
      </c>
      <c r="F101" t="s">
        <v>27</v>
      </c>
      <c r="G101" t="s">
        <v>3</v>
      </c>
    </row>
    <row r="102" spans="1:7" x14ac:dyDescent="0.35">
      <c r="A102" s="1">
        <v>44203</v>
      </c>
      <c r="B102" t="s">
        <v>199</v>
      </c>
      <c r="C102" t="s">
        <v>200</v>
      </c>
      <c r="D102">
        <v>1.06</v>
      </c>
      <c r="E102" t="s">
        <v>1</v>
      </c>
      <c r="F102" t="s">
        <v>201</v>
      </c>
      <c r="G102" t="s">
        <v>3</v>
      </c>
    </row>
    <row r="103" spans="1:7" x14ac:dyDescent="0.35">
      <c r="A103" s="1">
        <v>44199</v>
      </c>
      <c r="B103" t="s">
        <v>141</v>
      </c>
      <c r="C103" t="s">
        <v>141</v>
      </c>
      <c r="D103">
        <v>1</v>
      </c>
      <c r="E103" t="s">
        <v>1</v>
      </c>
      <c r="F103" t="s">
        <v>55</v>
      </c>
      <c r="G103" t="s">
        <v>18</v>
      </c>
    </row>
    <row r="104" spans="1:7" x14ac:dyDescent="0.35">
      <c r="A104" s="1">
        <v>44227</v>
      </c>
      <c r="B104" t="s">
        <v>424</v>
      </c>
      <c r="C104" t="s">
        <v>425</v>
      </c>
      <c r="D104">
        <v>0.33</v>
      </c>
      <c r="E104" t="s">
        <v>419</v>
      </c>
      <c r="F104" t="s">
        <v>420</v>
      </c>
      <c r="G104" t="s">
        <v>109</v>
      </c>
    </row>
    <row r="105" spans="1:7" x14ac:dyDescent="0.35">
      <c r="A105" s="1">
        <v>44227</v>
      </c>
      <c r="B105" t="s">
        <v>422</v>
      </c>
      <c r="C105" t="s">
        <v>423</v>
      </c>
      <c r="D105">
        <v>0.03</v>
      </c>
      <c r="E105" t="s">
        <v>419</v>
      </c>
      <c r="F105" t="s">
        <v>420</v>
      </c>
      <c r="G105" t="s">
        <v>186</v>
      </c>
    </row>
    <row r="106" spans="1:7" x14ac:dyDescent="0.35">
      <c r="A106" s="1">
        <v>44227</v>
      </c>
      <c r="B106" t="s">
        <v>417</v>
      </c>
      <c r="C106" t="s">
        <v>418</v>
      </c>
      <c r="D106">
        <v>0.01</v>
      </c>
      <c r="E106" t="s">
        <v>419</v>
      </c>
      <c r="F106" t="s">
        <v>420</v>
      </c>
      <c r="G106" t="s">
        <v>421</v>
      </c>
    </row>
  </sheetData>
  <autoFilter ref="A1:G22">
    <sortState ref="A2:G106">
      <sortCondition descending="1" ref="D1:D22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opLeftCell="D1" zoomScale="55" zoomScaleNormal="55" workbookViewId="0">
      <selection activeCell="K3" sqref="K3"/>
    </sheetView>
  </sheetViews>
  <sheetFormatPr defaultRowHeight="14.5" x14ac:dyDescent="0.35"/>
  <cols>
    <col min="1" max="1" width="11" customWidth="1"/>
    <col min="2" max="2" width="46" customWidth="1"/>
    <col min="3" max="3" width="48" customWidth="1"/>
    <col min="5" max="5" width="13.54296875" customWidth="1"/>
    <col min="7" max="7" width="29.453125" customWidth="1"/>
    <col min="9" max="9" width="13" customWidth="1"/>
    <col min="15" max="15" width="9.1796875" bestFit="1" customWidth="1"/>
    <col min="19" max="19" width="17.08984375" style="11" customWidth="1"/>
  </cols>
  <sheetData>
    <row r="1" spans="1:19" x14ac:dyDescent="0.35">
      <c r="A1" t="s">
        <v>338</v>
      </c>
      <c r="D1" t="s">
        <v>334</v>
      </c>
      <c r="E1" t="s">
        <v>337</v>
      </c>
      <c r="F1" t="s">
        <v>335</v>
      </c>
      <c r="G1" t="s">
        <v>336</v>
      </c>
      <c r="I1" t="s">
        <v>164</v>
      </c>
      <c r="J1" s="3" t="s">
        <v>165</v>
      </c>
      <c r="K1" s="10">
        <v>44228</v>
      </c>
      <c r="L1" t="s">
        <v>164</v>
      </c>
      <c r="M1" s="3" t="s">
        <v>165</v>
      </c>
      <c r="N1" s="10">
        <v>44197</v>
      </c>
      <c r="O1" t="s">
        <v>164</v>
      </c>
      <c r="P1" s="3" t="s">
        <v>165</v>
      </c>
      <c r="Q1" s="10">
        <v>44166</v>
      </c>
      <c r="R1" t="s">
        <v>180</v>
      </c>
      <c r="S1" s="11" t="s">
        <v>434</v>
      </c>
    </row>
    <row r="2" spans="1:19" x14ac:dyDescent="0.35">
      <c r="A2" s="1">
        <v>44255</v>
      </c>
      <c r="B2" t="s">
        <v>482</v>
      </c>
      <c r="C2" t="s">
        <v>483</v>
      </c>
      <c r="D2">
        <v>0.01</v>
      </c>
      <c r="E2" t="s">
        <v>419</v>
      </c>
      <c r="F2" t="s">
        <v>420</v>
      </c>
      <c r="I2" s="1">
        <v>44228</v>
      </c>
      <c r="J2">
        <f t="shared" ref="J2:J29" si="0" xml:space="preserve"> SUMIFS($D$2:$D$105,$A$2:$A$105, "="&amp;I2)</f>
        <v>238.55</v>
      </c>
      <c r="K2">
        <f>J2</f>
        <v>238.55</v>
      </c>
      <c r="L2" s="2">
        <v>44197</v>
      </c>
      <c r="M2">
        <v>57.230000000000004</v>
      </c>
      <c r="N2">
        <v>57.230000000000004</v>
      </c>
      <c r="O2" s="2">
        <v>44166</v>
      </c>
      <c r="P2" s="3">
        <v>63.33</v>
      </c>
      <c r="Q2">
        <v>63.33</v>
      </c>
      <c r="R2" s="3">
        <f>2625+1500+1500+4000+400</f>
        <v>10025</v>
      </c>
      <c r="S2" s="11">
        <f>K2/R2</f>
        <v>2.3795511221945138E-2</v>
      </c>
    </row>
    <row r="3" spans="1:19" x14ac:dyDescent="0.35">
      <c r="A3" s="1">
        <v>44255</v>
      </c>
      <c r="B3" t="s">
        <v>480</v>
      </c>
      <c r="C3" t="s">
        <v>481</v>
      </c>
      <c r="D3">
        <v>0.05</v>
      </c>
      <c r="E3" t="s">
        <v>419</v>
      </c>
      <c r="F3" t="s">
        <v>420</v>
      </c>
      <c r="I3" s="1">
        <v>44229</v>
      </c>
      <c r="J3">
        <f t="shared" si="0"/>
        <v>3206</v>
      </c>
      <c r="K3">
        <f>K2+J3</f>
        <v>3444.55</v>
      </c>
      <c r="L3" s="2">
        <v>44198</v>
      </c>
      <c r="M3">
        <v>25.65</v>
      </c>
      <c r="N3">
        <v>82.88</v>
      </c>
      <c r="O3" s="2">
        <v>44167</v>
      </c>
      <c r="P3" s="3">
        <v>591.72</v>
      </c>
      <c r="Q3">
        <v>655.05000000000007</v>
      </c>
      <c r="R3" s="3">
        <f t="shared" ref="R3:R32" si="1">2625+1500+1500+4000+400</f>
        <v>10025</v>
      </c>
      <c r="S3" s="11">
        <f>K3/R3</f>
        <v>0.34359600997506234</v>
      </c>
    </row>
    <row r="4" spans="1:19" x14ac:dyDescent="0.35">
      <c r="A4" s="1">
        <v>44255</v>
      </c>
      <c r="B4" t="s">
        <v>484</v>
      </c>
      <c r="C4" t="s">
        <v>485</v>
      </c>
      <c r="D4">
        <v>0.21</v>
      </c>
      <c r="E4" t="s">
        <v>419</v>
      </c>
      <c r="F4" t="s">
        <v>420</v>
      </c>
      <c r="I4" s="1">
        <v>44230</v>
      </c>
      <c r="J4">
        <f t="shared" si="0"/>
        <v>171</v>
      </c>
      <c r="K4">
        <f>K3+J4</f>
        <v>3615.55</v>
      </c>
      <c r="L4" s="2">
        <v>44199</v>
      </c>
      <c r="M4">
        <v>190.46</v>
      </c>
      <c r="N4">
        <v>273.34000000000003</v>
      </c>
      <c r="O4" s="2">
        <v>44168</v>
      </c>
      <c r="P4" s="3">
        <v>2420.25</v>
      </c>
      <c r="Q4">
        <v>3075.3</v>
      </c>
      <c r="R4" s="3">
        <f t="shared" si="1"/>
        <v>10025</v>
      </c>
      <c r="S4" s="11">
        <f t="shared" ref="S4:S29" si="2">K4/R4</f>
        <v>0.36065336658354119</v>
      </c>
    </row>
    <row r="5" spans="1:19" x14ac:dyDescent="0.35">
      <c r="A5" s="1">
        <v>44251</v>
      </c>
      <c r="B5" t="s">
        <v>476</v>
      </c>
      <c r="C5" t="s">
        <v>477</v>
      </c>
      <c r="D5">
        <v>1.08</v>
      </c>
      <c r="E5" t="s">
        <v>1</v>
      </c>
      <c r="F5" t="s">
        <v>17</v>
      </c>
      <c r="G5" t="s">
        <v>10</v>
      </c>
      <c r="I5" s="1">
        <v>44231</v>
      </c>
      <c r="J5">
        <f t="shared" si="0"/>
        <v>25</v>
      </c>
      <c r="K5">
        <f>K4+J5</f>
        <v>3640.55</v>
      </c>
      <c r="L5" s="2">
        <v>44200</v>
      </c>
      <c r="M5">
        <v>2756.75</v>
      </c>
      <c r="N5">
        <v>3030.09</v>
      </c>
      <c r="O5" s="2">
        <v>44169</v>
      </c>
      <c r="P5" s="3">
        <v>94.85</v>
      </c>
      <c r="Q5">
        <v>3170.15</v>
      </c>
      <c r="R5" s="3">
        <f t="shared" si="1"/>
        <v>10025</v>
      </c>
      <c r="S5" s="11">
        <f t="shared" si="2"/>
        <v>0.36314713216957606</v>
      </c>
    </row>
    <row r="6" spans="1:19" x14ac:dyDescent="0.35">
      <c r="A6" s="1">
        <v>44243</v>
      </c>
      <c r="B6" t="s">
        <v>88</v>
      </c>
      <c r="C6" t="s">
        <v>88</v>
      </c>
      <c r="D6">
        <v>1.75</v>
      </c>
      <c r="E6" t="s">
        <v>1</v>
      </c>
      <c r="F6" t="s">
        <v>27</v>
      </c>
      <c r="G6" t="s">
        <v>3</v>
      </c>
      <c r="I6" s="1">
        <v>44232</v>
      </c>
      <c r="J6">
        <f t="shared" si="0"/>
        <v>160.69</v>
      </c>
      <c r="K6">
        <f t="shared" ref="K6:K29" si="3">K5+J6</f>
        <v>3801.2400000000002</v>
      </c>
      <c r="L6" s="2">
        <v>44201</v>
      </c>
      <c r="M6">
        <v>1008.5999999999999</v>
      </c>
      <c r="N6">
        <v>4038.69</v>
      </c>
      <c r="O6" s="2">
        <v>44170</v>
      </c>
      <c r="P6" s="3">
        <v>12</v>
      </c>
      <c r="Q6">
        <v>3182.15</v>
      </c>
      <c r="R6" s="3">
        <f t="shared" si="1"/>
        <v>10025</v>
      </c>
      <c r="S6" s="11">
        <f t="shared" si="2"/>
        <v>0.37917605985037411</v>
      </c>
    </row>
    <row r="7" spans="1:19" x14ac:dyDescent="0.35">
      <c r="A7" s="1">
        <v>44248</v>
      </c>
      <c r="B7" t="s">
        <v>227</v>
      </c>
      <c r="C7" t="s">
        <v>228</v>
      </c>
      <c r="D7">
        <v>1.99</v>
      </c>
      <c r="E7" t="s">
        <v>1</v>
      </c>
      <c r="F7" t="s">
        <v>55</v>
      </c>
      <c r="G7" t="s">
        <v>10</v>
      </c>
      <c r="I7" s="1">
        <v>44233</v>
      </c>
      <c r="J7">
        <f t="shared" si="0"/>
        <v>137.94999999999999</v>
      </c>
      <c r="K7">
        <f t="shared" si="3"/>
        <v>3939.19</v>
      </c>
      <c r="L7" s="2">
        <v>44202</v>
      </c>
      <c r="M7">
        <v>2484.7399999999998</v>
      </c>
      <c r="N7">
        <v>6523.43</v>
      </c>
      <c r="O7" s="2">
        <v>44171</v>
      </c>
      <c r="P7" s="3">
        <v>78.23</v>
      </c>
      <c r="Q7">
        <v>3260.38</v>
      </c>
      <c r="R7" s="3">
        <f t="shared" si="1"/>
        <v>10025</v>
      </c>
      <c r="S7" s="11">
        <f t="shared" si="2"/>
        <v>0.39293665835411473</v>
      </c>
    </row>
    <row r="8" spans="1:19" x14ac:dyDescent="0.35">
      <c r="A8" s="1">
        <v>44241</v>
      </c>
      <c r="C8" t="s">
        <v>454</v>
      </c>
      <c r="D8">
        <v>3.43</v>
      </c>
      <c r="I8" s="1">
        <v>44234</v>
      </c>
      <c r="J8">
        <f t="shared" si="0"/>
        <v>73.41</v>
      </c>
      <c r="K8">
        <f t="shared" si="3"/>
        <v>4012.6</v>
      </c>
      <c r="L8" s="2">
        <v>44203</v>
      </c>
      <c r="M8">
        <v>155.07</v>
      </c>
      <c r="N8">
        <v>6678.5</v>
      </c>
      <c r="O8" s="2">
        <v>44172</v>
      </c>
      <c r="P8" s="3">
        <v>308.01</v>
      </c>
      <c r="Q8">
        <v>3568.3900000000003</v>
      </c>
      <c r="R8" s="3">
        <f t="shared" si="1"/>
        <v>10025</v>
      </c>
      <c r="S8" s="11">
        <f t="shared" si="2"/>
        <v>0.40025935162094761</v>
      </c>
    </row>
    <row r="9" spans="1:19" x14ac:dyDescent="0.35">
      <c r="A9" s="1">
        <v>44248</v>
      </c>
      <c r="B9" t="s">
        <v>465</v>
      </c>
      <c r="C9" t="s">
        <v>466</v>
      </c>
      <c r="D9">
        <v>4</v>
      </c>
      <c r="E9" t="s">
        <v>1</v>
      </c>
      <c r="F9" t="s">
        <v>59</v>
      </c>
      <c r="G9" t="s">
        <v>10</v>
      </c>
      <c r="I9" s="1">
        <v>44235</v>
      </c>
      <c r="J9">
        <f t="shared" si="0"/>
        <v>98.57</v>
      </c>
      <c r="K9">
        <f t="shared" si="3"/>
        <v>4111.17</v>
      </c>
      <c r="L9" s="2">
        <v>44204</v>
      </c>
      <c r="M9">
        <v>63.24</v>
      </c>
      <c r="N9">
        <v>6741.74</v>
      </c>
      <c r="O9" s="2">
        <v>44173</v>
      </c>
      <c r="P9" s="3">
        <v>108.5</v>
      </c>
      <c r="Q9">
        <v>3676.8900000000003</v>
      </c>
      <c r="R9" s="3">
        <f t="shared" si="1"/>
        <v>10025</v>
      </c>
      <c r="S9" s="11">
        <f t="shared" si="2"/>
        <v>0.41009177057356611</v>
      </c>
    </row>
    <row r="10" spans="1:19" x14ac:dyDescent="0.35">
      <c r="A10" s="1">
        <v>44249</v>
      </c>
      <c r="B10" t="s">
        <v>457</v>
      </c>
      <c r="C10" t="s">
        <v>457</v>
      </c>
      <c r="D10">
        <v>4</v>
      </c>
      <c r="E10" t="s">
        <v>1</v>
      </c>
      <c r="F10" t="s">
        <v>72</v>
      </c>
      <c r="G10" t="s">
        <v>3</v>
      </c>
      <c r="I10" s="1">
        <v>44236</v>
      </c>
      <c r="J10">
        <f t="shared" si="0"/>
        <v>344.35</v>
      </c>
      <c r="K10">
        <f t="shared" si="3"/>
        <v>4455.5200000000004</v>
      </c>
      <c r="L10" s="2">
        <v>44205</v>
      </c>
      <c r="M10">
        <v>26</v>
      </c>
      <c r="N10">
        <v>6767.74</v>
      </c>
      <c r="O10" s="2">
        <v>44174</v>
      </c>
      <c r="P10" s="3">
        <v>232.47</v>
      </c>
      <c r="Q10">
        <v>3909.36</v>
      </c>
      <c r="R10" s="3">
        <f t="shared" si="1"/>
        <v>10025</v>
      </c>
      <c r="S10" s="11">
        <f t="shared" si="2"/>
        <v>0.44444089775561102</v>
      </c>
    </row>
    <row r="11" spans="1:19" x14ac:dyDescent="0.35">
      <c r="A11" s="1">
        <v>44229</v>
      </c>
      <c r="C11" t="s">
        <v>437</v>
      </c>
      <c r="D11">
        <v>5</v>
      </c>
      <c r="I11" s="1">
        <v>44237</v>
      </c>
      <c r="J11">
        <f t="shared" si="0"/>
        <v>211.32999999999998</v>
      </c>
      <c r="K11">
        <f t="shared" si="3"/>
        <v>4666.8500000000004</v>
      </c>
      <c r="L11" s="2">
        <v>44206</v>
      </c>
      <c r="M11">
        <v>44.089999999999996</v>
      </c>
      <c r="N11">
        <v>6811.83</v>
      </c>
      <c r="O11" s="2">
        <v>44175</v>
      </c>
      <c r="P11" s="3">
        <v>61.510000000000005</v>
      </c>
      <c r="Q11">
        <v>3970.8700000000003</v>
      </c>
      <c r="R11" s="3">
        <f t="shared" si="1"/>
        <v>10025</v>
      </c>
      <c r="S11" s="11">
        <f t="shared" si="2"/>
        <v>0.46552119700748135</v>
      </c>
    </row>
    <row r="12" spans="1:19" x14ac:dyDescent="0.35">
      <c r="A12" s="1">
        <v>44255</v>
      </c>
      <c r="B12" t="s">
        <v>96</v>
      </c>
      <c r="C12" t="s">
        <v>96</v>
      </c>
      <c r="D12">
        <v>5.25</v>
      </c>
      <c r="E12" t="s">
        <v>1</v>
      </c>
      <c r="F12" t="s">
        <v>72</v>
      </c>
      <c r="I12" s="1">
        <v>44238</v>
      </c>
      <c r="J12">
        <f t="shared" si="0"/>
        <v>127.89</v>
      </c>
      <c r="K12">
        <f t="shared" si="3"/>
        <v>4794.7400000000007</v>
      </c>
      <c r="L12" s="2">
        <v>44207</v>
      </c>
      <c r="M12">
        <v>103.1</v>
      </c>
      <c r="N12">
        <v>6914.93</v>
      </c>
      <c r="O12" s="2">
        <v>44176</v>
      </c>
      <c r="P12" s="3">
        <v>174.51999999999998</v>
      </c>
      <c r="Q12">
        <v>4145.3900000000003</v>
      </c>
      <c r="R12" s="3">
        <f t="shared" si="1"/>
        <v>10025</v>
      </c>
      <c r="S12" s="11">
        <f t="shared" si="2"/>
        <v>0.47827830423940154</v>
      </c>
    </row>
    <row r="13" spans="1:19" x14ac:dyDescent="0.35">
      <c r="A13" s="1">
        <v>44241</v>
      </c>
      <c r="C13" t="s">
        <v>453</v>
      </c>
      <c r="D13">
        <v>5.35</v>
      </c>
      <c r="I13" s="1">
        <v>44239</v>
      </c>
      <c r="J13">
        <f t="shared" si="0"/>
        <v>84.6</v>
      </c>
      <c r="K13">
        <f t="shared" si="3"/>
        <v>4879.3400000000011</v>
      </c>
      <c r="L13" s="2">
        <v>44208</v>
      </c>
      <c r="M13">
        <v>178.52</v>
      </c>
      <c r="N13">
        <v>7093.4500000000007</v>
      </c>
      <c r="O13" s="2">
        <v>44177</v>
      </c>
      <c r="P13" s="3">
        <v>70.260000000000005</v>
      </c>
      <c r="Q13">
        <v>4215.6500000000005</v>
      </c>
      <c r="R13" s="3">
        <f t="shared" si="1"/>
        <v>10025</v>
      </c>
      <c r="S13" s="11">
        <f t="shared" si="2"/>
        <v>0.48671720698254373</v>
      </c>
    </row>
    <row r="14" spans="1:19" x14ac:dyDescent="0.35">
      <c r="A14" s="1">
        <v>44244</v>
      </c>
      <c r="B14" t="s">
        <v>471</v>
      </c>
      <c r="C14" t="s">
        <v>472</v>
      </c>
      <c r="D14">
        <v>5.35</v>
      </c>
      <c r="E14" t="s">
        <v>1</v>
      </c>
      <c r="F14" t="s">
        <v>55</v>
      </c>
      <c r="G14" t="s">
        <v>3</v>
      </c>
      <c r="I14" s="1">
        <v>44240</v>
      </c>
      <c r="J14">
        <f t="shared" si="0"/>
        <v>15.18</v>
      </c>
      <c r="K14">
        <f t="shared" si="3"/>
        <v>4894.5200000000013</v>
      </c>
      <c r="L14" s="2">
        <v>44209</v>
      </c>
      <c r="M14">
        <v>69.48</v>
      </c>
      <c r="N14">
        <v>7162.93</v>
      </c>
      <c r="O14" s="2">
        <v>44178</v>
      </c>
      <c r="P14" s="3">
        <v>187.36999999999998</v>
      </c>
      <c r="Q14">
        <v>4403.0200000000004</v>
      </c>
      <c r="R14" s="3">
        <f t="shared" si="1"/>
        <v>10025</v>
      </c>
      <c r="S14" s="11">
        <f t="shared" si="2"/>
        <v>0.48823142144638415</v>
      </c>
    </row>
    <row r="15" spans="1:19" x14ac:dyDescent="0.35">
      <c r="A15" s="1">
        <v>44250</v>
      </c>
      <c r="B15" t="s">
        <v>49</v>
      </c>
      <c r="C15" t="s">
        <v>401</v>
      </c>
      <c r="D15">
        <v>5.38</v>
      </c>
      <c r="E15" t="s">
        <v>1</v>
      </c>
      <c r="F15" t="s">
        <v>51</v>
      </c>
      <c r="G15" t="s">
        <v>3</v>
      </c>
      <c r="I15" s="1">
        <v>44241</v>
      </c>
      <c r="J15">
        <f t="shared" si="0"/>
        <v>123.99000000000001</v>
      </c>
      <c r="K15">
        <f t="shared" si="3"/>
        <v>5018.5100000000011</v>
      </c>
      <c r="L15" s="2">
        <v>44210</v>
      </c>
      <c r="M15">
        <v>37.1</v>
      </c>
      <c r="N15">
        <v>7200.0300000000007</v>
      </c>
      <c r="O15" s="2">
        <v>44179</v>
      </c>
      <c r="P15" s="3">
        <v>171.19</v>
      </c>
      <c r="Q15">
        <v>4574.21</v>
      </c>
      <c r="R15" s="3">
        <f t="shared" si="1"/>
        <v>10025</v>
      </c>
      <c r="S15" s="11">
        <f t="shared" si="2"/>
        <v>0.50059950124688291</v>
      </c>
    </row>
    <row r="16" spans="1:19" x14ac:dyDescent="0.35">
      <c r="A16" s="1">
        <v>44245</v>
      </c>
      <c r="B16" t="s">
        <v>111</v>
      </c>
      <c r="C16" t="s">
        <v>329</v>
      </c>
      <c r="D16">
        <v>7.18</v>
      </c>
      <c r="E16" t="s">
        <v>1</v>
      </c>
      <c r="F16" t="s">
        <v>47</v>
      </c>
      <c r="G16" t="s">
        <v>10</v>
      </c>
      <c r="I16" s="1">
        <v>44242</v>
      </c>
      <c r="J16">
        <f t="shared" si="0"/>
        <v>55</v>
      </c>
      <c r="K16">
        <f t="shared" si="3"/>
        <v>5073.5100000000011</v>
      </c>
      <c r="L16" s="2">
        <v>44211</v>
      </c>
      <c r="M16">
        <v>123.63</v>
      </c>
      <c r="N16">
        <v>7323.6600000000008</v>
      </c>
      <c r="O16" s="2">
        <v>44180</v>
      </c>
      <c r="P16" s="3">
        <v>86.77</v>
      </c>
      <c r="Q16">
        <v>4660.9800000000005</v>
      </c>
      <c r="R16" s="3">
        <f t="shared" si="1"/>
        <v>10025</v>
      </c>
      <c r="S16" s="11">
        <f t="shared" si="2"/>
        <v>0.50608578553615968</v>
      </c>
    </row>
    <row r="17" spans="1:19" x14ac:dyDescent="0.35">
      <c r="A17" s="1">
        <v>44237</v>
      </c>
      <c r="C17" t="s">
        <v>142</v>
      </c>
      <c r="D17">
        <v>7.95</v>
      </c>
      <c r="I17" s="1">
        <v>44243</v>
      </c>
      <c r="J17">
        <f t="shared" si="0"/>
        <v>17.88</v>
      </c>
      <c r="K17">
        <f t="shared" si="3"/>
        <v>5091.3900000000012</v>
      </c>
      <c r="L17" s="2">
        <v>44212</v>
      </c>
      <c r="M17">
        <v>27.91</v>
      </c>
      <c r="N17">
        <v>7351.5700000000006</v>
      </c>
      <c r="O17" s="2">
        <v>44181</v>
      </c>
      <c r="P17" s="3">
        <v>389.57</v>
      </c>
      <c r="Q17">
        <v>5050.55</v>
      </c>
      <c r="R17" s="3">
        <f t="shared" si="1"/>
        <v>10025</v>
      </c>
      <c r="S17" s="11">
        <f t="shared" si="2"/>
        <v>0.50786932668329188</v>
      </c>
    </row>
    <row r="18" spans="1:19" x14ac:dyDescent="0.35">
      <c r="A18" s="1">
        <v>44248</v>
      </c>
      <c r="B18" t="s">
        <v>459</v>
      </c>
      <c r="C18" t="s">
        <v>460</v>
      </c>
      <c r="D18">
        <v>8.57</v>
      </c>
      <c r="E18" t="s">
        <v>1</v>
      </c>
      <c r="F18" t="s">
        <v>461</v>
      </c>
      <c r="G18" t="s">
        <v>3</v>
      </c>
      <c r="I18" s="1">
        <v>44244</v>
      </c>
      <c r="J18">
        <f t="shared" si="0"/>
        <v>1196.07</v>
      </c>
      <c r="K18">
        <f t="shared" si="3"/>
        <v>6287.4600000000009</v>
      </c>
      <c r="L18" s="2">
        <v>44213</v>
      </c>
      <c r="M18">
        <v>48.480000000000004</v>
      </c>
      <c r="N18">
        <v>7400.05</v>
      </c>
      <c r="O18" s="2">
        <v>44182</v>
      </c>
      <c r="P18" s="3">
        <v>1622.29</v>
      </c>
      <c r="Q18">
        <v>6672.84</v>
      </c>
      <c r="R18" s="3">
        <f t="shared" si="1"/>
        <v>10025</v>
      </c>
      <c r="S18" s="11">
        <f t="shared" si="2"/>
        <v>0.62717805486284295</v>
      </c>
    </row>
    <row r="19" spans="1:19" x14ac:dyDescent="0.35">
      <c r="A19" s="1">
        <v>44248</v>
      </c>
      <c r="B19" t="s">
        <v>15</v>
      </c>
      <c r="C19" t="s">
        <v>468</v>
      </c>
      <c r="D19">
        <v>8.9700000000000006</v>
      </c>
      <c r="E19" t="s">
        <v>1</v>
      </c>
      <c r="F19" t="s">
        <v>17</v>
      </c>
      <c r="G19" t="s">
        <v>18</v>
      </c>
      <c r="I19" s="1">
        <v>44245</v>
      </c>
      <c r="J19">
        <f t="shared" si="0"/>
        <v>1407.18</v>
      </c>
      <c r="K19">
        <f t="shared" si="3"/>
        <v>7694.6400000000012</v>
      </c>
      <c r="L19" s="2">
        <v>44214</v>
      </c>
      <c r="M19">
        <v>16.11</v>
      </c>
      <c r="N19">
        <v>7416.16</v>
      </c>
      <c r="O19" s="2">
        <v>44183</v>
      </c>
      <c r="P19" s="3">
        <v>345.07</v>
      </c>
      <c r="Q19">
        <v>7017.91</v>
      </c>
      <c r="R19" s="3">
        <f t="shared" si="1"/>
        <v>10025</v>
      </c>
      <c r="S19" s="11">
        <f t="shared" si="2"/>
        <v>0.76754513715710737</v>
      </c>
    </row>
    <row r="20" spans="1:19" x14ac:dyDescent="0.35">
      <c r="A20" s="1">
        <v>44237</v>
      </c>
      <c r="C20" t="s">
        <v>7</v>
      </c>
      <c r="D20">
        <v>9.26</v>
      </c>
      <c r="I20" s="1">
        <v>44246</v>
      </c>
      <c r="J20">
        <f t="shared" si="0"/>
        <v>174.81</v>
      </c>
      <c r="K20">
        <f t="shared" si="3"/>
        <v>7869.4500000000016</v>
      </c>
      <c r="L20" s="2">
        <v>44215</v>
      </c>
      <c r="M20">
        <v>74.95</v>
      </c>
      <c r="N20">
        <v>7491.11</v>
      </c>
      <c r="O20" s="2">
        <v>44184</v>
      </c>
      <c r="P20" s="3">
        <v>164.95</v>
      </c>
      <c r="Q20">
        <v>7182.86</v>
      </c>
      <c r="R20" s="3">
        <f t="shared" si="1"/>
        <v>10025</v>
      </c>
      <c r="S20" s="11">
        <f t="shared" si="2"/>
        <v>0.78498254364089792</v>
      </c>
    </row>
    <row r="21" spans="1:19" x14ac:dyDescent="0.35">
      <c r="A21" s="1">
        <v>44255</v>
      </c>
      <c r="B21" t="s">
        <v>7</v>
      </c>
      <c r="C21" t="s">
        <v>298</v>
      </c>
      <c r="D21">
        <v>9.59</v>
      </c>
      <c r="E21" t="s">
        <v>1</v>
      </c>
      <c r="F21" t="s">
        <v>9</v>
      </c>
      <c r="I21" s="1">
        <v>44247</v>
      </c>
      <c r="J21">
        <f t="shared" si="0"/>
        <v>0</v>
      </c>
      <c r="K21">
        <f t="shared" si="3"/>
        <v>7869.4500000000016</v>
      </c>
      <c r="L21" s="2">
        <v>44216</v>
      </c>
      <c r="M21">
        <v>25</v>
      </c>
      <c r="N21">
        <v>7516.11</v>
      </c>
      <c r="O21" s="2">
        <v>44185</v>
      </c>
      <c r="P21" s="3">
        <v>498.56</v>
      </c>
      <c r="Q21">
        <v>7681.42</v>
      </c>
      <c r="R21" s="3">
        <f t="shared" si="1"/>
        <v>10025</v>
      </c>
      <c r="S21" s="11">
        <f t="shared" si="2"/>
        <v>0.78498254364089792</v>
      </c>
    </row>
    <row r="22" spans="1:19" x14ac:dyDescent="0.35">
      <c r="A22" s="1">
        <v>44236</v>
      </c>
      <c r="C22" t="s">
        <v>450</v>
      </c>
      <c r="D22">
        <v>10</v>
      </c>
      <c r="I22" s="1">
        <v>44248</v>
      </c>
      <c r="J22">
        <f t="shared" si="0"/>
        <v>249.72999999999996</v>
      </c>
      <c r="K22">
        <f t="shared" si="3"/>
        <v>8119.1800000000012</v>
      </c>
      <c r="L22" s="2">
        <v>44217</v>
      </c>
      <c r="M22">
        <v>52.06</v>
      </c>
      <c r="N22">
        <v>7568.17</v>
      </c>
      <c r="O22" s="2">
        <v>44186</v>
      </c>
      <c r="P22" s="3">
        <v>62.410000000000004</v>
      </c>
      <c r="Q22">
        <v>7743.83</v>
      </c>
      <c r="R22" s="3">
        <f t="shared" si="1"/>
        <v>10025</v>
      </c>
      <c r="S22" s="11">
        <f t="shared" si="2"/>
        <v>0.80989326683291785</v>
      </c>
    </row>
    <row r="23" spans="1:19" x14ac:dyDescent="0.35">
      <c r="A23" s="1">
        <v>44241</v>
      </c>
      <c r="C23" t="s">
        <v>452</v>
      </c>
      <c r="D23">
        <v>10</v>
      </c>
      <c r="I23" s="1">
        <v>44249</v>
      </c>
      <c r="J23">
        <f t="shared" si="0"/>
        <v>48.98</v>
      </c>
      <c r="K23">
        <f t="shared" si="3"/>
        <v>8168.1600000000008</v>
      </c>
      <c r="L23" s="2">
        <v>44218</v>
      </c>
      <c r="M23">
        <v>30</v>
      </c>
      <c r="N23">
        <v>7598.17</v>
      </c>
      <c r="O23" s="2">
        <v>44187</v>
      </c>
      <c r="P23" s="3">
        <v>254.12</v>
      </c>
      <c r="Q23">
        <v>7997.95</v>
      </c>
      <c r="R23" s="3">
        <f t="shared" si="1"/>
        <v>10025</v>
      </c>
      <c r="S23" s="11">
        <f t="shared" si="2"/>
        <v>0.81477905236907733</v>
      </c>
    </row>
    <row r="24" spans="1:19" x14ac:dyDescent="0.35">
      <c r="A24" s="1">
        <v>44249</v>
      </c>
      <c r="B24" t="s">
        <v>458</v>
      </c>
      <c r="C24" t="s">
        <v>458</v>
      </c>
      <c r="D24">
        <v>10</v>
      </c>
      <c r="E24" t="s">
        <v>1</v>
      </c>
      <c r="F24" t="s">
        <v>27</v>
      </c>
      <c r="G24" t="s">
        <v>3</v>
      </c>
      <c r="I24" s="1">
        <v>44250</v>
      </c>
      <c r="J24">
        <f t="shared" si="0"/>
        <v>98.38</v>
      </c>
      <c r="K24">
        <f t="shared" si="3"/>
        <v>8266.5400000000009</v>
      </c>
      <c r="L24" s="2">
        <v>44219</v>
      </c>
      <c r="M24">
        <v>76.63</v>
      </c>
      <c r="N24">
        <v>7674.8</v>
      </c>
      <c r="O24" s="2">
        <v>44188</v>
      </c>
      <c r="P24" s="3">
        <v>153.44999999999999</v>
      </c>
      <c r="Q24">
        <v>8151.4</v>
      </c>
      <c r="R24" s="3">
        <f t="shared" si="1"/>
        <v>10025</v>
      </c>
      <c r="S24" s="11">
        <f t="shared" si="2"/>
        <v>0.82459251870324202</v>
      </c>
    </row>
    <row r="25" spans="1:19" x14ac:dyDescent="0.35">
      <c r="A25" s="1">
        <v>44255</v>
      </c>
      <c r="B25" t="s">
        <v>7</v>
      </c>
      <c r="C25" t="s">
        <v>298</v>
      </c>
      <c r="D25">
        <v>10.73</v>
      </c>
      <c r="E25" t="s">
        <v>1</v>
      </c>
      <c r="F25" t="s">
        <v>9</v>
      </c>
      <c r="I25" s="1">
        <v>44251</v>
      </c>
      <c r="J25">
        <f t="shared" si="0"/>
        <v>109.72</v>
      </c>
      <c r="K25">
        <f t="shared" si="3"/>
        <v>8376.26</v>
      </c>
      <c r="L25" s="2">
        <v>44220</v>
      </c>
      <c r="M25">
        <v>211.87</v>
      </c>
      <c r="N25">
        <v>7886.67</v>
      </c>
      <c r="O25" s="2">
        <v>44189</v>
      </c>
      <c r="P25" s="3">
        <v>101.75</v>
      </c>
      <c r="Q25">
        <v>8253.15</v>
      </c>
      <c r="R25" s="3">
        <f t="shared" si="1"/>
        <v>10025</v>
      </c>
      <c r="S25" s="11">
        <f t="shared" si="2"/>
        <v>0.83553715710723198</v>
      </c>
    </row>
    <row r="26" spans="1:19" x14ac:dyDescent="0.35">
      <c r="A26" s="1">
        <v>44232</v>
      </c>
      <c r="C26" t="s">
        <v>441</v>
      </c>
      <c r="D26">
        <v>12</v>
      </c>
      <c r="I26" s="1">
        <v>44252</v>
      </c>
      <c r="J26">
        <f t="shared" si="0"/>
        <v>200</v>
      </c>
      <c r="K26">
        <f t="shared" si="3"/>
        <v>8576.26</v>
      </c>
      <c r="L26" s="2">
        <v>44221</v>
      </c>
      <c r="M26">
        <v>231.93</v>
      </c>
      <c r="N26">
        <v>8118.6</v>
      </c>
      <c r="O26" s="2">
        <v>44190</v>
      </c>
      <c r="P26" s="3">
        <v>24.49</v>
      </c>
      <c r="Q26">
        <v>8277.64</v>
      </c>
      <c r="R26" s="3">
        <f t="shared" si="1"/>
        <v>10025</v>
      </c>
      <c r="S26" s="11">
        <f t="shared" si="2"/>
        <v>0.85548728179551126</v>
      </c>
    </row>
    <row r="27" spans="1:19" x14ac:dyDescent="0.35">
      <c r="A27" s="1">
        <v>44254</v>
      </c>
      <c r="B27" t="s">
        <v>23</v>
      </c>
      <c r="C27" t="s">
        <v>489</v>
      </c>
      <c r="D27">
        <v>12.83</v>
      </c>
      <c r="E27" t="s">
        <v>1</v>
      </c>
      <c r="F27" t="s">
        <v>14</v>
      </c>
      <c r="I27" s="1">
        <v>44253</v>
      </c>
      <c r="J27">
        <f t="shared" si="0"/>
        <v>1608.74</v>
      </c>
      <c r="K27">
        <f t="shared" si="3"/>
        <v>10185</v>
      </c>
      <c r="L27" s="2">
        <v>44222</v>
      </c>
      <c r="M27">
        <v>9.9499999999999993</v>
      </c>
      <c r="N27">
        <v>8128.55</v>
      </c>
      <c r="O27" s="2">
        <v>44191</v>
      </c>
      <c r="P27" s="3">
        <v>0</v>
      </c>
      <c r="Q27">
        <v>8277.64</v>
      </c>
      <c r="R27" s="3">
        <f t="shared" si="1"/>
        <v>10025</v>
      </c>
      <c r="S27" s="11">
        <f t="shared" si="2"/>
        <v>1.0159600997506235</v>
      </c>
    </row>
    <row r="28" spans="1:19" x14ac:dyDescent="0.35">
      <c r="A28" s="1">
        <v>44240</v>
      </c>
      <c r="C28" t="s">
        <v>7</v>
      </c>
      <c r="D28">
        <v>15.18</v>
      </c>
      <c r="I28" s="1">
        <v>44254</v>
      </c>
      <c r="J28">
        <f t="shared" si="0"/>
        <v>101.28999999999999</v>
      </c>
      <c r="K28">
        <f t="shared" si="3"/>
        <v>10286.290000000001</v>
      </c>
      <c r="L28" s="2">
        <v>44223</v>
      </c>
      <c r="M28">
        <v>106.58000000000001</v>
      </c>
      <c r="N28">
        <v>8235.130000000001</v>
      </c>
      <c r="O28" s="2">
        <v>44192</v>
      </c>
      <c r="P28" s="3">
        <v>453.82999999999993</v>
      </c>
      <c r="Q28">
        <v>8731.4699999999993</v>
      </c>
      <c r="R28" s="3">
        <f t="shared" si="1"/>
        <v>10025</v>
      </c>
      <c r="S28" s="11">
        <f t="shared" si="2"/>
        <v>1.0260638403990026</v>
      </c>
    </row>
    <row r="29" spans="1:19" x14ac:dyDescent="0.35">
      <c r="A29" s="1">
        <v>44246</v>
      </c>
      <c r="B29" t="s">
        <v>77</v>
      </c>
      <c r="C29" t="s">
        <v>78</v>
      </c>
      <c r="D29">
        <v>16.11</v>
      </c>
      <c r="E29" t="s">
        <v>1</v>
      </c>
      <c r="F29" t="s">
        <v>79</v>
      </c>
      <c r="G29" t="s">
        <v>10</v>
      </c>
      <c r="I29" s="1">
        <v>44255</v>
      </c>
      <c r="J29">
        <f t="shared" si="0"/>
        <v>364.87</v>
      </c>
      <c r="K29">
        <f t="shared" si="3"/>
        <v>10651.160000000002</v>
      </c>
      <c r="L29" s="2">
        <v>44224</v>
      </c>
      <c r="M29">
        <v>320</v>
      </c>
      <c r="N29">
        <v>8555.130000000001</v>
      </c>
      <c r="O29" s="2">
        <v>44193</v>
      </c>
      <c r="P29" s="3">
        <v>425.59000000000003</v>
      </c>
      <c r="Q29">
        <v>9157.06</v>
      </c>
      <c r="R29" s="3">
        <f t="shared" si="1"/>
        <v>10025</v>
      </c>
      <c r="S29" s="11">
        <f t="shared" si="2"/>
        <v>1.062459850374065</v>
      </c>
    </row>
    <row r="30" spans="1:19" x14ac:dyDescent="0.35">
      <c r="A30" s="1">
        <v>44248</v>
      </c>
      <c r="B30" t="s">
        <v>463</v>
      </c>
      <c r="C30" t="s">
        <v>464</v>
      </c>
      <c r="D30">
        <v>16.11</v>
      </c>
      <c r="E30" t="s">
        <v>1</v>
      </c>
      <c r="F30" t="s">
        <v>55</v>
      </c>
      <c r="G30" t="s">
        <v>35</v>
      </c>
      <c r="L30" s="2">
        <v>44225</v>
      </c>
      <c r="M30">
        <v>497.96</v>
      </c>
      <c r="N30">
        <v>9053.09</v>
      </c>
      <c r="O30" s="2">
        <v>44194</v>
      </c>
      <c r="P30" s="3">
        <v>69</v>
      </c>
      <c r="Q30">
        <v>9226.06</v>
      </c>
      <c r="R30" s="3">
        <f t="shared" si="1"/>
        <v>10025</v>
      </c>
    </row>
    <row r="31" spans="1:19" x14ac:dyDescent="0.35">
      <c r="A31" s="1">
        <v>44243</v>
      </c>
      <c r="B31" t="s">
        <v>473</v>
      </c>
      <c r="C31" t="s">
        <v>473</v>
      </c>
      <c r="D31">
        <v>16.13</v>
      </c>
      <c r="E31" t="s">
        <v>1</v>
      </c>
      <c r="F31" t="s">
        <v>185</v>
      </c>
      <c r="G31" t="s">
        <v>35</v>
      </c>
      <c r="L31" s="2">
        <v>44226</v>
      </c>
      <c r="M31">
        <v>99.5</v>
      </c>
      <c r="N31">
        <v>9152.59</v>
      </c>
      <c r="O31" s="2">
        <v>44195</v>
      </c>
      <c r="P31" s="3">
        <v>148.81</v>
      </c>
      <c r="Q31">
        <v>9374.869999999999</v>
      </c>
      <c r="R31" s="3">
        <f t="shared" si="1"/>
        <v>10025</v>
      </c>
    </row>
    <row r="32" spans="1:19" x14ac:dyDescent="0.35">
      <c r="A32" s="1">
        <v>44232</v>
      </c>
      <c r="C32" t="s">
        <v>439</v>
      </c>
      <c r="D32">
        <v>16.399999999999999</v>
      </c>
      <c r="L32" s="2">
        <v>44227</v>
      </c>
      <c r="M32">
        <v>391.39999999999992</v>
      </c>
      <c r="N32">
        <v>9543.99</v>
      </c>
      <c r="O32" s="2">
        <v>44196</v>
      </c>
      <c r="P32" s="3">
        <v>394.75</v>
      </c>
      <c r="Q32">
        <v>9769.619999999999</v>
      </c>
      <c r="R32" s="3">
        <f t="shared" si="1"/>
        <v>10025</v>
      </c>
    </row>
    <row r="33" spans="1:7" x14ac:dyDescent="0.35">
      <c r="A33" s="1">
        <v>44246</v>
      </c>
      <c r="B33" t="s">
        <v>173</v>
      </c>
      <c r="C33" t="s">
        <v>174</v>
      </c>
      <c r="D33">
        <v>16.45</v>
      </c>
      <c r="E33" t="s">
        <v>1</v>
      </c>
      <c r="F33" t="s">
        <v>86</v>
      </c>
      <c r="G33" t="s">
        <v>3</v>
      </c>
    </row>
    <row r="34" spans="1:7" x14ac:dyDescent="0.35">
      <c r="A34" s="1">
        <v>44255</v>
      </c>
      <c r="B34" t="s">
        <v>415</v>
      </c>
      <c r="C34" t="s">
        <v>416</v>
      </c>
      <c r="D34">
        <v>18</v>
      </c>
      <c r="E34" t="s">
        <v>1</v>
      </c>
      <c r="F34" t="s">
        <v>59</v>
      </c>
    </row>
    <row r="35" spans="1:7" x14ac:dyDescent="0.35">
      <c r="A35" s="1">
        <v>44248</v>
      </c>
      <c r="B35" t="s">
        <v>354</v>
      </c>
      <c r="C35" t="s">
        <v>354</v>
      </c>
      <c r="D35">
        <v>18.28</v>
      </c>
      <c r="E35" t="s">
        <v>1</v>
      </c>
      <c r="F35" t="s">
        <v>2</v>
      </c>
      <c r="G35" t="s">
        <v>3</v>
      </c>
    </row>
    <row r="36" spans="1:7" x14ac:dyDescent="0.35">
      <c r="A36" s="1">
        <v>44251</v>
      </c>
      <c r="B36" t="s">
        <v>45</v>
      </c>
      <c r="C36" t="s">
        <v>167</v>
      </c>
      <c r="D36">
        <v>18.329999999999998</v>
      </c>
      <c r="E36" t="s">
        <v>1</v>
      </c>
      <c r="F36" t="s">
        <v>47</v>
      </c>
      <c r="G36" t="s">
        <v>10</v>
      </c>
    </row>
    <row r="37" spans="1:7" x14ac:dyDescent="0.35">
      <c r="A37" s="1">
        <v>44248</v>
      </c>
      <c r="B37" t="s">
        <v>73</v>
      </c>
      <c r="C37" t="s">
        <v>74</v>
      </c>
      <c r="D37">
        <v>18.649999999999999</v>
      </c>
      <c r="E37" t="s">
        <v>1</v>
      </c>
      <c r="F37" t="s">
        <v>72</v>
      </c>
      <c r="G37" t="s">
        <v>10</v>
      </c>
    </row>
    <row r="38" spans="1:7" x14ac:dyDescent="0.35">
      <c r="A38" s="1">
        <v>44236</v>
      </c>
      <c r="C38" t="s">
        <v>7</v>
      </c>
      <c r="D38">
        <v>18.89</v>
      </c>
    </row>
    <row r="39" spans="1:7" x14ac:dyDescent="0.35">
      <c r="A39" s="1">
        <v>44235</v>
      </c>
      <c r="C39" t="s">
        <v>436</v>
      </c>
      <c r="D39">
        <v>20</v>
      </c>
    </row>
    <row r="40" spans="1:7" x14ac:dyDescent="0.35">
      <c r="A40" s="1">
        <v>44241</v>
      </c>
      <c r="C40" t="s">
        <v>4</v>
      </c>
      <c r="D40">
        <v>20</v>
      </c>
    </row>
    <row r="41" spans="1:7" x14ac:dyDescent="0.35">
      <c r="A41" s="1">
        <v>44246</v>
      </c>
      <c r="B41" t="s">
        <v>4</v>
      </c>
      <c r="C41" t="s">
        <v>34</v>
      </c>
      <c r="D41">
        <v>20</v>
      </c>
      <c r="E41" t="s">
        <v>1</v>
      </c>
      <c r="F41" t="s">
        <v>6</v>
      </c>
      <c r="G41" t="s">
        <v>35</v>
      </c>
    </row>
    <row r="42" spans="1:7" x14ac:dyDescent="0.35">
      <c r="A42" s="1">
        <v>44248</v>
      </c>
      <c r="B42" t="s">
        <v>4</v>
      </c>
      <c r="C42" t="s">
        <v>34</v>
      </c>
      <c r="D42">
        <v>20</v>
      </c>
      <c r="E42" t="s">
        <v>1</v>
      </c>
      <c r="F42" t="s">
        <v>6</v>
      </c>
      <c r="G42" t="s">
        <v>35</v>
      </c>
    </row>
    <row r="43" spans="1:7" x14ac:dyDescent="0.35">
      <c r="A43" s="1">
        <v>44255</v>
      </c>
      <c r="B43" t="s">
        <v>4</v>
      </c>
      <c r="C43" t="s">
        <v>34</v>
      </c>
      <c r="D43">
        <v>20</v>
      </c>
      <c r="E43" t="s">
        <v>1</v>
      </c>
      <c r="F43" t="s">
        <v>6</v>
      </c>
    </row>
    <row r="44" spans="1:7" x14ac:dyDescent="0.35">
      <c r="A44" s="1">
        <v>44251</v>
      </c>
      <c r="B44" t="s">
        <v>240</v>
      </c>
      <c r="C44" t="s">
        <v>478</v>
      </c>
      <c r="D44">
        <v>20.28</v>
      </c>
      <c r="E44" t="s">
        <v>1</v>
      </c>
      <c r="F44" t="s">
        <v>91</v>
      </c>
      <c r="G44" t="s">
        <v>10</v>
      </c>
    </row>
    <row r="45" spans="1:7" x14ac:dyDescent="0.35">
      <c r="A45" s="1">
        <v>44255</v>
      </c>
      <c r="B45" t="s">
        <v>7</v>
      </c>
      <c r="C45" t="s">
        <v>298</v>
      </c>
      <c r="D45">
        <v>21.27</v>
      </c>
      <c r="E45" t="s">
        <v>1</v>
      </c>
      <c r="F45" t="s">
        <v>9</v>
      </c>
    </row>
    <row r="46" spans="1:7" x14ac:dyDescent="0.35">
      <c r="A46" s="1">
        <v>44255</v>
      </c>
      <c r="B46" t="s">
        <v>302</v>
      </c>
      <c r="C46" t="s">
        <v>302</v>
      </c>
      <c r="D46">
        <v>21.5</v>
      </c>
      <c r="E46" t="s">
        <v>1</v>
      </c>
      <c r="F46" t="s">
        <v>91</v>
      </c>
    </row>
    <row r="47" spans="1:7" x14ac:dyDescent="0.35">
      <c r="A47" s="1">
        <v>44255</v>
      </c>
      <c r="B47" t="s">
        <v>486</v>
      </c>
      <c r="C47" t="s">
        <v>414</v>
      </c>
      <c r="D47">
        <v>22.65</v>
      </c>
      <c r="E47" t="s">
        <v>1</v>
      </c>
      <c r="F47" t="s">
        <v>17</v>
      </c>
    </row>
    <row r="48" spans="1:7" x14ac:dyDescent="0.35">
      <c r="A48" s="1">
        <v>44235</v>
      </c>
      <c r="C48" t="s">
        <v>445</v>
      </c>
      <c r="D48">
        <v>23.63</v>
      </c>
    </row>
    <row r="49" spans="1:7" x14ac:dyDescent="0.35">
      <c r="A49" s="1">
        <v>44228</v>
      </c>
      <c r="C49" t="s">
        <v>440</v>
      </c>
      <c r="D49">
        <v>24.75</v>
      </c>
    </row>
    <row r="50" spans="1:7" x14ac:dyDescent="0.35">
      <c r="A50" s="1">
        <v>44231</v>
      </c>
      <c r="C50" t="s">
        <v>436</v>
      </c>
      <c r="D50">
        <v>25</v>
      </c>
    </row>
    <row r="51" spans="1:7" x14ac:dyDescent="0.35">
      <c r="A51" s="1">
        <v>44241</v>
      </c>
      <c r="C51" t="s">
        <v>455</v>
      </c>
      <c r="D51">
        <v>25</v>
      </c>
    </row>
    <row r="52" spans="1:7" x14ac:dyDescent="0.35">
      <c r="A52" s="1">
        <v>44232</v>
      </c>
      <c r="C52" t="s">
        <v>439</v>
      </c>
      <c r="D52">
        <v>25.14</v>
      </c>
    </row>
    <row r="53" spans="1:7" x14ac:dyDescent="0.35">
      <c r="A53" s="1">
        <v>44241</v>
      </c>
      <c r="C53" t="s">
        <v>49</v>
      </c>
      <c r="D53">
        <v>28.01</v>
      </c>
    </row>
    <row r="54" spans="1:7" x14ac:dyDescent="0.35">
      <c r="A54" s="1">
        <v>44255</v>
      </c>
      <c r="B54" t="s">
        <v>377</v>
      </c>
      <c r="C54" t="s">
        <v>377</v>
      </c>
      <c r="D54">
        <v>30.75</v>
      </c>
      <c r="E54" t="s">
        <v>1</v>
      </c>
      <c r="F54" t="s">
        <v>59</v>
      </c>
    </row>
    <row r="55" spans="1:7" x14ac:dyDescent="0.35">
      <c r="A55" s="1">
        <v>44233</v>
      </c>
      <c r="C55" t="s">
        <v>440</v>
      </c>
      <c r="D55">
        <v>31.21</v>
      </c>
    </row>
    <row r="56" spans="1:7" x14ac:dyDescent="0.35">
      <c r="A56" s="1">
        <v>44228</v>
      </c>
      <c r="C56" t="s">
        <v>447</v>
      </c>
      <c r="D56">
        <v>31.66</v>
      </c>
    </row>
    <row r="57" spans="1:7" x14ac:dyDescent="0.35">
      <c r="A57" s="1">
        <v>44241</v>
      </c>
      <c r="C57" t="s">
        <v>15</v>
      </c>
      <c r="D57">
        <v>32.200000000000003</v>
      </c>
    </row>
    <row r="58" spans="1:7" x14ac:dyDescent="0.35">
      <c r="A58" s="1">
        <v>44237</v>
      </c>
      <c r="C58" t="s">
        <v>15</v>
      </c>
      <c r="D58">
        <v>32.93</v>
      </c>
    </row>
    <row r="59" spans="1:7" x14ac:dyDescent="0.35">
      <c r="A59" s="1">
        <v>44238</v>
      </c>
      <c r="C59" t="s">
        <v>39</v>
      </c>
      <c r="D59">
        <v>33.299999999999997</v>
      </c>
    </row>
    <row r="60" spans="1:7" x14ac:dyDescent="0.35">
      <c r="A60" s="1">
        <v>44232</v>
      </c>
      <c r="C60" t="s">
        <v>439</v>
      </c>
      <c r="D60">
        <v>33.86</v>
      </c>
    </row>
    <row r="61" spans="1:7" x14ac:dyDescent="0.35">
      <c r="A61" s="1">
        <v>44251</v>
      </c>
      <c r="B61" t="s">
        <v>7</v>
      </c>
      <c r="C61" t="s">
        <v>298</v>
      </c>
      <c r="D61">
        <v>34.409999999999997</v>
      </c>
      <c r="E61" t="s">
        <v>1</v>
      </c>
      <c r="F61" t="s">
        <v>9</v>
      </c>
      <c r="G61" t="s">
        <v>342</v>
      </c>
    </row>
    <row r="62" spans="1:7" x14ac:dyDescent="0.35">
      <c r="A62" s="1">
        <v>44238</v>
      </c>
      <c r="C62" t="s">
        <v>448</v>
      </c>
      <c r="D62">
        <v>34.78</v>
      </c>
    </row>
    <row r="63" spans="1:7" x14ac:dyDescent="0.35">
      <c r="A63" s="1">
        <v>44249</v>
      </c>
      <c r="B63" t="s">
        <v>232</v>
      </c>
      <c r="C63" t="s">
        <v>456</v>
      </c>
      <c r="D63">
        <v>34.979999999999997</v>
      </c>
      <c r="E63" t="s">
        <v>1</v>
      </c>
      <c r="F63" t="s">
        <v>41</v>
      </c>
      <c r="G63" t="s">
        <v>3</v>
      </c>
    </row>
    <row r="64" spans="1:7" x14ac:dyDescent="0.35">
      <c r="A64" s="1">
        <v>44234</v>
      </c>
      <c r="C64" t="s">
        <v>444</v>
      </c>
      <c r="D64">
        <v>35</v>
      </c>
    </row>
    <row r="65" spans="1:7" x14ac:dyDescent="0.35">
      <c r="A65" s="1">
        <v>44251</v>
      </c>
      <c r="B65" t="s">
        <v>474</v>
      </c>
      <c r="C65" t="s">
        <v>475</v>
      </c>
      <c r="D65">
        <v>35.619999999999997</v>
      </c>
      <c r="E65" t="s">
        <v>1</v>
      </c>
      <c r="F65" t="s">
        <v>72</v>
      </c>
      <c r="G65" t="s">
        <v>3</v>
      </c>
    </row>
    <row r="66" spans="1:7" x14ac:dyDescent="0.35">
      <c r="A66" s="1">
        <v>44244</v>
      </c>
      <c r="B66" t="s">
        <v>45</v>
      </c>
      <c r="C66" t="s">
        <v>167</v>
      </c>
      <c r="D66">
        <v>36.69</v>
      </c>
      <c r="E66" t="s">
        <v>1</v>
      </c>
      <c r="F66" t="s">
        <v>47</v>
      </c>
      <c r="G66" t="s">
        <v>35</v>
      </c>
    </row>
    <row r="67" spans="1:7" x14ac:dyDescent="0.35">
      <c r="A67" s="1">
        <v>44234</v>
      </c>
      <c r="C67" t="s">
        <v>443</v>
      </c>
      <c r="D67">
        <v>38.409999999999997</v>
      </c>
    </row>
    <row r="68" spans="1:7" x14ac:dyDescent="0.35">
      <c r="A68" s="1">
        <v>44237</v>
      </c>
      <c r="C68" t="s">
        <v>449</v>
      </c>
      <c r="D68">
        <v>40</v>
      </c>
    </row>
    <row r="69" spans="1:7" x14ac:dyDescent="0.35">
      <c r="A69" s="1">
        <v>44254</v>
      </c>
      <c r="B69" t="s">
        <v>31</v>
      </c>
      <c r="C69" t="s">
        <v>32</v>
      </c>
      <c r="D69">
        <v>43.45</v>
      </c>
      <c r="E69" t="s">
        <v>1</v>
      </c>
      <c r="F69" t="s">
        <v>33</v>
      </c>
    </row>
    <row r="70" spans="1:7" x14ac:dyDescent="0.35">
      <c r="A70" s="1">
        <v>44254</v>
      </c>
      <c r="B70" t="s">
        <v>7</v>
      </c>
      <c r="C70" t="s">
        <v>298</v>
      </c>
      <c r="D70">
        <v>45.01</v>
      </c>
      <c r="E70" t="s">
        <v>1</v>
      </c>
      <c r="F70" t="s">
        <v>9</v>
      </c>
    </row>
    <row r="71" spans="1:7" x14ac:dyDescent="0.35">
      <c r="A71" s="1">
        <v>44235</v>
      </c>
      <c r="C71" t="s">
        <v>440</v>
      </c>
      <c r="D71">
        <v>54.94</v>
      </c>
    </row>
    <row r="72" spans="1:7" x14ac:dyDescent="0.35">
      <c r="A72" s="1">
        <v>44242</v>
      </c>
      <c r="C72" t="s">
        <v>451</v>
      </c>
      <c r="D72">
        <v>55</v>
      </c>
    </row>
    <row r="73" spans="1:7" x14ac:dyDescent="0.35">
      <c r="A73" s="1">
        <v>44246</v>
      </c>
      <c r="B73" t="s">
        <v>290</v>
      </c>
      <c r="C73" t="s">
        <v>290</v>
      </c>
      <c r="D73">
        <v>57.3</v>
      </c>
      <c r="E73" t="s">
        <v>1</v>
      </c>
      <c r="F73" t="s">
        <v>59</v>
      </c>
      <c r="G73" t="s">
        <v>10</v>
      </c>
    </row>
    <row r="74" spans="1:7" x14ac:dyDescent="0.35">
      <c r="A74" s="1">
        <v>44255</v>
      </c>
      <c r="B74" t="s">
        <v>479</v>
      </c>
      <c r="C74" t="s">
        <v>479</v>
      </c>
      <c r="D74">
        <v>57.86</v>
      </c>
      <c r="E74" t="s">
        <v>1</v>
      </c>
      <c r="F74" t="s">
        <v>2</v>
      </c>
    </row>
    <row r="75" spans="1:7" x14ac:dyDescent="0.35">
      <c r="A75" s="1">
        <v>44238</v>
      </c>
      <c r="C75" t="s">
        <v>45</v>
      </c>
      <c r="D75">
        <v>59.81</v>
      </c>
    </row>
    <row r="76" spans="1:7" x14ac:dyDescent="0.35">
      <c r="A76" s="1">
        <v>44228</v>
      </c>
      <c r="C76" t="s">
        <v>446</v>
      </c>
      <c r="D76">
        <v>64.66</v>
      </c>
    </row>
    <row r="77" spans="1:7" x14ac:dyDescent="0.35">
      <c r="A77" s="1">
        <v>44246</v>
      </c>
      <c r="B77" t="s">
        <v>75</v>
      </c>
      <c r="C77" t="s">
        <v>75</v>
      </c>
      <c r="D77">
        <v>64.95</v>
      </c>
      <c r="E77" t="s">
        <v>1</v>
      </c>
      <c r="F77" t="s">
        <v>76</v>
      </c>
      <c r="G77" t="s">
        <v>3</v>
      </c>
    </row>
    <row r="78" spans="1:7" x14ac:dyDescent="0.35">
      <c r="A78" s="1">
        <v>44236</v>
      </c>
      <c r="C78" t="s">
        <v>7</v>
      </c>
      <c r="D78">
        <v>68.459999999999994</v>
      </c>
    </row>
    <row r="79" spans="1:7" x14ac:dyDescent="0.35">
      <c r="A79" s="1">
        <v>44253</v>
      </c>
      <c r="B79" t="s">
        <v>20</v>
      </c>
      <c r="C79" t="s">
        <v>21</v>
      </c>
      <c r="D79">
        <v>68.739999999999995</v>
      </c>
      <c r="E79" t="s">
        <v>1</v>
      </c>
      <c r="F79" t="s">
        <v>22</v>
      </c>
      <c r="G79" t="s">
        <v>10</v>
      </c>
    </row>
    <row r="80" spans="1:7" x14ac:dyDescent="0.35">
      <c r="A80" s="1">
        <v>44248</v>
      </c>
      <c r="B80" t="s">
        <v>467</v>
      </c>
      <c r="C80" t="s">
        <v>467</v>
      </c>
      <c r="D80">
        <v>69.39</v>
      </c>
      <c r="E80" t="s">
        <v>1</v>
      </c>
      <c r="F80" t="s">
        <v>41</v>
      </c>
      <c r="G80" t="s">
        <v>10</v>
      </c>
    </row>
    <row r="81" spans="1:7" x14ac:dyDescent="0.35">
      <c r="A81" s="1">
        <v>44232</v>
      </c>
      <c r="C81" t="s">
        <v>440</v>
      </c>
      <c r="D81">
        <v>73.290000000000006</v>
      </c>
    </row>
    <row r="82" spans="1:7" x14ac:dyDescent="0.35">
      <c r="A82" s="1">
        <v>44248</v>
      </c>
      <c r="B82" t="s">
        <v>92</v>
      </c>
      <c r="C82" t="s">
        <v>462</v>
      </c>
      <c r="D82">
        <v>83.77</v>
      </c>
      <c r="E82" t="s">
        <v>1</v>
      </c>
      <c r="F82" t="s">
        <v>94</v>
      </c>
      <c r="G82" t="s">
        <v>35</v>
      </c>
    </row>
    <row r="83" spans="1:7" x14ac:dyDescent="0.35">
      <c r="A83" s="1">
        <v>44239</v>
      </c>
      <c r="C83" t="s">
        <v>7</v>
      </c>
      <c r="D83">
        <v>84.6</v>
      </c>
    </row>
    <row r="84" spans="1:7" x14ac:dyDescent="0.35">
      <c r="A84" s="1">
        <v>44250</v>
      </c>
      <c r="B84" t="s">
        <v>120</v>
      </c>
      <c r="C84" t="s">
        <v>121</v>
      </c>
      <c r="D84">
        <v>93</v>
      </c>
      <c r="E84" t="s">
        <v>1</v>
      </c>
      <c r="F84" t="s">
        <v>47</v>
      </c>
      <c r="G84" t="s">
        <v>10</v>
      </c>
    </row>
    <row r="85" spans="1:7" x14ac:dyDescent="0.35">
      <c r="A85" s="1">
        <v>44244</v>
      </c>
      <c r="B85" t="s">
        <v>7</v>
      </c>
      <c r="C85" t="s">
        <v>298</v>
      </c>
      <c r="D85">
        <v>94.03</v>
      </c>
      <c r="E85" t="s">
        <v>1</v>
      </c>
      <c r="F85" t="s">
        <v>9</v>
      </c>
      <c r="G85" t="s">
        <v>342</v>
      </c>
    </row>
    <row r="86" spans="1:7" x14ac:dyDescent="0.35">
      <c r="A86" s="1">
        <v>44233</v>
      </c>
      <c r="C86" t="s">
        <v>442</v>
      </c>
      <c r="D86">
        <v>106.74</v>
      </c>
    </row>
    <row r="87" spans="1:7" x14ac:dyDescent="0.35">
      <c r="A87" s="1">
        <v>44228</v>
      </c>
      <c r="C87" t="s">
        <v>430</v>
      </c>
      <c r="D87">
        <v>117.48</v>
      </c>
    </row>
    <row r="88" spans="1:7" x14ac:dyDescent="0.35">
      <c r="A88" s="1">
        <v>44237</v>
      </c>
      <c r="C88" t="s">
        <v>129</v>
      </c>
      <c r="D88">
        <v>121.19</v>
      </c>
    </row>
    <row r="89" spans="1:7" x14ac:dyDescent="0.35">
      <c r="A89" s="1">
        <v>44255</v>
      </c>
      <c r="B89" t="s">
        <v>487</v>
      </c>
      <c r="C89" t="s">
        <v>487</v>
      </c>
      <c r="D89">
        <v>147</v>
      </c>
      <c r="E89" t="s">
        <v>1</v>
      </c>
      <c r="F89" t="s">
        <v>488</v>
      </c>
    </row>
    <row r="90" spans="1:7" x14ac:dyDescent="0.35">
      <c r="A90" s="1">
        <v>44230</v>
      </c>
      <c r="C90" t="s">
        <v>435</v>
      </c>
      <c r="D90">
        <v>171</v>
      </c>
    </row>
    <row r="91" spans="1:7" x14ac:dyDescent="0.35">
      <c r="A91" s="1">
        <v>44229</v>
      </c>
      <c r="C91" t="s">
        <v>433</v>
      </c>
      <c r="D91">
        <v>200</v>
      </c>
    </row>
    <row r="92" spans="1:7" x14ac:dyDescent="0.35">
      <c r="A92" s="1">
        <v>44252</v>
      </c>
      <c r="B92" t="s">
        <v>372</v>
      </c>
      <c r="C92" t="s">
        <v>492</v>
      </c>
      <c r="D92">
        <v>200</v>
      </c>
      <c r="E92" t="s">
        <v>1</v>
      </c>
      <c r="F92" t="s">
        <v>374</v>
      </c>
      <c r="G92" t="s">
        <v>109</v>
      </c>
    </row>
    <row r="93" spans="1:7" x14ac:dyDescent="0.35">
      <c r="A93" s="1">
        <v>44236</v>
      </c>
      <c r="C93" t="s">
        <v>7</v>
      </c>
      <c r="D93">
        <v>247</v>
      </c>
    </row>
    <row r="94" spans="1:7" x14ac:dyDescent="0.35">
      <c r="A94" s="1">
        <v>44229</v>
      </c>
      <c r="C94" t="s">
        <v>438</v>
      </c>
      <c r="D94">
        <v>309</v>
      </c>
    </row>
    <row r="95" spans="1:7" x14ac:dyDescent="0.35">
      <c r="A95" s="1">
        <v>44229</v>
      </c>
      <c r="C95" t="s">
        <v>432</v>
      </c>
      <c r="D95">
        <v>400</v>
      </c>
    </row>
    <row r="96" spans="1:7" x14ac:dyDescent="0.35">
      <c r="A96" s="1">
        <v>44253</v>
      </c>
      <c r="B96" t="s">
        <v>178</v>
      </c>
      <c r="C96" t="s">
        <v>179</v>
      </c>
      <c r="D96">
        <v>740</v>
      </c>
      <c r="E96" t="s">
        <v>1</v>
      </c>
      <c r="F96" t="s">
        <v>177</v>
      </c>
    </row>
    <row r="97" spans="1:7" x14ac:dyDescent="0.35">
      <c r="A97" s="1">
        <v>44253</v>
      </c>
      <c r="B97" t="s">
        <v>490</v>
      </c>
      <c r="C97" t="s">
        <v>491</v>
      </c>
      <c r="D97">
        <v>800</v>
      </c>
      <c r="E97" t="s">
        <v>1</v>
      </c>
      <c r="F97" t="s">
        <v>185</v>
      </c>
    </row>
    <row r="98" spans="1:7" x14ac:dyDescent="0.35">
      <c r="A98" s="1">
        <v>44244</v>
      </c>
      <c r="B98" t="s">
        <v>175</v>
      </c>
      <c r="C98" t="s">
        <v>176</v>
      </c>
      <c r="D98">
        <v>1060</v>
      </c>
      <c r="E98" t="s">
        <v>1</v>
      </c>
      <c r="F98" t="s">
        <v>177</v>
      </c>
      <c r="G98" t="s">
        <v>109</v>
      </c>
    </row>
    <row r="99" spans="1:7" x14ac:dyDescent="0.35">
      <c r="A99" s="1">
        <v>44245</v>
      </c>
      <c r="B99" t="s">
        <v>469</v>
      </c>
      <c r="C99" t="s">
        <v>470</v>
      </c>
      <c r="D99">
        <v>1400</v>
      </c>
      <c r="E99" t="s">
        <v>1</v>
      </c>
      <c r="F99" t="s">
        <v>138</v>
      </c>
      <c r="G99" t="s">
        <v>109</v>
      </c>
    </row>
    <row r="100" spans="1:7" x14ac:dyDescent="0.35">
      <c r="A100" s="1">
        <v>44229</v>
      </c>
      <c r="C100" t="s">
        <v>431</v>
      </c>
      <c r="D100">
        <v>2292</v>
      </c>
    </row>
  </sheetData>
  <autoFilter ref="A1:G19">
    <sortState ref="A2:G106">
      <sortCondition ref="D1:D19"/>
    </sortState>
  </autoFilter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="55" zoomScaleNormal="55" workbookViewId="0">
      <selection activeCell="A43" sqref="A43:G43"/>
    </sheetView>
  </sheetViews>
  <sheetFormatPr defaultRowHeight="14.5" x14ac:dyDescent="0.35"/>
  <cols>
    <col min="1" max="1" width="22.81640625" customWidth="1"/>
    <col min="2" max="2" width="52.453125" customWidth="1"/>
    <col min="3" max="3" width="30.36328125" customWidth="1"/>
    <col min="5" max="5" width="19" customWidth="1"/>
    <col min="6" max="6" width="30.90625" customWidth="1"/>
    <col min="7" max="7" width="31.08984375" customWidth="1"/>
    <col min="9" max="9" width="11.453125" customWidth="1"/>
  </cols>
  <sheetData>
    <row r="1" spans="1:13" x14ac:dyDescent="0.35">
      <c r="A1" t="s">
        <v>338</v>
      </c>
      <c r="D1" t="s">
        <v>334</v>
      </c>
      <c r="E1" t="s">
        <v>337</v>
      </c>
      <c r="F1" t="s">
        <v>335</v>
      </c>
      <c r="G1" t="s">
        <v>336</v>
      </c>
      <c r="I1" t="s">
        <v>164</v>
      </c>
      <c r="J1" s="3" t="s">
        <v>165</v>
      </c>
      <c r="K1" s="10">
        <v>44228</v>
      </c>
      <c r="L1" t="s">
        <v>180</v>
      </c>
      <c r="M1" s="11" t="s">
        <v>434</v>
      </c>
    </row>
    <row r="2" spans="1:13" x14ac:dyDescent="0.35">
      <c r="A2" s="1">
        <v>44256</v>
      </c>
      <c r="B2" t="s">
        <v>501</v>
      </c>
      <c r="D2">
        <v>2292</v>
      </c>
      <c r="E2" t="s">
        <v>1</v>
      </c>
      <c r="I2" s="1">
        <v>44256</v>
      </c>
      <c r="J2">
        <f xml:space="preserve"> SUMIFS($D$2:$D$101,$A$2:$A$101, "="&amp;I2)</f>
        <v>3022.4899999999993</v>
      </c>
      <c r="K2">
        <f>J2</f>
        <v>3022.4899999999993</v>
      </c>
      <c r="L2">
        <f>4173+1571+1571+416+650</f>
        <v>8381</v>
      </c>
      <c r="M2">
        <f>K2/L2</f>
        <v>0.36063596229566869</v>
      </c>
    </row>
    <row r="3" spans="1:13" x14ac:dyDescent="0.35">
      <c r="A3" s="1">
        <v>44257</v>
      </c>
      <c r="B3" t="s">
        <v>496</v>
      </c>
      <c r="C3" t="s">
        <v>496</v>
      </c>
      <c r="D3" s="4">
        <v>1040</v>
      </c>
      <c r="E3" t="s">
        <v>1</v>
      </c>
      <c r="F3" t="s">
        <v>497</v>
      </c>
      <c r="G3" t="s">
        <v>3</v>
      </c>
      <c r="I3" s="1">
        <v>44257</v>
      </c>
      <c r="J3">
        <f xml:space="preserve"> SUMIFS($D$2:$D$101,$A$2:$A$101, "="&amp;I3)</f>
        <v>2775.28</v>
      </c>
      <c r="K3">
        <f>K2+J3</f>
        <v>5797.7699999999995</v>
      </c>
      <c r="L3">
        <f t="shared" ref="L3:L31" si="0">4173+1571+1571+416+650</f>
        <v>8381</v>
      </c>
      <c r="M3">
        <f t="shared" ref="M3:M31" si="1">K3/L3</f>
        <v>0.69177544445770189</v>
      </c>
    </row>
    <row r="4" spans="1:13" x14ac:dyDescent="0.35">
      <c r="A4" s="1">
        <v>44257</v>
      </c>
      <c r="B4" t="s">
        <v>148</v>
      </c>
      <c r="C4" t="s">
        <v>149</v>
      </c>
      <c r="D4" s="12">
        <v>700</v>
      </c>
      <c r="E4" t="s">
        <v>1</v>
      </c>
      <c r="F4" t="s">
        <v>150</v>
      </c>
      <c r="G4" t="s">
        <v>109</v>
      </c>
      <c r="I4" s="1">
        <v>44258</v>
      </c>
      <c r="J4">
        <f t="shared" ref="J4:J9" si="2" xml:space="preserve"> SUMIFS($D$2:$D$101,$A$2:$A$101, "="&amp;I4)</f>
        <v>0</v>
      </c>
      <c r="K4">
        <f t="shared" ref="K4:K31" si="3">K3+J4</f>
        <v>5797.7699999999995</v>
      </c>
      <c r="L4">
        <f t="shared" si="0"/>
        <v>8381</v>
      </c>
      <c r="M4">
        <f t="shared" si="1"/>
        <v>0.69177544445770189</v>
      </c>
    </row>
    <row r="5" spans="1:13" x14ac:dyDescent="0.35">
      <c r="A5" s="1">
        <v>44256</v>
      </c>
      <c r="B5" t="s">
        <v>178</v>
      </c>
      <c r="C5" t="s">
        <v>179</v>
      </c>
      <c r="D5" s="12">
        <v>500</v>
      </c>
      <c r="E5" t="s">
        <v>1</v>
      </c>
      <c r="F5" t="s">
        <v>177</v>
      </c>
      <c r="G5" t="s">
        <v>109</v>
      </c>
      <c r="I5" s="1">
        <v>44259</v>
      </c>
      <c r="J5">
        <f t="shared" si="2"/>
        <v>562.61</v>
      </c>
      <c r="K5">
        <f t="shared" si="3"/>
        <v>6360.3799999999992</v>
      </c>
      <c r="L5">
        <f t="shared" si="0"/>
        <v>8381</v>
      </c>
      <c r="M5">
        <f t="shared" si="1"/>
        <v>0.75890466531440148</v>
      </c>
    </row>
    <row r="6" spans="1:13" x14ac:dyDescent="0.35">
      <c r="A6" s="1">
        <v>44259</v>
      </c>
      <c r="B6" t="s">
        <v>522</v>
      </c>
      <c r="C6" t="s">
        <v>522</v>
      </c>
      <c r="D6" s="4">
        <v>360</v>
      </c>
      <c r="E6" t="s">
        <v>1</v>
      </c>
      <c r="F6" t="s">
        <v>215</v>
      </c>
      <c r="G6" t="s">
        <v>10</v>
      </c>
      <c r="I6" s="1">
        <v>44260</v>
      </c>
      <c r="J6">
        <f t="shared" si="2"/>
        <v>364.36</v>
      </c>
      <c r="K6">
        <f t="shared" si="3"/>
        <v>6724.7399999999989</v>
      </c>
      <c r="L6">
        <f t="shared" si="0"/>
        <v>8381</v>
      </c>
      <c r="M6">
        <f t="shared" si="1"/>
        <v>0.80237919102732358</v>
      </c>
    </row>
    <row r="7" spans="1:13" x14ac:dyDescent="0.35">
      <c r="A7" s="1">
        <v>44257</v>
      </c>
      <c r="B7" t="s">
        <v>493</v>
      </c>
      <c r="C7" t="s">
        <v>493</v>
      </c>
      <c r="D7" s="4">
        <v>340</v>
      </c>
      <c r="E7" t="s">
        <v>1</v>
      </c>
      <c r="F7" t="s">
        <v>147</v>
      </c>
      <c r="G7" t="s">
        <v>3</v>
      </c>
      <c r="I7" s="1">
        <v>44261</v>
      </c>
      <c r="J7">
        <f t="shared" si="2"/>
        <v>260.02000000000004</v>
      </c>
      <c r="K7">
        <f t="shared" si="3"/>
        <v>6984.7599999999993</v>
      </c>
      <c r="L7">
        <f t="shared" si="0"/>
        <v>8381</v>
      </c>
      <c r="M7">
        <f t="shared" si="1"/>
        <v>0.83340412838563405</v>
      </c>
    </row>
    <row r="8" spans="1:13" x14ac:dyDescent="0.35">
      <c r="A8" s="1">
        <v>44257</v>
      </c>
      <c r="B8" t="s">
        <v>494</v>
      </c>
      <c r="C8" t="s">
        <v>495</v>
      </c>
      <c r="D8" s="4">
        <v>285</v>
      </c>
      <c r="E8" t="s">
        <v>1</v>
      </c>
      <c r="F8" t="s">
        <v>215</v>
      </c>
      <c r="G8" t="s">
        <v>3</v>
      </c>
      <c r="I8" s="1">
        <v>44262</v>
      </c>
      <c r="J8">
        <f xml:space="preserve"> SUMIFS($D$2:$D$101,$A$2:$A$101, "="&amp;I8)</f>
        <v>88.410000000000011</v>
      </c>
      <c r="K8">
        <f t="shared" si="3"/>
        <v>7073.1699999999992</v>
      </c>
      <c r="L8">
        <f t="shared" si="0"/>
        <v>8381</v>
      </c>
      <c r="M8">
        <f t="shared" si="1"/>
        <v>0.84395298890347203</v>
      </c>
    </row>
    <row r="9" spans="1:13" x14ac:dyDescent="0.35">
      <c r="A9" s="1">
        <v>44263</v>
      </c>
      <c r="B9" t="s">
        <v>494</v>
      </c>
      <c r="C9" t="s">
        <v>495</v>
      </c>
      <c r="D9" s="4">
        <v>275</v>
      </c>
      <c r="E9" t="s">
        <v>1</v>
      </c>
      <c r="F9" t="s">
        <v>215</v>
      </c>
      <c r="G9" t="s">
        <v>3</v>
      </c>
      <c r="I9" s="1">
        <v>44263</v>
      </c>
      <c r="J9">
        <f t="shared" si="2"/>
        <v>381.74</v>
      </c>
      <c r="K9">
        <f t="shared" si="3"/>
        <v>7454.9099999999989</v>
      </c>
      <c r="L9">
        <f t="shared" si="0"/>
        <v>8381</v>
      </c>
      <c r="M9">
        <f t="shared" si="1"/>
        <v>0.88950125283379056</v>
      </c>
    </row>
    <row r="10" spans="1:13" x14ac:dyDescent="0.35">
      <c r="A10" s="1">
        <v>44257</v>
      </c>
      <c r="B10" t="s">
        <v>367</v>
      </c>
      <c r="C10" t="s">
        <v>368</v>
      </c>
      <c r="D10">
        <v>200</v>
      </c>
      <c r="E10" t="s">
        <v>1</v>
      </c>
      <c r="F10" t="s">
        <v>369</v>
      </c>
      <c r="G10" t="s">
        <v>109</v>
      </c>
      <c r="I10" s="1">
        <v>44264</v>
      </c>
      <c r="J10">
        <f xml:space="preserve"> SUMIFS($D$2:$D$101,$A$2:$A$101, "="&amp;I10)</f>
        <v>0</v>
      </c>
      <c r="L10">
        <f t="shared" si="0"/>
        <v>8381</v>
      </c>
      <c r="M10">
        <f t="shared" si="1"/>
        <v>0</v>
      </c>
    </row>
    <row r="11" spans="1:13" x14ac:dyDescent="0.35">
      <c r="A11" s="1">
        <v>44260</v>
      </c>
      <c r="B11" t="s">
        <v>509</v>
      </c>
      <c r="C11" t="s">
        <v>510</v>
      </c>
      <c r="D11">
        <v>198.88</v>
      </c>
      <c r="E11" t="s">
        <v>1</v>
      </c>
      <c r="F11" t="s">
        <v>94</v>
      </c>
      <c r="G11" t="s">
        <v>3</v>
      </c>
      <c r="I11" s="1">
        <v>44265</v>
      </c>
      <c r="L11">
        <f t="shared" si="0"/>
        <v>8381</v>
      </c>
      <c r="M11">
        <f t="shared" si="1"/>
        <v>0</v>
      </c>
    </row>
    <row r="12" spans="1:13" x14ac:dyDescent="0.35">
      <c r="A12" s="1">
        <v>44259</v>
      </c>
      <c r="B12" t="s">
        <v>523</v>
      </c>
      <c r="C12" t="s">
        <v>523</v>
      </c>
      <c r="D12">
        <v>185</v>
      </c>
      <c r="E12" t="s">
        <v>1</v>
      </c>
      <c r="F12" t="s">
        <v>215</v>
      </c>
      <c r="G12" t="s">
        <v>10</v>
      </c>
      <c r="I12" s="1">
        <v>44266</v>
      </c>
      <c r="L12">
        <f t="shared" si="0"/>
        <v>8381</v>
      </c>
      <c r="M12">
        <f t="shared" si="1"/>
        <v>0</v>
      </c>
    </row>
    <row r="13" spans="1:13" x14ac:dyDescent="0.35">
      <c r="A13" s="1">
        <v>44256</v>
      </c>
      <c r="B13" t="s">
        <v>195</v>
      </c>
      <c r="C13" t="s">
        <v>196</v>
      </c>
      <c r="D13">
        <v>161.91</v>
      </c>
      <c r="E13" t="s">
        <v>1</v>
      </c>
      <c r="F13" t="s">
        <v>197</v>
      </c>
      <c r="G13" t="s">
        <v>109</v>
      </c>
      <c r="I13" s="1">
        <v>44267</v>
      </c>
      <c r="L13">
        <f t="shared" si="0"/>
        <v>8381</v>
      </c>
      <c r="M13">
        <f t="shared" si="1"/>
        <v>0</v>
      </c>
    </row>
    <row r="14" spans="1:13" x14ac:dyDescent="0.35">
      <c r="A14" s="1">
        <v>44261</v>
      </c>
      <c r="B14" t="s">
        <v>92</v>
      </c>
      <c r="C14" t="s">
        <v>505</v>
      </c>
      <c r="D14">
        <v>124.12</v>
      </c>
      <c r="E14" t="s">
        <v>1</v>
      </c>
      <c r="F14" t="s">
        <v>94</v>
      </c>
      <c r="G14" t="s">
        <v>3</v>
      </c>
      <c r="I14" s="1">
        <v>44268</v>
      </c>
      <c r="L14">
        <f t="shared" si="0"/>
        <v>8381</v>
      </c>
      <c r="M14">
        <f t="shared" si="1"/>
        <v>0</v>
      </c>
    </row>
    <row r="15" spans="1:13" x14ac:dyDescent="0.35">
      <c r="A15" s="1">
        <v>44257</v>
      </c>
      <c r="B15" t="s">
        <v>216</v>
      </c>
      <c r="C15" t="s">
        <v>498</v>
      </c>
      <c r="D15">
        <v>121.15</v>
      </c>
      <c r="E15" t="s">
        <v>1</v>
      </c>
      <c r="F15" t="s">
        <v>251</v>
      </c>
      <c r="G15" t="s">
        <v>35</v>
      </c>
      <c r="I15" s="1">
        <v>44269</v>
      </c>
      <c r="L15">
        <f t="shared" si="0"/>
        <v>8381</v>
      </c>
      <c r="M15">
        <f t="shared" si="1"/>
        <v>0</v>
      </c>
    </row>
    <row r="16" spans="1:13" x14ac:dyDescent="0.35">
      <c r="A16" s="1">
        <v>44261</v>
      </c>
      <c r="B16" t="s">
        <v>7</v>
      </c>
      <c r="C16" t="s">
        <v>298</v>
      </c>
      <c r="D16">
        <v>107.42</v>
      </c>
      <c r="E16" t="s">
        <v>1</v>
      </c>
      <c r="F16" t="s">
        <v>9</v>
      </c>
      <c r="G16" t="s">
        <v>342</v>
      </c>
      <c r="I16" s="1">
        <v>44270</v>
      </c>
      <c r="L16">
        <f t="shared" si="0"/>
        <v>8381</v>
      </c>
      <c r="M16">
        <f t="shared" si="1"/>
        <v>0</v>
      </c>
    </row>
    <row r="17" spans="1:13" x14ac:dyDescent="0.35">
      <c r="A17" s="1">
        <v>44263</v>
      </c>
      <c r="B17" t="s">
        <v>132</v>
      </c>
      <c r="C17" t="s">
        <v>133</v>
      </c>
      <c r="D17">
        <v>106.74</v>
      </c>
      <c r="E17" t="s">
        <v>1</v>
      </c>
      <c r="F17" t="s">
        <v>134</v>
      </c>
      <c r="G17" t="s">
        <v>3</v>
      </c>
      <c r="I17" s="1">
        <v>44271</v>
      </c>
      <c r="L17">
        <f t="shared" si="0"/>
        <v>8381</v>
      </c>
      <c r="M17">
        <f t="shared" si="1"/>
        <v>0</v>
      </c>
    </row>
    <row r="18" spans="1:13" x14ac:dyDescent="0.35">
      <c r="A18" s="1">
        <v>44257</v>
      </c>
      <c r="B18" t="s">
        <v>45</v>
      </c>
      <c r="C18" t="s">
        <v>328</v>
      </c>
      <c r="D18">
        <v>69.13</v>
      </c>
      <c r="E18" t="s">
        <v>1</v>
      </c>
      <c r="F18" t="s">
        <v>47</v>
      </c>
      <c r="G18" t="s">
        <v>3</v>
      </c>
      <c r="I18" s="1">
        <v>44272</v>
      </c>
      <c r="L18">
        <f t="shared" si="0"/>
        <v>8381</v>
      </c>
      <c r="M18">
        <f t="shared" si="1"/>
        <v>0</v>
      </c>
    </row>
    <row r="19" spans="1:13" x14ac:dyDescent="0.35">
      <c r="A19" s="1">
        <v>44260</v>
      </c>
      <c r="B19" t="s">
        <v>15</v>
      </c>
      <c r="C19" t="s">
        <v>519</v>
      </c>
      <c r="D19">
        <v>36.18</v>
      </c>
      <c r="E19" t="s">
        <v>1</v>
      </c>
      <c r="F19" t="s">
        <v>17</v>
      </c>
      <c r="G19" t="s">
        <v>18</v>
      </c>
      <c r="I19" s="1">
        <v>44274</v>
      </c>
      <c r="L19">
        <f t="shared" si="0"/>
        <v>8381</v>
      </c>
      <c r="M19">
        <f t="shared" si="1"/>
        <v>0</v>
      </c>
    </row>
    <row r="20" spans="1:13" x14ac:dyDescent="0.35">
      <c r="A20" s="1">
        <v>44262</v>
      </c>
      <c r="B20" t="s">
        <v>122</v>
      </c>
      <c r="C20" t="s">
        <v>504</v>
      </c>
      <c r="D20">
        <v>35</v>
      </c>
      <c r="E20" t="s">
        <v>1</v>
      </c>
      <c r="F20" t="s">
        <v>27</v>
      </c>
      <c r="G20" t="s">
        <v>3</v>
      </c>
      <c r="I20" s="1">
        <v>44275</v>
      </c>
      <c r="L20">
        <f t="shared" si="0"/>
        <v>8381</v>
      </c>
      <c r="M20">
        <f t="shared" si="1"/>
        <v>0</v>
      </c>
    </row>
    <row r="21" spans="1:13" x14ac:dyDescent="0.35">
      <c r="A21" s="1">
        <v>44260</v>
      </c>
      <c r="B21" t="s">
        <v>459</v>
      </c>
      <c r="C21" t="s">
        <v>511</v>
      </c>
      <c r="D21">
        <v>32.380000000000003</v>
      </c>
      <c r="E21" t="s">
        <v>1</v>
      </c>
      <c r="F21" t="s">
        <v>461</v>
      </c>
      <c r="G21" t="s">
        <v>3</v>
      </c>
      <c r="I21" s="1">
        <v>44276</v>
      </c>
      <c r="L21">
        <f t="shared" si="0"/>
        <v>8381</v>
      </c>
      <c r="M21">
        <f t="shared" si="1"/>
        <v>0</v>
      </c>
    </row>
    <row r="22" spans="1:13" x14ac:dyDescent="0.35">
      <c r="A22" s="1">
        <v>44260</v>
      </c>
      <c r="B22" t="s">
        <v>111</v>
      </c>
      <c r="C22" t="s">
        <v>517</v>
      </c>
      <c r="D22">
        <v>31.78</v>
      </c>
      <c r="E22" t="s">
        <v>1</v>
      </c>
      <c r="F22" t="s">
        <v>41</v>
      </c>
      <c r="G22" t="s">
        <v>10</v>
      </c>
      <c r="I22" s="1">
        <v>44277</v>
      </c>
      <c r="L22">
        <f t="shared" si="0"/>
        <v>8381</v>
      </c>
      <c r="M22">
        <f t="shared" si="1"/>
        <v>0</v>
      </c>
    </row>
    <row r="23" spans="1:13" x14ac:dyDescent="0.35">
      <c r="A23" s="1">
        <v>44262</v>
      </c>
      <c r="B23" t="s">
        <v>502</v>
      </c>
      <c r="C23" t="s">
        <v>503</v>
      </c>
      <c r="D23">
        <v>28.18</v>
      </c>
      <c r="E23" t="s">
        <v>1</v>
      </c>
      <c r="F23" t="s">
        <v>72</v>
      </c>
      <c r="G23" t="s">
        <v>3</v>
      </c>
      <c r="I23" s="1">
        <v>44278</v>
      </c>
      <c r="L23">
        <f t="shared" si="0"/>
        <v>8381</v>
      </c>
      <c r="M23">
        <f t="shared" si="1"/>
        <v>0</v>
      </c>
    </row>
    <row r="24" spans="1:13" x14ac:dyDescent="0.35">
      <c r="A24" s="1">
        <v>44256</v>
      </c>
      <c r="B24" t="s">
        <v>49</v>
      </c>
      <c r="C24" t="s">
        <v>64</v>
      </c>
      <c r="D24">
        <v>25.95</v>
      </c>
      <c r="E24" t="s">
        <v>1</v>
      </c>
      <c r="F24" t="s">
        <v>51</v>
      </c>
      <c r="G24" t="s">
        <v>3</v>
      </c>
      <c r="I24" s="1">
        <v>44279</v>
      </c>
      <c r="L24">
        <f t="shared" si="0"/>
        <v>8381</v>
      </c>
      <c r="M24">
        <f t="shared" si="1"/>
        <v>0</v>
      </c>
    </row>
    <row r="25" spans="1:13" x14ac:dyDescent="0.35">
      <c r="A25" s="1">
        <v>44260</v>
      </c>
      <c r="B25" t="s">
        <v>514</v>
      </c>
      <c r="C25" t="s">
        <v>514</v>
      </c>
      <c r="D25">
        <v>20.399999999999999</v>
      </c>
      <c r="E25" t="s">
        <v>1</v>
      </c>
      <c r="F25" t="s">
        <v>488</v>
      </c>
      <c r="G25" t="s">
        <v>35</v>
      </c>
      <c r="I25" s="1">
        <v>44280</v>
      </c>
      <c r="L25">
        <f t="shared" si="0"/>
        <v>8381</v>
      </c>
      <c r="M25">
        <f t="shared" si="1"/>
        <v>0</v>
      </c>
    </row>
    <row r="26" spans="1:13" x14ac:dyDescent="0.35">
      <c r="A26" s="1">
        <v>44262</v>
      </c>
      <c r="B26" t="s">
        <v>4</v>
      </c>
      <c r="C26" t="s">
        <v>34</v>
      </c>
      <c r="D26">
        <v>20</v>
      </c>
      <c r="E26" t="s">
        <v>1</v>
      </c>
      <c r="F26" t="s">
        <v>6</v>
      </c>
      <c r="G26" t="s">
        <v>35</v>
      </c>
      <c r="I26" s="1">
        <v>44281</v>
      </c>
      <c r="L26">
        <f t="shared" si="0"/>
        <v>8381</v>
      </c>
      <c r="M26">
        <f t="shared" si="1"/>
        <v>0</v>
      </c>
    </row>
    <row r="27" spans="1:13" x14ac:dyDescent="0.35">
      <c r="A27" s="1">
        <v>44257</v>
      </c>
      <c r="B27" t="s">
        <v>4</v>
      </c>
      <c r="C27" t="s">
        <v>34</v>
      </c>
      <c r="D27">
        <v>20</v>
      </c>
      <c r="E27" t="s">
        <v>1</v>
      </c>
      <c r="F27" t="s">
        <v>6</v>
      </c>
      <c r="G27" t="s">
        <v>35</v>
      </c>
      <c r="I27" s="1">
        <v>44282</v>
      </c>
      <c r="L27">
        <f t="shared" si="0"/>
        <v>8381</v>
      </c>
      <c r="M27">
        <f t="shared" si="1"/>
        <v>0</v>
      </c>
    </row>
    <row r="28" spans="1:13" x14ac:dyDescent="0.35">
      <c r="A28" s="1">
        <v>44260</v>
      </c>
      <c r="B28" t="s">
        <v>103</v>
      </c>
      <c r="C28" t="s">
        <v>103</v>
      </c>
      <c r="D28">
        <v>18.38</v>
      </c>
      <c r="E28" t="s">
        <v>1</v>
      </c>
      <c r="F28" t="s">
        <v>86</v>
      </c>
      <c r="G28" t="s">
        <v>3</v>
      </c>
      <c r="I28" s="1">
        <v>44283</v>
      </c>
      <c r="L28">
        <f t="shared" si="0"/>
        <v>8381</v>
      </c>
      <c r="M28">
        <f t="shared" si="1"/>
        <v>0</v>
      </c>
    </row>
    <row r="29" spans="1:13" x14ac:dyDescent="0.35">
      <c r="A29" s="1">
        <v>44261</v>
      </c>
      <c r="B29" t="s">
        <v>506</v>
      </c>
      <c r="C29" t="s">
        <v>507</v>
      </c>
      <c r="D29">
        <v>16.87</v>
      </c>
      <c r="E29" t="s">
        <v>1</v>
      </c>
      <c r="F29" t="s">
        <v>488</v>
      </c>
      <c r="G29" t="s">
        <v>3</v>
      </c>
      <c r="I29" s="1">
        <v>44284</v>
      </c>
      <c r="L29">
        <f t="shared" si="0"/>
        <v>8381</v>
      </c>
      <c r="M29">
        <f t="shared" si="1"/>
        <v>0</v>
      </c>
    </row>
    <row r="30" spans="1:13" x14ac:dyDescent="0.35">
      <c r="A30" s="1">
        <v>44256</v>
      </c>
      <c r="B30" t="s">
        <v>12</v>
      </c>
      <c r="C30" t="s">
        <v>13</v>
      </c>
      <c r="D30">
        <v>15.04</v>
      </c>
      <c r="E30" t="s">
        <v>1</v>
      </c>
      <c r="F30" t="s">
        <v>14</v>
      </c>
      <c r="G30" t="s">
        <v>10</v>
      </c>
      <c r="I30" s="1">
        <v>44285</v>
      </c>
      <c r="L30">
        <f t="shared" si="0"/>
        <v>8381</v>
      </c>
      <c r="M30">
        <f t="shared" si="1"/>
        <v>0</v>
      </c>
    </row>
    <row r="31" spans="1:13" x14ac:dyDescent="0.35">
      <c r="A31" s="1">
        <v>44256</v>
      </c>
      <c r="B31" t="s">
        <v>15</v>
      </c>
      <c r="C31" t="s">
        <v>500</v>
      </c>
      <c r="D31">
        <v>14.47</v>
      </c>
      <c r="E31" t="s">
        <v>1</v>
      </c>
      <c r="F31" t="s">
        <v>17</v>
      </c>
      <c r="G31" t="s">
        <v>18</v>
      </c>
      <c r="I31" s="1">
        <v>44286</v>
      </c>
      <c r="L31">
        <f t="shared" si="0"/>
        <v>8381</v>
      </c>
      <c r="M31">
        <f t="shared" si="1"/>
        <v>0</v>
      </c>
    </row>
    <row r="32" spans="1:13" x14ac:dyDescent="0.35">
      <c r="A32" s="1">
        <v>44260</v>
      </c>
      <c r="B32" t="s">
        <v>512</v>
      </c>
      <c r="C32" t="s">
        <v>513</v>
      </c>
      <c r="D32">
        <v>12</v>
      </c>
      <c r="E32" t="s">
        <v>1</v>
      </c>
      <c r="F32" t="s">
        <v>162</v>
      </c>
      <c r="G32" t="s">
        <v>3</v>
      </c>
    </row>
    <row r="33" spans="1:7" x14ac:dyDescent="0.35">
      <c r="A33" s="1">
        <v>44261</v>
      </c>
      <c r="B33" t="s">
        <v>15</v>
      </c>
      <c r="C33" t="s">
        <v>508</v>
      </c>
      <c r="D33">
        <v>11.61</v>
      </c>
      <c r="E33" t="s">
        <v>1</v>
      </c>
      <c r="F33" t="s">
        <v>17</v>
      </c>
      <c r="G33" t="s">
        <v>18</v>
      </c>
    </row>
    <row r="34" spans="1:7" x14ac:dyDescent="0.35">
      <c r="A34" s="1">
        <v>44259</v>
      </c>
      <c r="B34" t="s">
        <v>4</v>
      </c>
      <c r="C34" t="s">
        <v>520</v>
      </c>
      <c r="D34">
        <v>11.61</v>
      </c>
      <c r="E34" t="s">
        <v>1</v>
      </c>
      <c r="F34" t="s">
        <v>6</v>
      </c>
      <c r="G34" t="s">
        <v>3</v>
      </c>
    </row>
    <row r="35" spans="1:7" x14ac:dyDescent="0.35">
      <c r="A35" s="1">
        <v>44260</v>
      </c>
      <c r="B35" t="s">
        <v>515</v>
      </c>
      <c r="C35" t="s">
        <v>516</v>
      </c>
      <c r="D35">
        <v>8.75</v>
      </c>
      <c r="E35" t="s">
        <v>1</v>
      </c>
      <c r="F35" t="s">
        <v>488</v>
      </c>
      <c r="G35" t="s">
        <v>3</v>
      </c>
    </row>
    <row r="36" spans="1:7" x14ac:dyDescent="0.35">
      <c r="A36" s="1">
        <v>44256</v>
      </c>
      <c r="B36" t="s">
        <v>15</v>
      </c>
      <c r="C36" t="s">
        <v>499</v>
      </c>
      <c r="D36">
        <v>7.74</v>
      </c>
      <c r="E36" t="s">
        <v>1</v>
      </c>
      <c r="F36" t="s">
        <v>17</v>
      </c>
      <c r="G36" t="s">
        <v>18</v>
      </c>
    </row>
    <row r="37" spans="1:7" x14ac:dyDescent="0.35">
      <c r="A37" s="1">
        <v>44260</v>
      </c>
      <c r="B37" t="s">
        <v>111</v>
      </c>
      <c r="C37" t="s">
        <v>518</v>
      </c>
      <c r="D37">
        <v>5.61</v>
      </c>
      <c r="E37" t="s">
        <v>1</v>
      </c>
      <c r="F37" t="s">
        <v>47</v>
      </c>
      <c r="G37" t="s">
        <v>10</v>
      </c>
    </row>
    <row r="38" spans="1:7" x14ac:dyDescent="0.35">
      <c r="A38" s="1">
        <v>44256</v>
      </c>
      <c r="B38" t="s">
        <v>158</v>
      </c>
      <c r="C38" t="s">
        <v>158</v>
      </c>
      <c r="D38">
        <v>5.38</v>
      </c>
      <c r="E38" t="s">
        <v>1</v>
      </c>
      <c r="F38" t="s">
        <v>159</v>
      </c>
      <c r="G38" t="s">
        <v>3</v>
      </c>
    </row>
    <row r="39" spans="1:7" x14ac:dyDescent="0.35">
      <c r="A39" s="1">
        <v>44259</v>
      </c>
      <c r="B39" t="s">
        <v>521</v>
      </c>
      <c r="C39" t="s">
        <v>521</v>
      </c>
      <c r="D39">
        <v>5</v>
      </c>
      <c r="E39" t="s">
        <v>1</v>
      </c>
      <c r="F39" t="s">
        <v>27</v>
      </c>
      <c r="G39" t="s">
        <v>3</v>
      </c>
    </row>
    <row r="40" spans="1:7" x14ac:dyDescent="0.35">
      <c r="A40" s="1">
        <v>44262</v>
      </c>
      <c r="B40" t="s">
        <v>96</v>
      </c>
      <c r="C40" t="s">
        <v>96</v>
      </c>
      <c r="D40">
        <v>3.43</v>
      </c>
      <c r="E40" t="s">
        <v>1</v>
      </c>
      <c r="F40" t="s">
        <v>72</v>
      </c>
      <c r="G40" t="s">
        <v>10</v>
      </c>
    </row>
    <row r="41" spans="1:7" x14ac:dyDescent="0.35">
      <c r="A41" s="1">
        <v>44262</v>
      </c>
      <c r="B41" t="s">
        <v>49</v>
      </c>
      <c r="C41" t="s">
        <v>379</v>
      </c>
      <c r="D41">
        <v>1.8</v>
      </c>
      <c r="E41" t="s">
        <v>1</v>
      </c>
      <c r="F41" t="s">
        <v>51</v>
      </c>
      <c r="G41" t="s">
        <v>10</v>
      </c>
    </row>
    <row r="42" spans="1:7" x14ac:dyDescent="0.35">
      <c r="A42" s="1">
        <v>44259</v>
      </c>
      <c r="B42" t="s">
        <v>141</v>
      </c>
      <c r="C42" t="s">
        <v>141</v>
      </c>
      <c r="D42">
        <v>1</v>
      </c>
      <c r="E42" t="s">
        <v>1</v>
      </c>
      <c r="F42" t="s">
        <v>55</v>
      </c>
      <c r="G42" t="s">
        <v>18</v>
      </c>
    </row>
    <row r="43" spans="1:7" x14ac:dyDescent="0.35">
      <c r="A43" s="1"/>
    </row>
  </sheetData>
  <autoFilter ref="A1:G29">
    <sortState ref="A2:G43">
      <sortCondition descending="1" ref="D1:D29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zoomScale="55" zoomScaleNormal="55" workbookViewId="0">
      <selection activeCell="L2" sqref="L2:L31"/>
    </sheetView>
  </sheetViews>
  <sheetFormatPr defaultRowHeight="14.5" x14ac:dyDescent="0.35"/>
  <cols>
    <col min="1" max="1" width="22.81640625" customWidth="1"/>
    <col min="2" max="2" width="52.453125" customWidth="1"/>
    <col min="3" max="3" width="30.36328125" customWidth="1"/>
    <col min="5" max="5" width="19" customWidth="1"/>
    <col min="6" max="6" width="30.90625" customWidth="1"/>
    <col min="7" max="7" width="31.08984375" customWidth="1"/>
    <col min="9" max="9" width="11.453125" customWidth="1"/>
  </cols>
  <sheetData>
    <row r="1" spans="1:13" x14ac:dyDescent="0.35">
      <c r="A1" t="s">
        <v>338</v>
      </c>
      <c r="D1" t="s">
        <v>334</v>
      </c>
      <c r="E1" t="s">
        <v>337</v>
      </c>
      <c r="F1" t="s">
        <v>335</v>
      </c>
      <c r="G1" t="s">
        <v>336</v>
      </c>
      <c r="I1" t="s">
        <v>164</v>
      </c>
      <c r="J1" s="3" t="s">
        <v>165</v>
      </c>
      <c r="K1" s="10">
        <v>44228</v>
      </c>
      <c r="L1" t="s">
        <v>180</v>
      </c>
      <c r="M1" s="11" t="s">
        <v>434</v>
      </c>
    </row>
    <row r="2" spans="1:13" x14ac:dyDescent="0.35">
      <c r="A2" s="1">
        <v>44256</v>
      </c>
      <c r="B2" t="s">
        <v>501</v>
      </c>
      <c r="D2">
        <v>2292</v>
      </c>
      <c r="E2" t="s">
        <v>1</v>
      </c>
      <c r="I2" s="1">
        <v>44256</v>
      </c>
      <c r="J2">
        <f xml:space="preserve"> SUMIFS($D$2:$D$101,$A$2:$A$101, "="&amp;I2)</f>
        <v>3022.4899999999993</v>
      </c>
      <c r="K2">
        <f>J2</f>
        <v>3022.4899999999993</v>
      </c>
      <c r="L2">
        <f>4173+1571+1571+416+650</f>
        <v>8381</v>
      </c>
      <c r="M2">
        <f>K2/L2</f>
        <v>0.36063596229566869</v>
      </c>
    </row>
    <row r="3" spans="1:13" x14ac:dyDescent="0.35">
      <c r="A3" s="1">
        <v>44257</v>
      </c>
      <c r="B3" t="s">
        <v>496</v>
      </c>
      <c r="C3" t="s">
        <v>496</v>
      </c>
      <c r="D3" s="4">
        <v>0</v>
      </c>
      <c r="E3" t="s">
        <v>1</v>
      </c>
      <c r="F3" t="s">
        <v>497</v>
      </c>
      <c r="G3" t="s">
        <v>3</v>
      </c>
      <c r="I3" s="1">
        <v>44257</v>
      </c>
      <c r="J3">
        <f xml:space="preserve"> SUMIFS($D$2:$D$101,$A$2:$A$101, "="&amp;I3)</f>
        <v>1110.28</v>
      </c>
      <c r="K3">
        <f>K2+J3</f>
        <v>4132.7699999999995</v>
      </c>
      <c r="L3">
        <f t="shared" ref="L3:L31" si="0">4173+1571+1571+416+650</f>
        <v>8381</v>
      </c>
      <c r="M3">
        <f t="shared" ref="M3:M31" si="1">K3/L3</f>
        <v>0.49311180050113346</v>
      </c>
    </row>
    <row r="4" spans="1:13" x14ac:dyDescent="0.35">
      <c r="A4" s="1">
        <v>44257</v>
      </c>
      <c r="B4" t="s">
        <v>148</v>
      </c>
      <c r="C4" t="s">
        <v>149</v>
      </c>
      <c r="D4" s="12">
        <v>700</v>
      </c>
      <c r="E4" t="s">
        <v>1</v>
      </c>
      <c r="F4" t="s">
        <v>150</v>
      </c>
      <c r="G4" t="s">
        <v>109</v>
      </c>
      <c r="I4" s="1">
        <v>44258</v>
      </c>
      <c r="J4">
        <f t="shared" ref="J4:J9" si="2" xml:space="preserve"> SUMIFS($D$2:$D$101,$A$2:$A$101, "="&amp;I4)</f>
        <v>1</v>
      </c>
      <c r="K4">
        <f t="shared" ref="K4:K9" si="3">K3+J4</f>
        <v>4133.7699999999995</v>
      </c>
      <c r="L4">
        <f t="shared" si="0"/>
        <v>8381</v>
      </c>
      <c r="M4">
        <f t="shared" si="1"/>
        <v>0.49323111800501129</v>
      </c>
    </row>
    <row r="5" spans="1:13" x14ac:dyDescent="0.35">
      <c r="A5" s="1">
        <v>44256</v>
      </c>
      <c r="B5" t="s">
        <v>178</v>
      </c>
      <c r="C5" t="s">
        <v>179</v>
      </c>
      <c r="D5" s="12">
        <v>500</v>
      </c>
      <c r="E5" t="s">
        <v>1</v>
      </c>
      <c r="F5" t="s">
        <v>177</v>
      </c>
      <c r="G5" t="s">
        <v>109</v>
      </c>
      <c r="I5" s="1">
        <v>44259</v>
      </c>
      <c r="J5">
        <f t="shared" si="2"/>
        <v>202.61</v>
      </c>
      <c r="K5">
        <f t="shared" si="3"/>
        <v>4336.3799999999992</v>
      </c>
      <c r="L5">
        <f t="shared" si="0"/>
        <v>8381</v>
      </c>
      <c r="M5">
        <f t="shared" si="1"/>
        <v>0.51740603746569613</v>
      </c>
    </row>
    <row r="6" spans="1:13" x14ac:dyDescent="0.35">
      <c r="A6" s="1">
        <v>44259</v>
      </c>
      <c r="B6" t="s">
        <v>522</v>
      </c>
      <c r="C6" t="s">
        <v>522</v>
      </c>
      <c r="D6" s="4">
        <v>0</v>
      </c>
      <c r="E6" t="s">
        <v>1</v>
      </c>
      <c r="F6" t="s">
        <v>215</v>
      </c>
      <c r="G6" t="s">
        <v>10</v>
      </c>
      <c r="I6" s="1">
        <v>44260</v>
      </c>
      <c r="J6">
        <f t="shared" si="2"/>
        <v>364.36</v>
      </c>
      <c r="K6">
        <f t="shared" si="3"/>
        <v>4700.7399999999989</v>
      </c>
      <c r="L6">
        <f t="shared" si="0"/>
        <v>8381</v>
      </c>
      <c r="M6">
        <f t="shared" si="1"/>
        <v>0.56088056317861812</v>
      </c>
    </row>
    <row r="7" spans="1:13" x14ac:dyDescent="0.35">
      <c r="A7" s="1">
        <v>44257</v>
      </c>
      <c r="B7" t="s">
        <v>493</v>
      </c>
      <c r="C7" t="s">
        <v>493</v>
      </c>
      <c r="D7" s="4">
        <v>0</v>
      </c>
      <c r="E7" t="s">
        <v>1</v>
      </c>
      <c r="F7" t="s">
        <v>147</v>
      </c>
      <c r="G7" t="s">
        <v>3</v>
      </c>
      <c r="I7" s="1">
        <v>44261</v>
      </c>
      <c r="J7">
        <f t="shared" si="2"/>
        <v>260.02000000000004</v>
      </c>
      <c r="K7">
        <f t="shared" si="3"/>
        <v>4960.7599999999993</v>
      </c>
      <c r="L7">
        <f t="shared" si="0"/>
        <v>8381</v>
      </c>
      <c r="M7">
        <f t="shared" si="1"/>
        <v>0.5919055005369287</v>
      </c>
    </row>
    <row r="8" spans="1:13" x14ac:dyDescent="0.35">
      <c r="A8" s="1">
        <v>44257</v>
      </c>
      <c r="B8" t="s">
        <v>494</v>
      </c>
      <c r="C8" t="s">
        <v>495</v>
      </c>
      <c r="D8" s="4">
        <v>0</v>
      </c>
      <c r="E8" t="s">
        <v>1</v>
      </c>
      <c r="F8" t="s">
        <v>215</v>
      </c>
      <c r="G8" t="s">
        <v>3</v>
      </c>
      <c r="I8" s="1">
        <v>44262</v>
      </c>
      <c r="J8">
        <f xml:space="preserve"> SUMIFS($D$2:$D$101,$A$2:$A$101, "="&amp;I8)</f>
        <v>88.410000000000011</v>
      </c>
      <c r="K8">
        <f t="shared" si="3"/>
        <v>5049.1699999999992</v>
      </c>
      <c r="L8">
        <f t="shared" si="0"/>
        <v>8381</v>
      </c>
      <c r="M8">
        <f t="shared" si="1"/>
        <v>0.60245436105476668</v>
      </c>
    </row>
    <row r="9" spans="1:13" x14ac:dyDescent="0.35">
      <c r="A9" s="1">
        <v>44263</v>
      </c>
      <c r="B9" t="s">
        <v>494</v>
      </c>
      <c r="C9" t="s">
        <v>495</v>
      </c>
      <c r="D9" s="4">
        <v>0</v>
      </c>
      <c r="E9" t="s">
        <v>1</v>
      </c>
      <c r="F9" t="s">
        <v>215</v>
      </c>
      <c r="G9" t="s">
        <v>3</v>
      </c>
      <c r="I9" s="1">
        <v>44263</v>
      </c>
      <c r="J9">
        <f t="shared" si="2"/>
        <v>106.74</v>
      </c>
      <c r="K9">
        <f t="shared" si="3"/>
        <v>5155.9099999999989</v>
      </c>
      <c r="L9">
        <f t="shared" si="0"/>
        <v>8381</v>
      </c>
      <c r="M9">
        <f t="shared" si="1"/>
        <v>0.61519031141868497</v>
      </c>
    </row>
    <row r="10" spans="1:13" x14ac:dyDescent="0.35">
      <c r="A10" s="1">
        <v>44257</v>
      </c>
      <c r="B10" t="s">
        <v>367</v>
      </c>
      <c r="C10" t="s">
        <v>368</v>
      </c>
      <c r="D10">
        <v>200</v>
      </c>
      <c r="E10" t="s">
        <v>1</v>
      </c>
      <c r="F10" t="s">
        <v>369</v>
      </c>
      <c r="G10" t="s">
        <v>109</v>
      </c>
      <c r="I10" s="1">
        <v>44264</v>
      </c>
      <c r="J10">
        <f xml:space="preserve"> SUMIFS($D$2:$D$101,$A$2:$A$101, "="&amp;I10)</f>
        <v>0</v>
      </c>
      <c r="L10">
        <f t="shared" si="0"/>
        <v>8381</v>
      </c>
      <c r="M10">
        <f t="shared" si="1"/>
        <v>0</v>
      </c>
    </row>
    <row r="11" spans="1:13" x14ac:dyDescent="0.35">
      <c r="A11" s="1">
        <v>44260</v>
      </c>
      <c r="B11" t="s">
        <v>509</v>
      </c>
      <c r="C11" t="s">
        <v>510</v>
      </c>
      <c r="D11">
        <v>198.88</v>
      </c>
      <c r="E11" t="s">
        <v>1</v>
      </c>
      <c r="F11" t="s">
        <v>94</v>
      </c>
      <c r="G11" t="s">
        <v>3</v>
      </c>
      <c r="I11" s="1">
        <v>44265</v>
      </c>
      <c r="L11">
        <f t="shared" si="0"/>
        <v>8381</v>
      </c>
      <c r="M11">
        <f t="shared" si="1"/>
        <v>0</v>
      </c>
    </row>
    <row r="12" spans="1:13" x14ac:dyDescent="0.35">
      <c r="A12" s="1">
        <v>44259</v>
      </c>
      <c r="B12" t="s">
        <v>523</v>
      </c>
      <c r="C12" t="s">
        <v>523</v>
      </c>
      <c r="D12">
        <v>185</v>
      </c>
      <c r="E12" t="s">
        <v>1</v>
      </c>
      <c r="F12" t="s">
        <v>215</v>
      </c>
      <c r="G12" t="s">
        <v>10</v>
      </c>
      <c r="I12" s="1">
        <v>44266</v>
      </c>
      <c r="L12">
        <f t="shared" si="0"/>
        <v>8381</v>
      </c>
      <c r="M12">
        <f t="shared" si="1"/>
        <v>0</v>
      </c>
    </row>
    <row r="13" spans="1:13" x14ac:dyDescent="0.35">
      <c r="A13" s="1">
        <v>44256</v>
      </c>
      <c r="B13" t="s">
        <v>195</v>
      </c>
      <c r="C13" t="s">
        <v>196</v>
      </c>
      <c r="D13">
        <v>161.91</v>
      </c>
      <c r="E13" t="s">
        <v>1</v>
      </c>
      <c r="F13" t="s">
        <v>197</v>
      </c>
      <c r="G13" t="s">
        <v>109</v>
      </c>
      <c r="I13" s="1">
        <v>44267</v>
      </c>
      <c r="L13">
        <f t="shared" si="0"/>
        <v>8381</v>
      </c>
      <c r="M13">
        <f t="shared" si="1"/>
        <v>0</v>
      </c>
    </row>
    <row r="14" spans="1:13" x14ac:dyDescent="0.35">
      <c r="A14" s="1">
        <v>44261</v>
      </c>
      <c r="B14" t="s">
        <v>92</v>
      </c>
      <c r="C14" t="s">
        <v>505</v>
      </c>
      <c r="D14">
        <v>124.12</v>
      </c>
      <c r="E14" t="s">
        <v>1</v>
      </c>
      <c r="F14" t="s">
        <v>94</v>
      </c>
      <c r="G14" t="s">
        <v>3</v>
      </c>
      <c r="I14" s="1">
        <v>44268</v>
      </c>
      <c r="L14">
        <f t="shared" si="0"/>
        <v>8381</v>
      </c>
      <c r="M14">
        <f t="shared" si="1"/>
        <v>0</v>
      </c>
    </row>
    <row r="15" spans="1:13" x14ac:dyDescent="0.35">
      <c r="A15" s="1">
        <v>44257</v>
      </c>
      <c r="B15" t="s">
        <v>216</v>
      </c>
      <c r="C15" t="s">
        <v>498</v>
      </c>
      <c r="D15">
        <v>121.15</v>
      </c>
      <c r="E15" t="s">
        <v>1</v>
      </c>
      <c r="F15" t="s">
        <v>251</v>
      </c>
      <c r="G15" t="s">
        <v>35</v>
      </c>
      <c r="I15" s="1">
        <v>44269</v>
      </c>
      <c r="L15">
        <f t="shared" si="0"/>
        <v>8381</v>
      </c>
      <c r="M15">
        <f t="shared" si="1"/>
        <v>0</v>
      </c>
    </row>
    <row r="16" spans="1:13" x14ac:dyDescent="0.35">
      <c r="A16" s="1">
        <v>44261</v>
      </c>
      <c r="B16" t="s">
        <v>7</v>
      </c>
      <c r="C16" t="s">
        <v>298</v>
      </c>
      <c r="D16">
        <v>107.42</v>
      </c>
      <c r="E16" t="s">
        <v>1</v>
      </c>
      <c r="F16" t="s">
        <v>9</v>
      </c>
      <c r="G16" t="s">
        <v>342</v>
      </c>
      <c r="I16" s="1">
        <v>44270</v>
      </c>
      <c r="L16">
        <f t="shared" si="0"/>
        <v>8381</v>
      </c>
      <c r="M16">
        <f t="shared" si="1"/>
        <v>0</v>
      </c>
    </row>
    <row r="17" spans="1:13" x14ac:dyDescent="0.35">
      <c r="A17" s="1">
        <v>44263</v>
      </c>
      <c r="B17" t="s">
        <v>132</v>
      </c>
      <c r="C17" t="s">
        <v>133</v>
      </c>
      <c r="D17">
        <v>106.74</v>
      </c>
      <c r="E17" t="s">
        <v>1</v>
      </c>
      <c r="F17" t="s">
        <v>134</v>
      </c>
      <c r="G17" t="s">
        <v>3</v>
      </c>
      <c r="I17" s="1">
        <v>44271</v>
      </c>
      <c r="L17">
        <f t="shared" si="0"/>
        <v>8381</v>
      </c>
      <c r="M17">
        <f t="shared" si="1"/>
        <v>0</v>
      </c>
    </row>
    <row r="18" spans="1:13" x14ac:dyDescent="0.35">
      <c r="A18" s="1">
        <v>44257</v>
      </c>
      <c r="B18" t="s">
        <v>45</v>
      </c>
      <c r="C18" t="s">
        <v>328</v>
      </c>
      <c r="D18">
        <v>69.13</v>
      </c>
      <c r="E18" t="s">
        <v>1</v>
      </c>
      <c r="F18" t="s">
        <v>47</v>
      </c>
      <c r="G18" t="s">
        <v>3</v>
      </c>
      <c r="I18" s="1">
        <v>44272</v>
      </c>
      <c r="L18">
        <f t="shared" si="0"/>
        <v>8381</v>
      </c>
      <c r="M18">
        <f t="shared" si="1"/>
        <v>0</v>
      </c>
    </row>
    <row r="19" spans="1:13" x14ac:dyDescent="0.35">
      <c r="A19" s="1">
        <v>44260</v>
      </c>
      <c r="B19" t="s">
        <v>15</v>
      </c>
      <c r="C19" t="s">
        <v>519</v>
      </c>
      <c r="D19">
        <v>36.18</v>
      </c>
      <c r="E19" t="s">
        <v>1</v>
      </c>
      <c r="F19" t="s">
        <v>17</v>
      </c>
      <c r="G19" t="s">
        <v>18</v>
      </c>
      <c r="I19" s="1">
        <v>44274</v>
      </c>
      <c r="L19">
        <f t="shared" si="0"/>
        <v>8381</v>
      </c>
      <c r="M19">
        <f t="shared" si="1"/>
        <v>0</v>
      </c>
    </row>
    <row r="20" spans="1:13" x14ac:dyDescent="0.35">
      <c r="A20" s="1">
        <v>44262</v>
      </c>
      <c r="B20" t="s">
        <v>122</v>
      </c>
      <c r="C20" t="s">
        <v>504</v>
      </c>
      <c r="D20">
        <v>35</v>
      </c>
      <c r="E20" t="s">
        <v>1</v>
      </c>
      <c r="F20" t="s">
        <v>27</v>
      </c>
      <c r="G20" t="s">
        <v>3</v>
      </c>
      <c r="I20" s="1">
        <v>44275</v>
      </c>
      <c r="L20">
        <f t="shared" si="0"/>
        <v>8381</v>
      </c>
      <c r="M20">
        <f t="shared" si="1"/>
        <v>0</v>
      </c>
    </row>
    <row r="21" spans="1:13" x14ac:dyDescent="0.35">
      <c r="A21" s="1">
        <v>44260</v>
      </c>
      <c r="B21" t="s">
        <v>459</v>
      </c>
      <c r="C21" t="s">
        <v>511</v>
      </c>
      <c r="D21">
        <v>32.380000000000003</v>
      </c>
      <c r="E21" t="s">
        <v>1</v>
      </c>
      <c r="F21" t="s">
        <v>461</v>
      </c>
      <c r="G21" t="s">
        <v>3</v>
      </c>
      <c r="I21" s="1">
        <v>44276</v>
      </c>
      <c r="L21">
        <f t="shared" si="0"/>
        <v>8381</v>
      </c>
      <c r="M21">
        <f t="shared" si="1"/>
        <v>0</v>
      </c>
    </row>
    <row r="22" spans="1:13" x14ac:dyDescent="0.35">
      <c r="A22" s="1">
        <v>44260</v>
      </c>
      <c r="B22" t="s">
        <v>111</v>
      </c>
      <c r="C22" t="s">
        <v>517</v>
      </c>
      <c r="D22">
        <v>31.78</v>
      </c>
      <c r="E22" t="s">
        <v>1</v>
      </c>
      <c r="F22" t="s">
        <v>41</v>
      </c>
      <c r="G22" t="s">
        <v>10</v>
      </c>
      <c r="I22" s="1">
        <v>44277</v>
      </c>
      <c r="L22">
        <f t="shared" si="0"/>
        <v>8381</v>
      </c>
      <c r="M22">
        <f t="shared" si="1"/>
        <v>0</v>
      </c>
    </row>
    <row r="23" spans="1:13" x14ac:dyDescent="0.35">
      <c r="A23" s="1">
        <v>44262</v>
      </c>
      <c r="B23" t="s">
        <v>502</v>
      </c>
      <c r="C23" t="s">
        <v>503</v>
      </c>
      <c r="D23">
        <v>28.18</v>
      </c>
      <c r="E23" t="s">
        <v>1</v>
      </c>
      <c r="F23" t="s">
        <v>72</v>
      </c>
      <c r="G23" t="s">
        <v>3</v>
      </c>
      <c r="I23" s="1">
        <v>44278</v>
      </c>
      <c r="L23">
        <f t="shared" si="0"/>
        <v>8381</v>
      </c>
      <c r="M23">
        <f t="shared" si="1"/>
        <v>0</v>
      </c>
    </row>
    <row r="24" spans="1:13" x14ac:dyDescent="0.35">
      <c r="A24" s="1">
        <v>44256</v>
      </c>
      <c r="B24" t="s">
        <v>49</v>
      </c>
      <c r="C24" t="s">
        <v>64</v>
      </c>
      <c r="D24">
        <v>25.95</v>
      </c>
      <c r="E24" t="s">
        <v>1</v>
      </c>
      <c r="F24" t="s">
        <v>51</v>
      </c>
      <c r="G24" t="s">
        <v>3</v>
      </c>
      <c r="I24" s="1">
        <v>44279</v>
      </c>
      <c r="L24">
        <f t="shared" si="0"/>
        <v>8381</v>
      </c>
      <c r="M24">
        <f t="shared" si="1"/>
        <v>0</v>
      </c>
    </row>
    <row r="25" spans="1:13" x14ac:dyDescent="0.35">
      <c r="A25" s="1">
        <v>44260</v>
      </c>
      <c r="B25" t="s">
        <v>514</v>
      </c>
      <c r="C25" t="s">
        <v>514</v>
      </c>
      <c r="D25">
        <v>20.399999999999999</v>
      </c>
      <c r="E25" t="s">
        <v>1</v>
      </c>
      <c r="F25" t="s">
        <v>488</v>
      </c>
      <c r="G25" t="s">
        <v>35</v>
      </c>
      <c r="I25" s="1">
        <v>44280</v>
      </c>
      <c r="L25">
        <f t="shared" si="0"/>
        <v>8381</v>
      </c>
      <c r="M25">
        <f t="shared" si="1"/>
        <v>0</v>
      </c>
    </row>
    <row r="26" spans="1:13" x14ac:dyDescent="0.35">
      <c r="A26" s="1">
        <v>44262</v>
      </c>
      <c r="B26" t="s">
        <v>4</v>
      </c>
      <c r="C26" t="s">
        <v>34</v>
      </c>
      <c r="D26">
        <v>20</v>
      </c>
      <c r="E26" t="s">
        <v>1</v>
      </c>
      <c r="F26" t="s">
        <v>6</v>
      </c>
      <c r="G26" t="s">
        <v>35</v>
      </c>
      <c r="I26" s="1">
        <v>44281</v>
      </c>
      <c r="L26">
        <f t="shared" si="0"/>
        <v>8381</v>
      </c>
      <c r="M26">
        <f t="shared" si="1"/>
        <v>0</v>
      </c>
    </row>
    <row r="27" spans="1:13" x14ac:dyDescent="0.35">
      <c r="A27" s="1">
        <v>44257</v>
      </c>
      <c r="B27" t="s">
        <v>4</v>
      </c>
      <c r="C27" t="s">
        <v>34</v>
      </c>
      <c r="D27">
        <v>20</v>
      </c>
      <c r="E27" t="s">
        <v>1</v>
      </c>
      <c r="F27" t="s">
        <v>6</v>
      </c>
      <c r="G27" t="s">
        <v>35</v>
      </c>
      <c r="I27" s="1">
        <v>44282</v>
      </c>
      <c r="L27">
        <f t="shared" si="0"/>
        <v>8381</v>
      </c>
      <c r="M27">
        <f t="shared" si="1"/>
        <v>0</v>
      </c>
    </row>
    <row r="28" spans="1:13" x14ac:dyDescent="0.35">
      <c r="A28" s="1">
        <v>44260</v>
      </c>
      <c r="B28" t="s">
        <v>103</v>
      </c>
      <c r="C28" t="s">
        <v>103</v>
      </c>
      <c r="D28">
        <v>18.38</v>
      </c>
      <c r="E28" t="s">
        <v>1</v>
      </c>
      <c r="F28" t="s">
        <v>86</v>
      </c>
      <c r="G28" t="s">
        <v>3</v>
      </c>
      <c r="I28" s="1">
        <v>44283</v>
      </c>
      <c r="L28">
        <f t="shared" si="0"/>
        <v>8381</v>
      </c>
      <c r="M28">
        <f t="shared" si="1"/>
        <v>0</v>
      </c>
    </row>
    <row r="29" spans="1:13" x14ac:dyDescent="0.35">
      <c r="A29" s="1">
        <v>44261</v>
      </c>
      <c r="B29" t="s">
        <v>506</v>
      </c>
      <c r="C29" t="s">
        <v>507</v>
      </c>
      <c r="D29">
        <v>16.87</v>
      </c>
      <c r="E29" t="s">
        <v>1</v>
      </c>
      <c r="F29" t="s">
        <v>488</v>
      </c>
      <c r="G29" t="s">
        <v>3</v>
      </c>
      <c r="I29" s="1">
        <v>44284</v>
      </c>
      <c r="L29">
        <f t="shared" si="0"/>
        <v>8381</v>
      </c>
      <c r="M29">
        <f t="shared" si="1"/>
        <v>0</v>
      </c>
    </row>
    <row r="30" spans="1:13" x14ac:dyDescent="0.35">
      <c r="A30" s="1">
        <v>44256</v>
      </c>
      <c r="B30" t="s">
        <v>12</v>
      </c>
      <c r="C30" t="s">
        <v>13</v>
      </c>
      <c r="D30">
        <v>15.04</v>
      </c>
      <c r="E30" t="s">
        <v>1</v>
      </c>
      <c r="F30" t="s">
        <v>14</v>
      </c>
      <c r="G30" t="s">
        <v>10</v>
      </c>
      <c r="I30" s="1">
        <v>44285</v>
      </c>
      <c r="L30">
        <f t="shared" si="0"/>
        <v>8381</v>
      </c>
      <c r="M30">
        <f t="shared" si="1"/>
        <v>0</v>
      </c>
    </row>
    <row r="31" spans="1:13" x14ac:dyDescent="0.35">
      <c r="A31" s="1">
        <v>44256</v>
      </c>
      <c r="B31" t="s">
        <v>15</v>
      </c>
      <c r="C31" t="s">
        <v>500</v>
      </c>
      <c r="D31">
        <v>14.47</v>
      </c>
      <c r="E31" t="s">
        <v>1</v>
      </c>
      <c r="F31" t="s">
        <v>17</v>
      </c>
      <c r="G31" t="s">
        <v>18</v>
      </c>
      <c r="I31" s="1">
        <v>44286</v>
      </c>
      <c r="L31">
        <f t="shared" si="0"/>
        <v>8381</v>
      </c>
      <c r="M31">
        <f t="shared" si="1"/>
        <v>0</v>
      </c>
    </row>
    <row r="32" spans="1:13" x14ac:dyDescent="0.35">
      <c r="A32" s="1">
        <v>44260</v>
      </c>
      <c r="B32" t="s">
        <v>512</v>
      </c>
      <c r="C32" t="s">
        <v>513</v>
      </c>
      <c r="D32">
        <v>12</v>
      </c>
      <c r="E32" t="s">
        <v>1</v>
      </c>
      <c r="F32" t="s">
        <v>162</v>
      </c>
      <c r="G32" t="s">
        <v>3</v>
      </c>
    </row>
    <row r="33" spans="1:7" x14ac:dyDescent="0.35">
      <c r="A33" s="1">
        <v>44261</v>
      </c>
      <c r="B33" t="s">
        <v>15</v>
      </c>
      <c r="C33" t="s">
        <v>508</v>
      </c>
      <c r="D33">
        <v>11.61</v>
      </c>
      <c r="E33" t="s">
        <v>1</v>
      </c>
      <c r="F33" t="s">
        <v>17</v>
      </c>
      <c r="G33" t="s">
        <v>18</v>
      </c>
    </row>
    <row r="34" spans="1:7" x14ac:dyDescent="0.35">
      <c r="A34" s="1">
        <v>44259</v>
      </c>
      <c r="B34" t="s">
        <v>4</v>
      </c>
      <c r="C34" t="s">
        <v>520</v>
      </c>
      <c r="D34">
        <v>11.61</v>
      </c>
      <c r="E34" t="s">
        <v>1</v>
      </c>
      <c r="F34" t="s">
        <v>6</v>
      </c>
      <c r="G34" t="s">
        <v>3</v>
      </c>
    </row>
    <row r="35" spans="1:7" x14ac:dyDescent="0.35">
      <c r="A35" s="1">
        <v>44260</v>
      </c>
      <c r="B35" t="s">
        <v>515</v>
      </c>
      <c r="C35" t="s">
        <v>516</v>
      </c>
      <c r="D35">
        <v>8.75</v>
      </c>
      <c r="E35" t="s">
        <v>1</v>
      </c>
      <c r="F35" t="s">
        <v>488</v>
      </c>
      <c r="G35" t="s">
        <v>3</v>
      </c>
    </row>
    <row r="36" spans="1:7" x14ac:dyDescent="0.35">
      <c r="A36" s="1">
        <v>44256</v>
      </c>
      <c r="B36" t="s">
        <v>15</v>
      </c>
      <c r="C36" t="s">
        <v>499</v>
      </c>
      <c r="D36">
        <v>7.74</v>
      </c>
      <c r="E36" t="s">
        <v>1</v>
      </c>
      <c r="F36" t="s">
        <v>17</v>
      </c>
      <c r="G36" t="s">
        <v>18</v>
      </c>
    </row>
    <row r="37" spans="1:7" x14ac:dyDescent="0.35">
      <c r="A37" s="1">
        <v>44260</v>
      </c>
      <c r="B37" t="s">
        <v>111</v>
      </c>
      <c r="C37" t="s">
        <v>518</v>
      </c>
      <c r="D37">
        <v>5.61</v>
      </c>
      <c r="E37" t="s">
        <v>1</v>
      </c>
      <c r="F37" t="s">
        <v>47</v>
      </c>
      <c r="G37" t="s">
        <v>10</v>
      </c>
    </row>
    <row r="38" spans="1:7" x14ac:dyDescent="0.35">
      <c r="A38" s="1">
        <v>44256</v>
      </c>
      <c r="B38" t="s">
        <v>158</v>
      </c>
      <c r="C38" t="s">
        <v>158</v>
      </c>
      <c r="D38">
        <v>5.38</v>
      </c>
      <c r="E38" t="s">
        <v>1</v>
      </c>
      <c r="F38" t="s">
        <v>159</v>
      </c>
      <c r="G38" t="s">
        <v>3</v>
      </c>
    </row>
    <row r="39" spans="1:7" x14ac:dyDescent="0.35">
      <c r="A39" s="1">
        <v>44259</v>
      </c>
      <c r="B39" t="s">
        <v>521</v>
      </c>
      <c r="C39" t="s">
        <v>521</v>
      </c>
      <c r="D39">
        <v>5</v>
      </c>
      <c r="E39" t="s">
        <v>1</v>
      </c>
      <c r="F39" t="s">
        <v>27</v>
      </c>
      <c r="G39" t="s">
        <v>3</v>
      </c>
    </row>
    <row r="40" spans="1:7" x14ac:dyDescent="0.35">
      <c r="A40" s="1">
        <v>44262</v>
      </c>
      <c r="B40" t="s">
        <v>96</v>
      </c>
      <c r="C40" t="s">
        <v>96</v>
      </c>
      <c r="D40">
        <v>3.43</v>
      </c>
      <c r="E40" t="s">
        <v>1</v>
      </c>
      <c r="F40" t="s">
        <v>72</v>
      </c>
      <c r="G40" t="s">
        <v>10</v>
      </c>
    </row>
    <row r="41" spans="1:7" x14ac:dyDescent="0.35">
      <c r="A41" s="1">
        <v>44262</v>
      </c>
      <c r="B41" t="s">
        <v>49</v>
      </c>
      <c r="C41" t="s">
        <v>379</v>
      </c>
      <c r="D41">
        <v>1.8</v>
      </c>
      <c r="E41" t="s">
        <v>1</v>
      </c>
      <c r="F41" t="s">
        <v>51</v>
      </c>
      <c r="G41" t="s">
        <v>10</v>
      </c>
    </row>
    <row r="42" spans="1:7" x14ac:dyDescent="0.35">
      <c r="A42" s="1">
        <v>44259</v>
      </c>
      <c r="B42" t="s">
        <v>141</v>
      </c>
      <c r="C42" t="s">
        <v>141</v>
      </c>
      <c r="D42">
        <v>1</v>
      </c>
      <c r="E42" t="s">
        <v>1</v>
      </c>
      <c r="F42" t="s">
        <v>55</v>
      </c>
      <c r="G42" t="s">
        <v>18</v>
      </c>
    </row>
    <row r="43" spans="1:7" x14ac:dyDescent="0.35">
      <c r="A43" s="1">
        <v>44258</v>
      </c>
      <c r="B43" t="s">
        <v>141</v>
      </c>
      <c r="C43" t="s">
        <v>141</v>
      </c>
      <c r="D43">
        <v>1</v>
      </c>
      <c r="E43" t="s">
        <v>1</v>
      </c>
      <c r="F43" t="s">
        <v>55</v>
      </c>
      <c r="G43" t="s">
        <v>18</v>
      </c>
    </row>
  </sheetData>
  <autoFilter ref="A1:G29">
    <sortState ref="A2:G43">
      <sortCondition descending="1" ref="D1:D2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oct</vt:lpstr>
      <vt:lpstr>nov</vt:lpstr>
      <vt:lpstr>dec</vt:lpstr>
      <vt:lpstr>jan</vt:lpstr>
      <vt:lpstr>feb</vt:lpstr>
      <vt:lpstr>march</vt:lpstr>
      <vt:lpstr>march (2)</vt:lpstr>
    </vt:vector>
  </TitlesOfParts>
  <Company>Duke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Arnold</dc:creator>
  <cp:lastModifiedBy>Katie Arnold</cp:lastModifiedBy>
  <dcterms:created xsi:type="dcterms:W3CDTF">2020-12-08T16:50:16Z</dcterms:created>
  <dcterms:modified xsi:type="dcterms:W3CDTF">2021-03-08T18:46:41Z</dcterms:modified>
</cp:coreProperties>
</file>