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2_HABs\Chl_extractions\"/>
    </mc:Choice>
  </mc:AlternateContent>
  <bookViews>
    <workbookView xWindow="0" yWindow="0" windowWidth="25410" windowHeight="12060" firstSheet="4" activeTab="11"/>
  </bookViews>
  <sheets>
    <sheet name="G5QExport_20190809_171048" sheetId="1" r:id="rId1"/>
    <sheet name="Ritchie et al" sheetId="3" r:id="rId2"/>
    <sheet name="Sheet1" sheetId="2" r:id="rId3"/>
    <sheet name="Jeffrey &amp; Humphrey" sheetId="4" r:id="rId4"/>
    <sheet name="Lorenzen Ph a corrected" sheetId="5" r:id="rId5"/>
    <sheet name="Sheet3" sheetId="12" r:id="rId6"/>
    <sheet name="fit error &lt; 0" sheetId="9" r:id="rId7"/>
    <sheet name="fit error &gt; 0" sheetId="10" r:id="rId8"/>
    <sheet name="Sheet4" sheetId="8" r:id="rId9"/>
    <sheet name="Sheet2" sheetId="6" r:id="rId10"/>
    <sheet name="all" sheetId="11" r:id="rId11"/>
    <sheet name="for_r" sheetId="13" r:id="rId12"/>
    <sheet name="Sheet5" sheetId="14" r:id="rId13"/>
    <sheet name="Sheet7" sheetId="16" r:id="rId14"/>
  </sheets>
  <definedNames>
    <definedName name="_xlnm._FilterDatabase" localSheetId="10" hidden="1">all!$A$1:$V$146</definedName>
    <definedName name="_xlnm._FilterDatabase" localSheetId="11" hidden="1">for_r!$A$1:$N$130</definedName>
    <definedName name="_xlnm._FilterDatabase" localSheetId="4" hidden="1">'Lorenzen Ph a corrected'!$A$2:$N$238</definedName>
    <definedName name="_xlnm._FilterDatabase" localSheetId="8" hidden="1">Sheet4!$A$1:$M$23</definedName>
    <definedName name="_xlchart.v1.0" hidden="1">all!$S$2:$S$146</definedName>
    <definedName name="_xlchart.v1.1" hidden="1">all!$R$2:$R$135</definedName>
  </definedNames>
  <calcPr calcId="162913"/>
</workbook>
</file>

<file path=xl/calcChain.xml><?xml version="1.0" encoding="utf-8"?>
<calcChain xmlns="http://schemas.openxmlformats.org/spreadsheetml/2006/main">
  <c r="N119" i="13" l="1"/>
  <c r="N5" i="13"/>
  <c r="M3" i="13" l="1"/>
  <c r="N3" i="13" s="1"/>
  <c r="M4" i="13"/>
  <c r="N4" i="13" s="1"/>
  <c r="M6" i="13"/>
  <c r="N6" i="13" s="1"/>
  <c r="M7" i="13"/>
  <c r="N7" i="13" s="1"/>
  <c r="M8" i="13"/>
  <c r="N8" i="13" s="1"/>
  <c r="M9" i="13"/>
  <c r="N9" i="13" s="1"/>
  <c r="M10" i="13"/>
  <c r="N10" i="13" s="1"/>
  <c r="M11" i="13"/>
  <c r="N11" i="13" s="1"/>
  <c r="M12" i="13"/>
  <c r="N12" i="13" s="1"/>
  <c r="M13" i="13"/>
  <c r="N13" i="13" s="1"/>
  <c r="M14" i="13"/>
  <c r="N14" i="13" s="1"/>
  <c r="M15" i="13"/>
  <c r="N15" i="13" s="1"/>
  <c r="M16" i="13"/>
  <c r="N16" i="13" s="1"/>
  <c r="M17" i="13"/>
  <c r="N17" i="13" s="1"/>
  <c r="M18" i="13"/>
  <c r="N18" i="13" s="1"/>
  <c r="M19" i="13"/>
  <c r="N19" i="13" s="1"/>
  <c r="M20" i="13"/>
  <c r="N20" i="13" s="1"/>
  <c r="M21" i="13"/>
  <c r="N21" i="13" s="1"/>
  <c r="M22" i="13"/>
  <c r="N22" i="13" s="1"/>
  <c r="M23" i="13"/>
  <c r="N23" i="13" s="1"/>
  <c r="M24" i="13"/>
  <c r="N24" i="13" s="1"/>
  <c r="M25" i="13"/>
  <c r="N25" i="13" s="1"/>
  <c r="M26" i="13"/>
  <c r="N26" i="13" s="1"/>
  <c r="M27" i="13"/>
  <c r="N27" i="13" s="1"/>
  <c r="M28" i="13"/>
  <c r="N28" i="13" s="1"/>
  <c r="M29" i="13"/>
  <c r="N29" i="13" s="1"/>
  <c r="M30" i="13"/>
  <c r="N30" i="13" s="1"/>
  <c r="M31" i="13"/>
  <c r="N31" i="13" s="1"/>
  <c r="M32" i="13"/>
  <c r="N32" i="13" s="1"/>
  <c r="M33" i="13"/>
  <c r="N33" i="13" s="1"/>
  <c r="M34" i="13"/>
  <c r="N34" i="13" s="1"/>
  <c r="M35" i="13"/>
  <c r="N35" i="13" s="1"/>
  <c r="M36" i="13"/>
  <c r="N36" i="13" s="1"/>
  <c r="M37" i="13"/>
  <c r="N37" i="13" s="1"/>
  <c r="M38" i="13"/>
  <c r="N38" i="13" s="1"/>
  <c r="M39" i="13"/>
  <c r="N39" i="13" s="1"/>
  <c r="M40" i="13"/>
  <c r="N40" i="13" s="1"/>
  <c r="M41" i="13"/>
  <c r="N41" i="13" s="1"/>
  <c r="M42" i="13"/>
  <c r="N42" i="13" s="1"/>
  <c r="M43" i="13"/>
  <c r="N43" i="13" s="1"/>
  <c r="M44" i="13"/>
  <c r="N44" i="13" s="1"/>
  <c r="M45" i="13"/>
  <c r="N45" i="13" s="1"/>
  <c r="M46" i="13"/>
  <c r="N46" i="13" s="1"/>
  <c r="M47" i="13"/>
  <c r="N47" i="13" s="1"/>
  <c r="M48" i="13"/>
  <c r="N48" i="13" s="1"/>
  <c r="M49" i="13"/>
  <c r="N49" i="13" s="1"/>
  <c r="M50" i="13"/>
  <c r="N50" i="13" s="1"/>
  <c r="M51" i="13"/>
  <c r="N51" i="13" s="1"/>
  <c r="M52" i="13"/>
  <c r="N52" i="13" s="1"/>
  <c r="M53" i="13"/>
  <c r="N53" i="13" s="1"/>
  <c r="M54" i="13"/>
  <c r="N54" i="13" s="1"/>
  <c r="M55" i="13"/>
  <c r="N55" i="13" s="1"/>
  <c r="M56" i="13"/>
  <c r="N56" i="13" s="1"/>
  <c r="M57" i="13"/>
  <c r="N57" i="13" s="1"/>
  <c r="M58" i="13"/>
  <c r="N58" i="13" s="1"/>
  <c r="M59" i="13"/>
  <c r="N59" i="13" s="1"/>
  <c r="M60" i="13"/>
  <c r="N60" i="13" s="1"/>
  <c r="M61" i="13"/>
  <c r="N61" i="13" s="1"/>
  <c r="M62" i="13"/>
  <c r="N62" i="13" s="1"/>
  <c r="M63" i="13"/>
  <c r="N63" i="13" s="1"/>
  <c r="M64" i="13"/>
  <c r="N64" i="13" s="1"/>
  <c r="M65" i="13"/>
  <c r="N65" i="13" s="1"/>
  <c r="M66" i="13"/>
  <c r="N66" i="13" s="1"/>
  <c r="M67" i="13"/>
  <c r="N67" i="13" s="1"/>
  <c r="M68" i="13"/>
  <c r="N68" i="13" s="1"/>
  <c r="M69" i="13"/>
  <c r="N69" i="13" s="1"/>
  <c r="M70" i="13"/>
  <c r="N70" i="13" s="1"/>
  <c r="M71" i="13"/>
  <c r="N71" i="13" s="1"/>
  <c r="M72" i="13"/>
  <c r="N72" i="13" s="1"/>
  <c r="M73" i="13"/>
  <c r="N73" i="13" s="1"/>
  <c r="M74" i="13"/>
  <c r="N74" i="13" s="1"/>
  <c r="M75" i="13"/>
  <c r="N75" i="13" s="1"/>
  <c r="M76" i="13"/>
  <c r="N76" i="13" s="1"/>
  <c r="M77" i="13"/>
  <c r="N77" i="13" s="1"/>
  <c r="M78" i="13"/>
  <c r="N78" i="13" s="1"/>
  <c r="M79" i="13"/>
  <c r="N79" i="13" s="1"/>
  <c r="M80" i="13"/>
  <c r="N80" i="13" s="1"/>
  <c r="M81" i="13"/>
  <c r="N81" i="13" s="1"/>
  <c r="M82" i="13"/>
  <c r="N82" i="13" s="1"/>
  <c r="M83" i="13"/>
  <c r="N83" i="13" s="1"/>
  <c r="M84" i="13"/>
  <c r="N84" i="13" s="1"/>
  <c r="M85" i="13"/>
  <c r="N85" i="13" s="1"/>
  <c r="M86" i="13"/>
  <c r="N86" i="13" s="1"/>
  <c r="M87" i="13"/>
  <c r="N87" i="13" s="1"/>
  <c r="M88" i="13"/>
  <c r="N88" i="13" s="1"/>
  <c r="M89" i="13"/>
  <c r="N89" i="13" s="1"/>
  <c r="M90" i="13"/>
  <c r="N90" i="13" s="1"/>
  <c r="M91" i="13"/>
  <c r="N91" i="13" s="1"/>
  <c r="M92" i="13"/>
  <c r="N92" i="13" s="1"/>
  <c r="M93" i="13"/>
  <c r="N93" i="13" s="1"/>
  <c r="M94" i="13"/>
  <c r="N94" i="13" s="1"/>
  <c r="M95" i="13"/>
  <c r="N95" i="13" s="1"/>
  <c r="M96" i="13"/>
  <c r="N96" i="13" s="1"/>
  <c r="M97" i="13"/>
  <c r="N97" i="13" s="1"/>
  <c r="M98" i="13"/>
  <c r="N98" i="13" s="1"/>
  <c r="M99" i="13"/>
  <c r="N99" i="13" s="1"/>
  <c r="M100" i="13"/>
  <c r="N100" i="13" s="1"/>
  <c r="M101" i="13"/>
  <c r="N101" i="13" s="1"/>
  <c r="M102" i="13"/>
  <c r="N102" i="13" s="1"/>
  <c r="M103" i="13"/>
  <c r="N103" i="13" s="1"/>
  <c r="M104" i="13"/>
  <c r="N104" i="13" s="1"/>
  <c r="M105" i="13"/>
  <c r="N105" i="13" s="1"/>
  <c r="M106" i="13"/>
  <c r="N106" i="13" s="1"/>
  <c r="M107" i="13"/>
  <c r="N107" i="13" s="1"/>
  <c r="M108" i="13"/>
  <c r="N108" i="13" s="1"/>
  <c r="M109" i="13"/>
  <c r="N109" i="13" s="1"/>
  <c r="M110" i="13"/>
  <c r="N110" i="13" s="1"/>
  <c r="M111" i="13"/>
  <c r="N111" i="13" s="1"/>
  <c r="M112" i="13"/>
  <c r="N112" i="13" s="1"/>
  <c r="M113" i="13"/>
  <c r="N113" i="13" s="1"/>
  <c r="M114" i="13"/>
  <c r="N114" i="13" s="1"/>
  <c r="M115" i="13"/>
  <c r="N115" i="13" s="1"/>
  <c r="M116" i="13"/>
  <c r="N116" i="13" s="1"/>
  <c r="M117" i="13"/>
  <c r="N117" i="13" s="1"/>
  <c r="M118" i="13"/>
  <c r="N118" i="13" s="1"/>
  <c r="M120" i="13"/>
  <c r="N120" i="13" s="1"/>
  <c r="M121" i="13"/>
  <c r="N121" i="13" s="1"/>
  <c r="M122" i="13"/>
  <c r="N122" i="13" s="1"/>
  <c r="M123" i="13"/>
  <c r="N123" i="13" s="1"/>
  <c r="M124" i="13"/>
  <c r="N124" i="13" s="1"/>
  <c r="M125" i="13"/>
  <c r="N125" i="13" s="1"/>
  <c r="M126" i="13"/>
  <c r="N126" i="13" s="1"/>
  <c r="M127" i="13"/>
  <c r="N127" i="13" s="1"/>
  <c r="M128" i="13"/>
  <c r="N128" i="13" s="1"/>
  <c r="M129" i="13"/>
  <c r="N129" i="13" s="1"/>
  <c r="M130" i="13"/>
  <c r="N130" i="13" s="1"/>
  <c r="M2" i="13"/>
  <c r="N2" i="13" s="1"/>
  <c r="K118" i="13" l="1"/>
  <c r="L118" i="13" s="1"/>
  <c r="G119" i="13"/>
  <c r="H119" i="13"/>
  <c r="H5" i="13" l="1"/>
  <c r="G5" i="13"/>
  <c r="K130" i="13"/>
  <c r="L130" i="13" s="1"/>
  <c r="K129" i="13"/>
  <c r="L129" i="13" s="1"/>
  <c r="K128" i="13"/>
  <c r="L128" i="13" s="1"/>
  <c r="K127" i="13"/>
  <c r="L127" i="13" s="1"/>
  <c r="K126" i="13"/>
  <c r="L126" i="13" s="1"/>
  <c r="K125" i="13"/>
  <c r="L125" i="13" s="1"/>
  <c r="K124" i="13"/>
  <c r="L124" i="13" s="1"/>
  <c r="K123" i="13"/>
  <c r="L123" i="13" s="1"/>
  <c r="K122" i="13"/>
  <c r="L122" i="13" s="1"/>
  <c r="K121" i="13"/>
  <c r="L121" i="13" s="1"/>
  <c r="K120" i="13"/>
  <c r="L120" i="13" s="1"/>
  <c r="K117" i="13"/>
  <c r="L117" i="13" s="1"/>
  <c r="K116" i="13"/>
  <c r="L116" i="13" s="1"/>
  <c r="K115" i="13"/>
  <c r="L115" i="13" s="1"/>
  <c r="K114" i="13"/>
  <c r="L114" i="13" s="1"/>
  <c r="K113" i="13"/>
  <c r="L113" i="13" s="1"/>
  <c r="K112" i="13"/>
  <c r="L112" i="13" s="1"/>
  <c r="K111" i="13"/>
  <c r="L111" i="13" s="1"/>
  <c r="K110" i="13"/>
  <c r="L110" i="13" s="1"/>
  <c r="K109" i="13"/>
  <c r="L109" i="13" s="1"/>
  <c r="K108" i="13"/>
  <c r="L108" i="13" s="1"/>
  <c r="K107" i="13"/>
  <c r="L107" i="13" s="1"/>
  <c r="K106" i="13"/>
  <c r="L106" i="13" s="1"/>
  <c r="K105" i="13"/>
  <c r="L105" i="13" s="1"/>
  <c r="K104" i="13"/>
  <c r="L104" i="13" s="1"/>
  <c r="K103" i="13"/>
  <c r="L103" i="13" s="1"/>
  <c r="K102" i="13"/>
  <c r="L102" i="13" s="1"/>
  <c r="K101" i="13"/>
  <c r="L101" i="13" s="1"/>
  <c r="K100" i="13"/>
  <c r="L100" i="13" s="1"/>
  <c r="K99" i="13"/>
  <c r="L99" i="13" s="1"/>
  <c r="K98" i="13"/>
  <c r="L98" i="13" s="1"/>
  <c r="K97" i="13"/>
  <c r="L97" i="13" s="1"/>
  <c r="K96" i="13"/>
  <c r="L96" i="13" s="1"/>
  <c r="K95" i="13"/>
  <c r="L95" i="13" s="1"/>
  <c r="K94" i="13"/>
  <c r="L94" i="13" s="1"/>
  <c r="K93" i="13"/>
  <c r="L93" i="13" s="1"/>
  <c r="K92" i="13"/>
  <c r="L92" i="13" s="1"/>
  <c r="K91" i="13"/>
  <c r="L91" i="13" s="1"/>
  <c r="K90" i="13"/>
  <c r="L90" i="13" s="1"/>
  <c r="K89" i="13"/>
  <c r="L89" i="13" s="1"/>
  <c r="K88" i="13"/>
  <c r="L88" i="13" s="1"/>
  <c r="K87" i="13"/>
  <c r="L87" i="13" s="1"/>
  <c r="K86" i="13"/>
  <c r="L86" i="13" s="1"/>
  <c r="K85" i="13"/>
  <c r="L85" i="13" s="1"/>
  <c r="K84" i="13"/>
  <c r="L84" i="13" s="1"/>
  <c r="K83" i="13"/>
  <c r="L83" i="13" s="1"/>
  <c r="K82" i="13"/>
  <c r="L82" i="13" s="1"/>
  <c r="K81" i="13"/>
  <c r="L81" i="13" s="1"/>
  <c r="K80" i="13"/>
  <c r="L80" i="13" s="1"/>
  <c r="K79" i="13"/>
  <c r="L79" i="13" s="1"/>
  <c r="K78" i="13"/>
  <c r="L78" i="13" s="1"/>
  <c r="K77" i="13"/>
  <c r="L77" i="13" s="1"/>
  <c r="K76" i="13"/>
  <c r="L76" i="13" s="1"/>
  <c r="K75" i="13"/>
  <c r="L75" i="13" s="1"/>
  <c r="K74" i="13"/>
  <c r="L74" i="13" s="1"/>
  <c r="K73" i="13"/>
  <c r="L73" i="13" s="1"/>
  <c r="K72" i="13"/>
  <c r="L72" i="13" s="1"/>
  <c r="K71" i="13"/>
  <c r="L71" i="13" s="1"/>
  <c r="K70" i="13"/>
  <c r="L70" i="13" s="1"/>
  <c r="K69" i="13"/>
  <c r="L69" i="13" s="1"/>
  <c r="K68" i="13"/>
  <c r="L68" i="13" s="1"/>
  <c r="K67" i="13"/>
  <c r="L67" i="13" s="1"/>
  <c r="K66" i="13"/>
  <c r="L66" i="13" s="1"/>
  <c r="K65" i="13"/>
  <c r="L65" i="13" s="1"/>
  <c r="K64" i="13"/>
  <c r="L64" i="13" s="1"/>
  <c r="K63" i="13"/>
  <c r="L63" i="13" s="1"/>
  <c r="K62" i="13"/>
  <c r="L62" i="13" s="1"/>
  <c r="K61" i="13"/>
  <c r="L61" i="13" s="1"/>
  <c r="K60" i="13"/>
  <c r="L60" i="13" s="1"/>
  <c r="K59" i="13"/>
  <c r="L59" i="13" s="1"/>
  <c r="K58" i="13"/>
  <c r="L58" i="13" s="1"/>
  <c r="K57" i="13"/>
  <c r="L57" i="13" s="1"/>
  <c r="K56" i="13"/>
  <c r="L56" i="13" s="1"/>
  <c r="K55" i="13"/>
  <c r="L55" i="13" s="1"/>
  <c r="K54" i="13"/>
  <c r="L54" i="13" s="1"/>
  <c r="K53" i="13"/>
  <c r="L53" i="13" s="1"/>
  <c r="K52" i="13"/>
  <c r="L52" i="13" s="1"/>
  <c r="K51" i="13"/>
  <c r="L51" i="13" s="1"/>
  <c r="K50" i="13"/>
  <c r="L50" i="13" s="1"/>
  <c r="K49" i="13"/>
  <c r="L49" i="13" s="1"/>
  <c r="K48" i="13"/>
  <c r="L48" i="13" s="1"/>
  <c r="K47" i="13"/>
  <c r="L47" i="13" s="1"/>
  <c r="K46" i="13"/>
  <c r="L46" i="13" s="1"/>
  <c r="K45" i="13"/>
  <c r="L45" i="13" s="1"/>
  <c r="K44" i="13"/>
  <c r="L44" i="13" s="1"/>
  <c r="K43" i="13"/>
  <c r="L43" i="13" s="1"/>
  <c r="K42" i="13"/>
  <c r="L42" i="13" s="1"/>
  <c r="K41" i="13"/>
  <c r="L41" i="13" s="1"/>
  <c r="K40" i="13"/>
  <c r="L40" i="13" s="1"/>
  <c r="K39" i="13"/>
  <c r="L39" i="13" s="1"/>
  <c r="K38" i="13"/>
  <c r="L38" i="13" s="1"/>
  <c r="K37" i="13"/>
  <c r="L37" i="13" s="1"/>
  <c r="K36" i="13"/>
  <c r="L36" i="13" s="1"/>
  <c r="K35" i="13"/>
  <c r="L35" i="13" s="1"/>
  <c r="K34" i="13"/>
  <c r="L34" i="13" s="1"/>
  <c r="K33" i="13"/>
  <c r="L33" i="13" s="1"/>
  <c r="K32" i="13"/>
  <c r="L32" i="13" s="1"/>
  <c r="K31" i="13"/>
  <c r="L31" i="13" s="1"/>
  <c r="K30" i="13"/>
  <c r="L30" i="13" s="1"/>
  <c r="K29" i="13"/>
  <c r="L29" i="13" s="1"/>
  <c r="K28" i="13"/>
  <c r="L28" i="13" s="1"/>
  <c r="K27" i="13"/>
  <c r="L27" i="13" s="1"/>
  <c r="K26" i="13"/>
  <c r="L26" i="13" s="1"/>
  <c r="K25" i="13"/>
  <c r="L25" i="13" s="1"/>
  <c r="K24" i="13"/>
  <c r="L24" i="13" s="1"/>
  <c r="K23" i="13"/>
  <c r="L23" i="13" s="1"/>
  <c r="K22" i="13"/>
  <c r="L22" i="13" s="1"/>
  <c r="K21" i="13"/>
  <c r="L21" i="13" s="1"/>
  <c r="K20" i="13"/>
  <c r="L20" i="13" s="1"/>
  <c r="K19" i="13"/>
  <c r="L19" i="13" s="1"/>
  <c r="K18" i="13"/>
  <c r="L18" i="13" s="1"/>
  <c r="K17" i="13"/>
  <c r="L17" i="13" s="1"/>
  <c r="K16" i="13"/>
  <c r="L16" i="13" s="1"/>
  <c r="K15" i="13"/>
  <c r="L15" i="13" s="1"/>
  <c r="K14" i="13"/>
  <c r="L14" i="13" s="1"/>
  <c r="K13" i="13"/>
  <c r="L13" i="13" s="1"/>
  <c r="K12" i="13"/>
  <c r="L12" i="13" s="1"/>
  <c r="K11" i="13"/>
  <c r="L11" i="13" s="1"/>
  <c r="K10" i="13"/>
  <c r="L10" i="13" s="1"/>
  <c r="K9" i="13"/>
  <c r="L9" i="13" s="1"/>
  <c r="K8" i="13"/>
  <c r="L8" i="13" s="1"/>
  <c r="K7" i="13"/>
  <c r="L7" i="13" s="1"/>
  <c r="K6" i="13"/>
  <c r="L6" i="13" s="1"/>
  <c r="K4" i="13"/>
  <c r="L4" i="13" s="1"/>
  <c r="K3" i="13"/>
  <c r="L3" i="13" s="1"/>
  <c r="K2" i="13"/>
  <c r="L2" i="13" s="1"/>
  <c r="Q136" i="11"/>
  <c r="Q137" i="11"/>
  <c r="Q138" i="11"/>
  <c r="Q139" i="11"/>
  <c r="Q140" i="11"/>
  <c r="Q141" i="11"/>
  <c r="Q142" i="11"/>
  <c r="Q143" i="11"/>
  <c r="Q144" i="11"/>
  <c r="Q145" i="11"/>
  <c r="Q146" i="1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R42" i="11"/>
  <c r="S42" i="11" s="1"/>
  <c r="R43" i="11"/>
  <c r="S43" i="11" s="1"/>
  <c r="R44" i="11"/>
  <c r="S44" i="11" s="1"/>
  <c r="R45" i="11"/>
  <c r="S45" i="11" s="1"/>
  <c r="R46" i="11"/>
  <c r="S46" i="11" s="1"/>
  <c r="R47" i="11"/>
  <c r="S47" i="11" s="1"/>
  <c r="R48" i="11"/>
  <c r="S48" i="11" s="1"/>
  <c r="R49" i="11"/>
  <c r="S49" i="11" s="1"/>
  <c r="R50" i="11"/>
  <c r="S50" i="11" s="1"/>
  <c r="R51" i="11"/>
  <c r="S51" i="11" s="1"/>
  <c r="R52" i="11"/>
  <c r="S52" i="11" s="1"/>
  <c r="R53" i="11"/>
  <c r="S53" i="11" s="1"/>
  <c r="R54" i="11"/>
  <c r="S54" i="11" s="1"/>
  <c r="R55" i="11"/>
  <c r="S55" i="11" s="1"/>
  <c r="R56" i="11"/>
  <c r="S56" i="11" s="1"/>
  <c r="R57" i="11"/>
  <c r="S57" i="11" s="1"/>
  <c r="R58" i="11"/>
  <c r="S58" i="11" s="1"/>
  <c r="R59" i="11"/>
  <c r="S59" i="11" s="1"/>
  <c r="R60" i="11"/>
  <c r="S60" i="11" s="1"/>
  <c r="R61" i="11"/>
  <c r="S61" i="11" s="1"/>
  <c r="R62" i="11"/>
  <c r="S62" i="11" s="1"/>
  <c r="R63" i="11"/>
  <c r="S63" i="11" s="1"/>
  <c r="R64" i="11"/>
  <c r="S64" i="11" s="1"/>
  <c r="R65" i="11"/>
  <c r="S65" i="11" s="1"/>
  <c r="R66" i="11"/>
  <c r="S66" i="11" s="1"/>
  <c r="R67" i="11"/>
  <c r="S67" i="11" s="1"/>
  <c r="R68" i="11"/>
  <c r="S68" i="11" s="1"/>
  <c r="R69" i="11"/>
  <c r="S69" i="11" s="1"/>
  <c r="R70" i="11"/>
  <c r="S70" i="11" s="1"/>
  <c r="R71" i="11"/>
  <c r="S71" i="11" s="1"/>
  <c r="R72" i="11"/>
  <c r="S72" i="11" s="1"/>
  <c r="R73" i="11"/>
  <c r="S73" i="11" s="1"/>
  <c r="R74" i="11"/>
  <c r="S74" i="11" s="1"/>
  <c r="R75" i="11"/>
  <c r="S75" i="11" s="1"/>
  <c r="R76" i="11"/>
  <c r="S76" i="11" s="1"/>
  <c r="R77" i="11"/>
  <c r="S77" i="11" s="1"/>
  <c r="R78" i="11"/>
  <c r="S78" i="11" s="1"/>
  <c r="R79" i="11"/>
  <c r="S79" i="11" s="1"/>
  <c r="R80" i="11"/>
  <c r="S80" i="11" s="1"/>
  <c r="R81" i="11"/>
  <c r="S81" i="11" s="1"/>
  <c r="R82" i="11"/>
  <c r="S82" i="11" s="1"/>
  <c r="R83" i="11"/>
  <c r="S83" i="11" s="1"/>
  <c r="R84" i="11"/>
  <c r="S84" i="11" s="1"/>
  <c r="R85" i="11"/>
  <c r="S85" i="11" s="1"/>
  <c r="R86" i="11"/>
  <c r="S86" i="11" s="1"/>
  <c r="R87" i="11"/>
  <c r="S87" i="11" s="1"/>
  <c r="R88" i="11"/>
  <c r="S88" i="11" s="1"/>
  <c r="R89" i="11"/>
  <c r="S89" i="11" s="1"/>
  <c r="R90" i="11"/>
  <c r="S90" i="11" s="1"/>
  <c r="R91" i="11"/>
  <c r="S91" i="11" s="1"/>
  <c r="R92" i="11"/>
  <c r="S92" i="11" s="1"/>
  <c r="R93" i="11"/>
  <c r="S93" i="11" s="1"/>
  <c r="R94" i="11"/>
  <c r="S94" i="11" s="1"/>
  <c r="R95" i="11"/>
  <c r="S95" i="11" s="1"/>
  <c r="R96" i="11"/>
  <c r="S96" i="11" s="1"/>
  <c r="R97" i="11"/>
  <c r="S97" i="11" s="1"/>
  <c r="R98" i="11"/>
  <c r="S98" i="11" s="1"/>
  <c r="R99" i="11"/>
  <c r="S99" i="11" s="1"/>
  <c r="R100" i="11"/>
  <c r="S100" i="11" s="1"/>
  <c r="R101" i="11"/>
  <c r="S101" i="11" s="1"/>
  <c r="R102" i="11"/>
  <c r="S102" i="11" s="1"/>
  <c r="R103" i="11"/>
  <c r="S103" i="11" s="1"/>
  <c r="R104" i="11"/>
  <c r="S104" i="11" s="1"/>
  <c r="R105" i="11"/>
  <c r="S105" i="11" s="1"/>
  <c r="R106" i="11"/>
  <c r="S106" i="11" s="1"/>
  <c r="R107" i="11"/>
  <c r="S107" i="11" s="1"/>
  <c r="R108" i="11"/>
  <c r="S108" i="11" s="1"/>
  <c r="R109" i="11"/>
  <c r="S109" i="11" s="1"/>
  <c r="R110" i="11"/>
  <c r="S110" i="11" s="1"/>
  <c r="R111" i="11"/>
  <c r="S111" i="11" s="1"/>
  <c r="R112" i="11"/>
  <c r="S112" i="11" s="1"/>
  <c r="R113" i="11"/>
  <c r="S113" i="11" s="1"/>
  <c r="R114" i="11"/>
  <c r="S114" i="11" s="1"/>
  <c r="R115" i="11"/>
  <c r="S115" i="11" s="1"/>
  <c r="R116" i="11"/>
  <c r="S116" i="11" s="1"/>
  <c r="R117" i="11"/>
  <c r="S117" i="11" s="1"/>
  <c r="R118" i="11"/>
  <c r="S118" i="11" s="1"/>
  <c r="R119" i="11"/>
  <c r="S119" i="11" s="1"/>
  <c r="R120" i="11"/>
  <c r="S120" i="11" s="1"/>
  <c r="R121" i="11"/>
  <c r="S121" i="11" s="1"/>
  <c r="R122" i="11"/>
  <c r="S122" i="11" s="1"/>
  <c r="R123" i="11"/>
  <c r="S123" i="11" s="1"/>
  <c r="R124" i="11"/>
  <c r="S124" i="11" s="1"/>
  <c r="R125" i="11"/>
  <c r="S125" i="11" s="1"/>
  <c r="R126" i="11"/>
  <c r="S126" i="11" s="1"/>
  <c r="R127" i="11"/>
  <c r="S127" i="11" s="1"/>
  <c r="R128" i="11"/>
  <c r="S128" i="11" s="1"/>
  <c r="R129" i="11"/>
  <c r="S129" i="11" s="1"/>
  <c r="R130" i="11"/>
  <c r="S130" i="11" s="1"/>
  <c r="R131" i="11"/>
  <c r="S131" i="11" s="1"/>
  <c r="R132" i="11"/>
  <c r="S132" i="11" s="1"/>
  <c r="R133" i="11"/>
  <c r="S133" i="11" s="1"/>
  <c r="R134" i="11"/>
  <c r="S134" i="11" s="1"/>
  <c r="R135" i="11"/>
  <c r="S135" i="11" s="1"/>
  <c r="R136" i="11"/>
  <c r="S136" i="11" s="1"/>
  <c r="R137" i="11"/>
  <c r="S137" i="11" s="1"/>
  <c r="R138" i="11"/>
  <c r="S138" i="11" s="1"/>
  <c r="R139" i="11"/>
  <c r="S139" i="11" s="1"/>
  <c r="R140" i="11"/>
  <c r="S140" i="11" s="1"/>
  <c r="R141" i="11"/>
  <c r="S141" i="11" s="1"/>
  <c r="R142" i="11"/>
  <c r="S142" i="11" s="1"/>
  <c r="R143" i="11"/>
  <c r="S143" i="11" s="1"/>
  <c r="R144" i="11"/>
  <c r="S144" i="11" s="1"/>
  <c r="R145" i="11"/>
  <c r="S145" i="11" s="1"/>
  <c r="R146" i="11"/>
  <c r="S146" i="11" s="1"/>
  <c r="R2" i="11"/>
  <c r="S2" i="11" s="1"/>
  <c r="J261" i="5"/>
  <c r="K261" i="5" s="1"/>
  <c r="L261" i="5" s="1"/>
  <c r="Q261" i="5"/>
  <c r="J258" i="5"/>
  <c r="K258" i="5"/>
  <c r="L258" i="5" s="1"/>
  <c r="Q258" i="5"/>
  <c r="J255" i="5"/>
  <c r="K255" i="5" s="1"/>
  <c r="L255" i="5" s="1"/>
  <c r="Q255" i="5"/>
  <c r="J249" i="5"/>
  <c r="K249" i="5" s="1"/>
  <c r="L249" i="5" s="1"/>
  <c r="Q249" i="5"/>
  <c r="J247" i="5"/>
  <c r="K247" i="5" s="1"/>
  <c r="L247" i="5" s="1"/>
  <c r="Q247" i="5"/>
  <c r="J241" i="5"/>
  <c r="K241" i="5" s="1"/>
  <c r="L241" i="5" s="1"/>
  <c r="Q241" i="5"/>
  <c r="J260" i="5"/>
  <c r="K260" i="5" s="1"/>
  <c r="L260" i="5" s="1"/>
  <c r="J259" i="5"/>
  <c r="K259" i="5" s="1"/>
  <c r="L259" i="5" s="1"/>
  <c r="J257" i="5"/>
  <c r="K257" i="5" s="1"/>
  <c r="L257" i="5" s="1"/>
  <c r="Q260" i="5"/>
  <c r="Q259" i="5"/>
  <c r="Q257" i="5"/>
  <c r="J253" i="5"/>
  <c r="K253" i="5"/>
  <c r="L253" i="5" s="1"/>
  <c r="Q253" i="5"/>
  <c r="J245" i="5"/>
  <c r="K245" i="5" s="1"/>
  <c r="Q245" i="5"/>
  <c r="J256" i="5"/>
  <c r="K256" i="5" s="1"/>
  <c r="L256" i="5" s="1"/>
  <c r="J254" i="5"/>
  <c r="K254" i="5" s="1"/>
  <c r="L254" i="5" s="1"/>
  <c r="J252" i="5"/>
  <c r="K252" i="5" s="1"/>
  <c r="L252" i="5" s="1"/>
  <c r="J251" i="5"/>
  <c r="K251" i="5" s="1"/>
  <c r="L251" i="5" s="1"/>
  <c r="J250" i="5"/>
  <c r="K250" i="5" s="1"/>
  <c r="L250" i="5" s="1"/>
  <c r="J248" i="5"/>
  <c r="K248" i="5" s="1"/>
  <c r="L248" i="5" s="1"/>
  <c r="J246" i="5"/>
  <c r="K246" i="5" s="1"/>
  <c r="L246" i="5" s="1"/>
  <c r="J244" i="5"/>
  <c r="K244" i="5" s="1"/>
  <c r="L244" i="5" s="1"/>
  <c r="J243" i="5"/>
  <c r="K243" i="5" s="1"/>
  <c r="L243" i="5" s="1"/>
  <c r="J242" i="5"/>
  <c r="K242" i="5" s="1"/>
  <c r="L242" i="5" s="1"/>
  <c r="J240" i="5"/>
  <c r="K240" i="5" s="1"/>
  <c r="L240" i="5" s="1"/>
  <c r="J239" i="5"/>
  <c r="K239" i="5" s="1"/>
  <c r="L239" i="5" s="1"/>
  <c r="Q256" i="5"/>
  <c r="Q254" i="5"/>
  <c r="Q252" i="5"/>
  <c r="Q251" i="5"/>
  <c r="Q250" i="5"/>
  <c r="Q248" i="5"/>
  <c r="Q246" i="5"/>
  <c r="Q244" i="5"/>
  <c r="Q243" i="5"/>
  <c r="Q242" i="5"/>
  <c r="Q240" i="5"/>
  <c r="Q239" i="5"/>
  <c r="K5" i="13" l="1"/>
  <c r="L5" i="13" s="1"/>
  <c r="K119" i="13"/>
  <c r="L119" i="13" s="1"/>
  <c r="L245" i="5"/>
  <c r="T135" i="11" l="1"/>
  <c r="U47" i="11"/>
  <c r="T52" i="11"/>
  <c r="U54" i="11"/>
  <c r="T56" i="11"/>
  <c r="T57" i="11"/>
  <c r="T67" i="11"/>
  <c r="T68" i="11"/>
  <c r="T70" i="11"/>
  <c r="T72" i="11"/>
  <c r="T76" i="11"/>
  <c r="T83" i="11"/>
  <c r="T84" i="11"/>
  <c r="T89" i="11"/>
  <c r="T93" i="11"/>
  <c r="T94" i="11"/>
  <c r="U97" i="11"/>
  <c r="T101" i="11"/>
  <c r="T105" i="11"/>
  <c r="T109" i="11"/>
  <c r="T110" i="11"/>
  <c r="U113" i="11"/>
  <c r="T117" i="11"/>
  <c r="T124" i="11"/>
  <c r="T131" i="11"/>
  <c r="T42" i="11"/>
  <c r="T43" i="11"/>
  <c r="T44" i="11"/>
  <c r="T45" i="11"/>
  <c r="T46" i="11"/>
  <c r="T2" i="11" l="1"/>
  <c r="T113" i="11"/>
  <c r="T95" i="11"/>
  <c r="U95" i="11"/>
  <c r="U133" i="11"/>
  <c r="V133" i="11"/>
  <c r="T86" i="11"/>
  <c r="U86" i="11"/>
  <c r="V86" i="11"/>
  <c r="T59" i="11"/>
  <c r="U59" i="11"/>
  <c r="V59" i="11"/>
  <c r="V70" i="11"/>
  <c r="U70" i="11"/>
  <c r="V105" i="11"/>
  <c r="V55" i="11"/>
  <c r="U55" i="11"/>
  <c r="T55" i="11"/>
  <c r="T41" i="11"/>
  <c r="U41" i="11"/>
  <c r="V41" i="11"/>
  <c r="U126" i="11"/>
  <c r="T126" i="11"/>
  <c r="T121" i="11"/>
  <c r="V121" i="11"/>
  <c r="U40" i="11"/>
  <c r="T40" i="11"/>
  <c r="V40" i="11"/>
  <c r="T125" i="11"/>
  <c r="U125" i="11"/>
  <c r="T103" i="11"/>
  <c r="U103" i="11"/>
  <c r="V103" i="11"/>
  <c r="U96" i="11"/>
  <c r="T96" i="11"/>
  <c r="U79" i="11"/>
  <c r="T79" i="11"/>
  <c r="U119" i="11"/>
  <c r="T119" i="11"/>
  <c r="V119" i="11"/>
  <c r="T78" i="11"/>
  <c r="U78" i="11"/>
  <c r="T48" i="11"/>
  <c r="V48" i="11"/>
  <c r="V82" i="11"/>
  <c r="U82" i="11"/>
  <c r="T82" i="11"/>
  <c r="U63" i="11"/>
  <c r="T63" i="11"/>
  <c r="V66" i="11"/>
  <c r="U66" i="11"/>
  <c r="T66" i="11"/>
  <c r="V116" i="11"/>
  <c r="T116" i="11"/>
  <c r="U116" i="11"/>
  <c r="U127" i="11"/>
  <c r="T127" i="11"/>
  <c r="V130" i="11"/>
  <c r="T130" i="11"/>
  <c r="U130" i="11"/>
  <c r="U112" i="11"/>
  <c r="T112" i="11"/>
  <c r="V100" i="11"/>
  <c r="T100" i="11"/>
  <c r="U100" i="11"/>
  <c r="T53" i="11"/>
  <c r="U53" i="11"/>
  <c r="T111" i="11"/>
  <c r="U111" i="11"/>
  <c r="T60" i="11"/>
  <c r="V60" i="11"/>
  <c r="T133" i="11"/>
  <c r="T97" i="11"/>
  <c r="V89" i="11"/>
  <c r="V72" i="11"/>
  <c r="V44" i="11"/>
  <c r="V2" i="11"/>
  <c r="U44" i="11"/>
  <c r="V135" i="11"/>
  <c r="U2" i="11"/>
  <c r="T54" i="11"/>
  <c r="T47" i="11"/>
  <c r="V85" i="11"/>
  <c r="U85" i="11"/>
  <c r="T85" i="11"/>
  <c r="U69" i="11"/>
  <c r="T69" i="11"/>
  <c r="V69" i="11"/>
  <c r="V58" i="11"/>
  <c r="U58" i="11"/>
  <c r="T58" i="11"/>
  <c r="T77" i="11"/>
  <c r="U77" i="11"/>
  <c r="V77" i="11"/>
  <c r="T62" i="11"/>
  <c r="U62" i="11"/>
  <c r="V62" i="11"/>
  <c r="T128" i="11"/>
  <c r="V128" i="11"/>
  <c r="U128" i="11"/>
  <c r="U102" i="11"/>
  <c r="V102" i="11"/>
  <c r="T102" i="11"/>
  <c r="T122" i="11"/>
  <c r="U122" i="11"/>
  <c r="V122" i="11"/>
  <c r="T108" i="11"/>
  <c r="U108" i="11"/>
  <c r="V108" i="11"/>
  <c r="V115" i="11"/>
  <c r="T115" i="11"/>
  <c r="U115" i="11"/>
  <c r="T107" i="11"/>
  <c r="U107" i="11"/>
  <c r="V107" i="11"/>
  <c r="T123" i="11"/>
  <c r="U123" i="11"/>
  <c r="V123" i="11"/>
  <c r="T106" i="11"/>
  <c r="U106" i="11"/>
  <c r="V106" i="11"/>
  <c r="T92" i="11"/>
  <c r="U92" i="11"/>
  <c r="V92" i="11"/>
  <c r="T75" i="11"/>
  <c r="U75" i="11"/>
  <c r="V75" i="11"/>
  <c r="T51" i="11"/>
  <c r="U51" i="11"/>
  <c r="V51" i="11"/>
  <c r="V129" i="11"/>
  <c r="U129" i="11"/>
  <c r="T129" i="11"/>
  <c r="V114" i="11"/>
  <c r="T114" i="11"/>
  <c r="U114" i="11"/>
  <c r="V99" i="11"/>
  <c r="U99" i="11"/>
  <c r="T99" i="11"/>
  <c r="T91" i="11"/>
  <c r="U91" i="11"/>
  <c r="V91" i="11"/>
  <c r="T74" i="11"/>
  <c r="U74" i="11"/>
  <c r="V74" i="11"/>
  <c r="T50" i="11"/>
  <c r="U50" i="11"/>
  <c r="V50" i="11"/>
  <c r="V132" i="11"/>
  <c r="U132" i="11"/>
  <c r="T132" i="11"/>
  <c r="T134" i="11"/>
  <c r="U134" i="11"/>
  <c r="V134" i="11"/>
  <c r="T120" i="11"/>
  <c r="U120" i="11"/>
  <c r="V120" i="11"/>
  <c r="V98" i="11"/>
  <c r="T98" i="11"/>
  <c r="U98" i="11"/>
  <c r="T90" i="11"/>
  <c r="U90" i="11"/>
  <c r="V90" i="11"/>
  <c r="T73" i="11"/>
  <c r="U73" i="11"/>
  <c r="V73" i="11"/>
  <c r="U61" i="11"/>
  <c r="T61" i="11"/>
  <c r="V61" i="11"/>
  <c r="T49" i="11"/>
  <c r="U49" i="11"/>
  <c r="V49" i="11"/>
  <c r="T81" i="11"/>
  <c r="V81" i="11"/>
  <c r="U81" i="11"/>
  <c r="T65" i="11"/>
  <c r="U65" i="11"/>
  <c r="V65" i="11"/>
  <c r="T80" i="11"/>
  <c r="U80" i="11"/>
  <c r="V80" i="11"/>
  <c r="T71" i="11"/>
  <c r="U71" i="11"/>
  <c r="V71" i="11"/>
  <c r="T64" i="11"/>
  <c r="U64" i="11"/>
  <c r="V64" i="11"/>
  <c r="T104" i="11"/>
  <c r="U104" i="11"/>
  <c r="V104" i="11"/>
  <c r="V118" i="11"/>
  <c r="T118" i="11"/>
  <c r="U118" i="11"/>
  <c r="T87" i="11"/>
  <c r="U87" i="11"/>
  <c r="V87" i="11"/>
  <c r="U135" i="11"/>
  <c r="U121" i="11"/>
  <c r="U105" i="11"/>
  <c r="U89" i="11"/>
  <c r="U72" i="11"/>
  <c r="U60" i="11"/>
  <c r="U48" i="11"/>
  <c r="V125" i="11"/>
  <c r="V111" i="11"/>
  <c r="V95" i="11"/>
  <c r="V78" i="11"/>
  <c r="V53" i="11"/>
  <c r="V131" i="11"/>
  <c r="V117" i="11"/>
  <c r="V101" i="11"/>
  <c r="V84" i="11"/>
  <c r="V68" i="11"/>
  <c r="V57" i="11"/>
  <c r="U101" i="11"/>
  <c r="U84" i="11"/>
  <c r="U68" i="11"/>
  <c r="U57" i="11"/>
  <c r="U131" i="11"/>
  <c r="U117" i="11"/>
  <c r="V124" i="11"/>
  <c r="V110" i="11"/>
  <c r="V94" i="11"/>
  <c r="V127" i="11"/>
  <c r="U124" i="11"/>
  <c r="V113" i="11"/>
  <c r="U110" i="11"/>
  <c r="V97" i="11"/>
  <c r="U94" i="11"/>
  <c r="V83" i="11"/>
  <c r="V67" i="11"/>
  <c r="V56" i="11"/>
  <c r="U83" i="11"/>
  <c r="U67" i="11"/>
  <c r="U56" i="11"/>
  <c r="V47" i="11"/>
  <c r="V109" i="11"/>
  <c r="V52" i="11"/>
  <c r="V93" i="11"/>
  <c r="V76" i="11"/>
  <c r="V112" i="11"/>
  <c r="V96" i="11"/>
  <c r="U76" i="11"/>
  <c r="V63" i="11"/>
  <c r="V54" i="11"/>
  <c r="V126" i="11"/>
  <c r="U109" i="11"/>
  <c r="U93" i="11"/>
  <c r="V79" i="11"/>
  <c r="U52" i="11"/>
  <c r="V46" i="11"/>
  <c r="V43" i="11"/>
  <c r="U43" i="11"/>
  <c r="U46" i="11"/>
  <c r="V45" i="11"/>
  <c r="V42" i="11"/>
  <c r="U45" i="11"/>
  <c r="U42" i="11"/>
  <c r="AA27" i="11" l="1"/>
  <c r="AA26" i="11"/>
  <c r="X12" i="11"/>
  <c r="T37" i="11"/>
  <c r="V37" i="11"/>
  <c r="U37" i="11"/>
  <c r="U9" i="11"/>
  <c r="T9" i="11"/>
  <c r="V9" i="11"/>
  <c r="U10" i="11"/>
  <c r="T10" i="11"/>
  <c r="V10" i="11"/>
  <c r="U26" i="11"/>
  <c r="T26" i="11"/>
  <c r="V26" i="11"/>
  <c r="U11" i="11"/>
  <c r="V11" i="11"/>
  <c r="T11" i="11"/>
  <c r="U27" i="11"/>
  <c r="T27" i="11"/>
  <c r="V27" i="11"/>
  <c r="T5" i="11"/>
  <c r="V5" i="11"/>
  <c r="U5" i="11"/>
  <c r="V8" i="11"/>
  <c r="U8" i="11"/>
  <c r="T8" i="11"/>
  <c r="U13" i="11"/>
  <c r="T13" i="11"/>
  <c r="V13" i="11"/>
  <c r="U14" i="11"/>
  <c r="T14" i="11"/>
  <c r="V14" i="11"/>
  <c r="U30" i="11"/>
  <c r="T30" i="11"/>
  <c r="V30" i="11"/>
  <c r="T20" i="11"/>
  <c r="V20" i="11"/>
  <c r="U20" i="11"/>
  <c r="U28" i="11"/>
  <c r="T28" i="11"/>
  <c r="V28" i="11"/>
  <c r="T36" i="11"/>
  <c r="V36" i="11"/>
  <c r="U36" i="11"/>
  <c r="V22" i="11"/>
  <c r="U22" i="11"/>
  <c r="T22" i="11"/>
  <c r="U25" i="11"/>
  <c r="T25" i="11"/>
  <c r="V25" i="11"/>
  <c r="V16" i="11"/>
  <c r="T16" i="11"/>
  <c r="U16" i="11"/>
  <c r="T21" i="11"/>
  <c r="V21" i="11"/>
  <c r="U21" i="11"/>
  <c r="V23" i="11"/>
  <c r="U23" i="11"/>
  <c r="T23" i="11"/>
  <c r="U29" i="11"/>
  <c r="V29" i="11"/>
  <c r="T29" i="11"/>
  <c r="U15" i="11"/>
  <c r="T15" i="11"/>
  <c r="V15" i="11"/>
  <c r="T32" i="11"/>
  <c r="V32" i="11"/>
  <c r="U32" i="11"/>
  <c r="T17" i="11"/>
  <c r="V17" i="11"/>
  <c r="U17" i="11"/>
  <c r="T18" i="11"/>
  <c r="V18" i="11"/>
  <c r="U18" i="11"/>
  <c r="T34" i="11"/>
  <c r="V34" i="11"/>
  <c r="U34" i="11"/>
  <c r="V6" i="11"/>
  <c r="U6" i="11"/>
  <c r="T6" i="11"/>
  <c r="U12" i="11"/>
  <c r="T12" i="11"/>
  <c r="V12" i="11"/>
  <c r="U31" i="11"/>
  <c r="T31" i="11"/>
  <c r="V31" i="11"/>
  <c r="T33" i="11"/>
  <c r="V33" i="11"/>
  <c r="U33" i="11"/>
  <c r="V3" i="11"/>
  <c r="U3" i="11"/>
  <c r="T3" i="11"/>
  <c r="T19" i="11"/>
  <c r="V19" i="11"/>
  <c r="U19" i="11"/>
  <c r="T35" i="11"/>
  <c r="V35" i="11"/>
  <c r="U35" i="11"/>
  <c r="V38" i="11"/>
  <c r="U38" i="11"/>
  <c r="T38" i="11"/>
  <c r="V7" i="11"/>
  <c r="U7" i="11"/>
  <c r="T7" i="11"/>
  <c r="V39" i="11"/>
  <c r="U39" i="11"/>
  <c r="T39" i="11"/>
  <c r="T4" i="11"/>
  <c r="V4" i="11"/>
  <c r="U4" i="11"/>
  <c r="V24" i="11"/>
  <c r="U24" i="11"/>
  <c r="T24" i="11"/>
  <c r="W3" i="11" l="1"/>
  <c r="X4" i="11"/>
  <c r="Y4" i="11"/>
  <c r="Y6" i="11" s="1"/>
  <c r="Y3" i="11"/>
  <c r="X3" i="11"/>
  <c r="W4" i="11"/>
  <c r="Q131" i="11"/>
  <c r="Q130" i="11"/>
  <c r="Q112" i="11"/>
  <c r="Q135" i="11"/>
  <c r="Q134" i="11"/>
  <c r="Q121" i="11"/>
  <c r="Q99" i="11"/>
  <c r="Q120" i="11"/>
  <c r="Q106" i="11"/>
  <c r="Q128" i="11"/>
  <c r="Q125" i="11"/>
  <c r="Q117" i="11"/>
  <c r="Q124" i="11"/>
  <c r="Q111" i="11"/>
  <c r="Q104" i="11"/>
  <c r="Q103" i="11"/>
  <c r="Q132" i="11"/>
  <c r="Q118" i="11"/>
  <c r="Q127" i="11"/>
  <c r="Q115" i="11"/>
  <c r="Q108" i="11"/>
  <c r="Q116" i="11"/>
  <c r="Q129" i="11"/>
  <c r="Q123" i="11"/>
  <c r="Q119" i="11"/>
  <c r="Q126" i="11"/>
  <c r="Q133" i="11"/>
  <c r="Q122" i="11"/>
  <c r="Q110" i="11"/>
  <c r="Q109" i="11"/>
  <c r="J238" i="5" l="1"/>
  <c r="K238" i="5" s="1"/>
  <c r="L238" i="5" s="1"/>
  <c r="J237" i="5"/>
  <c r="K237" i="5" s="1"/>
  <c r="L237" i="5" s="1"/>
  <c r="Q238" i="5"/>
  <c r="Q237" i="5"/>
  <c r="J236" i="5"/>
  <c r="K236" i="5" s="1"/>
  <c r="L236" i="5" s="1"/>
  <c r="Q236" i="5"/>
  <c r="J235" i="5" l="1"/>
  <c r="K235" i="5" s="1"/>
  <c r="L235" i="5" s="1"/>
  <c r="J234" i="5"/>
  <c r="K234" i="5" s="1"/>
  <c r="L234" i="5" s="1"/>
  <c r="Q235" i="5"/>
  <c r="Q234" i="5"/>
  <c r="J233" i="5"/>
  <c r="K233" i="5" s="1"/>
  <c r="L233" i="5" s="1"/>
  <c r="J232" i="5"/>
  <c r="K232" i="5" s="1"/>
  <c r="L232" i="5" s="1"/>
  <c r="J231" i="5"/>
  <c r="K231" i="5" s="1"/>
  <c r="L231" i="5" s="1"/>
  <c r="J230" i="5"/>
  <c r="K230" i="5" s="1"/>
  <c r="L230" i="5" s="1"/>
  <c r="Q233" i="5"/>
  <c r="Q232" i="5"/>
  <c r="Q231" i="5"/>
  <c r="Q230" i="5"/>
  <c r="Q223" i="5"/>
  <c r="Q224" i="5"/>
  <c r="Q225" i="5"/>
  <c r="Q226" i="5"/>
  <c r="Q227" i="5"/>
  <c r="Q228" i="5"/>
  <c r="Q229" i="5"/>
  <c r="Q222" i="5"/>
  <c r="J229" i="5" l="1"/>
  <c r="K229" i="5" s="1"/>
  <c r="L229" i="5" s="1"/>
  <c r="J228" i="5"/>
  <c r="K228" i="5" s="1"/>
  <c r="L228" i="5" s="1"/>
  <c r="J227" i="5"/>
  <c r="K227" i="5" s="1"/>
  <c r="L227" i="5" s="1"/>
  <c r="J226" i="5"/>
  <c r="K226" i="5" s="1"/>
  <c r="L226" i="5" s="1"/>
  <c r="J225" i="5"/>
  <c r="K225" i="5" s="1"/>
  <c r="L225" i="5" s="1"/>
  <c r="J224" i="5"/>
  <c r="K224" i="5" s="1"/>
  <c r="L224" i="5" s="1"/>
  <c r="J223" i="5"/>
  <c r="K223" i="5" s="1"/>
  <c r="L223" i="5" s="1"/>
  <c r="J222" i="5"/>
  <c r="K222" i="5" s="1"/>
  <c r="L222" i="5" s="1"/>
  <c r="J221" i="5" l="1"/>
  <c r="K221" i="5" s="1"/>
  <c r="L221" i="5" s="1"/>
  <c r="J220" i="5"/>
  <c r="K220" i="5" s="1"/>
  <c r="L220" i="5" s="1"/>
  <c r="J219" i="5" l="1"/>
  <c r="K219" i="5" s="1"/>
  <c r="L219" i="5" s="1"/>
  <c r="J218" i="5"/>
  <c r="K218" i="5" s="1"/>
  <c r="L218" i="5" s="1"/>
  <c r="J217" i="5"/>
  <c r="K217" i="5" s="1"/>
  <c r="L217" i="5" s="1"/>
  <c r="J216" i="5"/>
  <c r="K216" i="5" s="1"/>
  <c r="L216" i="5" s="1"/>
  <c r="J215" i="5"/>
  <c r="K215" i="5" s="1"/>
  <c r="L215" i="5" s="1"/>
  <c r="J214" i="5" l="1"/>
  <c r="K214" i="5" s="1"/>
  <c r="L214" i="5" s="1"/>
  <c r="J213" i="5"/>
  <c r="K213" i="5" s="1"/>
  <c r="L213" i="5" s="1"/>
  <c r="J212" i="5"/>
  <c r="K212" i="5" s="1"/>
  <c r="L212" i="5" s="1"/>
  <c r="J211" i="5"/>
  <c r="K211" i="5" s="1"/>
  <c r="L211" i="5" s="1"/>
  <c r="J210" i="5"/>
  <c r="K210" i="5" s="1"/>
  <c r="L210" i="5" s="1"/>
  <c r="J203" i="5" l="1"/>
  <c r="K203" i="5" s="1"/>
  <c r="L203" i="5" s="1"/>
  <c r="J204" i="5"/>
  <c r="K204" i="5" s="1"/>
  <c r="L204" i="5" s="1"/>
  <c r="J205" i="5"/>
  <c r="K205" i="5" s="1"/>
  <c r="L205" i="5" s="1"/>
  <c r="J206" i="5"/>
  <c r="K206" i="5" s="1"/>
  <c r="L206" i="5" s="1"/>
  <c r="J208" i="5"/>
  <c r="K208" i="5" s="1"/>
  <c r="L208" i="5" s="1"/>
  <c r="J209" i="5"/>
  <c r="K209" i="5" s="1"/>
  <c r="L209" i="5" s="1"/>
  <c r="J202" i="5"/>
  <c r="K202" i="5" s="1"/>
  <c r="L202" i="5" s="1"/>
  <c r="J200" i="5"/>
  <c r="K200" i="5" s="1"/>
  <c r="L200" i="5" s="1"/>
  <c r="Q2" i="11" l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9" i="11"/>
  <c r="Q90" i="11"/>
  <c r="Q91" i="11"/>
  <c r="Q92" i="11"/>
  <c r="Q93" i="11"/>
  <c r="Q94" i="11"/>
  <c r="Q95" i="11"/>
  <c r="Q96" i="11"/>
  <c r="Q97" i="11"/>
  <c r="Q98" i="11"/>
  <c r="Q100" i="11"/>
  <c r="Q102" i="11"/>
  <c r="Q105" i="11"/>
  <c r="J189" i="5" l="1"/>
  <c r="K189" i="5" s="1"/>
  <c r="L189" i="5" s="1"/>
  <c r="J190" i="5"/>
  <c r="K190" i="5" s="1"/>
  <c r="L190" i="5" s="1"/>
  <c r="J191" i="5"/>
  <c r="K191" i="5" s="1"/>
  <c r="L191" i="5" s="1"/>
  <c r="J192" i="5"/>
  <c r="K192" i="5" s="1"/>
  <c r="L192" i="5" s="1"/>
  <c r="J193" i="5"/>
  <c r="K193" i="5" s="1"/>
  <c r="L193" i="5" s="1"/>
  <c r="J194" i="5"/>
  <c r="K194" i="5" s="1"/>
  <c r="L194" i="5" s="1"/>
  <c r="J195" i="5"/>
  <c r="K195" i="5" s="1"/>
  <c r="L195" i="5" s="1"/>
  <c r="J196" i="5"/>
  <c r="K196" i="5" s="1"/>
  <c r="L196" i="5" s="1"/>
  <c r="J197" i="5"/>
  <c r="K197" i="5" s="1"/>
  <c r="L197" i="5" s="1"/>
  <c r="J198" i="5"/>
  <c r="K198" i="5" s="1"/>
  <c r="L198" i="5" s="1"/>
  <c r="J199" i="5"/>
  <c r="K199" i="5" s="1"/>
  <c r="L199" i="5" s="1"/>
  <c r="J177" i="5" l="1"/>
  <c r="K177" i="5" s="1"/>
  <c r="L177" i="5" s="1"/>
  <c r="J178" i="5"/>
  <c r="K178" i="5" s="1"/>
  <c r="L178" i="5" s="1"/>
  <c r="J179" i="5"/>
  <c r="K179" i="5" s="1"/>
  <c r="L179" i="5" s="1"/>
  <c r="J180" i="5"/>
  <c r="K180" i="5" s="1"/>
  <c r="L180" i="5" s="1"/>
  <c r="J181" i="5"/>
  <c r="K181" i="5" s="1"/>
  <c r="L181" i="5" s="1"/>
  <c r="J182" i="5"/>
  <c r="K182" i="5" s="1"/>
  <c r="L182" i="5" s="1"/>
  <c r="J183" i="5"/>
  <c r="K183" i="5" s="1"/>
  <c r="L183" i="5" s="1"/>
  <c r="J184" i="5"/>
  <c r="K184" i="5" s="1"/>
  <c r="L184" i="5" s="1"/>
  <c r="J185" i="5"/>
  <c r="K185" i="5" s="1"/>
  <c r="L185" i="5" s="1"/>
  <c r="J187" i="5"/>
  <c r="K187" i="5" s="1"/>
  <c r="L187" i="5" s="1"/>
  <c r="J188" i="5"/>
  <c r="K188" i="5" s="1"/>
  <c r="L188" i="5" s="1"/>
  <c r="J176" i="5"/>
  <c r="K176" i="5" s="1"/>
  <c r="L176" i="5" s="1"/>
  <c r="J175" i="5"/>
  <c r="K175" i="5" s="1"/>
  <c r="L175" i="5" s="1"/>
  <c r="J174" i="5"/>
  <c r="K174" i="5" s="1"/>
  <c r="L174" i="5" s="1"/>
  <c r="J173" i="5"/>
  <c r="K173" i="5" s="1"/>
  <c r="L173" i="5" s="1"/>
  <c r="J172" i="5"/>
  <c r="K172" i="5" s="1"/>
  <c r="L172" i="5" s="1"/>
  <c r="J171" i="5"/>
  <c r="K171" i="5" s="1"/>
  <c r="L171" i="5" s="1"/>
  <c r="J162" i="5" l="1"/>
  <c r="K162" i="5" s="1"/>
  <c r="L162" i="5" s="1"/>
  <c r="J154" i="5" l="1"/>
  <c r="K154" i="5" s="1"/>
  <c r="L154" i="5" s="1"/>
  <c r="J155" i="5"/>
  <c r="K155" i="5" s="1"/>
  <c r="L155" i="5" s="1"/>
  <c r="J156" i="5"/>
  <c r="K156" i="5" s="1"/>
  <c r="L156" i="5" s="1"/>
  <c r="J157" i="5"/>
  <c r="K157" i="5" s="1"/>
  <c r="L157" i="5" s="1"/>
  <c r="J158" i="5"/>
  <c r="K158" i="5" s="1"/>
  <c r="L158" i="5" s="1"/>
  <c r="J159" i="5"/>
  <c r="K159" i="5" s="1"/>
  <c r="L159" i="5" s="1"/>
  <c r="J160" i="5"/>
  <c r="K160" i="5" s="1"/>
  <c r="L160" i="5" s="1"/>
  <c r="J161" i="5"/>
  <c r="K161" i="5" s="1"/>
  <c r="L161" i="5" s="1"/>
  <c r="J163" i="5"/>
  <c r="K163" i="5" s="1"/>
  <c r="L163" i="5" s="1"/>
  <c r="J164" i="5"/>
  <c r="K164" i="5" s="1"/>
  <c r="L164" i="5" s="1"/>
  <c r="J165" i="5"/>
  <c r="K165" i="5" s="1"/>
  <c r="L165" i="5" s="1"/>
  <c r="J166" i="5"/>
  <c r="K166" i="5" s="1"/>
  <c r="L166" i="5" s="1"/>
  <c r="J167" i="5"/>
  <c r="K167" i="5" s="1"/>
  <c r="L167" i="5" s="1"/>
  <c r="J168" i="5"/>
  <c r="K168" i="5" s="1"/>
  <c r="L168" i="5" s="1"/>
  <c r="J169" i="5"/>
  <c r="K169" i="5" s="1"/>
  <c r="L169" i="5" s="1"/>
  <c r="J170" i="5"/>
  <c r="K170" i="5" s="1"/>
  <c r="L170" i="5" s="1"/>
  <c r="J153" i="5" l="1"/>
  <c r="K153" i="5" s="1"/>
  <c r="L153" i="5" s="1"/>
  <c r="J152" i="5"/>
  <c r="K152" i="5" s="1"/>
  <c r="L152" i="5" s="1"/>
  <c r="J150" i="5"/>
  <c r="K150" i="5" s="1"/>
  <c r="L150" i="5" s="1"/>
  <c r="J149" i="5"/>
  <c r="K149" i="5" s="1"/>
  <c r="L149" i="5" s="1"/>
  <c r="J148" i="5"/>
  <c r="K148" i="5" s="1"/>
  <c r="L148" i="5" s="1"/>
  <c r="J147" i="5"/>
  <c r="K147" i="5" s="1"/>
  <c r="L147" i="5" s="1"/>
  <c r="J144" i="5"/>
  <c r="K144" i="5" s="1"/>
  <c r="L144" i="5" s="1"/>
  <c r="J143" i="5"/>
  <c r="K143" i="5" s="1"/>
  <c r="L143" i="5" s="1"/>
  <c r="J142" i="5"/>
  <c r="K142" i="5" s="1"/>
  <c r="L142" i="5" s="1"/>
  <c r="J139" i="5"/>
  <c r="K139" i="5" s="1"/>
  <c r="L139" i="5" s="1"/>
  <c r="J138" i="5"/>
  <c r="K138" i="5" s="1"/>
  <c r="L138" i="5" s="1"/>
  <c r="J151" i="5" l="1"/>
  <c r="K151" i="5" s="1"/>
  <c r="L151" i="5" s="1"/>
  <c r="J146" i="5"/>
  <c r="K146" i="5" s="1"/>
  <c r="L146" i="5" s="1"/>
  <c r="J145" i="5"/>
  <c r="K145" i="5" s="1"/>
  <c r="L145" i="5" s="1"/>
  <c r="J141" i="5"/>
  <c r="K141" i="5" s="1"/>
  <c r="L141" i="5" s="1"/>
  <c r="J140" i="5"/>
  <c r="K140" i="5" s="1"/>
  <c r="L140" i="5" s="1"/>
  <c r="J137" i="5"/>
  <c r="K137" i="5" s="1"/>
  <c r="L137" i="5" s="1"/>
  <c r="J136" i="5"/>
  <c r="K136" i="5" s="1"/>
  <c r="L136" i="5" s="1"/>
  <c r="J135" i="5" l="1"/>
  <c r="K135" i="5" s="1"/>
  <c r="L135" i="5" s="1"/>
  <c r="J134" i="5"/>
  <c r="K134" i="5" s="1"/>
  <c r="L134" i="5" s="1"/>
  <c r="J133" i="5"/>
  <c r="K133" i="5" s="1"/>
  <c r="L133" i="5" s="1"/>
  <c r="J132" i="5"/>
  <c r="K132" i="5" s="1"/>
  <c r="L132" i="5" s="1"/>
  <c r="J131" i="5"/>
  <c r="K131" i="5" s="1"/>
  <c r="L131" i="5" s="1"/>
  <c r="J130" i="5"/>
  <c r="K130" i="5" s="1"/>
  <c r="L130" i="5" s="1"/>
  <c r="J129" i="5"/>
  <c r="K129" i="5" s="1"/>
  <c r="L129" i="5" s="1"/>
  <c r="J128" i="5"/>
  <c r="K128" i="5" s="1"/>
  <c r="L128" i="5" s="1"/>
  <c r="J127" i="5" l="1"/>
  <c r="K127" i="5" s="1"/>
  <c r="L127" i="5" s="1"/>
  <c r="J126" i="5"/>
  <c r="K126" i="5" s="1"/>
  <c r="L126" i="5" s="1"/>
  <c r="J125" i="5"/>
  <c r="K125" i="5" s="1"/>
  <c r="L125" i="5" s="1"/>
  <c r="J124" i="5"/>
  <c r="K124" i="5" s="1"/>
  <c r="L124" i="5" s="1"/>
  <c r="J123" i="5"/>
  <c r="K123" i="5" s="1"/>
  <c r="L123" i="5" s="1"/>
  <c r="J122" i="5" l="1"/>
  <c r="K122" i="5" s="1"/>
  <c r="L122" i="5" s="1"/>
  <c r="J121" i="5"/>
  <c r="K121" i="5" s="1"/>
  <c r="L121" i="5" s="1"/>
  <c r="J120" i="5"/>
  <c r="K120" i="5" s="1"/>
  <c r="L120" i="5" s="1"/>
  <c r="J119" i="5"/>
  <c r="K119" i="5" s="1"/>
  <c r="L119" i="5" s="1"/>
  <c r="J118" i="5"/>
  <c r="K118" i="5" s="1"/>
  <c r="L118" i="5" s="1"/>
  <c r="J117" i="5"/>
  <c r="K117" i="5" s="1"/>
  <c r="L117" i="5" s="1"/>
  <c r="J116" i="5"/>
  <c r="K116" i="5" s="1"/>
  <c r="L116" i="5" s="1"/>
  <c r="J115" i="5"/>
  <c r="K115" i="5" s="1"/>
  <c r="L115" i="5" s="1"/>
  <c r="J114" i="5"/>
  <c r="K114" i="5" s="1"/>
  <c r="L114" i="5" s="1"/>
  <c r="J113" i="5"/>
  <c r="K113" i="5" s="1"/>
  <c r="L113" i="5" s="1"/>
  <c r="J112" i="5"/>
  <c r="K112" i="5" s="1"/>
  <c r="L112" i="5" s="1"/>
  <c r="J103" i="5" l="1"/>
  <c r="K103" i="5" s="1"/>
  <c r="L103" i="5" s="1"/>
  <c r="J102" i="5"/>
  <c r="K102" i="5" s="1"/>
  <c r="L102" i="5" s="1"/>
  <c r="J111" i="5" l="1"/>
  <c r="K111" i="5" s="1"/>
  <c r="L111" i="5" s="1"/>
  <c r="J110" i="5"/>
  <c r="K110" i="5" s="1"/>
  <c r="L110" i="5" s="1"/>
  <c r="J109" i="5"/>
  <c r="K109" i="5" s="1"/>
  <c r="L109" i="5" s="1"/>
  <c r="J108" i="5"/>
  <c r="K108" i="5" s="1"/>
  <c r="L108" i="5" s="1"/>
  <c r="J107" i="5"/>
  <c r="K107" i="5" s="1"/>
  <c r="L107" i="5" s="1"/>
  <c r="J106" i="5"/>
  <c r="K106" i="5" s="1"/>
  <c r="L106" i="5" s="1"/>
  <c r="J105" i="5"/>
  <c r="K105" i="5" s="1"/>
  <c r="L105" i="5" s="1"/>
  <c r="J104" i="5"/>
  <c r="K104" i="5" s="1"/>
  <c r="L104" i="5" s="1"/>
  <c r="J101" i="5" l="1"/>
  <c r="K101" i="5" s="1"/>
  <c r="L101" i="5" s="1"/>
  <c r="J100" i="5"/>
  <c r="K100" i="5" s="1"/>
  <c r="L100" i="5" s="1"/>
  <c r="J99" i="5"/>
  <c r="K99" i="5" s="1"/>
  <c r="L99" i="5" s="1"/>
  <c r="J98" i="5"/>
  <c r="K98" i="5" s="1"/>
  <c r="L98" i="5" s="1"/>
  <c r="J97" i="5"/>
  <c r="K97" i="5" s="1"/>
  <c r="L97" i="5" s="1"/>
  <c r="J96" i="5"/>
  <c r="K96" i="5" s="1"/>
  <c r="L96" i="5" s="1"/>
  <c r="J82" i="5" l="1"/>
  <c r="K82" i="5" s="1"/>
  <c r="L82" i="5" s="1"/>
  <c r="J83" i="5"/>
  <c r="K83" i="5" s="1"/>
  <c r="L83" i="5" s="1"/>
  <c r="J84" i="5"/>
  <c r="K84" i="5" s="1"/>
  <c r="L84" i="5" s="1"/>
  <c r="J85" i="5"/>
  <c r="K85" i="5" s="1"/>
  <c r="L85" i="5" s="1"/>
  <c r="J86" i="5"/>
  <c r="K86" i="5" s="1"/>
  <c r="L86" i="5" s="1"/>
  <c r="J87" i="5"/>
  <c r="K87" i="5" s="1"/>
  <c r="L87" i="5" s="1"/>
  <c r="J88" i="5"/>
  <c r="K88" i="5" s="1"/>
  <c r="L88" i="5" s="1"/>
  <c r="J89" i="5"/>
  <c r="K89" i="5" s="1"/>
  <c r="L89" i="5" s="1"/>
  <c r="J90" i="5"/>
  <c r="K90" i="5" s="1"/>
  <c r="L90" i="5" s="1"/>
  <c r="J91" i="5"/>
  <c r="K91" i="5" s="1"/>
  <c r="L91" i="5" s="1"/>
  <c r="J92" i="5"/>
  <c r="K92" i="5" s="1"/>
  <c r="L92" i="5" s="1"/>
  <c r="J93" i="5"/>
  <c r="K93" i="5" s="1"/>
  <c r="L93" i="5" s="1"/>
  <c r="J94" i="5"/>
  <c r="K94" i="5" s="1"/>
  <c r="L94" i="5" s="1"/>
  <c r="J95" i="5"/>
  <c r="K95" i="5" s="1"/>
  <c r="L95" i="5" s="1"/>
  <c r="J81" i="5" l="1"/>
  <c r="K81" i="5" s="1"/>
  <c r="L81" i="5" s="1"/>
  <c r="J80" i="5"/>
  <c r="K80" i="5" s="1"/>
  <c r="L80" i="5" s="1"/>
  <c r="J79" i="5"/>
  <c r="K79" i="5" s="1"/>
  <c r="L79" i="5" s="1"/>
  <c r="J78" i="5"/>
  <c r="K78" i="5" s="1"/>
  <c r="L78" i="5" s="1"/>
  <c r="J77" i="5"/>
  <c r="K77" i="5" s="1"/>
  <c r="L77" i="5" s="1"/>
  <c r="J76" i="5"/>
  <c r="K76" i="5" s="1"/>
  <c r="L76" i="5" s="1"/>
  <c r="J75" i="5"/>
  <c r="K75" i="5" s="1"/>
  <c r="L75" i="5" s="1"/>
  <c r="J74" i="5"/>
  <c r="K74" i="5" s="1"/>
  <c r="L74" i="5" s="1"/>
  <c r="J60" i="5" l="1"/>
  <c r="K60" i="5" s="1"/>
  <c r="L60" i="5" s="1"/>
  <c r="J61" i="5"/>
  <c r="K61" i="5" s="1"/>
  <c r="L61" i="5" s="1"/>
  <c r="J62" i="5"/>
  <c r="K62" i="5" s="1"/>
  <c r="L62" i="5" s="1"/>
  <c r="J63" i="5"/>
  <c r="K63" i="5" s="1"/>
  <c r="L63" i="5" s="1"/>
  <c r="J64" i="5"/>
  <c r="K64" i="5" s="1"/>
  <c r="L64" i="5" s="1"/>
  <c r="J65" i="5"/>
  <c r="K65" i="5" s="1"/>
  <c r="L65" i="5" s="1"/>
  <c r="J66" i="5"/>
  <c r="K66" i="5" s="1"/>
  <c r="L66" i="5" s="1"/>
  <c r="J67" i="5"/>
  <c r="J68" i="5"/>
  <c r="K68" i="5" s="1"/>
  <c r="L68" i="5" s="1"/>
  <c r="J69" i="5"/>
  <c r="K69" i="5" s="1"/>
  <c r="L69" i="5" s="1"/>
  <c r="J70" i="5"/>
  <c r="K70" i="5" s="1"/>
  <c r="L70" i="5" s="1"/>
  <c r="J71" i="5"/>
  <c r="K71" i="5" s="1"/>
  <c r="L71" i="5" s="1"/>
  <c r="J72" i="5"/>
  <c r="K72" i="5" s="1"/>
  <c r="L72" i="5" s="1"/>
  <c r="J73" i="5"/>
  <c r="K73" i="5" s="1"/>
  <c r="L73" i="5" s="1"/>
  <c r="J57" i="5"/>
  <c r="K57" i="5" s="1"/>
  <c r="L57" i="5" s="1"/>
  <c r="J58" i="5"/>
  <c r="K58" i="5" s="1"/>
  <c r="L58" i="5" s="1"/>
  <c r="J59" i="5"/>
  <c r="K59" i="5" s="1"/>
  <c r="L59" i="5" s="1"/>
  <c r="K67" i="5" l="1"/>
  <c r="L67" i="5" s="1"/>
  <c r="J25" i="5"/>
  <c r="K25" i="5" s="1"/>
  <c r="J56" i="5" l="1"/>
  <c r="K56" i="5" s="1"/>
  <c r="L56" i="5" s="1"/>
  <c r="J55" i="5"/>
  <c r="K55" i="5" s="1"/>
  <c r="L55" i="5" s="1"/>
  <c r="J54" i="5"/>
  <c r="K54" i="5" s="1"/>
  <c r="L54" i="5" s="1"/>
  <c r="J53" i="5"/>
  <c r="K53" i="5" s="1"/>
  <c r="L53" i="5" s="1"/>
  <c r="J52" i="5"/>
  <c r="K52" i="5" s="1"/>
  <c r="L52" i="5" s="1"/>
  <c r="J51" i="5"/>
  <c r="K51" i="5" s="1"/>
  <c r="L51" i="5" s="1"/>
  <c r="J50" i="5"/>
  <c r="K50" i="5" s="1"/>
  <c r="L50" i="5" s="1"/>
  <c r="J49" i="5"/>
  <c r="K49" i="5" s="1"/>
  <c r="L49" i="5" s="1"/>
  <c r="J48" i="5"/>
  <c r="K48" i="5" s="1"/>
  <c r="L48" i="5" s="1"/>
  <c r="J47" i="5"/>
  <c r="K47" i="5" s="1"/>
  <c r="L47" i="5" s="1"/>
  <c r="J46" i="5"/>
  <c r="K46" i="5" s="1"/>
  <c r="L46" i="5" s="1"/>
  <c r="J45" i="5"/>
  <c r="K45" i="5" s="1"/>
  <c r="L45" i="5" s="1"/>
  <c r="J31" i="5"/>
  <c r="J28" i="5"/>
  <c r="L25" i="5" l="1"/>
  <c r="J26" i="5"/>
  <c r="K26" i="5" s="1"/>
  <c r="L26" i="5" s="1"/>
  <c r="J27" i="5"/>
  <c r="K27" i="5" s="1"/>
  <c r="L27" i="5" s="1"/>
  <c r="K28" i="5"/>
  <c r="L28" i="5" s="1"/>
  <c r="J29" i="5"/>
  <c r="K29" i="5" s="1"/>
  <c r="L29" i="5" s="1"/>
  <c r="J30" i="5"/>
  <c r="K30" i="5" s="1"/>
  <c r="L30" i="5" s="1"/>
  <c r="K31" i="5"/>
  <c r="L31" i="5" s="1"/>
  <c r="J32" i="5"/>
  <c r="K32" i="5" s="1"/>
  <c r="L32" i="5" s="1"/>
  <c r="J33" i="5"/>
  <c r="K33" i="5" s="1"/>
  <c r="L33" i="5" s="1"/>
  <c r="J34" i="5"/>
  <c r="K34" i="5" s="1"/>
  <c r="L34" i="5" s="1"/>
  <c r="J35" i="5"/>
  <c r="K35" i="5" s="1"/>
  <c r="L35" i="5" s="1"/>
  <c r="J36" i="5"/>
  <c r="K36" i="5" s="1"/>
  <c r="L36" i="5" s="1"/>
  <c r="J37" i="5"/>
  <c r="K37" i="5" s="1"/>
  <c r="L37" i="5" s="1"/>
  <c r="J38" i="5"/>
  <c r="K38" i="5" s="1"/>
  <c r="L38" i="5" s="1"/>
  <c r="J39" i="5"/>
  <c r="K39" i="5" s="1"/>
  <c r="L39" i="5" s="1"/>
  <c r="J40" i="5"/>
  <c r="K40" i="5" s="1"/>
  <c r="L40" i="5" s="1"/>
  <c r="J41" i="5"/>
  <c r="K41" i="5" s="1"/>
  <c r="L41" i="5" s="1"/>
  <c r="J42" i="5"/>
  <c r="K42" i="5" s="1"/>
  <c r="L42" i="5" s="1"/>
  <c r="J43" i="5"/>
  <c r="K43" i="5" s="1"/>
  <c r="L43" i="5" s="1"/>
  <c r="J44" i="5"/>
  <c r="K44" i="5" s="1"/>
  <c r="L44" i="5" s="1"/>
  <c r="J4" i="5" l="1"/>
  <c r="K4" i="5" s="1"/>
  <c r="L4" i="5" s="1"/>
  <c r="J5" i="5"/>
  <c r="K5" i="5" s="1"/>
  <c r="L5" i="5" s="1"/>
  <c r="J6" i="5"/>
  <c r="K6" i="5" s="1"/>
  <c r="L6" i="5" s="1"/>
  <c r="J7" i="5"/>
  <c r="K7" i="5" s="1"/>
  <c r="L7" i="5" s="1"/>
  <c r="J8" i="5"/>
  <c r="K8" i="5" s="1"/>
  <c r="L8" i="5" s="1"/>
  <c r="J9" i="5"/>
  <c r="K9" i="5" s="1"/>
  <c r="L9" i="5" s="1"/>
  <c r="J10" i="5"/>
  <c r="K10" i="5" s="1"/>
  <c r="L10" i="5" s="1"/>
  <c r="J11" i="5"/>
  <c r="K11" i="5" s="1"/>
  <c r="L11" i="5" s="1"/>
  <c r="J12" i="5"/>
  <c r="K12" i="5" s="1"/>
  <c r="L12" i="5" s="1"/>
  <c r="J13" i="5"/>
  <c r="K13" i="5" s="1"/>
  <c r="L13" i="5" s="1"/>
  <c r="J14" i="5"/>
  <c r="K14" i="5" s="1"/>
  <c r="L14" i="5" s="1"/>
  <c r="J15" i="5"/>
  <c r="K15" i="5" s="1"/>
  <c r="L15" i="5" s="1"/>
  <c r="J16" i="5"/>
  <c r="K16" i="5" s="1"/>
  <c r="L16" i="5" s="1"/>
  <c r="J17" i="5"/>
  <c r="K17" i="5" s="1"/>
  <c r="L17" i="5" s="1"/>
  <c r="J18" i="5"/>
  <c r="K18" i="5" s="1"/>
  <c r="L18" i="5" s="1"/>
  <c r="J19" i="5"/>
  <c r="K19" i="5" s="1"/>
  <c r="L19" i="5" s="1"/>
  <c r="J20" i="5"/>
  <c r="K20" i="5" s="1"/>
  <c r="L20" i="5" s="1"/>
  <c r="J21" i="5"/>
  <c r="K21" i="5" s="1"/>
  <c r="L21" i="5" s="1"/>
  <c r="J22" i="5"/>
  <c r="K22" i="5" s="1"/>
  <c r="L22" i="5" s="1"/>
  <c r="J23" i="5"/>
  <c r="K23" i="5" s="1"/>
  <c r="L23" i="5" s="1"/>
  <c r="J24" i="5"/>
  <c r="K24" i="5" s="1"/>
  <c r="L24" i="5" s="1"/>
  <c r="J3" i="5"/>
  <c r="K3" i="5" s="1"/>
  <c r="L3" i="5" s="1"/>
  <c r="H23" i="3" l="1"/>
  <c r="H24" i="3"/>
  <c r="I24" i="3" s="1"/>
  <c r="H25" i="3"/>
  <c r="I25" i="3" s="1"/>
  <c r="H26" i="3"/>
  <c r="I26" i="3" s="1"/>
  <c r="H27" i="3"/>
  <c r="I27" i="3" s="1"/>
  <c r="H28" i="3"/>
  <c r="I28" i="3" s="1"/>
  <c r="G5" i="4"/>
  <c r="H5" i="4" s="1"/>
  <c r="G6" i="4"/>
  <c r="H6" i="4" s="1"/>
  <c r="G7" i="4"/>
  <c r="H7" i="4" s="1"/>
  <c r="G4" i="4"/>
  <c r="H4" i="4" s="1"/>
  <c r="I23" i="3"/>
  <c r="H17" i="3" l="1"/>
  <c r="I17" i="3" s="1"/>
  <c r="H18" i="3"/>
  <c r="I18" i="3" s="1"/>
  <c r="H19" i="3"/>
  <c r="I19" i="3" s="1"/>
  <c r="H20" i="3"/>
  <c r="I20" i="3" s="1"/>
  <c r="H21" i="3"/>
  <c r="I21" i="3" s="1"/>
  <c r="H16" i="3"/>
  <c r="I16" i="3" s="1"/>
  <c r="G14" i="3" l="1"/>
  <c r="G13" i="3"/>
  <c r="G12" i="3"/>
  <c r="G11" i="3"/>
  <c r="G10" i="3"/>
  <c r="G9" i="3"/>
  <c r="G8" i="3"/>
  <c r="F14" i="3"/>
  <c r="F13" i="3"/>
  <c r="F12" i="3"/>
  <c r="F11" i="3"/>
  <c r="H11" i="3" s="1"/>
  <c r="I11" i="3" s="1"/>
  <c r="F10" i="3"/>
  <c r="F9" i="3"/>
  <c r="F8" i="3"/>
  <c r="D14" i="3"/>
  <c r="D13" i="3"/>
  <c r="D12" i="3"/>
  <c r="D11" i="3"/>
  <c r="D10" i="3"/>
  <c r="E14" i="3"/>
  <c r="E13" i="3"/>
  <c r="E12" i="3"/>
  <c r="E11" i="3"/>
  <c r="E10" i="3"/>
  <c r="E9" i="3"/>
  <c r="E3" i="3"/>
  <c r="D9" i="3"/>
  <c r="G3" i="3"/>
  <c r="G7" i="3"/>
  <c r="G6" i="3"/>
  <c r="G5" i="3"/>
  <c r="G4" i="3"/>
  <c r="F7" i="3"/>
  <c r="F6" i="3"/>
  <c r="F5" i="3"/>
  <c r="F4" i="3"/>
  <c r="F3" i="3"/>
  <c r="H13" i="3" l="1"/>
  <c r="I13" i="3" s="1"/>
  <c r="H9" i="3"/>
  <c r="I9" i="3" s="1"/>
  <c r="H10" i="3"/>
  <c r="I10" i="3" s="1"/>
  <c r="H12" i="3"/>
  <c r="I12" i="3" s="1"/>
  <c r="H14" i="3"/>
  <c r="I14" i="3" s="1"/>
  <c r="D8" i="3"/>
  <c r="D7" i="3"/>
  <c r="D6" i="3"/>
  <c r="D5" i="3"/>
  <c r="D4" i="3"/>
  <c r="D3" i="3"/>
  <c r="H3" i="3" s="1"/>
  <c r="E7" i="3"/>
  <c r="E8" i="3"/>
  <c r="H8" i="3" s="1"/>
  <c r="E6" i="3"/>
  <c r="H6" i="3" s="1"/>
  <c r="E5" i="3"/>
  <c r="H5" i="3" s="1"/>
  <c r="E4" i="3"/>
  <c r="H7" i="3" l="1"/>
  <c r="I7" i="3" s="1"/>
  <c r="H4" i="3"/>
  <c r="I4" i="3" s="1"/>
  <c r="I3" i="3"/>
  <c r="I5" i="3"/>
  <c r="I6" i="3"/>
  <c r="I8" i="3"/>
</calcChain>
</file>

<file path=xl/sharedStrings.xml><?xml version="1.0" encoding="utf-8"?>
<sst xmlns="http://schemas.openxmlformats.org/spreadsheetml/2006/main" count="2676" uniqueCount="739">
  <si>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</si>
  <si>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</si>
  <si>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</si>
  <si>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</si>
  <si>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</si>
  <si>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</si>
  <si>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</si>
  <si>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</si>
  <si>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</si>
  <si>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</si>
  <si>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</si>
  <si>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</si>
  <si>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</si>
  <si>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</si>
  <si>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</si>
  <si>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</si>
  <si>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</si>
  <si>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</si>
  <si>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</si>
  <si>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</si>
  <si>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</si>
  <si>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</si>
  <si>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Methanol</t>
  </si>
  <si>
    <t>10mL+10mL methanol</t>
  </si>
  <si>
    <t>20mL+10mL methanol</t>
  </si>
  <si>
    <t>25mL+10mL methanol</t>
  </si>
  <si>
    <t>30mL+14mL methanol</t>
  </si>
  <si>
    <t>40mL+14mL methanol</t>
  </si>
  <si>
    <t>50mL+14mL methanol</t>
  </si>
  <si>
    <t>blank +10mL methanol +30uL HCl</t>
  </si>
  <si>
    <t>10mL+10mL methanol +30uL HCl</t>
  </si>
  <si>
    <t>20mL+10mL methanol +30uL HCl</t>
  </si>
  <si>
    <t>25mL+10mL methanol +30uL HCl</t>
  </si>
  <si>
    <t>30mL+14mL methanol +30uL HCl</t>
  </si>
  <si>
    <t>40mL+14mL methanol +30uL HCl</t>
  </si>
  <si>
    <t>50mL+14mL methanol +30uL HCl</t>
  </si>
  <si>
    <t>blank +10mL methanol +30uL HCl + shake</t>
  </si>
  <si>
    <t>10mL+10mL methanol +30uL HCl + shake</t>
  </si>
  <si>
    <t>20mL+10mL methanol +30uL HCl + shake</t>
  </si>
  <si>
    <t>25mL+10mL methanol +30uL HCl + shake</t>
  </si>
  <si>
    <t>30mL+14mL methanol +30uL HCl + shake</t>
  </si>
  <si>
    <t>40mL+14mL methanol +30uL HCl + shake</t>
  </si>
  <si>
    <t>50mL+14mL methanol +30uL HCl + shake</t>
  </si>
  <si>
    <t>Sample</t>
  </si>
  <si>
    <t>A632</t>
  </si>
  <si>
    <t>(-2.0780*A632)-(6.5079*A652)+(16.2127+A665)-(-2.1372*A696)</t>
  </si>
  <si>
    <t>A652</t>
  </si>
  <si>
    <t>A665</t>
  </si>
  <si>
    <t>A696</t>
  </si>
  <si>
    <t>B</t>
  </si>
  <si>
    <t>C</t>
  </si>
  <si>
    <t>D</t>
  </si>
  <si>
    <t>E</t>
  </si>
  <si>
    <t>F</t>
  </si>
  <si>
    <t>G</t>
  </si>
  <si>
    <t>chl a (g/L)</t>
  </si>
  <si>
    <t>696nm</t>
  </si>
  <si>
    <t>665nm</t>
  </si>
  <si>
    <t>652nm</t>
  </si>
  <si>
    <t>632nm</t>
  </si>
  <si>
    <t>chl a (ug/L)</t>
  </si>
  <si>
    <t>Sample Vol (L)</t>
  </si>
  <si>
    <t>Solvent Vol (L)</t>
  </si>
  <si>
    <t>B filtered</t>
  </si>
  <si>
    <t>C filtered</t>
  </si>
  <si>
    <t>D filtered</t>
  </si>
  <si>
    <t>E filtered</t>
  </si>
  <si>
    <t>F filtered</t>
  </si>
  <si>
    <t>G filtered</t>
  </si>
  <si>
    <t>A</t>
  </si>
  <si>
    <t>Date: 20190811</t>
  </si>
  <si>
    <t>Date: 20190809</t>
  </si>
  <si>
    <t>Steeped overnight</t>
  </si>
  <si>
    <t>Steeped 4 hours</t>
  </si>
  <si>
    <t>664nm</t>
  </si>
  <si>
    <t>647nm</t>
  </si>
  <si>
    <t>630nm</t>
  </si>
  <si>
    <t>BioTek</t>
  </si>
  <si>
    <t>Genesys30</t>
  </si>
  <si>
    <t>chl a = 26.7(A664-A665)</t>
  </si>
  <si>
    <t>chl a (ug/mL)</t>
  </si>
  <si>
    <t>chl a = 11.85*A664-(1.54*A647)-(0.8*A630)</t>
  </si>
  <si>
    <t>Sample:Solvent</t>
  </si>
  <si>
    <t>3 hrs steep time:</t>
  </si>
  <si>
    <t>Chl a (ug/L)</t>
  </si>
  <si>
    <t>18hrs steep time:</t>
  </si>
  <si>
    <t>Fluorometer:</t>
  </si>
  <si>
    <t>A filtered</t>
  </si>
  <si>
    <t>50mL:10mL</t>
  </si>
  <si>
    <t>78-92</t>
  </si>
  <si>
    <t>30mL:10mL</t>
  </si>
  <si>
    <t>100-106</t>
  </si>
  <si>
    <t>55-75</t>
  </si>
  <si>
    <t>128-139</t>
  </si>
  <si>
    <t>+ error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</si>
  <si>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</si>
  <si>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</si>
  <si>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</si>
  <si>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</si>
  <si>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</si>
  <si>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</si>
  <si>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</si>
  <si>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</si>
  <si>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</si>
  <si>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</si>
  <si>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</si>
  <si>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</si>
  <si>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</si>
  <si>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</si>
  <si>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</si>
  <si>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</si>
  <si>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</si>
  <si>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</si>
  <si>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</si>
  <si>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</si>
  <si>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</si>
  <si>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</si>
  <si>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Lake Anita</t>
  </si>
  <si>
    <t>North Twin West</t>
  </si>
  <si>
    <t>Lake Three Fire</t>
  </si>
  <si>
    <t>Blackhawk</t>
  </si>
  <si>
    <t>Brushy Creek</t>
  </si>
  <si>
    <t>Denison</t>
  </si>
  <si>
    <t>Viking</t>
  </si>
  <si>
    <t>North Twin East</t>
  </si>
  <si>
    <t>Big Creek</t>
  </si>
  <si>
    <t>Green Valley</t>
  </si>
  <si>
    <t>PhytoPAM chl a (ug/L)</t>
  </si>
  <si>
    <t>Fit Error</t>
  </si>
  <si>
    <t>Sample ID</t>
  </si>
  <si>
    <t>Week</t>
  </si>
  <si>
    <t>Date</t>
  </si>
  <si>
    <t>Site</t>
  </si>
  <si>
    <t>Same vol (mL)</t>
  </si>
  <si>
    <t>Solven vol (ml)</t>
  </si>
  <si>
    <t>Abs 664</t>
  </si>
  <si>
    <t>Abs 665</t>
  </si>
  <si>
    <t>Chl a (ug/mL)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</si>
  <si>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</si>
  <si>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</si>
  <si>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</si>
  <si>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</si>
  <si>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</si>
  <si>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</si>
  <si>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</si>
  <si>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</si>
  <si>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</si>
  <si>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</si>
  <si>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Lake Darling</t>
  </si>
  <si>
    <t>Prairie Rose</t>
  </si>
  <si>
    <t>Lake McBride</t>
  </si>
  <si>
    <t>Lake Keomah</t>
  </si>
  <si>
    <t>unknown 12-26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</si>
  <si>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</si>
  <si>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</si>
  <si>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</si>
  <si>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</si>
  <si>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</si>
  <si>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</si>
  <si>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</si>
  <si>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</si>
  <si>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</si>
  <si>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</si>
  <si>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Prairie Rose LD</t>
  </si>
  <si>
    <t>A4 remeasure</t>
  </si>
  <si>
    <t>A6 remeasure</t>
  </si>
  <si>
    <t>A22 remeasure</t>
  </si>
  <si>
    <t>B10</t>
  </si>
  <si>
    <t>B11</t>
  </si>
  <si>
    <t>B12</t>
  </si>
  <si>
    <t>B13</t>
  </si>
  <si>
    <t>B14</t>
  </si>
  <si>
    <t>Lake Manawa</t>
  </si>
  <si>
    <t>Green Valley 2x Dilution</t>
  </si>
  <si>
    <t>Viking Lake</t>
  </si>
  <si>
    <t>Lake Three Fire LD</t>
  </si>
  <si>
    <t>Green Valley LD</t>
  </si>
  <si>
    <t>B14 remeasure</t>
  </si>
  <si>
    <t xml:space="preserve"> </t>
  </si>
  <si>
    <t>B9 remeasure</t>
  </si>
  <si>
    <t>B10 remeasure</t>
  </si>
  <si>
    <t>B13 remeasure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</si>
  <si>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</si>
  <si>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</si>
  <si>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</si>
  <si>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</si>
  <si>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</si>
  <si>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</si>
  <si>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</si>
  <si>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</si>
  <si>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</si>
  <si>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</si>
  <si>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Lake Three Fires</t>
  </si>
  <si>
    <t>Lake Macbride</t>
  </si>
  <si>
    <t>B15 remeasure</t>
  </si>
  <si>
    <t>B17 remeasure</t>
  </si>
  <si>
    <t>B20 remeasure</t>
  </si>
  <si>
    <t>B21 remeasure</t>
  </si>
  <si>
    <t>B22 remeasure</t>
  </si>
  <si>
    <t>B24 remeasure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</si>
  <si>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</si>
  <si>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</si>
  <si>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</si>
  <si>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</si>
  <si>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</si>
  <si>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</si>
  <si>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</si>
  <si>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</si>
  <si>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</si>
  <si>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</si>
  <si>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B17 remeasure 2</t>
  </si>
  <si>
    <t>B22 remeasure 2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</si>
  <si>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</si>
  <si>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</si>
  <si>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</si>
  <si>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</si>
  <si>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</si>
  <si>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</si>
  <si>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</si>
  <si>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</si>
  <si>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</si>
  <si>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Red Haw</t>
  </si>
  <si>
    <t>B37 remeasure</t>
  </si>
  <si>
    <t>B39 remeasure</t>
  </si>
  <si>
    <t>B40 remeasure</t>
  </si>
  <si>
    <t>B41 remeasure</t>
  </si>
  <si>
    <t>B43 remeasure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</si>
  <si>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</si>
  <si>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</si>
  <si>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</si>
  <si>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</si>
  <si>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</si>
  <si>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</si>
  <si>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</si>
  <si>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</si>
  <si>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</si>
  <si>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</si>
  <si>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</si>
  <si>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</si>
  <si>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</si>
  <si>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</si>
  <si>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</si>
  <si>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</si>
  <si>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</si>
  <si>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</si>
  <si>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</si>
  <si>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</si>
  <si>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</si>
  <si>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</si>
  <si>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</si>
  <si>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</si>
  <si>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</si>
  <si>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</si>
  <si>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7/21/202</t>
  </si>
  <si>
    <t>Lake Keosaqua</t>
  </si>
  <si>
    <t>Honey Creek Resort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</si>
  <si>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</si>
  <si>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</si>
  <si>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</si>
  <si>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</si>
  <si>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</si>
  <si>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</si>
  <si>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</si>
  <si>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</si>
  <si>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</si>
  <si>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</si>
  <si>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</si>
  <si>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</si>
  <si>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</si>
  <si>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</si>
  <si>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</si>
  <si>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</si>
  <si>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</si>
  <si>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Union Grove</t>
  </si>
  <si>
    <t>Duplicate</t>
  </si>
  <si>
    <t>LD</t>
  </si>
  <si>
    <t>FD</t>
  </si>
  <si>
    <t xml:space="preserve">Lake Darling </t>
  </si>
  <si>
    <t>Marble Beach</t>
  </si>
  <si>
    <t>Clear Lake</t>
  </si>
  <si>
    <t xml:space="preserve">Green Valley 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</si>
  <si>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</si>
  <si>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</si>
  <si>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</si>
  <si>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</si>
  <si>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</si>
  <si>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</si>
  <si>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</si>
  <si>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</si>
  <si>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</si>
  <si>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</si>
  <si>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</si>
  <si>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</si>
  <si>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</si>
  <si>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</si>
  <si>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</si>
  <si>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</si>
  <si>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</si>
  <si>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</si>
  <si>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Lacey Keosaqua</t>
  </si>
  <si>
    <t>B87 remeasure</t>
  </si>
  <si>
    <t>B88 remeasure</t>
  </si>
  <si>
    <t>B90 remeasure</t>
  </si>
  <si>
    <t>B91 remeasure</t>
  </si>
  <si>
    <t>B92 remeasure</t>
  </si>
  <si>
    <t>B94 remeasure</t>
  </si>
  <si>
    <t>B96 remeasure</t>
  </si>
  <si>
    <t>B97 remeasure</t>
  </si>
  <si>
    <t>B98 remeasure</t>
  </si>
  <si>
    <t>B99 remeasure</t>
  </si>
  <si>
    <t>B101 remeasure</t>
  </si>
  <si>
    <t>Year</t>
  </si>
  <si>
    <t>sample_ID</t>
  </si>
  <si>
    <t>sample_volume</t>
  </si>
  <si>
    <t>solvent_volume</t>
  </si>
  <si>
    <t>abs_664</t>
  </si>
  <si>
    <t>abs_665</t>
  </si>
  <si>
    <t>chla</t>
  </si>
  <si>
    <t>Acetone_chla</t>
  </si>
  <si>
    <t>PhytoPAM_chla</t>
  </si>
  <si>
    <t>fit_error</t>
  </si>
  <si>
    <t>storetID</t>
  </si>
  <si>
    <t>Lost--Broken tube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</si>
  <si>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</si>
  <si>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</si>
  <si>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</si>
  <si>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</si>
  <si>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</si>
  <si>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</si>
  <si>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</si>
  <si>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</si>
  <si>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</si>
  <si>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</si>
  <si>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</si>
  <si>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</si>
  <si>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</si>
  <si>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</si>
  <si>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</si>
  <si>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B115 remeasure</t>
  </si>
  <si>
    <t>B116 remeasure</t>
  </si>
  <si>
    <t>B117 remeasure</t>
  </si>
  <si>
    <t>B118 remeasure</t>
  </si>
  <si>
    <t>B119 remeasure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</si>
  <si>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</si>
  <si>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</si>
  <si>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</si>
  <si>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</si>
  <si>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</si>
  <si>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</si>
  <si>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</si>
  <si>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</si>
  <si>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</si>
  <si>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</si>
  <si>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</si>
  <si>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</si>
  <si>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</si>
  <si>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</si>
  <si>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Union Grove 2x dilution</t>
  </si>
  <si>
    <t>Contaminated?</t>
  </si>
  <si>
    <t>B125 remeasure</t>
  </si>
  <si>
    <t>B129 remeasure</t>
  </si>
  <si>
    <t>B130 remeasure</t>
  </si>
  <si>
    <t>B132 remeasure</t>
  </si>
  <si>
    <t>B133 remeasure</t>
  </si>
  <si>
    <t>unique_ID</t>
  </si>
  <si>
    <t>chla_2</t>
  </si>
  <si>
    <t>error%</t>
  </si>
  <si>
    <t>Less than 5</t>
  </si>
  <si>
    <t>error</t>
  </si>
  <si>
    <t>less than 10</t>
  </si>
  <si>
    <t>less than 20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</si>
  <si>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</si>
  <si>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</si>
  <si>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</si>
  <si>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</si>
  <si>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</si>
  <si>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</si>
  <si>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</si>
  <si>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</si>
  <si>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</si>
  <si>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</si>
  <si>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</si>
  <si>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</si>
  <si>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</si>
  <si>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</si>
  <si>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</si>
  <si>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B150</t>
  </si>
  <si>
    <t>B151</t>
  </si>
  <si>
    <t>B152</t>
  </si>
  <si>
    <t>Crandall's Beach</t>
  </si>
  <si>
    <t>B138 remeasure</t>
  </si>
  <si>
    <t>B143 remeasure</t>
  </si>
  <si>
    <t>Union Groce 2x Dilution</t>
  </si>
  <si>
    <t>B135 remeasure</t>
  </si>
  <si>
    <t>B139 remeasure</t>
  </si>
  <si>
    <t>B140 remeasure</t>
  </si>
  <si>
    <t>B144 remeasure</t>
  </si>
  <si>
    <t>B146 remeasure</t>
  </si>
  <si>
    <t>B148 remeasure</t>
  </si>
  <si>
    <t>average % error</t>
  </si>
  <si>
    <t xml:space="preserve">median </t>
  </si>
  <si>
    <t>PROBABILITY OUTPUT</t>
  </si>
  <si>
    <t>Percentile</t>
  </si>
  <si>
    <t>Y</t>
  </si>
  <si>
    <t>0-1</t>
  </si>
  <si>
    <t>&gt; 1</t>
  </si>
  <si>
    <t>Wednesday</t>
  </si>
  <si>
    <t>Tuesday</t>
  </si>
  <si>
    <t>Beeds Lake</t>
  </si>
  <si>
    <t>Gull Point Beach</t>
  </si>
  <si>
    <t>Lake Wapello</t>
  </si>
  <si>
    <t>Lewis and Clark</t>
  </si>
  <si>
    <t>Emerson Bay</t>
  </si>
  <si>
    <t>George Wyth</t>
  </si>
  <si>
    <t>Lacey Keosauqua</t>
  </si>
  <si>
    <t>Lake Ahquabi</t>
  </si>
  <si>
    <t>Lower Pine Lake</t>
  </si>
  <si>
    <t>McIntosh Woods</t>
  </si>
  <si>
    <t>Nine Eagles</t>
  </si>
  <si>
    <t>Pikes Point</t>
  </si>
  <si>
    <t>Rock Creek</t>
  </si>
  <si>
    <t>Springbrook</t>
  </si>
  <si>
    <t>Triboji</t>
  </si>
  <si>
    <t>sample_ID2</t>
  </si>
  <si>
    <t>Sample_ID</t>
  </si>
  <si>
    <t>2020_S2_21860001</t>
  </si>
  <si>
    <t>2020_S2_21880001</t>
  </si>
  <si>
    <t>2020_S2_21620001</t>
  </si>
  <si>
    <t>2020_S2_21690001</t>
  </si>
  <si>
    <t>2020_S3_21690001</t>
  </si>
  <si>
    <t>2020_S3_21130002</t>
  </si>
  <si>
    <t>2020_S3_21130001</t>
  </si>
  <si>
    <t>2020_S3_21520001</t>
  </si>
  <si>
    <t>2020_S3_21620001</t>
  </si>
  <si>
    <t>2020_S3_21870001</t>
  </si>
  <si>
    <t>2020_S4_21920001</t>
  </si>
  <si>
    <t>2020_S4_21130002</t>
  </si>
  <si>
    <t>2020_S4_21130001</t>
  </si>
  <si>
    <t>2020_S4_21690001</t>
  </si>
  <si>
    <t>2020_S4_21770001</t>
  </si>
  <si>
    <t>2020_S4_21870001</t>
  </si>
  <si>
    <t>2020_S4_21520001</t>
  </si>
  <si>
    <t>2020_S4_21620001</t>
  </si>
  <si>
    <t>2020_S5_21880001</t>
  </si>
  <si>
    <t>2020_S5_21520001</t>
  </si>
  <si>
    <t>2020_S5_21130002</t>
  </si>
  <si>
    <t>2020_S5_21130001</t>
  </si>
  <si>
    <t>2020_S5_21920001</t>
  </si>
  <si>
    <t>2020_S5_21870001</t>
  </si>
  <si>
    <t>2020_S5_21690001</t>
  </si>
  <si>
    <t>2020_S5_21620001</t>
  </si>
  <si>
    <t>2020_S6_21520001</t>
  </si>
  <si>
    <t>2020_S6_21780001</t>
  </si>
  <si>
    <t>2020_S6_21880001</t>
  </si>
  <si>
    <t>2020_S6_21130001</t>
  </si>
  <si>
    <t>2020_S6_21130002</t>
  </si>
  <si>
    <t>2020_S6_21170001</t>
  </si>
  <si>
    <t>2020_S6_21690001</t>
  </si>
  <si>
    <t>2020_S6_21830001</t>
  </si>
  <si>
    <t>2020_S6_21870001</t>
  </si>
  <si>
    <t>2020_S7_21780001</t>
  </si>
  <si>
    <t>2020_S7_21880001</t>
  </si>
  <si>
    <t>2020_S7_21170002</t>
  </si>
  <si>
    <t>2020_S7_21520001</t>
  </si>
  <si>
    <t>2020_S7_21130001</t>
  </si>
  <si>
    <t>2020_S7_21130002</t>
  </si>
  <si>
    <t>2020_S7_21620001</t>
  </si>
  <si>
    <t>2020_S7_21920001</t>
  </si>
  <si>
    <t>2020_S7_21500001</t>
  </si>
  <si>
    <t>2020_S7_21690001</t>
  </si>
  <si>
    <t>2020_S7_21830001</t>
  </si>
  <si>
    <t>2020_S7_21870001</t>
  </si>
  <si>
    <t>2020_S8_21570001</t>
  </si>
  <si>
    <t>2020_S8_21520001</t>
  </si>
  <si>
    <t>2020_S8_21260001</t>
  </si>
  <si>
    <t>2020_S8_21130001</t>
  </si>
  <si>
    <t>2020_S8_21130002</t>
  </si>
  <si>
    <t>2020_S8_21880001</t>
  </si>
  <si>
    <t>2020_S8_21870001</t>
  </si>
  <si>
    <t>2020_S8_21690001</t>
  </si>
  <si>
    <t>2020_S8_21620001</t>
  </si>
  <si>
    <t>2020_S8_21920001</t>
  </si>
  <si>
    <t>2020_S9_21520001</t>
  </si>
  <si>
    <t>2020_S9_21780001</t>
  </si>
  <si>
    <t>2020_S9_21880001</t>
  </si>
  <si>
    <t>2020_S9_21920001</t>
  </si>
  <si>
    <t>2020_S9_21590001</t>
  </si>
  <si>
    <t>2020_S9_21690001</t>
  </si>
  <si>
    <t>2020_S9_21130002</t>
  </si>
  <si>
    <t>2020_S9_21130001</t>
  </si>
  <si>
    <t>2020_S9_21830001</t>
  </si>
  <si>
    <t>2020_S9_21870001</t>
  </si>
  <si>
    <t>2020_S10_21590001</t>
  </si>
  <si>
    <t>2020_S10_21890001</t>
  </si>
  <si>
    <t>2020_S10_21040001</t>
  </si>
  <si>
    <t>2020_S10_21130001</t>
  </si>
  <si>
    <t>2020_S10_21130002</t>
  </si>
  <si>
    <t>2020_S10_21520001</t>
  </si>
  <si>
    <t>2020_S10_21780001</t>
  </si>
  <si>
    <t>2020_S10_21880001</t>
  </si>
  <si>
    <t>2020_S10_21620001</t>
  </si>
  <si>
    <t>2020_S10_21830001</t>
  </si>
  <si>
    <t>2020_S10_21920001</t>
  </si>
  <si>
    <t>2020_S10_21870001</t>
  </si>
  <si>
    <t>2020_S10_21690001</t>
  </si>
  <si>
    <t>2020_S11_21860001</t>
  </si>
  <si>
    <t>2020_S11_21040001</t>
  </si>
  <si>
    <t>2020_S11_21300006</t>
  </si>
  <si>
    <t>2020_S11_21520001</t>
  </si>
  <si>
    <t>2020_S11_21780001</t>
  </si>
  <si>
    <t>2020_S11_21880001</t>
  </si>
  <si>
    <t>2020_S11_21130002</t>
  </si>
  <si>
    <t>2020_S11_21130001</t>
  </si>
  <si>
    <t>2020_S11_21170001</t>
  </si>
  <si>
    <t>2020_S11_21870001</t>
  </si>
  <si>
    <t>2020_S11_21690001</t>
  </si>
  <si>
    <t>2020_S11_21620001</t>
  </si>
  <si>
    <t>2020_S11_21830001</t>
  </si>
  <si>
    <t>2020_S12_21770001</t>
  </si>
  <si>
    <t>2020_S12_21040001</t>
  </si>
  <si>
    <t>2020_S12_21920001</t>
  </si>
  <si>
    <t>2020_S12_21620001</t>
  </si>
  <si>
    <t>2020_S12_21860001</t>
  </si>
  <si>
    <t>2020_S12_21520001</t>
  </si>
  <si>
    <t>2020_S12_21130001</t>
  </si>
  <si>
    <t>2020_S12_21130002</t>
  </si>
  <si>
    <t>2020_S12_21830001</t>
  </si>
  <si>
    <t>2020_S12_21300006</t>
  </si>
  <si>
    <t>2020_S12_21780001</t>
  </si>
  <si>
    <t>2020_S12_21170001</t>
  </si>
  <si>
    <t>2020_S12_21880001</t>
  </si>
  <si>
    <t>2020_S12_21870001</t>
  </si>
  <si>
    <t>2020_S13_21770001</t>
  </si>
  <si>
    <t>2020_S13_21860001</t>
  </si>
  <si>
    <t>2020_S13_21520001</t>
  </si>
  <si>
    <t>2020_S13_21780001</t>
  </si>
  <si>
    <t>2020_S13_21880001</t>
  </si>
  <si>
    <t>2020_S13_21130002</t>
  </si>
  <si>
    <t>2020_S13_21130001</t>
  </si>
  <si>
    <t>2020_S13_21920001</t>
  </si>
  <si>
    <t>2020_S13_21620001</t>
  </si>
  <si>
    <t>2020_S13_21690001</t>
  </si>
  <si>
    <t>2020_S13_21870001</t>
  </si>
  <si>
    <t>2020_S13_21830001</t>
  </si>
  <si>
    <t>2020_S14_21620001</t>
  </si>
  <si>
    <t>2020_S14_21690001</t>
  </si>
  <si>
    <t>2020_S14_21870001</t>
  </si>
  <si>
    <t>2020_S14_21920001</t>
  </si>
  <si>
    <t>2020_S14_21040001</t>
  </si>
  <si>
    <t>2020_S14_21130002</t>
  </si>
  <si>
    <t>2020_S14_21130001</t>
  </si>
  <si>
    <t>2020_S14_21780001</t>
  </si>
  <si>
    <t>2020_S14_21880001</t>
  </si>
  <si>
    <t>2020_S14_21860001</t>
  </si>
  <si>
    <t>2020_S15_21940001</t>
  </si>
  <si>
    <t>2020_S15_21780001</t>
  </si>
  <si>
    <t>2020_S15_21870001</t>
  </si>
  <si>
    <t>2020_S15_21880001</t>
  </si>
  <si>
    <t>2020_S15_21830001</t>
  </si>
  <si>
    <t>2020_S15_21690001</t>
  </si>
  <si>
    <t>2020_S15_21040001</t>
  </si>
  <si>
    <t>2020_S15_21300005</t>
  </si>
  <si>
    <t>2020_S15_21620001</t>
  </si>
  <si>
    <t>2020_S15_21920001</t>
  </si>
  <si>
    <t>2020_S15_21130001</t>
  </si>
  <si>
    <t>2020_S15_21130002</t>
  </si>
  <si>
    <t>2020_S15_21860001</t>
  </si>
  <si>
    <t>2020_S16_21690001</t>
  </si>
  <si>
    <t>2020_S16_21870001</t>
  </si>
  <si>
    <t>2020_S16_21830001</t>
  </si>
  <si>
    <t>2020_S16_21040001</t>
  </si>
  <si>
    <t>2020_S16_21620001</t>
  </si>
  <si>
    <t>2020_S16_21130002</t>
  </si>
  <si>
    <t>2020_S16_21130001</t>
  </si>
  <si>
    <t>2020_S16_21920001</t>
  </si>
  <si>
    <t>2020_S16_21860001</t>
  </si>
  <si>
    <t>2020_S16_21300006</t>
  </si>
  <si>
    <t>2020_S16_21780001</t>
  </si>
  <si>
    <t>2020_S16_21880001</t>
  </si>
  <si>
    <t>Zoff_F</t>
  </si>
  <si>
    <t>2019_S14_21870001</t>
  </si>
  <si>
    <t>2019_S7_21880001</t>
  </si>
  <si>
    <t>2019_S7_21870001</t>
  </si>
  <si>
    <t>2019_S8_21880001</t>
  </si>
  <si>
    <t>2019_S8_21130002</t>
  </si>
  <si>
    <t>2019_S5_21880001</t>
  </si>
  <si>
    <t>2019_S10_21880001</t>
  </si>
  <si>
    <t>2019_S10_21870001</t>
  </si>
  <si>
    <t>2019_S11_21170001</t>
  </si>
  <si>
    <t>2019_S11_21880001</t>
  </si>
  <si>
    <t>2019_S12_21770001</t>
  </si>
  <si>
    <t>2019_S12_21170001</t>
  </si>
  <si>
    <t>2019_S4_21810002</t>
  </si>
  <si>
    <t>2019_S6_21940001</t>
  </si>
  <si>
    <t>2019_S7_21810001</t>
  </si>
  <si>
    <t>2019_S9_21870001</t>
  </si>
  <si>
    <t>2019_S12_21130002</t>
  </si>
  <si>
    <t>2019_S6_21880001</t>
  </si>
  <si>
    <t>2019_S13_21130001</t>
  </si>
  <si>
    <t>2019_S13_21880001</t>
  </si>
  <si>
    <t>2019_S11_21770001</t>
  </si>
  <si>
    <t>2019_S13_21130002</t>
  </si>
  <si>
    <t>2019_S14_21130001</t>
  </si>
  <si>
    <t>2019_S6_21870001</t>
  </si>
  <si>
    <t>2019_S4_21870001</t>
  </si>
  <si>
    <t>2019_S15_21880001</t>
  </si>
  <si>
    <t>2019_S14_21810002</t>
  </si>
  <si>
    <t>2019_S7_21130002</t>
  </si>
  <si>
    <t>2019_S7_21130001</t>
  </si>
  <si>
    <t>2019_S8_21870001</t>
  </si>
  <si>
    <t>2019_S9_21880001</t>
  </si>
  <si>
    <t>2019_S9_21130002</t>
  </si>
  <si>
    <t>2019_S9_21130001</t>
  </si>
  <si>
    <t>2019_S10_21130002</t>
  </si>
  <si>
    <t>2019_S10_21130001</t>
  </si>
  <si>
    <t>2019_S11_21130001</t>
  </si>
  <si>
    <t>2019_S11_21130002</t>
  </si>
  <si>
    <t>2019_S12_21130001</t>
  </si>
  <si>
    <t>2019_S12_21880001</t>
  </si>
  <si>
    <t>2019_S13_21770001</t>
  </si>
  <si>
    <t>2019_S13_21870001</t>
  </si>
  <si>
    <t>2019_S14_21130002</t>
  </si>
  <si>
    <t>2019_S14_21880001</t>
  </si>
  <si>
    <t>2019_S15_21940001</t>
  </si>
  <si>
    <t>2019_S15_21130001</t>
  </si>
  <si>
    <t>2019_S15_21130002</t>
  </si>
  <si>
    <t>2019_S15_21870001</t>
  </si>
  <si>
    <t>2019_S1_21810002</t>
  </si>
  <si>
    <t>2019_S1_21940001</t>
  </si>
  <si>
    <t>2019_S1_21810001</t>
  </si>
  <si>
    <t>2019_S1_21170002</t>
  </si>
  <si>
    <t>2019_S1_21130002</t>
  </si>
  <si>
    <t>2019_S1_21170001</t>
  </si>
  <si>
    <t>2019_S2_21810002</t>
  </si>
  <si>
    <t>2019_S2_21940001</t>
  </si>
  <si>
    <t>2019_S2_21810001</t>
  </si>
  <si>
    <t>2019_S2_21170002</t>
  </si>
  <si>
    <t>2019_S2_21130002</t>
  </si>
  <si>
    <t>2019_S2_21130001</t>
  </si>
  <si>
    <t>2019_S2_21170001</t>
  </si>
  <si>
    <t>2019_S3_21810002</t>
  </si>
  <si>
    <t>2019_S3_21940001</t>
  </si>
  <si>
    <t>2019_S3_21810001</t>
  </si>
  <si>
    <t>2019_S3_21170002</t>
  </si>
  <si>
    <t>2019_S3_21130002</t>
  </si>
  <si>
    <t>2019_S3_21130001</t>
  </si>
  <si>
    <t>2019_S3_21170001</t>
  </si>
  <si>
    <t>2019_S4_21940001</t>
  </si>
  <si>
    <t>2019_S4_21810001</t>
  </si>
  <si>
    <t>2019_S4_21170002</t>
  </si>
  <si>
    <t>2019_S4_21130002</t>
  </si>
  <si>
    <t>2019_S4_21130001</t>
  </si>
  <si>
    <t>2019_S4_21170001</t>
  </si>
  <si>
    <t>2019_S5_21810002</t>
  </si>
  <si>
    <t>2019_S5_21940001</t>
  </si>
  <si>
    <t>2019_S5_21810001</t>
  </si>
  <si>
    <t>2019_S5_21170002</t>
  </si>
  <si>
    <t>2019_S5_21130002</t>
  </si>
  <si>
    <t>2019_S5_21130001</t>
  </si>
  <si>
    <t>2019_S5_21170001</t>
  </si>
  <si>
    <t>2019_S6_21810002</t>
  </si>
  <si>
    <t>2019_S6_21810001</t>
  </si>
  <si>
    <t>2019_S6_21170002</t>
  </si>
  <si>
    <t>2019_S6_21130002</t>
  </si>
  <si>
    <t>2019_S6_21130001</t>
  </si>
  <si>
    <t>2019_S6_21170001</t>
  </si>
  <si>
    <t>2019_S7_21810002</t>
  </si>
  <si>
    <t>2019_S7_21940001</t>
  </si>
  <si>
    <t>2019_S7_21170002</t>
  </si>
  <si>
    <t>2019_S7_21170001</t>
  </si>
  <si>
    <t>2019_S8_21810002</t>
  </si>
  <si>
    <t>2019_S8_21940001</t>
  </si>
  <si>
    <t>2019_S8_21810001</t>
  </si>
  <si>
    <t>2019_S8_21170002</t>
  </si>
  <si>
    <t>2019_S8_21130001</t>
  </si>
  <si>
    <t>2019_S8_21170001</t>
  </si>
  <si>
    <t>2019_S9_21810002</t>
  </si>
  <si>
    <t>2019_S9_21940001</t>
  </si>
  <si>
    <t>2019_S9_21810001</t>
  </si>
  <si>
    <t>2019_S9_21170002</t>
  </si>
  <si>
    <t>2019_S9_21170001</t>
  </si>
  <si>
    <t>2019_S10_21810002</t>
  </si>
  <si>
    <t>2019_S10_21940001</t>
  </si>
  <si>
    <t>2019_S10_21810001</t>
  </si>
  <si>
    <t>2019_S10_21170002</t>
  </si>
  <si>
    <t>2019_S10_21170001</t>
  </si>
  <si>
    <t>2019_S11_21810002</t>
  </si>
  <si>
    <t>2019_S11_21940001</t>
  </si>
  <si>
    <t>2019_S11_21810001</t>
  </si>
  <si>
    <t>2019_S11_21170002</t>
  </si>
  <si>
    <t>2019_S12_21810002</t>
  </si>
  <si>
    <t>2019_S12_21940001</t>
  </si>
  <si>
    <t>2019_S12_21810001</t>
  </si>
  <si>
    <t>2019_S12_21170002</t>
  </si>
  <si>
    <t>2019_S13_21810002</t>
  </si>
  <si>
    <t>2019_S13_21940001</t>
  </si>
  <si>
    <t>2019_S13_21810001</t>
  </si>
  <si>
    <t>2019_S13_21170002</t>
  </si>
  <si>
    <t>2019_S13_21170001</t>
  </si>
  <si>
    <t>2019_S14_21940001</t>
  </si>
  <si>
    <t>2019_S14_21810001</t>
  </si>
  <si>
    <t>2019_S14_21170002</t>
  </si>
  <si>
    <t>2019_S15_21810002</t>
  </si>
  <si>
    <t>2019_S15_21810001</t>
  </si>
  <si>
    <t>2019_S15_21170002</t>
  </si>
  <si>
    <t>Location</t>
  </si>
  <si>
    <t>Fit_error</t>
  </si>
  <si>
    <t>Black Hawk</t>
  </si>
  <si>
    <t>Lake of Three Fires</t>
  </si>
  <si>
    <t>Pleasant Creek</t>
  </si>
  <si>
    <t>Lacey-Keosauqua</t>
  </si>
  <si>
    <t>Union Grove 10x Dilution</t>
  </si>
  <si>
    <t>Crandall's</t>
  </si>
  <si>
    <t>2019_S1_21770001</t>
  </si>
  <si>
    <t>2019_S1_21880001</t>
  </si>
  <si>
    <t>2019_S1_21870001</t>
  </si>
  <si>
    <t>2019_S2_21770001</t>
  </si>
  <si>
    <t>2019_S2_21880001</t>
  </si>
  <si>
    <t>2019_S2_21870001</t>
  </si>
  <si>
    <t>2019_S3_21770001</t>
  </si>
  <si>
    <t>2019_S3_21880001</t>
  </si>
  <si>
    <t>2019_S3_21870001</t>
  </si>
  <si>
    <t>2019_S4_21770001</t>
  </si>
  <si>
    <t>2019_S4_21880001</t>
  </si>
  <si>
    <t>2019_S5_21770001</t>
  </si>
  <si>
    <t>2019_S5_21870001</t>
  </si>
  <si>
    <t>2019_S6_21770001</t>
  </si>
  <si>
    <t>2019_S7_21770001</t>
  </si>
  <si>
    <t>2019_S8_21770001</t>
  </si>
  <si>
    <t>2019_S9_21770001</t>
  </si>
  <si>
    <t>2019_S10_21770001</t>
  </si>
  <si>
    <t>2019_S11_21870001</t>
  </si>
  <si>
    <t>2019_S12_21870001</t>
  </si>
  <si>
    <t>2019_S14_21770001</t>
  </si>
  <si>
    <t>2019_S15_21770001</t>
  </si>
  <si>
    <t>2020_S2_21920001</t>
  </si>
  <si>
    <t>2020_S3_21880001</t>
  </si>
  <si>
    <t>2020_S4_21880001</t>
  </si>
  <si>
    <t>2020_S11_21920001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</si>
</sst>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7F7F7F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20" fillId="0" borderId="11" xfId="0" applyFont="1" applyBorder="1" applyAlignment="1">
      <alignment horizontal="center" wrapText="1" readingOrder="1"/>
    </xf>
    <xf numFmtId="0" fontId="21" fillId="0" borderId="11" xfId="0" applyFont="1" applyBorder="1" applyAlignment="1">
      <alignment horizontal="center" wrapText="1" readingOrder="1"/>
    </xf>
    <xf numFmtId="0" fontId="22" fillId="0" borderId="0" xfId="0" applyFont="1"/>
    <xf numFmtId="0" fontId="20" fillId="0" borderId="12" xfId="0" applyFont="1" applyBorder="1" applyAlignment="1">
      <alignment horizontal="center" wrapText="1" readingOrder="1"/>
    </xf>
    <xf numFmtId="0" fontId="21" fillId="0" borderId="12" xfId="0" applyFont="1" applyBorder="1" applyAlignment="1">
      <alignment horizontal="center" wrapText="1" readingOrder="1"/>
    </xf>
    <xf numFmtId="0" fontId="20" fillId="0" borderId="13" xfId="0" applyFont="1" applyBorder="1" applyAlignment="1">
      <alignment horizontal="left" wrapText="1" readingOrder="1"/>
    </xf>
    <xf numFmtId="0" fontId="20" fillId="0" borderId="13" xfId="0" applyFont="1" applyBorder="1" applyAlignment="1">
      <alignment horizontal="center" wrapText="1" readingOrder="1"/>
    </xf>
    <xf numFmtId="0" fontId="21" fillId="0" borderId="13" xfId="0" applyFont="1" applyBorder="1" applyAlignment="1">
      <alignment horizontal="center" wrapText="1" readingOrder="1"/>
    </xf>
    <xf numFmtId="0" fontId="20" fillId="0" borderId="14" xfId="0" applyFont="1" applyBorder="1" applyAlignment="1">
      <alignment horizontal="left" wrapText="1" readingOrder="1"/>
    </xf>
    <xf numFmtId="0" fontId="20" fillId="0" borderId="14" xfId="0" applyFont="1" applyBorder="1" applyAlignment="1">
      <alignment horizontal="center" wrapText="1" readingOrder="1"/>
    </xf>
    <xf numFmtId="0" fontId="21" fillId="0" borderId="14" xfId="0" applyFont="1" applyBorder="1" applyAlignment="1">
      <alignment horizontal="center" wrapText="1" readingOrder="1"/>
    </xf>
    <xf numFmtId="49" fontId="22" fillId="0" borderId="0" xfId="0" applyNumberFormat="1" applyFont="1"/>
    <xf numFmtId="16" fontId="0" fillId="0" borderId="0" xfId="0" applyNumberFormat="1"/>
    <xf numFmtId="14" fontId="0" fillId="0" borderId="0" xfId="0" applyNumberFormat="1"/>
    <xf numFmtId="0" fontId="23" fillId="0" borderId="15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34" borderId="0" xfId="0" applyFill="1"/>
    <xf numFmtId="14" fontId="0" fillId="34" borderId="0" xfId="0" applyNumberFormat="1" applyFill="1"/>
    <xf numFmtId="0" fontId="0" fillId="0" borderId="0" xfId="0" applyFill="1"/>
    <xf numFmtId="0" fontId="0" fillId="0" borderId="0" xfId="0" applyFill="1" applyBorder="1"/>
    <xf numFmtId="1" fontId="0" fillId="0" borderId="15" xfId="0" applyNumberForma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/>
    <xf numFmtId="16" fontId="0" fillId="34" borderId="0" xfId="0" applyNumberFormat="1" applyFill="1"/>
    <xf numFmtId="0" fontId="0" fillId="0" borderId="0" xfId="0" applyFill="1" applyBorder="1" applyAlignment="1"/>
    <xf numFmtId="0" fontId="0" fillId="0" borderId="16" xfId="0" applyFill="1" applyBorder="1" applyAlignment="1"/>
    <xf numFmtId="0" fontId="25" fillId="0" borderId="17" xfId="0" applyFont="1" applyFill="1" applyBorder="1" applyAlignment="1">
      <alignment horizontal="center"/>
    </xf>
    <xf numFmtId="0" fontId="0" fillId="0" borderId="0" xfId="0" applyBorder="1"/>
    <xf numFmtId="0" fontId="25" fillId="0" borderId="0" xfId="0" applyFont="1" applyFill="1" applyBorder="1" applyAlignment="1">
      <alignment horizontal="centerContinuous"/>
    </xf>
    <xf numFmtId="0" fontId="25" fillId="0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18" xfId="0" applyNumberFormat="1" applyBorder="1"/>
    <xf numFmtId="0" fontId="0" fillId="0" borderId="0" xfId="0" applyNumberFormat="1" applyFill="1" applyBorder="1"/>
    <xf numFmtId="0" fontId="20" fillId="0" borderId="11" xfId="0" applyFont="1" applyBorder="1" applyAlignment="1">
      <alignment horizontal="left" wrapText="1" readingOrder="1"/>
    </xf>
    <xf numFmtId="0" fontId="20" fillId="0" borderId="12" xfId="0" applyFont="1" applyBorder="1" applyAlignment="1">
      <alignment horizontal="left" wrapText="1" readingOrder="1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'Lorenzen Ph a corrected'!$L$3:$L$24</c:f>
              <c:numCache>
                <c:formatCode>General</c:formatCode>
                <c:ptCount val="22"/>
                <c:pt idx="0">
                  <c:v>26.70000000000001</c:v>
                </c:pt>
                <c:pt idx="1">
                  <c:v>53.399999999999991</c:v>
                </c:pt>
                <c:pt idx="2">
                  <c:v>8.01</c:v>
                </c:pt>
                <c:pt idx="3">
                  <c:v>9.3449999999999989</c:v>
                </c:pt>
                <c:pt idx="4">
                  <c:v>5.9999999999999991</c:v>
                </c:pt>
                <c:pt idx="5">
                  <c:v>4.0049999999999999</c:v>
                </c:pt>
                <c:pt idx="6">
                  <c:v>18.690000000000001</c:v>
                </c:pt>
                <c:pt idx="7">
                  <c:v>22.694999999999993</c:v>
                </c:pt>
                <c:pt idx="8">
                  <c:v>22.694999999999993</c:v>
                </c:pt>
                <c:pt idx="9">
                  <c:v>117.47999999999998</c:v>
                </c:pt>
                <c:pt idx="10">
                  <c:v>352.44</c:v>
                </c:pt>
                <c:pt idx="11">
                  <c:v>32.039999999999985</c:v>
                </c:pt>
                <c:pt idx="12">
                  <c:v>24.029999999999998</c:v>
                </c:pt>
                <c:pt idx="13">
                  <c:v>56.069999999999993</c:v>
                </c:pt>
                <c:pt idx="14">
                  <c:v>53.399999999999991</c:v>
                </c:pt>
                <c:pt idx="15">
                  <c:v>26.70000000000001</c:v>
                </c:pt>
                <c:pt idx="16">
                  <c:v>21.36</c:v>
                </c:pt>
                <c:pt idx="17">
                  <c:v>10.680000000000009</c:v>
                </c:pt>
                <c:pt idx="18">
                  <c:v>10.68</c:v>
                </c:pt>
                <c:pt idx="19">
                  <c:v>53.399999999999991</c:v>
                </c:pt>
                <c:pt idx="20">
                  <c:v>42.72000000000002</c:v>
                </c:pt>
                <c:pt idx="21">
                  <c:v>21.36</c:v>
                </c:pt>
              </c:numCache>
            </c:numRef>
          </c:xVal>
          <c:yVal>
            <c:numRef>
              <c:f>'Lorenzen Ph a corrected'!$M$3:$M$24</c:f>
              <c:numCache>
                <c:formatCode>General</c:formatCode>
                <c:ptCount val="22"/>
                <c:pt idx="0">
                  <c:v>3.3</c:v>
                </c:pt>
                <c:pt idx="1">
                  <c:v>163.6</c:v>
                </c:pt>
                <c:pt idx="2">
                  <c:v>85.5</c:v>
                </c:pt>
                <c:pt idx="3">
                  <c:v>5.6</c:v>
                </c:pt>
                <c:pt idx="4">
                  <c:v>16.399999999999999</c:v>
                </c:pt>
                <c:pt idx="5">
                  <c:v>5.7</c:v>
                </c:pt>
                <c:pt idx="6">
                  <c:v>29.9</c:v>
                </c:pt>
                <c:pt idx="7">
                  <c:v>35</c:v>
                </c:pt>
                <c:pt idx="8">
                  <c:v>35</c:v>
                </c:pt>
                <c:pt idx="9">
                  <c:v>182.5</c:v>
                </c:pt>
                <c:pt idx="10">
                  <c:v>231</c:v>
                </c:pt>
                <c:pt idx="11">
                  <c:v>44.1</c:v>
                </c:pt>
                <c:pt idx="12">
                  <c:v>44.1</c:v>
                </c:pt>
                <c:pt idx="13">
                  <c:v>53.3</c:v>
                </c:pt>
                <c:pt idx="14">
                  <c:v>62.8</c:v>
                </c:pt>
                <c:pt idx="15">
                  <c:v>58.9</c:v>
                </c:pt>
                <c:pt idx="16">
                  <c:v>57</c:v>
                </c:pt>
                <c:pt idx="17">
                  <c:v>84.5</c:v>
                </c:pt>
                <c:pt idx="18">
                  <c:v>84.5</c:v>
                </c:pt>
                <c:pt idx="19">
                  <c:v>113.6</c:v>
                </c:pt>
                <c:pt idx="20">
                  <c:v>94.8</c:v>
                </c:pt>
                <c:pt idx="21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8-44D1-98CB-0F855A8E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('Lorenzen Ph a corrected'!$L$3:$L$12,'Lorenzen Ph a corrected'!$L$14:$L$24)</c:f>
              <c:numCache>
                <c:formatCode>General</c:formatCode>
                <c:ptCount val="21"/>
                <c:pt idx="0">
                  <c:v>26.70000000000001</c:v>
                </c:pt>
                <c:pt idx="1">
                  <c:v>53.399999999999991</c:v>
                </c:pt>
                <c:pt idx="2">
                  <c:v>8.01</c:v>
                </c:pt>
                <c:pt idx="3">
                  <c:v>9.3449999999999989</c:v>
                </c:pt>
                <c:pt idx="4">
                  <c:v>5.9999999999999991</c:v>
                </c:pt>
                <c:pt idx="5">
                  <c:v>4.0049999999999999</c:v>
                </c:pt>
                <c:pt idx="6">
                  <c:v>18.690000000000001</c:v>
                </c:pt>
                <c:pt idx="7">
                  <c:v>22.694999999999993</c:v>
                </c:pt>
                <c:pt idx="8">
                  <c:v>22.694999999999993</c:v>
                </c:pt>
                <c:pt idx="9">
                  <c:v>117.47999999999998</c:v>
                </c:pt>
                <c:pt idx="10">
                  <c:v>32.039999999999985</c:v>
                </c:pt>
                <c:pt idx="11">
                  <c:v>24.029999999999998</c:v>
                </c:pt>
                <c:pt idx="12">
                  <c:v>56.069999999999993</c:v>
                </c:pt>
                <c:pt idx="13">
                  <c:v>53.399999999999991</c:v>
                </c:pt>
                <c:pt idx="14">
                  <c:v>26.70000000000001</c:v>
                </c:pt>
                <c:pt idx="15">
                  <c:v>21.36</c:v>
                </c:pt>
                <c:pt idx="16">
                  <c:v>10.680000000000009</c:v>
                </c:pt>
                <c:pt idx="17">
                  <c:v>10.68</c:v>
                </c:pt>
                <c:pt idx="18">
                  <c:v>53.399999999999991</c:v>
                </c:pt>
                <c:pt idx="19">
                  <c:v>42.72000000000002</c:v>
                </c:pt>
                <c:pt idx="20">
                  <c:v>21.36</c:v>
                </c:pt>
              </c:numCache>
            </c:numRef>
          </c:xVal>
          <c:yVal>
            <c:numRef>
              <c:f>('Lorenzen Ph a corrected'!$M$3:$M$12,'Lorenzen Ph a corrected'!$M$14:$M$24)</c:f>
              <c:numCache>
                <c:formatCode>General</c:formatCode>
                <c:ptCount val="21"/>
                <c:pt idx="0">
                  <c:v>3.3</c:v>
                </c:pt>
                <c:pt idx="1">
                  <c:v>163.6</c:v>
                </c:pt>
                <c:pt idx="2">
                  <c:v>85.5</c:v>
                </c:pt>
                <c:pt idx="3">
                  <c:v>5.6</c:v>
                </c:pt>
                <c:pt idx="4">
                  <c:v>16.399999999999999</c:v>
                </c:pt>
                <c:pt idx="5">
                  <c:v>5.7</c:v>
                </c:pt>
                <c:pt idx="6">
                  <c:v>29.9</c:v>
                </c:pt>
                <c:pt idx="7">
                  <c:v>35</c:v>
                </c:pt>
                <c:pt idx="8">
                  <c:v>35</c:v>
                </c:pt>
                <c:pt idx="9">
                  <c:v>182.5</c:v>
                </c:pt>
                <c:pt idx="10">
                  <c:v>44.1</c:v>
                </c:pt>
                <c:pt idx="11">
                  <c:v>44.1</c:v>
                </c:pt>
                <c:pt idx="12">
                  <c:v>53.3</c:v>
                </c:pt>
                <c:pt idx="13">
                  <c:v>62.8</c:v>
                </c:pt>
                <c:pt idx="14">
                  <c:v>58.9</c:v>
                </c:pt>
                <c:pt idx="15">
                  <c:v>57</c:v>
                </c:pt>
                <c:pt idx="16">
                  <c:v>84.5</c:v>
                </c:pt>
                <c:pt idx="17">
                  <c:v>84.5</c:v>
                </c:pt>
                <c:pt idx="18">
                  <c:v>113.6</c:v>
                </c:pt>
                <c:pt idx="19">
                  <c:v>94.8</c:v>
                </c:pt>
                <c:pt idx="20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0-4248-AF36-A97630CB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('Lorenzen Ph a corrected'!$L$25,'Lorenzen Ph a corrected'!$L$28,'Lorenzen Ph a corrected'!$L$29,'Lorenzen Ph a corrected'!$L$30,'Lorenzen Ph a corrected'!$L$31,'Lorenzen Ph a corrected'!$L$45,'Lorenzen Ph a corrected'!$L$46,'Lorenzen Ph a corrected'!$L$47,'Lorenzen Ph a corrected'!$L$49,'Lorenzen Ph a corrected'!$L$56)</c:f>
              <c:numCache>
                <c:formatCode>General</c:formatCode>
                <c:ptCount val="10"/>
                <c:pt idx="0">
                  <c:v>104.13</c:v>
                </c:pt>
                <c:pt idx="1">
                  <c:v>112.13999999999994</c:v>
                </c:pt>
                <c:pt idx="2">
                  <c:v>62.823529411764724</c:v>
                </c:pt>
                <c:pt idx="3">
                  <c:v>128.15999999999997</c:v>
                </c:pt>
                <c:pt idx="4">
                  <c:v>34.085106382978722</c:v>
                </c:pt>
                <c:pt idx="5">
                  <c:v>53.400000000000006</c:v>
                </c:pt>
                <c:pt idx="6">
                  <c:v>125.64705882352942</c:v>
                </c:pt>
                <c:pt idx="7">
                  <c:v>48.059999999999995</c:v>
                </c:pt>
                <c:pt idx="8">
                  <c:v>24.029999999999998</c:v>
                </c:pt>
                <c:pt idx="9">
                  <c:v>88.11</c:v>
                </c:pt>
              </c:numCache>
            </c:numRef>
          </c:xVal>
          <c:yVal>
            <c:numRef>
              <c:f>('Lorenzen Ph a corrected'!$M$25,'Lorenzen Ph a corrected'!$M$28,'Lorenzen Ph a corrected'!$M$29,'Lorenzen Ph a corrected'!$M$30,'Lorenzen Ph a corrected'!$M$31,'Lorenzen Ph a corrected'!$M$45,'Lorenzen Ph a corrected'!$M$46,'Lorenzen Ph a corrected'!$M$47,'Lorenzen Ph a corrected'!$M$49,'Lorenzen Ph a corrected'!$M$56)</c:f>
              <c:numCache>
                <c:formatCode>General</c:formatCode>
                <c:ptCount val="10"/>
                <c:pt idx="0" formatCode="0.0">
                  <c:v>81.733333333333334</c:v>
                </c:pt>
                <c:pt idx="1">
                  <c:v>160.9</c:v>
                </c:pt>
                <c:pt idx="2">
                  <c:v>61.833333333333329</c:v>
                </c:pt>
                <c:pt idx="3">
                  <c:v>141.06666666666666</c:v>
                </c:pt>
                <c:pt idx="4">
                  <c:v>37.266666666666666</c:v>
                </c:pt>
                <c:pt idx="5">
                  <c:v>62.300000000000004</c:v>
                </c:pt>
                <c:pt idx="6">
                  <c:v>141.06666666666666</c:v>
                </c:pt>
                <c:pt idx="7">
                  <c:v>41.1</c:v>
                </c:pt>
                <c:pt idx="8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E-4E08-AE3A-16BF93B8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'fit error &lt; 0'!$L$14:$L$64</c:f>
              <c:numCache>
                <c:formatCode>General</c:formatCode>
                <c:ptCount val="51"/>
                <c:pt idx="0">
                  <c:v>89.908163265306115</c:v>
                </c:pt>
                <c:pt idx="1">
                  <c:v>133.49999999999997</c:v>
                </c:pt>
                <c:pt idx="2">
                  <c:v>81.920454545454547</c:v>
                </c:pt>
                <c:pt idx="3">
                  <c:v>40.867346938775505</c:v>
                </c:pt>
                <c:pt idx="4">
                  <c:v>107.27678571428569</c:v>
                </c:pt>
                <c:pt idx="5">
                  <c:v>130.77551020408166</c:v>
                </c:pt>
                <c:pt idx="6">
                  <c:v>96.824175824175825</c:v>
                </c:pt>
                <c:pt idx="7">
                  <c:v>200.24999999999997</c:v>
                </c:pt>
                <c:pt idx="8">
                  <c:v>66.749999999999986</c:v>
                </c:pt>
                <c:pt idx="9">
                  <c:v>63</c:v>
                </c:pt>
                <c:pt idx="10">
                  <c:v>88.109999999999985</c:v>
                </c:pt>
                <c:pt idx="11">
                  <c:v>30.807692307692303</c:v>
                </c:pt>
                <c:pt idx="12">
                  <c:v>102.45348837209301</c:v>
                </c:pt>
                <c:pt idx="13">
                  <c:v>121.89130434782609</c:v>
                </c:pt>
                <c:pt idx="14">
                  <c:v>139.30434782608694</c:v>
                </c:pt>
                <c:pt idx="15">
                  <c:v>54.121621621621614</c:v>
                </c:pt>
                <c:pt idx="16">
                  <c:v>86.382352941176464</c:v>
                </c:pt>
                <c:pt idx="17">
                  <c:v>86.594594594594597</c:v>
                </c:pt>
                <c:pt idx="18">
                  <c:v>8.34375</c:v>
                </c:pt>
                <c:pt idx="19">
                  <c:v>81.920454545454547</c:v>
                </c:pt>
                <c:pt idx="20">
                  <c:v>112.14</c:v>
                </c:pt>
                <c:pt idx="21">
                  <c:v>49.040816326530596</c:v>
                </c:pt>
                <c:pt idx="22">
                  <c:v>80.100000000000009</c:v>
                </c:pt>
                <c:pt idx="23">
                  <c:v>86.38235294117645</c:v>
                </c:pt>
                <c:pt idx="24">
                  <c:v>49.040816326530617</c:v>
                </c:pt>
                <c:pt idx="25">
                  <c:v>76.691489361702125</c:v>
                </c:pt>
                <c:pt idx="26">
                  <c:v>24.029999999999998</c:v>
                </c:pt>
                <c:pt idx="27">
                  <c:v>236.65909090909091</c:v>
                </c:pt>
                <c:pt idx="28">
                  <c:v>62.82352941176471</c:v>
                </c:pt>
                <c:pt idx="29">
                  <c:v>194.52857142857138</c:v>
                </c:pt>
                <c:pt idx="30">
                  <c:v>104.47826086956522</c:v>
                </c:pt>
                <c:pt idx="31">
                  <c:v>62.300000000000004</c:v>
                </c:pt>
                <c:pt idx="32">
                  <c:v>40.04999999999999</c:v>
                </c:pt>
                <c:pt idx="33">
                  <c:v>127.43181818181817</c:v>
                </c:pt>
                <c:pt idx="34">
                  <c:v>141.35294117647064</c:v>
                </c:pt>
                <c:pt idx="35">
                  <c:v>184.23</c:v>
                </c:pt>
                <c:pt idx="36">
                  <c:v>32.04</c:v>
                </c:pt>
                <c:pt idx="37">
                  <c:v>106.25510204081633</c:v>
                </c:pt>
                <c:pt idx="38">
                  <c:v>98.081632653061234</c:v>
                </c:pt>
                <c:pt idx="39">
                  <c:v>142.75247524752473</c:v>
                </c:pt>
                <c:pt idx="40">
                  <c:v>163.46938775510199</c:v>
                </c:pt>
                <c:pt idx="41">
                  <c:v>283.43076923076922</c:v>
                </c:pt>
                <c:pt idx="42">
                  <c:v>147.25454545454545</c:v>
                </c:pt>
                <c:pt idx="43">
                  <c:v>150.1875</c:v>
                </c:pt>
                <c:pt idx="44">
                  <c:v>39.264705882352928</c:v>
                </c:pt>
                <c:pt idx="45">
                  <c:v>91.542857142857116</c:v>
                </c:pt>
                <c:pt idx="46">
                  <c:v>81.73469387755101</c:v>
                </c:pt>
                <c:pt idx="47">
                  <c:v>88.109999999999985</c:v>
                </c:pt>
                <c:pt idx="48">
                  <c:v>138.94897959183675</c:v>
                </c:pt>
                <c:pt idx="49">
                  <c:v>600.74999999999989</c:v>
                </c:pt>
                <c:pt idx="50">
                  <c:v>378.24999999999994</c:v>
                </c:pt>
              </c:numCache>
            </c:numRef>
          </c:xVal>
          <c:yVal>
            <c:numRef>
              <c:f>'fit error &lt; 0'!$M$14:$M$64</c:f>
              <c:numCache>
                <c:formatCode>General</c:formatCode>
                <c:ptCount val="51"/>
                <c:pt idx="0">
                  <c:v>83.05</c:v>
                </c:pt>
                <c:pt idx="1">
                  <c:v>160.9</c:v>
                </c:pt>
                <c:pt idx="2">
                  <c:v>62.933333333333337</c:v>
                </c:pt>
                <c:pt idx="3">
                  <c:v>28.2</c:v>
                </c:pt>
                <c:pt idx="4">
                  <c:v>91.2</c:v>
                </c:pt>
                <c:pt idx="5">
                  <c:v>133.16666666666669</c:v>
                </c:pt>
                <c:pt idx="6">
                  <c:v>85.86666666666666</c:v>
                </c:pt>
                <c:pt idx="7">
                  <c:v>162.6</c:v>
                </c:pt>
                <c:pt idx="8">
                  <c:v>96.2</c:v>
                </c:pt>
                <c:pt idx="9">
                  <c:v>73.599999999999994</c:v>
                </c:pt>
                <c:pt idx="10">
                  <c:v>83.05</c:v>
                </c:pt>
                <c:pt idx="11">
                  <c:v>26.56666666666667</c:v>
                </c:pt>
                <c:pt idx="12">
                  <c:v>96.2</c:v>
                </c:pt>
                <c:pt idx="13">
                  <c:v>100.8</c:v>
                </c:pt>
                <c:pt idx="14">
                  <c:v>97.000000000000014</c:v>
                </c:pt>
                <c:pt idx="15">
                  <c:v>71.066666666666663</c:v>
                </c:pt>
                <c:pt idx="16">
                  <c:v>74.766666666666666</c:v>
                </c:pt>
                <c:pt idx="17">
                  <c:v>80.5</c:v>
                </c:pt>
                <c:pt idx="18">
                  <c:v>8.9</c:v>
                </c:pt>
                <c:pt idx="19">
                  <c:v>89.866666666666674</c:v>
                </c:pt>
                <c:pt idx="20">
                  <c:v>100.8</c:v>
                </c:pt>
                <c:pt idx="21">
                  <c:v>49.2</c:v>
                </c:pt>
                <c:pt idx="22">
                  <c:v>83.8</c:v>
                </c:pt>
                <c:pt idx="23">
                  <c:v>123.99999999999999</c:v>
                </c:pt>
                <c:pt idx="24">
                  <c:v>66.000000000000014</c:v>
                </c:pt>
                <c:pt idx="25">
                  <c:v>117.03333333333333</c:v>
                </c:pt>
                <c:pt idx="26">
                  <c:v>34.93333333333333</c:v>
                </c:pt>
                <c:pt idx="27">
                  <c:v>243.7</c:v>
                </c:pt>
                <c:pt idx="28">
                  <c:v>75.433333333333337</c:v>
                </c:pt>
                <c:pt idx="29">
                  <c:v>147.1</c:v>
                </c:pt>
                <c:pt idx="30">
                  <c:v>158.43333333333334</c:v>
                </c:pt>
                <c:pt idx="31">
                  <c:v>143.69999999999999</c:v>
                </c:pt>
                <c:pt idx="32">
                  <c:v>44.399999999999991</c:v>
                </c:pt>
                <c:pt idx="33">
                  <c:v>194.86666666666667</c:v>
                </c:pt>
                <c:pt idx="34">
                  <c:v>208.73333333333335</c:v>
                </c:pt>
                <c:pt idx="35">
                  <c:v>264.53333333333336</c:v>
                </c:pt>
                <c:pt idx="36">
                  <c:v>28.599999999999998</c:v>
                </c:pt>
                <c:pt idx="37">
                  <c:v>142.69999999999999</c:v>
                </c:pt>
                <c:pt idx="38">
                  <c:v>140.43333333333334</c:v>
                </c:pt>
                <c:pt idx="39">
                  <c:v>168.50000000000003</c:v>
                </c:pt>
                <c:pt idx="40">
                  <c:v>197.03333333333333</c:v>
                </c:pt>
                <c:pt idx="41">
                  <c:v>352.23333333333335</c:v>
                </c:pt>
                <c:pt idx="42">
                  <c:v>178.23333333333332</c:v>
                </c:pt>
                <c:pt idx="43">
                  <c:v>135.43333333333334</c:v>
                </c:pt>
                <c:pt idx="44">
                  <c:v>45.499999999999993</c:v>
                </c:pt>
                <c:pt idx="45">
                  <c:v>140.9</c:v>
                </c:pt>
                <c:pt idx="46">
                  <c:v>119.8</c:v>
                </c:pt>
                <c:pt idx="47">
                  <c:v>121.56666666666668</c:v>
                </c:pt>
                <c:pt idx="48">
                  <c:v>118.66666666666667</c:v>
                </c:pt>
                <c:pt idx="49">
                  <c:v>767</c:v>
                </c:pt>
                <c:pt idx="50">
                  <c:v>422.96666666666664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0-4078-9562-C03ABF0C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'fit error &gt; 0'!$L$47:$L$92</c:f>
              <c:numCache>
                <c:formatCode>General</c:formatCode>
                <c:ptCount val="46"/>
                <c:pt idx="0">
                  <c:v>50.0625</c:v>
                </c:pt>
                <c:pt idx="1">
                  <c:v>18.204545454545457</c:v>
                </c:pt>
                <c:pt idx="2">
                  <c:v>44.5</c:v>
                </c:pt>
                <c:pt idx="3">
                  <c:v>51.127659574468083</c:v>
                </c:pt>
                <c:pt idx="4">
                  <c:v>63.445544554455445</c:v>
                </c:pt>
                <c:pt idx="5">
                  <c:v>64.727272727272734</c:v>
                </c:pt>
                <c:pt idx="6">
                  <c:v>17.042553191489361</c:v>
                </c:pt>
                <c:pt idx="7">
                  <c:v>39.555555555555543</c:v>
                </c:pt>
                <c:pt idx="8">
                  <c:v>19.536585365853657</c:v>
                </c:pt>
                <c:pt idx="9">
                  <c:v>42.606382978723396</c:v>
                </c:pt>
                <c:pt idx="10">
                  <c:v>154.03846153846152</c:v>
                </c:pt>
                <c:pt idx="11">
                  <c:v>70.417582417582423</c:v>
                </c:pt>
                <c:pt idx="12">
                  <c:v>24.029999999999998</c:v>
                </c:pt>
                <c:pt idx="13">
                  <c:v>47.678571428571423</c:v>
                </c:pt>
                <c:pt idx="14">
                  <c:v>56.541176470588226</c:v>
                </c:pt>
                <c:pt idx="15">
                  <c:v>40.04999999999999</c:v>
                </c:pt>
                <c:pt idx="16">
                  <c:v>68.170212765957444</c:v>
                </c:pt>
                <c:pt idx="17">
                  <c:v>32.04</c:v>
                </c:pt>
                <c:pt idx="18">
                  <c:v>66.749999999999986</c:v>
                </c:pt>
                <c:pt idx="19">
                  <c:v>64.079999999999984</c:v>
                </c:pt>
                <c:pt idx="20">
                  <c:v>31.411764705882355</c:v>
                </c:pt>
                <c:pt idx="21">
                  <c:v>80.100000000000009</c:v>
                </c:pt>
                <c:pt idx="22">
                  <c:v>73.776315789473671</c:v>
                </c:pt>
                <c:pt idx="23">
                  <c:v>15.705882352941178</c:v>
                </c:pt>
                <c:pt idx="24">
                  <c:v>25.838709677419342</c:v>
                </c:pt>
                <c:pt idx="25">
                  <c:v>69.990291262135926</c:v>
                </c:pt>
                <c:pt idx="26">
                  <c:v>64.08</c:v>
                </c:pt>
                <c:pt idx="27">
                  <c:v>74.760000000000005</c:v>
                </c:pt>
                <c:pt idx="28">
                  <c:v>7.7019230769230775</c:v>
                </c:pt>
                <c:pt idx="29">
                  <c:v>60.075000000000003</c:v>
                </c:pt>
                <c:pt idx="30">
                  <c:v>40.867346938775498</c:v>
                </c:pt>
                <c:pt idx="31">
                  <c:v>94.855263157894754</c:v>
                </c:pt>
                <c:pt idx="32">
                  <c:v>55.241379310344804</c:v>
                </c:pt>
                <c:pt idx="33">
                  <c:v>51.677419354838712</c:v>
                </c:pt>
                <c:pt idx="34">
                  <c:v>46.569767441860456</c:v>
                </c:pt>
                <c:pt idx="35">
                  <c:v>72.09</c:v>
                </c:pt>
                <c:pt idx="36">
                  <c:v>46.034482758620676</c:v>
                </c:pt>
                <c:pt idx="37">
                  <c:v>125.15625</c:v>
                </c:pt>
                <c:pt idx="38">
                  <c:v>59.021052631578939</c:v>
                </c:pt>
                <c:pt idx="39">
                  <c:v>84.811764705882368</c:v>
                </c:pt>
                <c:pt idx="40">
                  <c:v>29.304878048780491</c:v>
                </c:pt>
                <c:pt idx="41">
                  <c:v>60.681818181818173</c:v>
                </c:pt>
                <c:pt idx="42">
                  <c:v>56.07</c:v>
                </c:pt>
                <c:pt idx="43">
                  <c:v>65.387755102040828</c:v>
                </c:pt>
                <c:pt idx="44">
                  <c:v>55.883720930232556</c:v>
                </c:pt>
                <c:pt idx="45">
                  <c:v>41.718750000000007</c:v>
                </c:pt>
              </c:numCache>
            </c:numRef>
          </c:xVal>
          <c:yVal>
            <c:numRef>
              <c:f>'fit error &gt; 0'!$M$47:$M$92</c:f>
              <c:numCache>
                <c:formatCode>General</c:formatCode>
                <c:ptCount val="46"/>
                <c:pt idx="0">
                  <c:v>90.733333333333348</c:v>
                </c:pt>
                <c:pt idx="1">
                  <c:v>19.266666666666666</c:v>
                </c:pt>
                <c:pt idx="2">
                  <c:v>90.733333333333348</c:v>
                </c:pt>
                <c:pt idx="3">
                  <c:v>25.233333333333331</c:v>
                </c:pt>
                <c:pt idx="4">
                  <c:v>94.533333333333331</c:v>
                </c:pt>
                <c:pt idx="5">
                  <c:v>81.13333333333334</c:v>
                </c:pt>
                <c:pt idx="6">
                  <c:v>16.3</c:v>
                </c:pt>
                <c:pt idx="7">
                  <c:v>45.3</c:v>
                </c:pt>
                <c:pt idx="8">
                  <c:v>21.6</c:v>
                </c:pt>
                <c:pt idx="9">
                  <c:v>39.4</c:v>
                </c:pt>
                <c:pt idx="10">
                  <c:v>109.83333333333331</c:v>
                </c:pt>
                <c:pt idx="11">
                  <c:v>98.466666666666669</c:v>
                </c:pt>
                <c:pt idx="12">
                  <c:v>45.333333333333329</c:v>
                </c:pt>
                <c:pt idx="13">
                  <c:v>52.633333333333333</c:v>
                </c:pt>
                <c:pt idx="14">
                  <c:v>72.400000000000006</c:v>
                </c:pt>
                <c:pt idx="15">
                  <c:v>44.633333333333333</c:v>
                </c:pt>
                <c:pt idx="16">
                  <c:v>92.333333333333329</c:v>
                </c:pt>
                <c:pt idx="17">
                  <c:v>22.999999999999996</c:v>
                </c:pt>
                <c:pt idx="18">
                  <c:v>106.66666666666666</c:v>
                </c:pt>
                <c:pt idx="19">
                  <c:v>88.600000000000009</c:v>
                </c:pt>
                <c:pt idx="20">
                  <c:v>49.63333333333334</c:v>
                </c:pt>
                <c:pt idx="21">
                  <c:v>66.400000000000006</c:v>
                </c:pt>
                <c:pt idx="22">
                  <c:v>102.26666666666667</c:v>
                </c:pt>
                <c:pt idx="23">
                  <c:v>49.366666666666667</c:v>
                </c:pt>
                <c:pt idx="24">
                  <c:v>58.966666666666661</c:v>
                </c:pt>
                <c:pt idx="25">
                  <c:v>92.800000000000011</c:v>
                </c:pt>
                <c:pt idx="26">
                  <c:v>71.833333333333329</c:v>
                </c:pt>
                <c:pt idx="27">
                  <c:v>74.566666666666663</c:v>
                </c:pt>
                <c:pt idx="28">
                  <c:v>7.7999999999999989</c:v>
                </c:pt>
                <c:pt idx="29">
                  <c:v>111.70000000000002</c:v>
                </c:pt>
                <c:pt idx="30">
                  <c:v>68.900000000000006</c:v>
                </c:pt>
                <c:pt idx="31">
                  <c:v>95.3</c:v>
                </c:pt>
                <c:pt idx="32">
                  <c:v>76.433333333333337</c:v>
                </c:pt>
                <c:pt idx="33">
                  <c:v>86.63333333333334</c:v>
                </c:pt>
                <c:pt idx="34">
                  <c:v>93.666666666666671</c:v>
                </c:pt>
                <c:pt idx="35">
                  <c:v>78.23333333333332</c:v>
                </c:pt>
                <c:pt idx="36">
                  <c:v>83.63333333333334</c:v>
                </c:pt>
                <c:pt idx="37">
                  <c:v>81.433333333333323</c:v>
                </c:pt>
                <c:pt idx="38">
                  <c:v>59.699999999999996</c:v>
                </c:pt>
                <c:pt idx="39">
                  <c:v>146.86666666666667</c:v>
                </c:pt>
                <c:pt idx="40">
                  <c:v>60.3</c:v>
                </c:pt>
                <c:pt idx="41">
                  <c:v>81.599999999999994</c:v>
                </c:pt>
                <c:pt idx="42">
                  <c:v>98.833333333333329</c:v>
                </c:pt>
                <c:pt idx="43">
                  <c:v>86.300000000000011</c:v>
                </c:pt>
                <c:pt idx="44">
                  <c:v>87.466666666666683</c:v>
                </c:pt>
                <c:pt idx="45">
                  <c:v>64.833333333333329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3-4E7D-A3CC-1028E176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1482541954983E-2"/>
                  <c:y val="-0.1819097080949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Sheet4!$K$2:$K$32</c:f>
              <c:numCache>
                <c:formatCode>General</c:formatCode>
                <c:ptCount val="31"/>
                <c:pt idx="0">
                  <c:v>104.13</c:v>
                </c:pt>
                <c:pt idx="1">
                  <c:v>62.823529411764724</c:v>
                </c:pt>
                <c:pt idx="2">
                  <c:v>34.085106382978722</c:v>
                </c:pt>
                <c:pt idx="3">
                  <c:v>53.400000000000006</c:v>
                </c:pt>
                <c:pt idx="4">
                  <c:v>48.059999999999995</c:v>
                </c:pt>
                <c:pt idx="5">
                  <c:v>24.029999999999998</c:v>
                </c:pt>
                <c:pt idx="6">
                  <c:v>128.16</c:v>
                </c:pt>
                <c:pt idx="7">
                  <c:v>136.17000000000002</c:v>
                </c:pt>
                <c:pt idx="8">
                  <c:v>133.49999999999997</c:v>
                </c:pt>
                <c:pt idx="9">
                  <c:v>89.908163265306115</c:v>
                </c:pt>
                <c:pt idx="10">
                  <c:v>133.49999999999997</c:v>
                </c:pt>
                <c:pt idx="11">
                  <c:v>50.0625</c:v>
                </c:pt>
                <c:pt idx="12">
                  <c:v>81.920454545454547</c:v>
                </c:pt>
                <c:pt idx="13">
                  <c:v>40.867346938775505</c:v>
                </c:pt>
                <c:pt idx="14">
                  <c:v>18.204545454545457</c:v>
                </c:pt>
                <c:pt idx="15">
                  <c:v>107.27678571428569</c:v>
                </c:pt>
                <c:pt idx="16">
                  <c:v>44.5</c:v>
                </c:pt>
                <c:pt idx="17">
                  <c:v>130.77551020408166</c:v>
                </c:pt>
                <c:pt idx="18">
                  <c:v>96.824175824175825</c:v>
                </c:pt>
                <c:pt idx="19">
                  <c:v>51.127659574468083</c:v>
                </c:pt>
                <c:pt idx="20">
                  <c:v>63.445544554455445</c:v>
                </c:pt>
                <c:pt idx="21">
                  <c:v>79.30693069306929</c:v>
                </c:pt>
                <c:pt idx="22">
                  <c:v>30.037499999999998</c:v>
                </c:pt>
                <c:pt idx="23">
                  <c:v>58.739999999999988</c:v>
                </c:pt>
                <c:pt idx="25">
                  <c:v>17.042553191489361</c:v>
                </c:pt>
                <c:pt idx="26">
                  <c:v>200.24999999999997</c:v>
                </c:pt>
                <c:pt idx="28">
                  <c:v>19.536585365853657</c:v>
                </c:pt>
                <c:pt idx="30">
                  <c:v>42.606382978723396</c:v>
                </c:pt>
              </c:numCache>
            </c:numRef>
          </c:xVal>
          <c:yVal>
            <c:numRef>
              <c:f>Sheet4!$L$2:$L$32</c:f>
              <c:numCache>
                <c:formatCode>General</c:formatCode>
                <c:ptCount val="31"/>
                <c:pt idx="0" formatCode="0.0">
                  <c:v>81.733333333333334</c:v>
                </c:pt>
                <c:pt idx="1">
                  <c:v>61.833333333333329</c:v>
                </c:pt>
                <c:pt idx="2">
                  <c:v>37.266666666666666</c:v>
                </c:pt>
                <c:pt idx="3">
                  <c:v>62.300000000000004</c:v>
                </c:pt>
                <c:pt idx="4">
                  <c:v>41.1</c:v>
                </c:pt>
                <c:pt idx="5">
                  <c:v>19.7</c:v>
                </c:pt>
                <c:pt idx="6">
                  <c:v>160.9</c:v>
                </c:pt>
                <c:pt idx="7">
                  <c:v>141.06666666666666</c:v>
                </c:pt>
                <c:pt idx="8">
                  <c:v>141.06666666666666</c:v>
                </c:pt>
                <c:pt idx="9">
                  <c:v>83.05</c:v>
                </c:pt>
                <c:pt idx="10">
                  <c:v>160.9</c:v>
                </c:pt>
                <c:pt idx="11">
                  <c:v>90.733333333333348</c:v>
                </c:pt>
                <c:pt idx="12">
                  <c:v>62.933333333333337</c:v>
                </c:pt>
                <c:pt idx="13">
                  <c:v>28.2</c:v>
                </c:pt>
                <c:pt idx="14">
                  <c:v>19.266666666666666</c:v>
                </c:pt>
                <c:pt idx="15">
                  <c:v>56.63333333333334</c:v>
                </c:pt>
                <c:pt idx="16" formatCode="0.0">
                  <c:v>90.733333333333348</c:v>
                </c:pt>
                <c:pt idx="17">
                  <c:v>133.16666666666669</c:v>
                </c:pt>
                <c:pt idx="18">
                  <c:v>85.86666666666666</c:v>
                </c:pt>
                <c:pt idx="19">
                  <c:v>25.233333333333331</c:v>
                </c:pt>
                <c:pt idx="20">
                  <c:v>94.533333333333331</c:v>
                </c:pt>
                <c:pt idx="21">
                  <c:v>81.13333333333334</c:v>
                </c:pt>
                <c:pt idx="22">
                  <c:v>53.3</c:v>
                </c:pt>
                <c:pt idx="23">
                  <c:v>51.4</c:v>
                </c:pt>
                <c:pt idx="25">
                  <c:v>16.3</c:v>
                </c:pt>
                <c:pt idx="26">
                  <c:v>162.6</c:v>
                </c:pt>
                <c:pt idx="28">
                  <c:v>21.6</c:v>
                </c:pt>
                <c:pt idx="30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5-45E4-85D2-A9E06E87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1482541954983E-2"/>
                  <c:y val="-0.1819097080949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Sheet4!$K$2:$K$65</c:f>
              <c:numCache>
                <c:formatCode>General</c:formatCode>
                <c:ptCount val="64"/>
                <c:pt idx="0">
                  <c:v>104.13</c:v>
                </c:pt>
                <c:pt idx="1">
                  <c:v>62.823529411764724</c:v>
                </c:pt>
                <c:pt idx="2">
                  <c:v>34.085106382978722</c:v>
                </c:pt>
                <c:pt idx="3">
                  <c:v>53.400000000000006</c:v>
                </c:pt>
                <c:pt idx="4">
                  <c:v>48.059999999999995</c:v>
                </c:pt>
                <c:pt idx="5">
                  <c:v>24.029999999999998</c:v>
                </c:pt>
                <c:pt idx="6">
                  <c:v>128.16</c:v>
                </c:pt>
                <c:pt idx="7">
                  <c:v>136.17000000000002</c:v>
                </c:pt>
                <c:pt idx="8">
                  <c:v>133.49999999999997</c:v>
                </c:pt>
                <c:pt idx="9">
                  <c:v>89.908163265306115</c:v>
                </c:pt>
                <c:pt idx="10">
                  <c:v>133.49999999999997</c:v>
                </c:pt>
                <c:pt idx="11">
                  <c:v>50.0625</c:v>
                </c:pt>
                <c:pt idx="12">
                  <c:v>81.920454545454547</c:v>
                </c:pt>
                <c:pt idx="13">
                  <c:v>40.867346938775505</c:v>
                </c:pt>
                <c:pt idx="14">
                  <c:v>18.204545454545457</c:v>
                </c:pt>
                <c:pt idx="15">
                  <c:v>107.27678571428569</c:v>
                </c:pt>
                <c:pt idx="16">
                  <c:v>44.5</c:v>
                </c:pt>
                <c:pt idx="17">
                  <c:v>130.77551020408166</c:v>
                </c:pt>
                <c:pt idx="18">
                  <c:v>96.824175824175825</c:v>
                </c:pt>
                <c:pt idx="19">
                  <c:v>51.127659574468083</c:v>
                </c:pt>
                <c:pt idx="20">
                  <c:v>63.445544554455445</c:v>
                </c:pt>
                <c:pt idx="21">
                  <c:v>79.30693069306929</c:v>
                </c:pt>
                <c:pt idx="22">
                  <c:v>30.037499999999998</c:v>
                </c:pt>
                <c:pt idx="23">
                  <c:v>58.739999999999988</c:v>
                </c:pt>
                <c:pt idx="25">
                  <c:v>17.042553191489361</c:v>
                </c:pt>
                <c:pt idx="26">
                  <c:v>200.24999999999997</c:v>
                </c:pt>
                <c:pt idx="28">
                  <c:v>19.536585365853657</c:v>
                </c:pt>
                <c:pt idx="30">
                  <c:v>42.606382978723396</c:v>
                </c:pt>
                <c:pt idx="31">
                  <c:v>68.170212765957444</c:v>
                </c:pt>
                <c:pt idx="32">
                  <c:v>32.04</c:v>
                </c:pt>
                <c:pt idx="33">
                  <c:v>139.30434782608694</c:v>
                </c:pt>
                <c:pt idx="34">
                  <c:v>54.121621621621614</c:v>
                </c:pt>
                <c:pt idx="35">
                  <c:v>86.382352941176464</c:v>
                </c:pt>
                <c:pt idx="36">
                  <c:v>86.594594594594597</c:v>
                </c:pt>
                <c:pt idx="37">
                  <c:v>66.749999999999986</c:v>
                </c:pt>
                <c:pt idx="38">
                  <c:v>8.34375</c:v>
                </c:pt>
                <c:pt idx="39">
                  <c:v>81.920454545454547</c:v>
                </c:pt>
                <c:pt idx="40">
                  <c:v>112.14</c:v>
                </c:pt>
                <c:pt idx="41">
                  <c:v>49.040816326530596</c:v>
                </c:pt>
                <c:pt idx="42">
                  <c:v>64.079999999999984</c:v>
                </c:pt>
                <c:pt idx="43">
                  <c:v>31.411764705882355</c:v>
                </c:pt>
                <c:pt idx="44">
                  <c:v>80.100000000000009</c:v>
                </c:pt>
                <c:pt idx="45">
                  <c:v>80.100000000000009</c:v>
                </c:pt>
                <c:pt idx="46">
                  <c:v>73.776315789473671</c:v>
                </c:pt>
                <c:pt idx="47">
                  <c:v>15.705882352941178</c:v>
                </c:pt>
                <c:pt idx="48">
                  <c:v>0</c:v>
                </c:pt>
                <c:pt idx="49">
                  <c:v>86.38235294117645</c:v>
                </c:pt>
                <c:pt idx="50">
                  <c:v>25.838709677419342</c:v>
                </c:pt>
                <c:pt idx="51">
                  <c:v>49.040816326530617</c:v>
                </c:pt>
                <c:pt idx="52">
                  <c:v>69.990291262135926</c:v>
                </c:pt>
                <c:pt idx="53">
                  <c:v>64.08</c:v>
                </c:pt>
                <c:pt idx="54">
                  <c:v>76.691489361702125</c:v>
                </c:pt>
                <c:pt idx="55">
                  <c:v>74.760000000000005</c:v>
                </c:pt>
                <c:pt idx="56">
                  <c:v>7.7019230769230775</c:v>
                </c:pt>
                <c:pt idx="57">
                  <c:v>24.029999999999998</c:v>
                </c:pt>
                <c:pt idx="58">
                  <c:v>236.65909090909091</c:v>
                </c:pt>
                <c:pt idx="59">
                  <c:v>60.075000000000003</c:v>
                </c:pt>
                <c:pt idx="60">
                  <c:v>40.867346938775498</c:v>
                </c:pt>
                <c:pt idx="61">
                  <c:v>94.855263157894754</c:v>
                </c:pt>
                <c:pt idx="62">
                  <c:v>62.82352941176471</c:v>
                </c:pt>
                <c:pt idx="63">
                  <c:v>194.52857142857138</c:v>
                </c:pt>
              </c:numCache>
            </c:numRef>
          </c:xVal>
          <c:yVal>
            <c:numRef>
              <c:f>Sheet4!$L$2:$L$65</c:f>
              <c:numCache>
                <c:formatCode>General</c:formatCode>
                <c:ptCount val="64"/>
                <c:pt idx="0" formatCode="0.0">
                  <c:v>81.733333333333334</c:v>
                </c:pt>
                <c:pt idx="1">
                  <c:v>61.833333333333329</c:v>
                </c:pt>
                <c:pt idx="2">
                  <c:v>37.266666666666666</c:v>
                </c:pt>
                <c:pt idx="3">
                  <c:v>62.300000000000004</c:v>
                </c:pt>
                <c:pt idx="4">
                  <c:v>41.1</c:v>
                </c:pt>
                <c:pt idx="5">
                  <c:v>19.7</c:v>
                </c:pt>
                <c:pt idx="6">
                  <c:v>160.9</c:v>
                </c:pt>
                <c:pt idx="7">
                  <c:v>141.06666666666666</c:v>
                </c:pt>
                <c:pt idx="8">
                  <c:v>141.06666666666666</c:v>
                </c:pt>
                <c:pt idx="9">
                  <c:v>83.05</c:v>
                </c:pt>
                <c:pt idx="10">
                  <c:v>160.9</c:v>
                </c:pt>
                <c:pt idx="11">
                  <c:v>90.733333333333348</c:v>
                </c:pt>
                <c:pt idx="12">
                  <c:v>62.933333333333337</c:v>
                </c:pt>
                <c:pt idx="13">
                  <c:v>28.2</c:v>
                </c:pt>
                <c:pt idx="14">
                  <c:v>19.266666666666666</c:v>
                </c:pt>
                <c:pt idx="15">
                  <c:v>56.63333333333334</c:v>
                </c:pt>
                <c:pt idx="16" formatCode="0.0">
                  <c:v>90.733333333333348</c:v>
                </c:pt>
                <c:pt idx="17">
                  <c:v>133.16666666666669</c:v>
                </c:pt>
                <c:pt idx="18">
                  <c:v>85.86666666666666</c:v>
                </c:pt>
                <c:pt idx="19">
                  <c:v>25.233333333333331</c:v>
                </c:pt>
                <c:pt idx="20">
                  <c:v>94.533333333333331</c:v>
                </c:pt>
                <c:pt idx="21">
                  <c:v>81.13333333333334</c:v>
                </c:pt>
                <c:pt idx="22">
                  <c:v>53.3</c:v>
                </c:pt>
                <c:pt idx="23">
                  <c:v>51.4</c:v>
                </c:pt>
                <c:pt idx="25">
                  <c:v>16.3</c:v>
                </c:pt>
                <c:pt idx="26">
                  <c:v>162.6</c:v>
                </c:pt>
                <c:pt idx="28">
                  <c:v>21.6</c:v>
                </c:pt>
                <c:pt idx="30">
                  <c:v>39.4</c:v>
                </c:pt>
                <c:pt idx="31">
                  <c:v>92.333333333333329</c:v>
                </c:pt>
                <c:pt idx="32">
                  <c:v>22.999999999999996</c:v>
                </c:pt>
                <c:pt idx="33" formatCode="0.0">
                  <c:v>97.000000000000014</c:v>
                </c:pt>
                <c:pt idx="34">
                  <c:v>71.066666666666663</c:v>
                </c:pt>
                <c:pt idx="35">
                  <c:v>74.766666666666666</c:v>
                </c:pt>
                <c:pt idx="36">
                  <c:v>80.5</c:v>
                </c:pt>
                <c:pt idx="37">
                  <c:v>106.66666666666666</c:v>
                </c:pt>
                <c:pt idx="38">
                  <c:v>8.9</c:v>
                </c:pt>
                <c:pt idx="39">
                  <c:v>89.866666666666674</c:v>
                </c:pt>
                <c:pt idx="40">
                  <c:v>100.8</c:v>
                </c:pt>
                <c:pt idx="41">
                  <c:v>49.2</c:v>
                </c:pt>
                <c:pt idx="42">
                  <c:v>88.600000000000009</c:v>
                </c:pt>
                <c:pt idx="43">
                  <c:v>49.63333333333334</c:v>
                </c:pt>
                <c:pt idx="44">
                  <c:v>66.400000000000006</c:v>
                </c:pt>
                <c:pt idx="45">
                  <c:v>83.8</c:v>
                </c:pt>
                <c:pt idx="46">
                  <c:v>102.26666666666667</c:v>
                </c:pt>
                <c:pt idx="47">
                  <c:v>49.366666666666667</c:v>
                </c:pt>
                <c:pt idx="49">
                  <c:v>123.99999999999999</c:v>
                </c:pt>
                <c:pt idx="50">
                  <c:v>58.966666666666661</c:v>
                </c:pt>
                <c:pt idx="51">
                  <c:v>66.000000000000014</c:v>
                </c:pt>
                <c:pt idx="52">
                  <c:v>92.800000000000011</c:v>
                </c:pt>
                <c:pt idx="53">
                  <c:v>71.833333333333329</c:v>
                </c:pt>
                <c:pt idx="54" formatCode="0.0">
                  <c:v>117.03333333333333</c:v>
                </c:pt>
                <c:pt idx="55">
                  <c:v>74.566666666666663</c:v>
                </c:pt>
                <c:pt idx="56">
                  <c:v>7.7999999999999989</c:v>
                </c:pt>
                <c:pt idx="57">
                  <c:v>34.93333333333333</c:v>
                </c:pt>
                <c:pt idx="58">
                  <c:v>243.7</c:v>
                </c:pt>
                <c:pt idx="59">
                  <c:v>111.70000000000002</c:v>
                </c:pt>
                <c:pt idx="60">
                  <c:v>68.900000000000006</c:v>
                </c:pt>
                <c:pt idx="61">
                  <c:v>95.3</c:v>
                </c:pt>
                <c:pt idx="62">
                  <c:v>75.433333333333337</c:v>
                </c:pt>
                <c:pt idx="63">
                  <c:v>147.1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4-4ED7-A909-9954E080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hrs steep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A filtered</c:v>
                </c:pt>
                <c:pt idx="1">
                  <c:v>B filtered</c:v>
                </c:pt>
                <c:pt idx="2">
                  <c:v>C filtered</c:v>
                </c:pt>
                <c:pt idx="3">
                  <c:v>D filtered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37.380000000000003</c:v>
                </c:pt>
                <c:pt idx="1">
                  <c:v>44.5</c:v>
                </c:pt>
                <c:pt idx="2">
                  <c:v>37.380000000000003</c:v>
                </c:pt>
                <c:pt idx="3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0F3-A57A-509D0493118B}"/>
            </c:ext>
          </c:extLst>
        </c:ser>
        <c:ser>
          <c:idx val="1"/>
          <c:order val="1"/>
          <c:tx>
            <c:v>18hrs steep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A filtered</c:v>
                </c:pt>
                <c:pt idx="1">
                  <c:v>B filtered</c:v>
                </c:pt>
                <c:pt idx="2">
                  <c:v>C filtered</c:v>
                </c:pt>
                <c:pt idx="3">
                  <c:v>D filtered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4"/>
                <c:pt idx="0">
                  <c:v>58.74</c:v>
                </c:pt>
                <c:pt idx="1">
                  <c:v>44.5</c:v>
                </c:pt>
                <c:pt idx="2">
                  <c:v>48.06</c:v>
                </c:pt>
                <c:pt idx="3">
                  <c:v>149.52000000000001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4-40F3-A57A-509D0493118B}"/>
            </c:ext>
          </c:extLst>
        </c:ser>
        <c:ser>
          <c:idx val="2"/>
          <c:order val="2"/>
          <c:tx>
            <c:v>PhytoPAM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Sheet2!$G$3:$G$6</c:f>
                <c:numCache>
                  <c:formatCode>General</c:formatCode>
                  <c:ptCount val="4"/>
                  <c:pt idx="0">
                    <c:v>6</c:v>
                  </c:pt>
                  <c:pt idx="1">
                    <c:v>2</c:v>
                  </c:pt>
                  <c:pt idx="2">
                    <c:v>10</c:v>
                  </c:pt>
                  <c:pt idx="3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Sheet2!$E$3:$E$6</c:f>
              <c:numCache>
                <c:formatCode>General</c:formatCode>
                <c:ptCount val="4"/>
                <c:pt idx="0">
                  <c:v>86</c:v>
                </c:pt>
                <c:pt idx="1">
                  <c:v>104.1</c:v>
                </c:pt>
                <c:pt idx="2">
                  <c:v>65.099999999999994</c:v>
                </c:pt>
                <c:pt idx="3">
                  <c:v>135.9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4-40F3-A57A-509D0493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93504"/>
        <c:axId val="424898912"/>
      </c:barChart>
      <c:catAx>
        <c:axId val="4248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8912"/>
        <c:crosses val="autoZero"/>
        <c:auto val="1"/>
        <c:lblAlgn val="ctr"/>
        <c:lblOffset val="100"/>
        <c:noMultiLvlLbl val="0"/>
      </c:catAx>
      <c:valAx>
        <c:axId val="424898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Chl 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all!$L$2:$L$146</c:f>
              <c:numCache>
                <c:formatCode>General</c:formatCode>
                <c:ptCount val="2"/>
                <c:pt idx="0">
                  <c:v>40.866999999999997</c:v>
                </c:pt>
                <c:pt idx="1">
                  <c:v>378.24999999999994</c:v>
                </c:pt>
              </c:numCache>
            </c:numRef>
          </c:xVal>
          <c:yVal>
            <c:numRef>
              <c:f>all!$M$2:$M$146</c:f>
              <c:numCache>
                <c:formatCode>General</c:formatCode>
                <c:ptCount val="2"/>
                <c:pt idx="0">
                  <c:v>28.2</c:v>
                </c:pt>
                <c:pt idx="1">
                  <c:v>422.96666666666664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1-453B-9592-38259593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1">
      <cx:tx>
        <cx:txData>
          <cx:v>n = 122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 = 122</a:t>
          </a:r>
        </a:p>
      </cx:txPr>
    </cx:title>
    <cx:plotArea>
      <cx:plotAreaRegion>
        <cx:series layoutId="clusteredColumn" uniqueId="{00000000-AD5A-4CAF-B048-64448EA560F5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Difference between spectrophotometric vs fluorometric estimates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Difference between spectrophotometric vs fluorometric estimates</a:t>
              </a:r>
            </a:p>
          </cx:txPr>
        </cx:title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1">
      <cx:tx>
        <cx:txData>
          <cx:v>n = 145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 = 145</a:t>
          </a:r>
        </a:p>
      </cx:txPr>
    </cx:title>
    <cx:plotArea>
      <cx:plotAreaRegion>
        <cx:series layoutId="clusteredColumn" uniqueId="{68E197AA-01FC-4920-ACA2-011D4D27BC30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% error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% error</a:t>
              </a:r>
            </a:p>
          </cx:txPr>
        </cx:title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2</xdr:row>
      <xdr:rowOff>95250</xdr:rowOff>
    </xdr:from>
    <xdr:to>
      <xdr:col>22</xdr:col>
      <xdr:colOff>442912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44</xdr:row>
      <xdr:rowOff>95250</xdr:rowOff>
    </xdr:from>
    <xdr:to>
      <xdr:col>23</xdr:col>
      <xdr:colOff>28575</xdr:colOff>
      <xdr:row>61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68578-EA8A-4D95-9064-65094383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2</xdr:row>
      <xdr:rowOff>45720</xdr:rowOff>
    </xdr:from>
    <xdr:to>
      <xdr:col>23</xdr:col>
      <xdr:colOff>327660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12FC8-1C00-48D0-A1F3-ED955096F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190499</xdr:rowOff>
    </xdr:from>
    <xdr:to>
      <xdr:col>23</xdr:col>
      <xdr:colOff>152400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23</xdr:col>
      <xdr:colOff>152400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15</xdr:row>
      <xdr:rowOff>0</xdr:rowOff>
    </xdr:from>
    <xdr:to>
      <xdr:col>10</xdr:col>
      <xdr:colOff>38100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129540</xdr:colOff>
      <xdr:row>1</xdr:row>
      <xdr:rowOff>0</xdr:rowOff>
    </xdr:from>
    <xdr:to>
      <xdr:col>32</xdr:col>
      <xdr:colOff>533400</xdr:colOff>
      <xdr:row>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139D3D-5946-4997-89F1-0E418EA82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137160</xdr:colOff>
      <xdr:row>6</xdr:row>
      <xdr:rowOff>99060</xdr:rowOff>
    </xdr:from>
    <xdr:to>
      <xdr:col>32</xdr:col>
      <xdr:colOff>571500</xdr:colOff>
      <xdr:row>23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C446F3-F0C1-425B-AECA-25AD3F1788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167640</xdr:colOff>
      <xdr:row>24</xdr:row>
      <xdr:rowOff>167640</xdr:rowOff>
    </xdr:from>
    <xdr:to>
      <xdr:col>34</xdr:col>
      <xdr:colOff>472440</xdr:colOff>
      <xdr:row>41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2057F-321C-4624-9C58-C82A7C616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showGridLines="0" workbookViewId="0">
      <pane ySplit="1" topLeftCell="A360" activePane="bottomLeft" state="frozen"/>
      <selection pane="bottomLeft" activeCell="A368" sqref="A368:XFD368"/>
    </sheetView>
  </sheetViews>
  <sheetFormatPr defaultRowHeight="15" x14ac:dyDescent="0.25"/>
  <cols>
    <col min="1" max="1" width="10.5703125" bestFit="1" customWidth="1"/>
    <col min="2" max="22" width="12.85546875" customWidth="1"/>
  </cols>
  <sheetData>
    <row r="1" spans="1:22" s="3" customFormat="1" ht="60" x14ac:dyDescent="0.25"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</row>
    <row r="3" spans="1:22" x14ac:dyDescent="0.25">
      <c r="A3" s="2">
        <v>300</v>
      </c>
      <c r="B3" s="2">
        <v>0.35799999999999998</v>
      </c>
      <c r="C3" s="2">
        <v>0.34599999999999997</v>
      </c>
      <c r="D3" s="2">
        <v>0.41</v>
      </c>
      <c r="E3" s="2">
        <v>0.41599999999999998</v>
      </c>
      <c r="F3" s="2">
        <v>0.36899999999999999</v>
      </c>
      <c r="G3" s="2">
        <v>0.39900000000000002</v>
      </c>
      <c r="H3" s="2">
        <v>0.44900000000000001</v>
      </c>
      <c r="I3" s="2">
        <v>0.36299999999999999</v>
      </c>
      <c r="J3" s="2">
        <v>0.34699999999999998</v>
      </c>
      <c r="K3" s="2">
        <v>0.433</v>
      </c>
      <c r="L3" s="2">
        <v>0.41899999999999998</v>
      </c>
      <c r="M3" s="2">
        <v>0.372</v>
      </c>
      <c r="N3" s="2">
        <v>0.40300000000000002</v>
      </c>
      <c r="O3" s="2">
        <v>0.45800000000000002</v>
      </c>
      <c r="P3" s="2">
        <v>0.36399999999999999</v>
      </c>
      <c r="Q3" s="2">
        <v>0.34899999999999998</v>
      </c>
      <c r="R3" s="2">
        <v>0.41799999999999998</v>
      </c>
      <c r="S3" s="2">
        <v>0.41799999999999998</v>
      </c>
      <c r="T3" s="2">
        <v>0.374</v>
      </c>
      <c r="U3" s="2">
        <v>0.40500000000000003</v>
      </c>
      <c r="V3" s="2">
        <v>0.46100000000000002</v>
      </c>
    </row>
    <row r="4" spans="1:22" x14ac:dyDescent="0.25">
      <c r="A4" s="2">
        <v>301</v>
      </c>
      <c r="B4" s="2">
        <v>0.32600000000000001</v>
      </c>
      <c r="C4" s="2">
        <v>0.317</v>
      </c>
      <c r="D4" s="2">
        <v>0.38</v>
      </c>
      <c r="E4" s="2">
        <v>0.38800000000000001</v>
      </c>
      <c r="F4" s="2">
        <v>0.33900000000000002</v>
      </c>
      <c r="G4" s="2">
        <v>0.372</v>
      </c>
      <c r="H4" s="2">
        <v>0.41899999999999998</v>
      </c>
      <c r="I4" s="2">
        <v>0.33100000000000002</v>
      </c>
      <c r="J4" s="2">
        <v>0.317</v>
      </c>
      <c r="K4" s="2">
        <v>0.40300000000000002</v>
      </c>
      <c r="L4" s="2">
        <v>0.39100000000000001</v>
      </c>
      <c r="M4" s="2">
        <v>0.34399999999999997</v>
      </c>
      <c r="N4" s="2">
        <v>0.374</v>
      </c>
      <c r="O4" s="2">
        <v>0.42699999999999999</v>
      </c>
      <c r="P4" s="2">
        <v>0.33300000000000002</v>
      </c>
      <c r="Q4" s="2">
        <v>0.32</v>
      </c>
      <c r="R4" s="2">
        <v>0.38900000000000001</v>
      </c>
      <c r="S4" s="2">
        <v>0.39</v>
      </c>
      <c r="T4" s="2">
        <v>0.34599999999999997</v>
      </c>
      <c r="U4" s="2">
        <v>0.376</v>
      </c>
      <c r="V4" s="2">
        <v>0.43</v>
      </c>
    </row>
    <row r="5" spans="1:22" x14ac:dyDescent="0.25">
      <c r="A5" s="2">
        <v>302</v>
      </c>
      <c r="B5" s="2">
        <v>0.30499999999999999</v>
      </c>
      <c r="C5" s="2">
        <v>0.29399999999999998</v>
      </c>
      <c r="D5" s="2">
        <v>0.35699999999999998</v>
      </c>
      <c r="E5" s="2">
        <v>0.36599999999999999</v>
      </c>
      <c r="F5" s="2">
        <v>0.318</v>
      </c>
      <c r="G5" s="2">
        <v>0.35099999999999998</v>
      </c>
      <c r="H5" s="2">
        <v>0.39600000000000002</v>
      </c>
      <c r="I5" s="2">
        <v>0.308</v>
      </c>
      <c r="J5" s="2">
        <v>0.29399999999999998</v>
      </c>
      <c r="K5" s="2">
        <v>0.38200000000000001</v>
      </c>
      <c r="L5" s="2">
        <v>0.36899999999999999</v>
      </c>
      <c r="M5" s="2">
        <v>0.32300000000000001</v>
      </c>
      <c r="N5" s="2">
        <v>0.35299999999999998</v>
      </c>
      <c r="O5" s="2">
        <v>0.40400000000000003</v>
      </c>
      <c r="P5" s="2">
        <v>0.31</v>
      </c>
      <c r="Q5" s="2">
        <v>0.29799999999999999</v>
      </c>
      <c r="R5" s="2">
        <v>0.36599999999999999</v>
      </c>
      <c r="S5" s="2">
        <v>0.36799999999999999</v>
      </c>
      <c r="T5" s="2">
        <v>0.32500000000000001</v>
      </c>
      <c r="U5" s="2">
        <v>0.35499999999999998</v>
      </c>
      <c r="V5" s="2">
        <v>0.40699999999999997</v>
      </c>
    </row>
    <row r="6" spans="1:22" x14ac:dyDescent="0.25">
      <c r="A6" s="2">
        <v>303</v>
      </c>
      <c r="B6" s="2">
        <v>0.28499999999999998</v>
      </c>
      <c r="C6" s="2">
        <v>0.27700000000000002</v>
      </c>
      <c r="D6" s="2">
        <v>0.33900000000000002</v>
      </c>
      <c r="E6" s="2">
        <v>0.34799999999999998</v>
      </c>
      <c r="F6" s="2">
        <v>0.3</v>
      </c>
      <c r="G6" s="2">
        <v>0.33300000000000002</v>
      </c>
      <c r="H6" s="2">
        <v>0.378</v>
      </c>
      <c r="I6" s="2">
        <v>0.28999999999999998</v>
      </c>
      <c r="J6" s="2">
        <v>0.27700000000000002</v>
      </c>
      <c r="K6" s="2">
        <v>0.36499999999999999</v>
      </c>
      <c r="L6" s="2">
        <v>0.35099999999999998</v>
      </c>
      <c r="M6" s="2">
        <v>0.30599999999999999</v>
      </c>
      <c r="N6" s="2">
        <v>0.33600000000000002</v>
      </c>
      <c r="O6" s="2">
        <v>0.38700000000000001</v>
      </c>
      <c r="P6" s="2">
        <v>0.29199999999999998</v>
      </c>
      <c r="Q6" s="2">
        <v>0.28000000000000003</v>
      </c>
      <c r="R6" s="2">
        <v>0.34799999999999998</v>
      </c>
      <c r="S6" s="2">
        <v>0.35199999999999998</v>
      </c>
      <c r="T6" s="2">
        <v>0.308</v>
      </c>
      <c r="U6" s="2">
        <v>0.33900000000000002</v>
      </c>
      <c r="V6" s="2">
        <v>0.39</v>
      </c>
    </row>
    <row r="7" spans="1:22" x14ac:dyDescent="0.25">
      <c r="A7" s="2">
        <v>304</v>
      </c>
      <c r="B7" s="2">
        <v>0.27</v>
      </c>
      <c r="C7" s="2">
        <v>0.26200000000000001</v>
      </c>
      <c r="D7" s="2">
        <v>0.32400000000000001</v>
      </c>
      <c r="E7" s="2">
        <v>0.33300000000000002</v>
      </c>
      <c r="F7" s="2">
        <v>0.28499999999999998</v>
      </c>
      <c r="G7" s="2">
        <v>0.318</v>
      </c>
      <c r="H7" s="2">
        <v>0.36199999999999999</v>
      </c>
      <c r="I7" s="2">
        <v>0.27400000000000002</v>
      </c>
      <c r="J7" s="2">
        <v>0.26300000000000001</v>
      </c>
      <c r="K7" s="2">
        <v>0.35</v>
      </c>
      <c r="L7" s="2">
        <v>0.33700000000000002</v>
      </c>
      <c r="M7" s="2">
        <v>0.29199999999999998</v>
      </c>
      <c r="N7" s="2">
        <v>0.32200000000000001</v>
      </c>
      <c r="O7" s="2">
        <v>0.373</v>
      </c>
      <c r="P7" s="2">
        <v>0.27600000000000002</v>
      </c>
      <c r="Q7" s="2">
        <v>0.26500000000000001</v>
      </c>
      <c r="R7" s="2">
        <v>0.33400000000000002</v>
      </c>
      <c r="S7" s="2">
        <v>0.33700000000000002</v>
      </c>
      <c r="T7" s="2">
        <v>0.29399999999999998</v>
      </c>
      <c r="U7" s="2">
        <v>0.32500000000000001</v>
      </c>
      <c r="V7" s="2">
        <v>0.375</v>
      </c>
    </row>
    <row r="8" spans="1:22" x14ac:dyDescent="0.25">
      <c r="A8" s="2">
        <v>305</v>
      </c>
      <c r="B8" s="2">
        <v>0.25900000000000001</v>
      </c>
      <c r="C8" s="2">
        <v>0.251</v>
      </c>
      <c r="D8" s="2">
        <v>0.314</v>
      </c>
      <c r="E8" s="2">
        <v>0.32300000000000001</v>
      </c>
      <c r="F8" s="2">
        <v>0.27500000000000002</v>
      </c>
      <c r="G8" s="2">
        <v>0.308</v>
      </c>
      <c r="H8" s="2">
        <v>0.35199999999999998</v>
      </c>
      <c r="I8" s="2">
        <v>0.26300000000000001</v>
      </c>
      <c r="J8" s="2">
        <v>0.252</v>
      </c>
      <c r="K8" s="2">
        <v>0.34</v>
      </c>
      <c r="L8" s="2">
        <v>0.32800000000000001</v>
      </c>
      <c r="M8" s="2">
        <v>0.28199999999999997</v>
      </c>
      <c r="N8" s="2">
        <v>0.313</v>
      </c>
      <c r="O8" s="2">
        <v>0.36299999999999999</v>
      </c>
      <c r="P8" s="2">
        <v>0.26500000000000001</v>
      </c>
      <c r="Q8" s="2">
        <v>0.255</v>
      </c>
      <c r="R8" s="2">
        <v>0.32400000000000001</v>
      </c>
      <c r="S8" s="2">
        <v>0.32700000000000001</v>
      </c>
      <c r="T8" s="2">
        <v>0.28399999999999997</v>
      </c>
      <c r="U8" s="2">
        <v>0.316</v>
      </c>
      <c r="V8" s="2">
        <v>0.36499999999999999</v>
      </c>
    </row>
    <row r="9" spans="1:22" x14ac:dyDescent="0.25">
      <c r="A9" s="2">
        <v>306</v>
      </c>
      <c r="B9" s="2">
        <v>0.248</v>
      </c>
      <c r="C9" s="2">
        <v>0.24099999999999999</v>
      </c>
      <c r="D9" s="2">
        <v>0.30299999999999999</v>
      </c>
      <c r="E9" s="2">
        <v>0.313</v>
      </c>
      <c r="F9" s="2">
        <v>0.26500000000000001</v>
      </c>
      <c r="G9" s="2">
        <v>0.29799999999999999</v>
      </c>
      <c r="H9" s="2">
        <v>0.34100000000000003</v>
      </c>
      <c r="I9" s="2">
        <v>0.252</v>
      </c>
      <c r="J9" s="2">
        <v>0.24199999999999999</v>
      </c>
      <c r="K9" s="2">
        <v>0.33</v>
      </c>
      <c r="L9" s="2">
        <v>0.31900000000000001</v>
      </c>
      <c r="M9" s="2">
        <v>0.27300000000000002</v>
      </c>
      <c r="N9" s="2">
        <v>0.30399999999999999</v>
      </c>
      <c r="O9" s="2">
        <v>0.35299999999999998</v>
      </c>
      <c r="P9" s="2">
        <v>0.255</v>
      </c>
      <c r="Q9" s="2">
        <v>0.245</v>
      </c>
      <c r="R9" s="2">
        <v>0.314</v>
      </c>
      <c r="S9" s="2">
        <v>0.318</v>
      </c>
      <c r="T9" s="2">
        <v>0.27500000000000002</v>
      </c>
      <c r="U9" s="2">
        <v>0.307</v>
      </c>
      <c r="V9" s="2">
        <v>0.35599999999999998</v>
      </c>
    </row>
    <row r="10" spans="1:22" x14ac:dyDescent="0.25">
      <c r="A10" s="2">
        <v>307</v>
      </c>
      <c r="B10" s="2">
        <v>0.23799999999999999</v>
      </c>
      <c r="C10" s="2">
        <v>0.23300000000000001</v>
      </c>
      <c r="D10" s="2">
        <v>0.29499999999999998</v>
      </c>
      <c r="E10" s="2">
        <v>0.30499999999999999</v>
      </c>
      <c r="F10" s="2">
        <v>0.25700000000000001</v>
      </c>
      <c r="G10" s="2">
        <v>0.29099999999999998</v>
      </c>
      <c r="H10" s="2">
        <v>0.33200000000000002</v>
      </c>
      <c r="I10" s="2">
        <v>0.24299999999999999</v>
      </c>
      <c r="J10" s="2">
        <v>0.23400000000000001</v>
      </c>
      <c r="K10" s="2">
        <v>0.32200000000000001</v>
      </c>
      <c r="L10" s="2">
        <v>0.311</v>
      </c>
      <c r="M10" s="2">
        <v>0.26600000000000001</v>
      </c>
      <c r="N10" s="2">
        <v>0.29699999999999999</v>
      </c>
      <c r="O10" s="2">
        <v>0.34499999999999997</v>
      </c>
      <c r="P10" s="2">
        <v>0.245</v>
      </c>
      <c r="Q10" s="2">
        <v>0.23599999999999999</v>
      </c>
      <c r="R10" s="2">
        <v>0.30599999999999999</v>
      </c>
      <c r="S10" s="2">
        <v>0.311</v>
      </c>
      <c r="T10" s="2">
        <v>0.26800000000000002</v>
      </c>
      <c r="U10" s="2">
        <v>0.3</v>
      </c>
      <c r="V10" s="2">
        <v>0.34799999999999998</v>
      </c>
    </row>
    <row r="11" spans="1:22" x14ac:dyDescent="0.25">
      <c r="A11" s="2">
        <v>308</v>
      </c>
      <c r="B11" s="2">
        <v>0.23100000000000001</v>
      </c>
      <c r="C11" s="2">
        <v>0.22600000000000001</v>
      </c>
      <c r="D11" s="2">
        <v>0.28799999999999998</v>
      </c>
      <c r="E11" s="2">
        <v>0.29899999999999999</v>
      </c>
      <c r="F11" s="2">
        <v>0.25</v>
      </c>
      <c r="G11" s="2">
        <v>0.28499999999999998</v>
      </c>
      <c r="H11" s="2">
        <v>0.32500000000000001</v>
      </c>
      <c r="I11" s="2">
        <v>0.23499999999999999</v>
      </c>
      <c r="J11" s="2">
        <v>0.22800000000000001</v>
      </c>
      <c r="K11" s="2">
        <v>0.316</v>
      </c>
      <c r="L11" s="2">
        <v>0.30599999999999999</v>
      </c>
      <c r="M11" s="2">
        <v>0.26</v>
      </c>
      <c r="N11" s="2">
        <v>0.29199999999999998</v>
      </c>
      <c r="O11" s="2">
        <v>0.34</v>
      </c>
      <c r="P11" s="2">
        <v>0.23699999999999999</v>
      </c>
      <c r="Q11" s="2">
        <v>0.23</v>
      </c>
      <c r="R11" s="2">
        <v>0.3</v>
      </c>
      <c r="S11" s="2">
        <v>0.30599999999999999</v>
      </c>
      <c r="T11" s="2">
        <v>0.26200000000000001</v>
      </c>
      <c r="U11" s="2">
        <v>0.29499999999999998</v>
      </c>
      <c r="V11" s="2">
        <v>0.34200000000000003</v>
      </c>
    </row>
    <row r="12" spans="1:22" x14ac:dyDescent="0.25">
      <c r="A12" s="2">
        <v>309</v>
      </c>
      <c r="B12" s="2">
        <v>0.224</v>
      </c>
      <c r="C12" s="2">
        <v>0.22</v>
      </c>
      <c r="D12" s="2">
        <v>0.28199999999999997</v>
      </c>
      <c r="E12" s="2">
        <v>0.29499999999999998</v>
      </c>
      <c r="F12" s="2">
        <v>0.24399999999999999</v>
      </c>
      <c r="G12" s="2">
        <v>0.28100000000000003</v>
      </c>
      <c r="H12" s="2">
        <v>0.31900000000000001</v>
      </c>
      <c r="I12" s="2">
        <v>0.22800000000000001</v>
      </c>
      <c r="J12" s="2">
        <v>0.222</v>
      </c>
      <c r="K12" s="2">
        <v>0.31</v>
      </c>
      <c r="L12" s="2">
        <v>0.30199999999999999</v>
      </c>
      <c r="M12" s="2">
        <v>0.25600000000000001</v>
      </c>
      <c r="N12" s="2">
        <v>0.28899999999999998</v>
      </c>
      <c r="O12" s="2">
        <v>0.33400000000000002</v>
      </c>
      <c r="P12" s="2">
        <v>0.23100000000000001</v>
      </c>
      <c r="Q12" s="2">
        <v>0.224</v>
      </c>
      <c r="R12" s="2">
        <v>0.29499999999999998</v>
      </c>
      <c r="S12" s="2">
        <v>0.30099999999999999</v>
      </c>
      <c r="T12" s="2">
        <v>0.25800000000000001</v>
      </c>
      <c r="U12" s="2">
        <v>0.29199999999999998</v>
      </c>
      <c r="V12" s="2">
        <v>0.33700000000000002</v>
      </c>
    </row>
    <row r="13" spans="1:22" x14ac:dyDescent="0.25">
      <c r="A13" s="2">
        <v>310</v>
      </c>
      <c r="B13" s="2">
        <v>0.218</v>
      </c>
      <c r="C13" s="2">
        <v>0.215</v>
      </c>
      <c r="D13" s="2">
        <v>0.27800000000000002</v>
      </c>
      <c r="E13" s="2">
        <v>0.29099999999999998</v>
      </c>
      <c r="F13" s="2">
        <v>0.24</v>
      </c>
      <c r="G13" s="2">
        <v>0.27800000000000002</v>
      </c>
      <c r="H13" s="2">
        <v>0.315</v>
      </c>
      <c r="I13" s="2">
        <v>0.223</v>
      </c>
      <c r="J13" s="2">
        <v>0.218</v>
      </c>
      <c r="K13" s="2">
        <v>0.307</v>
      </c>
      <c r="L13" s="2">
        <v>0.29899999999999999</v>
      </c>
      <c r="M13" s="2">
        <v>0.252</v>
      </c>
      <c r="N13" s="2">
        <v>0.28599999999999998</v>
      </c>
      <c r="O13" s="2">
        <v>0.33100000000000002</v>
      </c>
      <c r="P13" s="2">
        <v>0.22500000000000001</v>
      </c>
      <c r="Q13" s="2">
        <v>0.22</v>
      </c>
      <c r="R13" s="2">
        <v>0.28999999999999998</v>
      </c>
      <c r="S13" s="2">
        <v>0.29899999999999999</v>
      </c>
      <c r="T13" s="2">
        <v>0.254</v>
      </c>
      <c r="U13" s="2">
        <v>0.28899999999999998</v>
      </c>
      <c r="V13" s="2">
        <v>0.33400000000000002</v>
      </c>
    </row>
    <row r="14" spans="1:22" x14ac:dyDescent="0.25">
      <c r="A14" s="2">
        <v>311</v>
      </c>
      <c r="B14" s="2">
        <v>0.21299999999999999</v>
      </c>
      <c r="C14" s="2">
        <v>0.21099999999999999</v>
      </c>
      <c r="D14" s="2">
        <v>0.27300000000000002</v>
      </c>
      <c r="E14" s="2">
        <v>0.28799999999999998</v>
      </c>
      <c r="F14" s="2">
        <v>0.23599999999999999</v>
      </c>
      <c r="G14" s="2">
        <v>0.27500000000000002</v>
      </c>
      <c r="H14" s="2">
        <v>0.31</v>
      </c>
      <c r="I14" s="2">
        <v>0.217</v>
      </c>
      <c r="J14" s="2">
        <v>0.21299999999999999</v>
      </c>
      <c r="K14" s="2">
        <v>0.30299999999999999</v>
      </c>
      <c r="L14" s="2">
        <v>0.29699999999999999</v>
      </c>
      <c r="M14" s="2">
        <v>0.249</v>
      </c>
      <c r="N14" s="2">
        <v>0.28399999999999997</v>
      </c>
      <c r="O14" s="2">
        <v>0.32700000000000001</v>
      </c>
      <c r="P14" s="2">
        <v>0.22</v>
      </c>
      <c r="Q14" s="2">
        <v>0.216</v>
      </c>
      <c r="R14" s="2">
        <v>0.28699999999999998</v>
      </c>
      <c r="S14" s="2">
        <v>0.29599999999999999</v>
      </c>
      <c r="T14" s="2">
        <v>0.251</v>
      </c>
      <c r="U14" s="2">
        <v>0.28699999999999998</v>
      </c>
      <c r="V14" s="2">
        <v>0.33</v>
      </c>
    </row>
    <row r="15" spans="1:22" x14ac:dyDescent="0.25">
      <c r="A15" s="2">
        <v>312</v>
      </c>
      <c r="B15" s="2">
        <v>0.20899999999999999</v>
      </c>
      <c r="C15" s="2">
        <v>0.20699999999999999</v>
      </c>
      <c r="D15" s="2">
        <v>0.27</v>
      </c>
      <c r="E15" s="2">
        <v>0.28599999999999998</v>
      </c>
      <c r="F15" s="2">
        <v>0.23300000000000001</v>
      </c>
      <c r="G15" s="2">
        <v>0.27300000000000002</v>
      </c>
      <c r="H15" s="2">
        <v>0.308</v>
      </c>
      <c r="I15" s="2">
        <v>0.21299999999999999</v>
      </c>
      <c r="J15" s="2">
        <v>0.21</v>
      </c>
      <c r="K15" s="2">
        <v>0.3</v>
      </c>
      <c r="L15" s="2">
        <v>0.29499999999999998</v>
      </c>
      <c r="M15" s="2">
        <v>0.247</v>
      </c>
      <c r="N15" s="2">
        <v>0.28299999999999997</v>
      </c>
      <c r="O15" s="2">
        <v>0.32500000000000001</v>
      </c>
      <c r="P15" s="2">
        <v>0.215</v>
      </c>
      <c r="Q15" s="2">
        <v>0.21299999999999999</v>
      </c>
      <c r="R15" s="2">
        <v>0.28399999999999997</v>
      </c>
      <c r="S15" s="2">
        <v>0.29499999999999998</v>
      </c>
      <c r="T15" s="2">
        <v>0.249</v>
      </c>
      <c r="U15" s="2">
        <v>0.28599999999999998</v>
      </c>
      <c r="V15" s="2">
        <v>0.32800000000000001</v>
      </c>
    </row>
    <row r="16" spans="1:22" x14ac:dyDescent="0.25">
      <c r="A16" s="2">
        <v>313</v>
      </c>
      <c r="B16" s="2">
        <v>0.20399999999999999</v>
      </c>
      <c r="C16" s="2">
        <v>0.20399999999999999</v>
      </c>
      <c r="D16" s="2">
        <v>0.26800000000000002</v>
      </c>
      <c r="E16" s="2">
        <v>0.28399999999999997</v>
      </c>
      <c r="F16" s="2">
        <v>0.23</v>
      </c>
      <c r="G16" s="2">
        <v>0.27100000000000002</v>
      </c>
      <c r="H16" s="2">
        <v>0.30399999999999999</v>
      </c>
      <c r="I16" s="2">
        <v>0.20799999999999999</v>
      </c>
      <c r="J16" s="2">
        <v>0.20699999999999999</v>
      </c>
      <c r="K16" s="2">
        <v>0.29699999999999999</v>
      </c>
      <c r="L16" s="2">
        <v>0.29399999999999998</v>
      </c>
      <c r="M16" s="2">
        <v>0.245</v>
      </c>
      <c r="N16" s="2">
        <v>0.28100000000000003</v>
      </c>
      <c r="O16" s="2">
        <v>0.32200000000000001</v>
      </c>
      <c r="P16" s="2">
        <v>0.21</v>
      </c>
      <c r="Q16" s="2">
        <v>0.20899999999999999</v>
      </c>
      <c r="R16" s="2">
        <v>0.28199999999999997</v>
      </c>
      <c r="S16" s="2">
        <v>0.29299999999999998</v>
      </c>
      <c r="T16" s="2">
        <v>0.247</v>
      </c>
      <c r="U16" s="2">
        <v>0.28399999999999997</v>
      </c>
      <c r="V16" s="2">
        <v>0.32600000000000001</v>
      </c>
    </row>
    <row r="17" spans="1:22" x14ac:dyDescent="0.25">
      <c r="A17" s="2">
        <v>314</v>
      </c>
      <c r="B17" s="2">
        <v>0.19900000000000001</v>
      </c>
      <c r="C17" s="2">
        <v>0.2</v>
      </c>
      <c r="D17" s="2">
        <v>0.26500000000000001</v>
      </c>
      <c r="E17" s="2">
        <v>0.28100000000000003</v>
      </c>
      <c r="F17" s="2">
        <v>0.22800000000000001</v>
      </c>
      <c r="G17" s="2">
        <v>0.26800000000000002</v>
      </c>
      <c r="H17" s="2">
        <v>0.30099999999999999</v>
      </c>
      <c r="I17" s="2">
        <v>0.20300000000000001</v>
      </c>
      <c r="J17" s="2">
        <v>0.20399999999999999</v>
      </c>
      <c r="K17" s="2">
        <v>0.29499999999999998</v>
      </c>
      <c r="L17" s="2">
        <v>0.29199999999999998</v>
      </c>
      <c r="M17" s="2">
        <v>0.24199999999999999</v>
      </c>
      <c r="N17" s="2">
        <v>0.28000000000000003</v>
      </c>
      <c r="O17" s="2">
        <v>0.32</v>
      </c>
      <c r="P17" s="2">
        <v>0.20599999999999999</v>
      </c>
      <c r="Q17" s="2">
        <v>0.20599999999999999</v>
      </c>
      <c r="R17" s="2">
        <v>0.28000000000000003</v>
      </c>
      <c r="S17" s="2">
        <v>0.29099999999999998</v>
      </c>
      <c r="T17" s="2">
        <v>0.24399999999999999</v>
      </c>
      <c r="U17" s="2">
        <v>0.28199999999999997</v>
      </c>
      <c r="V17" s="2">
        <v>0.32300000000000001</v>
      </c>
    </row>
    <row r="18" spans="1:22" x14ac:dyDescent="0.25">
      <c r="A18" s="2">
        <v>315</v>
      </c>
      <c r="B18" s="2">
        <v>0.19500000000000001</v>
      </c>
      <c r="C18" s="2">
        <v>0.19800000000000001</v>
      </c>
      <c r="D18" s="2">
        <v>0.26100000000000001</v>
      </c>
      <c r="E18" s="2">
        <v>0.27900000000000003</v>
      </c>
      <c r="F18" s="2">
        <v>0.22500000000000001</v>
      </c>
      <c r="G18" s="2">
        <v>0.26600000000000001</v>
      </c>
      <c r="H18" s="2">
        <v>0.29899999999999999</v>
      </c>
      <c r="I18" s="2">
        <v>0.19900000000000001</v>
      </c>
      <c r="J18" s="2">
        <v>0.20100000000000001</v>
      </c>
      <c r="K18" s="2">
        <v>0.29299999999999998</v>
      </c>
      <c r="L18" s="2">
        <v>0.28899999999999998</v>
      </c>
      <c r="M18" s="2">
        <v>0.24</v>
      </c>
      <c r="N18" s="2">
        <v>0.27800000000000002</v>
      </c>
      <c r="O18" s="2">
        <v>0.318</v>
      </c>
      <c r="P18" s="2">
        <v>0.20200000000000001</v>
      </c>
      <c r="Q18" s="2">
        <v>0.20300000000000001</v>
      </c>
      <c r="R18" s="2">
        <v>0.27700000000000002</v>
      </c>
      <c r="S18" s="2">
        <v>0.28899999999999998</v>
      </c>
      <c r="T18" s="2">
        <v>0.24299999999999999</v>
      </c>
      <c r="U18" s="2">
        <v>0.28100000000000003</v>
      </c>
      <c r="V18" s="2">
        <v>0.32100000000000001</v>
      </c>
    </row>
    <row r="19" spans="1:22" x14ac:dyDescent="0.25">
      <c r="A19" s="2">
        <v>316</v>
      </c>
      <c r="B19" s="2">
        <v>0.191</v>
      </c>
      <c r="C19" s="2">
        <v>0.19400000000000001</v>
      </c>
      <c r="D19" s="2">
        <v>0.25800000000000001</v>
      </c>
      <c r="E19" s="2">
        <v>0.27600000000000002</v>
      </c>
      <c r="F19" s="2">
        <v>0.223</v>
      </c>
      <c r="G19" s="2">
        <v>0.26300000000000001</v>
      </c>
      <c r="H19" s="2">
        <v>0.29699999999999999</v>
      </c>
      <c r="I19" s="2">
        <v>0.19400000000000001</v>
      </c>
      <c r="J19" s="2">
        <v>0.19800000000000001</v>
      </c>
      <c r="K19" s="2">
        <v>0.28999999999999998</v>
      </c>
      <c r="L19" s="2">
        <v>0.28699999999999998</v>
      </c>
      <c r="M19" s="2">
        <v>0.23799999999999999</v>
      </c>
      <c r="N19" s="2">
        <v>0.27600000000000002</v>
      </c>
      <c r="O19" s="2">
        <v>0.316</v>
      </c>
      <c r="P19" s="2">
        <v>0.19700000000000001</v>
      </c>
      <c r="Q19" s="2">
        <v>0.20100000000000001</v>
      </c>
      <c r="R19" s="2">
        <v>0.27300000000000002</v>
      </c>
      <c r="S19" s="2">
        <v>0.28599999999999998</v>
      </c>
      <c r="T19" s="2">
        <v>0.24099999999999999</v>
      </c>
      <c r="U19" s="2">
        <v>0.27800000000000002</v>
      </c>
      <c r="V19" s="2">
        <v>0.31900000000000001</v>
      </c>
    </row>
    <row r="20" spans="1:22" x14ac:dyDescent="0.25">
      <c r="A20" s="2">
        <v>317</v>
      </c>
      <c r="B20" s="2">
        <v>0.187</v>
      </c>
      <c r="C20" s="2">
        <v>0.191</v>
      </c>
      <c r="D20" s="2">
        <v>0.25600000000000001</v>
      </c>
      <c r="E20" s="2">
        <v>0.27300000000000002</v>
      </c>
      <c r="F20" s="2">
        <v>0.221</v>
      </c>
      <c r="G20" s="2">
        <v>0.26100000000000001</v>
      </c>
      <c r="H20" s="2">
        <v>0.29499999999999998</v>
      </c>
      <c r="I20" s="2">
        <v>0.19</v>
      </c>
      <c r="J20" s="2">
        <v>0.19500000000000001</v>
      </c>
      <c r="K20" s="2">
        <v>0.28799999999999998</v>
      </c>
      <c r="L20" s="2">
        <v>0.28399999999999997</v>
      </c>
      <c r="M20" s="2">
        <v>0.23699999999999999</v>
      </c>
      <c r="N20" s="2">
        <v>0.27300000000000002</v>
      </c>
      <c r="O20" s="2">
        <v>0.314</v>
      </c>
      <c r="P20" s="2">
        <v>0.193</v>
      </c>
      <c r="Q20" s="2">
        <v>0.19800000000000001</v>
      </c>
      <c r="R20" s="2">
        <v>0.27100000000000002</v>
      </c>
      <c r="S20" s="2">
        <v>0.28299999999999997</v>
      </c>
      <c r="T20" s="2">
        <v>0.23899999999999999</v>
      </c>
      <c r="U20" s="2">
        <v>0.27500000000000002</v>
      </c>
      <c r="V20" s="2">
        <v>0.317</v>
      </c>
    </row>
    <row r="21" spans="1:22" x14ac:dyDescent="0.25">
      <c r="A21" s="2">
        <v>318</v>
      </c>
      <c r="B21" s="2">
        <v>0.183</v>
      </c>
      <c r="C21" s="2">
        <v>0.189</v>
      </c>
      <c r="D21" s="2">
        <v>0.254</v>
      </c>
      <c r="E21" s="2">
        <v>0.27</v>
      </c>
      <c r="F21" s="2">
        <v>0.219</v>
      </c>
      <c r="G21" s="2">
        <v>0.25800000000000001</v>
      </c>
      <c r="H21" s="2">
        <v>0.29399999999999998</v>
      </c>
      <c r="I21" s="2">
        <v>0.186</v>
      </c>
      <c r="J21" s="2">
        <v>0.193</v>
      </c>
      <c r="K21" s="2">
        <v>0.28499999999999998</v>
      </c>
      <c r="L21" s="2">
        <v>0.28100000000000003</v>
      </c>
      <c r="M21" s="2">
        <v>0.23400000000000001</v>
      </c>
      <c r="N21" s="2">
        <v>0.27</v>
      </c>
      <c r="O21" s="2">
        <v>0.312</v>
      </c>
      <c r="P21" s="2">
        <v>0.188</v>
      </c>
      <c r="Q21" s="2">
        <v>0.19500000000000001</v>
      </c>
      <c r="R21" s="2">
        <v>0.26900000000000002</v>
      </c>
      <c r="S21" s="2">
        <v>0.28000000000000003</v>
      </c>
      <c r="T21" s="2">
        <v>0.23599999999999999</v>
      </c>
      <c r="U21" s="2">
        <v>0.27200000000000002</v>
      </c>
      <c r="V21" s="2">
        <v>0.315</v>
      </c>
    </row>
    <row r="22" spans="1:22" x14ac:dyDescent="0.25">
      <c r="A22" s="2">
        <v>319</v>
      </c>
      <c r="B22" s="2">
        <v>0.17899999999999999</v>
      </c>
      <c r="C22" s="2">
        <v>0.186</v>
      </c>
      <c r="D22" s="2">
        <v>0.252</v>
      </c>
      <c r="E22" s="2">
        <v>0.26700000000000002</v>
      </c>
      <c r="F22" s="2">
        <v>0.217</v>
      </c>
      <c r="G22" s="2">
        <v>0.255</v>
      </c>
      <c r="H22" s="2">
        <v>0.29199999999999998</v>
      </c>
      <c r="I22" s="2">
        <v>0.182</v>
      </c>
      <c r="J22" s="2">
        <v>0.19</v>
      </c>
      <c r="K22" s="2">
        <v>0.28299999999999997</v>
      </c>
      <c r="L22" s="2">
        <v>0.27800000000000002</v>
      </c>
      <c r="M22" s="2">
        <v>0.23300000000000001</v>
      </c>
      <c r="N22" s="2">
        <v>0.26700000000000002</v>
      </c>
      <c r="O22" s="2">
        <v>0.31</v>
      </c>
      <c r="P22" s="2">
        <v>0.184</v>
      </c>
      <c r="Q22" s="2">
        <v>0.192</v>
      </c>
      <c r="R22" s="2">
        <v>0.26700000000000002</v>
      </c>
      <c r="S22" s="2">
        <v>0.27700000000000002</v>
      </c>
      <c r="T22" s="2">
        <v>0.23400000000000001</v>
      </c>
      <c r="U22" s="2">
        <v>0.26900000000000002</v>
      </c>
      <c r="V22" s="2">
        <v>0.314</v>
      </c>
    </row>
    <row r="23" spans="1:22" x14ac:dyDescent="0.25">
      <c r="A23" s="2">
        <v>320</v>
      </c>
      <c r="B23" s="2">
        <v>0.17499999999999999</v>
      </c>
      <c r="C23" s="2">
        <v>0.184</v>
      </c>
      <c r="D23" s="2">
        <v>0.25</v>
      </c>
      <c r="E23" s="2">
        <v>0.26500000000000001</v>
      </c>
      <c r="F23" s="2">
        <v>0.216</v>
      </c>
      <c r="G23" s="2">
        <v>0.253</v>
      </c>
      <c r="H23" s="2">
        <v>0.29099999999999998</v>
      </c>
      <c r="I23" s="2">
        <v>0.17799999999999999</v>
      </c>
      <c r="J23" s="2">
        <v>0.188</v>
      </c>
      <c r="K23" s="2">
        <v>0.28100000000000003</v>
      </c>
      <c r="L23" s="2">
        <v>0.27600000000000002</v>
      </c>
      <c r="M23" s="2">
        <v>0.23100000000000001</v>
      </c>
      <c r="N23" s="2">
        <v>0.26500000000000001</v>
      </c>
      <c r="O23" s="2">
        <v>0.309</v>
      </c>
      <c r="P23" s="2">
        <v>0.18</v>
      </c>
      <c r="Q23" s="2">
        <v>0.19</v>
      </c>
      <c r="R23" s="2">
        <v>0.26400000000000001</v>
      </c>
      <c r="S23" s="2">
        <v>0.27500000000000002</v>
      </c>
      <c r="T23" s="2">
        <v>0.23200000000000001</v>
      </c>
      <c r="U23" s="2">
        <v>0.26700000000000002</v>
      </c>
      <c r="V23" s="2">
        <v>0.312</v>
      </c>
    </row>
    <row r="24" spans="1:22" x14ac:dyDescent="0.25">
      <c r="A24" s="2">
        <v>321</v>
      </c>
      <c r="B24" s="2">
        <v>0.17199999999999999</v>
      </c>
      <c r="C24" s="2">
        <v>0.18099999999999999</v>
      </c>
      <c r="D24" s="2">
        <v>0.248</v>
      </c>
      <c r="E24" s="2">
        <v>0.26300000000000001</v>
      </c>
      <c r="F24" s="2">
        <v>0.215</v>
      </c>
      <c r="G24" s="2">
        <v>0.251</v>
      </c>
      <c r="H24" s="2">
        <v>0.28999999999999998</v>
      </c>
      <c r="I24" s="2">
        <v>0.17399999999999999</v>
      </c>
      <c r="J24" s="2">
        <v>0.185</v>
      </c>
      <c r="K24" s="2">
        <v>0.27800000000000002</v>
      </c>
      <c r="L24" s="2">
        <v>0.27300000000000002</v>
      </c>
      <c r="M24" s="2">
        <v>0.22900000000000001</v>
      </c>
      <c r="N24" s="2">
        <v>0.26300000000000001</v>
      </c>
      <c r="O24" s="2">
        <v>0.307</v>
      </c>
      <c r="P24" s="2">
        <v>0.17599999999999999</v>
      </c>
      <c r="Q24" s="2">
        <v>0.187</v>
      </c>
      <c r="R24" s="2">
        <v>0.26200000000000001</v>
      </c>
      <c r="S24" s="2">
        <v>0.27200000000000002</v>
      </c>
      <c r="T24" s="2">
        <v>0.23</v>
      </c>
      <c r="U24" s="2">
        <v>0.26400000000000001</v>
      </c>
      <c r="V24" s="2">
        <v>0.31</v>
      </c>
    </row>
    <row r="25" spans="1:22" x14ac:dyDescent="0.25">
      <c r="A25" s="2">
        <v>322</v>
      </c>
      <c r="B25" s="2">
        <v>0.16800000000000001</v>
      </c>
      <c r="C25" s="2">
        <v>0.17899999999999999</v>
      </c>
      <c r="D25" s="2">
        <v>0.247</v>
      </c>
      <c r="E25" s="2">
        <v>0.26100000000000001</v>
      </c>
      <c r="F25" s="2">
        <v>0.21299999999999999</v>
      </c>
      <c r="G25" s="2">
        <v>0.249</v>
      </c>
      <c r="H25" s="2">
        <v>0.29099999999999998</v>
      </c>
      <c r="I25" s="2">
        <v>0.17</v>
      </c>
      <c r="J25" s="2">
        <v>0.183</v>
      </c>
      <c r="K25" s="2">
        <v>0.27600000000000002</v>
      </c>
      <c r="L25" s="2">
        <v>0.27</v>
      </c>
      <c r="M25" s="2">
        <v>0.22700000000000001</v>
      </c>
      <c r="N25" s="2">
        <v>0.26</v>
      </c>
      <c r="O25" s="2">
        <v>0.30499999999999999</v>
      </c>
      <c r="P25" s="2">
        <v>0.17199999999999999</v>
      </c>
      <c r="Q25" s="2">
        <v>0.185</v>
      </c>
      <c r="R25" s="2">
        <v>0.26</v>
      </c>
      <c r="S25" s="2">
        <v>0.27</v>
      </c>
      <c r="T25" s="2">
        <v>0.22800000000000001</v>
      </c>
      <c r="U25" s="2">
        <v>0.26100000000000001</v>
      </c>
      <c r="V25" s="2">
        <v>0.308</v>
      </c>
    </row>
    <row r="26" spans="1:22" x14ac:dyDescent="0.25">
      <c r="A26" s="2">
        <v>323</v>
      </c>
      <c r="B26" s="2">
        <v>0.16500000000000001</v>
      </c>
      <c r="C26" s="2">
        <v>0.17699999999999999</v>
      </c>
      <c r="D26" s="2">
        <v>0.246</v>
      </c>
      <c r="E26" s="2">
        <v>0.26</v>
      </c>
      <c r="F26" s="2">
        <v>0.21199999999999999</v>
      </c>
      <c r="G26" s="2">
        <v>0.248</v>
      </c>
      <c r="H26" s="2">
        <v>0.29099999999999998</v>
      </c>
      <c r="I26" s="2">
        <v>0.16600000000000001</v>
      </c>
      <c r="J26" s="2">
        <v>0.18</v>
      </c>
      <c r="K26" s="2">
        <v>0.27300000000000002</v>
      </c>
      <c r="L26" s="2">
        <v>0.26800000000000002</v>
      </c>
      <c r="M26" s="2">
        <v>0.22500000000000001</v>
      </c>
      <c r="N26" s="2">
        <v>0.25800000000000001</v>
      </c>
      <c r="O26" s="2">
        <v>0.30299999999999999</v>
      </c>
      <c r="P26" s="2">
        <v>0.16800000000000001</v>
      </c>
      <c r="Q26" s="2">
        <v>0.182</v>
      </c>
      <c r="R26" s="2">
        <v>0.25800000000000001</v>
      </c>
      <c r="S26" s="2">
        <v>0.26800000000000002</v>
      </c>
      <c r="T26" s="2">
        <v>0.22600000000000001</v>
      </c>
      <c r="U26" s="2">
        <v>0.25900000000000001</v>
      </c>
      <c r="V26" s="2">
        <v>0.30599999999999999</v>
      </c>
    </row>
    <row r="27" spans="1:22" x14ac:dyDescent="0.25">
      <c r="A27" s="2">
        <v>324</v>
      </c>
      <c r="B27" s="2">
        <v>0.16200000000000001</v>
      </c>
      <c r="C27" s="2">
        <v>0.17499999999999999</v>
      </c>
      <c r="D27" s="2">
        <v>0.245</v>
      </c>
      <c r="E27" s="2">
        <v>0.25900000000000001</v>
      </c>
      <c r="F27" s="2">
        <v>0.21099999999999999</v>
      </c>
      <c r="G27" s="2">
        <v>0.247</v>
      </c>
      <c r="H27" s="2">
        <v>0.28899999999999998</v>
      </c>
      <c r="I27" s="2">
        <v>0.16400000000000001</v>
      </c>
      <c r="J27" s="2">
        <v>0.17799999999999999</v>
      </c>
      <c r="K27" s="2">
        <v>0.27200000000000002</v>
      </c>
      <c r="L27" s="2">
        <v>0.26700000000000002</v>
      </c>
      <c r="M27" s="2">
        <v>0.223</v>
      </c>
      <c r="N27" s="2">
        <v>0.25600000000000001</v>
      </c>
      <c r="O27" s="2">
        <v>0.30099999999999999</v>
      </c>
      <c r="P27" s="2">
        <v>0.16500000000000001</v>
      </c>
      <c r="Q27" s="2">
        <v>0.18</v>
      </c>
      <c r="R27" s="2">
        <v>0.25600000000000001</v>
      </c>
      <c r="S27" s="2">
        <v>0.26600000000000001</v>
      </c>
      <c r="T27" s="2">
        <v>0.224</v>
      </c>
      <c r="U27" s="2">
        <v>0.25700000000000001</v>
      </c>
      <c r="V27" s="2">
        <v>0.30399999999999999</v>
      </c>
    </row>
    <row r="28" spans="1:22" x14ac:dyDescent="0.25">
      <c r="A28" s="2">
        <v>325</v>
      </c>
      <c r="B28" s="2">
        <v>0.159</v>
      </c>
      <c r="C28" s="2">
        <v>0.17399999999999999</v>
      </c>
      <c r="D28" s="2">
        <v>0.24299999999999999</v>
      </c>
      <c r="E28" s="2">
        <v>0.25900000000000001</v>
      </c>
      <c r="F28" s="2">
        <v>0.21099999999999999</v>
      </c>
      <c r="G28" s="2">
        <v>0.247</v>
      </c>
      <c r="H28" s="2">
        <v>0.28899999999999998</v>
      </c>
      <c r="I28" s="2">
        <v>0.16</v>
      </c>
      <c r="J28" s="2">
        <v>0.17599999999999999</v>
      </c>
      <c r="K28" s="2">
        <v>0.27</v>
      </c>
      <c r="L28" s="2">
        <v>0.26500000000000001</v>
      </c>
      <c r="M28" s="2">
        <v>0.221</v>
      </c>
      <c r="N28" s="2">
        <v>0.255</v>
      </c>
      <c r="O28" s="2">
        <v>0.29899999999999999</v>
      </c>
      <c r="P28" s="2">
        <v>0.16200000000000001</v>
      </c>
      <c r="Q28" s="2">
        <v>0.17799999999999999</v>
      </c>
      <c r="R28" s="2">
        <v>0.253</v>
      </c>
      <c r="S28" s="2">
        <v>0.26500000000000001</v>
      </c>
      <c r="T28" s="2">
        <v>0.222</v>
      </c>
      <c r="U28" s="2">
        <v>0.25600000000000001</v>
      </c>
      <c r="V28" s="2">
        <v>0.30299999999999999</v>
      </c>
    </row>
    <row r="29" spans="1:22" x14ac:dyDescent="0.25">
      <c r="A29" s="2">
        <v>326</v>
      </c>
      <c r="B29" s="2">
        <v>0.156</v>
      </c>
      <c r="C29" s="2">
        <v>0.17299999999999999</v>
      </c>
      <c r="D29" s="2">
        <v>0.24199999999999999</v>
      </c>
      <c r="E29" s="2">
        <v>0.25800000000000001</v>
      </c>
      <c r="F29" s="2">
        <v>0.21</v>
      </c>
      <c r="G29" s="2">
        <v>0.246</v>
      </c>
      <c r="H29" s="2">
        <v>0.28799999999999998</v>
      </c>
      <c r="I29" s="2">
        <v>0.158</v>
      </c>
      <c r="J29" s="2">
        <v>0.17399999999999999</v>
      </c>
      <c r="K29" s="2">
        <v>0.26800000000000002</v>
      </c>
      <c r="L29" s="2">
        <v>0.26400000000000001</v>
      </c>
      <c r="M29" s="2">
        <v>0.22</v>
      </c>
      <c r="N29" s="2">
        <v>0.253</v>
      </c>
      <c r="O29" s="2">
        <v>0.29799999999999999</v>
      </c>
      <c r="P29" s="2">
        <v>0.16</v>
      </c>
      <c r="Q29" s="2">
        <v>0.17599999999999999</v>
      </c>
      <c r="R29" s="2">
        <v>0.252</v>
      </c>
      <c r="S29" s="2">
        <v>0.26400000000000001</v>
      </c>
      <c r="T29" s="2">
        <v>0.221</v>
      </c>
      <c r="U29" s="2">
        <v>0.254</v>
      </c>
      <c r="V29" s="2">
        <v>0.30099999999999999</v>
      </c>
    </row>
    <row r="30" spans="1:22" x14ac:dyDescent="0.25">
      <c r="A30" s="2">
        <v>327</v>
      </c>
      <c r="B30" s="2">
        <v>0.153</v>
      </c>
      <c r="C30" s="2">
        <v>0.17100000000000001</v>
      </c>
      <c r="D30" s="2">
        <v>0.24099999999999999</v>
      </c>
      <c r="E30" s="2">
        <v>0.25800000000000001</v>
      </c>
      <c r="F30" s="2">
        <v>0.20899999999999999</v>
      </c>
      <c r="G30" s="2">
        <v>0.246</v>
      </c>
      <c r="H30" s="2">
        <v>0.28799999999999998</v>
      </c>
      <c r="I30" s="2">
        <v>0.155</v>
      </c>
      <c r="J30" s="2">
        <v>0.17199999999999999</v>
      </c>
      <c r="K30" s="2">
        <v>0.26600000000000001</v>
      </c>
      <c r="L30" s="2">
        <v>0.26200000000000001</v>
      </c>
      <c r="M30" s="2">
        <v>0.218</v>
      </c>
      <c r="N30" s="2">
        <v>0.251</v>
      </c>
      <c r="O30" s="2">
        <v>0.29499999999999998</v>
      </c>
      <c r="P30" s="2">
        <v>0.156</v>
      </c>
      <c r="Q30" s="2">
        <v>0.17399999999999999</v>
      </c>
      <c r="R30" s="2">
        <v>0.249</v>
      </c>
      <c r="S30" s="2">
        <v>0.26200000000000001</v>
      </c>
      <c r="T30" s="2">
        <v>0.219</v>
      </c>
      <c r="U30" s="2">
        <v>0.252</v>
      </c>
      <c r="V30" s="2">
        <v>0.29899999999999999</v>
      </c>
    </row>
    <row r="31" spans="1:22" x14ac:dyDescent="0.25">
      <c r="A31" s="2">
        <v>328</v>
      </c>
      <c r="B31" s="2">
        <v>0.151</v>
      </c>
      <c r="C31" s="2">
        <v>0.17</v>
      </c>
      <c r="D31" s="2">
        <v>0.24</v>
      </c>
      <c r="E31" s="2">
        <v>0.25700000000000001</v>
      </c>
      <c r="F31" s="2">
        <v>0.20799999999999999</v>
      </c>
      <c r="G31" s="2">
        <v>0.245</v>
      </c>
      <c r="H31" s="2">
        <v>0.28699999999999998</v>
      </c>
      <c r="I31" s="2">
        <v>0.152</v>
      </c>
      <c r="J31" s="2">
        <v>0.17100000000000001</v>
      </c>
      <c r="K31" s="2">
        <v>0.26400000000000001</v>
      </c>
      <c r="L31" s="2">
        <v>0.26</v>
      </c>
      <c r="M31" s="2">
        <v>0.216</v>
      </c>
      <c r="N31" s="2">
        <v>0.249</v>
      </c>
      <c r="O31" s="2">
        <v>0.29299999999999998</v>
      </c>
      <c r="P31" s="2">
        <v>0.154</v>
      </c>
      <c r="Q31" s="2">
        <v>0.17199999999999999</v>
      </c>
      <c r="R31" s="2">
        <v>0.248</v>
      </c>
      <c r="S31" s="2">
        <v>0.26</v>
      </c>
      <c r="T31" s="2">
        <v>0.217</v>
      </c>
      <c r="U31" s="2">
        <v>0.25</v>
      </c>
      <c r="V31" s="2">
        <v>0.29699999999999999</v>
      </c>
    </row>
    <row r="32" spans="1:22" x14ac:dyDescent="0.25">
      <c r="A32" s="2">
        <v>329</v>
      </c>
      <c r="B32" s="2">
        <v>0.14799999999999999</v>
      </c>
      <c r="C32" s="2">
        <v>0.16800000000000001</v>
      </c>
      <c r="D32" s="2">
        <v>0.23899999999999999</v>
      </c>
      <c r="E32" s="2">
        <v>0.255</v>
      </c>
      <c r="F32" s="2">
        <v>0.20699999999999999</v>
      </c>
      <c r="G32" s="2">
        <v>0.24299999999999999</v>
      </c>
      <c r="H32" s="2">
        <v>0.28599999999999998</v>
      </c>
      <c r="I32" s="2">
        <v>0.14899999999999999</v>
      </c>
      <c r="J32" s="2">
        <v>0.16800000000000001</v>
      </c>
      <c r="K32" s="2">
        <v>0.26100000000000001</v>
      </c>
      <c r="L32" s="2">
        <v>0.25700000000000001</v>
      </c>
      <c r="M32" s="2">
        <v>0.214</v>
      </c>
      <c r="N32" s="2">
        <v>0.246</v>
      </c>
      <c r="O32" s="2">
        <v>0.28999999999999998</v>
      </c>
      <c r="P32" s="2">
        <v>0.15</v>
      </c>
      <c r="Q32" s="2">
        <v>0.17</v>
      </c>
      <c r="R32" s="2">
        <v>0.245</v>
      </c>
      <c r="S32" s="2">
        <v>0.25600000000000001</v>
      </c>
      <c r="T32" s="2">
        <v>0.215</v>
      </c>
      <c r="U32" s="2">
        <v>0.247</v>
      </c>
      <c r="V32" s="2">
        <v>0.29399999999999998</v>
      </c>
    </row>
    <row r="33" spans="1:22" x14ac:dyDescent="0.25">
      <c r="A33" s="2">
        <v>330</v>
      </c>
      <c r="B33" s="2">
        <v>0.14599999999999999</v>
      </c>
      <c r="C33" s="2">
        <v>0.16700000000000001</v>
      </c>
      <c r="D33" s="2">
        <v>0.23799999999999999</v>
      </c>
      <c r="E33" s="2">
        <v>0.253</v>
      </c>
      <c r="F33" s="2">
        <v>0.20599999999999999</v>
      </c>
      <c r="G33" s="2">
        <v>0.24099999999999999</v>
      </c>
      <c r="H33" s="2">
        <v>0.28499999999999998</v>
      </c>
      <c r="I33" s="2">
        <v>0.14599999999999999</v>
      </c>
      <c r="J33" s="2">
        <v>0.16600000000000001</v>
      </c>
      <c r="K33" s="2">
        <v>0.25900000000000001</v>
      </c>
      <c r="L33" s="2">
        <v>0.254</v>
      </c>
      <c r="M33" s="2">
        <v>0.21199999999999999</v>
      </c>
      <c r="N33" s="2">
        <v>0.24299999999999999</v>
      </c>
      <c r="O33" s="2">
        <v>0.28699999999999998</v>
      </c>
      <c r="P33" s="2">
        <v>0.14699999999999999</v>
      </c>
      <c r="Q33" s="2">
        <v>0.16800000000000001</v>
      </c>
      <c r="R33" s="2">
        <v>0.24299999999999999</v>
      </c>
      <c r="S33" s="2">
        <v>0.253</v>
      </c>
      <c r="T33" s="2">
        <v>0.21199999999999999</v>
      </c>
      <c r="U33" s="2">
        <v>0.24299999999999999</v>
      </c>
      <c r="V33" s="2">
        <v>0.29099999999999998</v>
      </c>
    </row>
    <row r="34" spans="1:22" x14ac:dyDescent="0.25">
      <c r="A34" s="2">
        <v>331</v>
      </c>
      <c r="B34" s="2">
        <v>0.14299999999999999</v>
      </c>
      <c r="C34" s="2">
        <v>0.16500000000000001</v>
      </c>
      <c r="D34" s="2">
        <v>0.23699999999999999</v>
      </c>
      <c r="E34" s="2">
        <v>0.25</v>
      </c>
      <c r="F34" s="2">
        <v>0.20499999999999999</v>
      </c>
      <c r="G34" s="2">
        <v>0.23799999999999999</v>
      </c>
      <c r="H34" s="2">
        <v>0.28399999999999997</v>
      </c>
      <c r="I34" s="2">
        <v>0.14299999999999999</v>
      </c>
      <c r="J34" s="2">
        <v>0.16400000000000001</v>
      </c>
      <c r="K34" s="2">
        <v>0.25600000000000001</v>
      </c>
      <c r="L34" s="2">
        <v>0.249</v>
      </c>
      <c r="M34" s="2">
        <v>0.20899999999999999</v>
      </c>
      <c r="N34" s="2">
        <v>0.23799999999999999</v>
      </c>
      <c r="O34" s="2">
        <v>0.28399999999999997</v>
      </c>
      <c r="P34" s="2">
        <v>0.14399999999999999</v>
      </c>
      <c r="Q34" s="2">
        <v>0.16500000000000001</v>
      </c>
      <c r="R34" s="2">
        <v>0.24</v>
      </c>
      <c r="S34" s="2">
        <v>0.248</v>
      </c>
      <c r="T34" s="2">
        <v>0.21</v>
      </c>
      <c r="U34" s="2">
        <v>0.23899999999999999</v>
      </c>
      <c r="V34" s="2">
        <v>0.28799999999999998</v>
      </c>
    </row>
    <row r="35" spans="1:22" x14ac:dyDescent="0.25">
      <c r="A35" s="2">
        <v>332</v>
      </c>
      <c r="B35" s="2">
        <v>0.14000000000000001</v>
      </c>
      <c r="C35" s="2">
        <v>0.16300000000000001</v>
      </c>
      <c r="D35" s="2">
        <v>0.23499999999999999</v>
      </c>
      <c r="E35" s="2">
        <v>0.246</v>
      </c>
      <c r="F35" s="2">
        <v>0.20300000000000001</v>
      </c>
      <c r="G35" s="2">
        <v>0.23400000000000001</v>
      </c>
      <c r="H35" s="2">
        <v>0.28199999999999997</v>
      </c>
      <c r="I35" s="2">
        <v>0.14000000000000001</v>
      </c>
      <c r="J35" s="2">
        <v>0.161</v>
      </c>
      <c r="K35" s="2">
        <v>0.253</v>
      </c>
      <c r="L35" s="2">
        <v>0.24399999999999999</v>
      </c>
      <c r="M35" s="2">
        <v>0.20699999999999999</v>
      </c>
      <c r="N35" s="2">
        <v>0.23300000000000001</v>
      </c>
      <c r="O35" s="2">
        <v>0.28000000000000003</v>
      </c>
      <c r="P35" s="2">
        <v>0.14099999999999999</v>
      </c>
      <c r="Q35" s="2">
        <v>0.16200000000000001</v>
      </c>
      <c r="R35" s="2">
        <v>0.23699999999999999</v>
      </c>
      <c r="S35" s="2">
        <v>0.24299999999999999</v>
      </c>
      <c r="T35" s="2">
        <v>0.20699999999999999</v>
      </c>
      <c r="U35" s="2">
        <v>0.23400000000000001</v>
      </c>
      <c r="V35" s="2">
        <v>0.28399999999999997</v>
      </c>
    </row>
    <row r="36" spans="1:22" x14ac:dyDescent="0.25">
      <c r="A36" s="2">
        <v>333</v>
      </c>
      <c r="B36" s="2">
        <v>0.13800000000000001</v>
      </c>
      <c r="C36" s="2">
        <v>0.161</v>
      </c>
      <c r="D36" s="2">
        <v>0.23300000000000001</v>
      </c>
      <c r="E36" s="2">
        <v>0.24299999999999999</v>
      </c>
      <c r="F36" s="2">
        <v>0.20200000000000001</v>
      </c>
      <c r="G36" s="2">
        <v>0.23100000000000001</v>
      </c>
      <c r="H36" s="2">
        <v>0.28000000000000003</v>
      </c>
      <c r="I36" s="2">
        <v>0.13800000000000001</v>
      </c>
      <c r="J36" s="2">
        <v>0.158</v>
      </c>
      <c r="K36" s="2">
        <v>0.25</v>
      </c>
      <c r="L36" s="2">
        <v>0.23899999999999999</v>
      </c>
      <c r="M36" s="2">
        <v>0.20399999999999999</v>
      </c>
      <c r="N36" s="2">
        <v>0.22800000000000001</v>
      </c>
      <c r="O36" s="2">
        <v>0.27600000000000002</v>
      </c>
      <c r="P36" s="2">
        <v>0.13900000000000001</v>
      </c>
      <c r="Q36" s="2">
        <v>0.16</v>
      </c>
      <c r="R36" s="2">
        <v>0.23400000000000001</v>
      </c>
      <c r="S36" s="2">
        <v>0.23899999999999999</v>
      </c>
      <c r="T36" s="2">
        <v>0.20399999999999999</v>
      </c>
      <c r="U36" s="2">
        <v>0.22900000000000001</v>
      </c>
      <c r="V36" s="2">
        <v>0.28000000000000003</v>
      </c>
    </row>
    <row r="37" spans="1:22" x14ac:dyDescent="0.25">
      <c r="A37" s="2">
        <v>334</v>
      </c>
      <c r="B37" s="2">
        <v>0.13500000000000001</v>
      </c>
      <c r="C37" s="2">
        <v>0.158</v>
      </c>
      <c r="D37" s="2">
        <v>0.23100000000000001</v>
      </c>
      <c r="E37" s="2">
        <v>0.23899999999999999</v>
      </c>
      <c r="F37" s="2">
        <v>0.2</v>
      </c>
      <c r="G37" s="2">
        <v>0.22700000000000001</v>
      </c>
      <c r="H37" s="2">
        <v>0.27800000000000002</v>
      </c>
      <c r="I37" s="2">
        <v>0.13500000000000001</v>
      </c>
      <c r="J37" s="2">
        <v>0.156</v>
      </c>
      <c r="K37" s="2">
        <v>0.247</v>
      </c>
      <c r="L37" s="2">
        <v>0.23400000000000001</v>
      </c>
      <c r="M37" s="2">
        <v>0.20100000000000001</v>
      </c>
      <c r="N37" s="2">
        <v>0.222</v>
      </c>
      <c r="O37" s="2">
        <v>0.27200000000000002</v>
      </c>
      <c r="P37" s="2">
        <v>0.13600000000000001</v>
      </c>
      <c r="Q37" s="2">
        <v>0.157</v>
      </c>
      <c r="R37" s="2">
        <v>0.23</v>
      </c>
      <c r="S37" s="2">
        <v>0.23300000000000001</v>
      </c>
      <c r="T37" s="2">
        <v>0.20100000000000001</v>
      </c>
      <c r="U37" s="2">
        <v>0.223</v>
      </c>
      <c r="V37" s="2">
        <v>0.27600000000000002</v>
      </c>
    </row>
    <row r="38" spans="1:22" x14ac:dyDescent="0.25">
      <c r="A38" s="2">
        <v>335</v>
      </c>
      <c r="B38" s="2">
        <v>0.13300000000000001</v>
      </c>
      <c r="C38" s="2">
        <v>0.157</v>
      </c>
      <c r="D38" s="2">
        <v>0.22900000000000001</v>
      </c>
      <c r="E38" s="2">
        <v>0.23599999999999999</v>
      </c>
      <c r="F38" s="2">
        <v>0.19900000000000001</v>
      </c>
      <c r="G38" s="2">
        <v>0.224</v>
      </c>
      <c r="H38" s="2">
        <v>0.27700000000000002</v>
      </c>
      <c r="I38" s="2">
        <v>0.13300000000000001</v>
      </c>
      <c r="J38" s="2">
        <v>0.153</v>
      </c>
      <c r="K38" s="2">
        <v>0.24399999999999999</v>
      </c>
      <c r="L38" s="2">
        <v>0.22800000000000001</v>
      </c>
      <c r="M38" s="2">
        <v>0.19800000000000001</v>
      </c>
      <c r="N38" s="2">
        <v>0.218</v>
      </c>
      <c r="O38" s="2">
        <v>0.26800000000000002</v>
      </c>
      <c r="P38" s="2">
        <v>0.13400000000000001</v>
      </c>
      <c r="Q38" s="2">
        <v>0.155</v>
      </c>
      <c r="R38" s="2">
        <v>0.22700000000000001</v>
      </c>
      <c r="S38" s="2">
        <v>0.22800000000000001</v>
      </c>
      <c r="T38" s="2">
        <v>0.19800000000000001</v>
      </c>
      <c r="U38" s="2">
        <v>0.219</v>
      </c>
      <c r="V38" s="2">
        <v>0.27200000000000002</v>
      </c>
    </row>
    <row r="39" spans="1:22" x14ac:dyDescent="0.25">
      <c r="A39" s="2">
        <v>336</v>
      </c>
      <c r="B39" s="2">
        <v>0.13100000000000001</v>
      </c>
      <c r="C39" s="2">
        <v>0.154</v>
      </c>
      <c r="D39" s="2">
        <v>0.22600000000000001</v>
      </c>
      <c r="E39" s="2">
        <v>0.23200000000000001</v>
      </c>
      <c r="F39" s="2">
        <v>0.19700000000000001</v>
      </c>
      <c r="G39" s="2">
        <v>0.22</v>
      </c>
      <c r="H39" s="2">
        <v>0.27400000000000002</v>
      </c>
      <c r="I39" s="2">
        <v>0.13</v>
      </c>
      <c r="J39" s="2">
        <v>0.15</v>
      </c>
      <c r="K39" s="2">
        <v>0.23899999999999999</v>
      </c>
      <c r="L39" s="2">
        <v>0.222</v>
      </c>
      <c r="M39" s="2">
        <v>0.19400000000000001</v>
      </c>
      <c r="N39" s="2">
        <v>0.21099999999999999</v>
      </c>
      <c r="O39" s="2">
        <v>0.26300000000000001</v>
      </c>
      <c r="P39" s="2">
        <v>0.13100000000000001</v>
      </c>
      <c r="Q39" s="2">
        <v>0.151</v>
      </c>
      <c r="R39" s="2">
        <v>0.223</v>
      </c>
      <c r="S39" s="2">
        <v>0.222</v>
      </c>
      <c r="T39" s="2">
        <v>0.19400000000000001</v>
      </c>
      <c r="U39" s="2">
        <v>0.21199999999999999</v>
      </c>
      <c r="V39" s="2">
        <v>0.26600000000000001</v>
      </c>
    </row>
    <row r="40" spans="1:22" x14ac:dyDescent="0.25">
      <c r="A40" s="2">
        <v>337</v>
      </c>
      <c r="B40" s="2">
        <v>0.129</v>
      </c>
      <c r="C40" s="2">
        <v>0.153</v>
      </c>
      <c r="D40" s="2">
        <v>0.22500000000000001</v>
      </c>
      <c r="E40" s="2">
        <v>0.22900000000000001</v>
      </c>
      <c r="F40" s="2">
        <v>0.19500000000000001</v>
      </c>
      <c r="G40" s="2">
        <v>0.217</v>
      </c>
      <c r="H40" s="2">
        <v>0.27200000000000002</v>
      </c>
      <c r="I40" s="2">
        <v>0.128</v>
      </c>
      <c r="J40" s="2">
        <v>0.14799999999999999</v>
      </c>
      <c r="K40" s="2">
        <v>0.23599999999999999</v>
      </c>
      <c r="L40" s="2">
        <v>0.218</v>
      </c>
      <c r="M40" s="2">
        <v>0.191</v>
      </c>
      <c r="N40" s="2">
        <v>0.20699999999999999</v>
      </c>
      <c r="O40" s="2">
        <v>0.25900000000000001</v>
      </c>
      <c r="P40" s="2">
        <v>0.129</v>
      </c>
      <c r="Q40" s="2">
        <v>0.14899999999999999</v>
      </c>
      <c r="R40" s="2">
        <v>0.22</v>
      </c>
      <c r="S40" s="2">
        <v>0.217</v>
      </c>
      <c r="T40" s="2">
        <v>0.191</v>
      </c>
      <c r="U40" s="2">
        <v>0.20799999999999999</v>
      </c>
      <c r="V40" s="2">
        <v>0.26300000000000001</v>
      </c>
    </row>
    <row r="41" spans="1:22" x14ac:dyDescent="0.25">
      <c r="A41" s="2">
        <v>338</v>
      </c>
      <c r="B41" s="2">
        <v>0.127</v>
      </c>
      <c r="C41" s="2">
        <v>0.15</v>
      </c>
      <c r="D41" s="2">
        <v>0.222</v>
      </c>
      <c r="E41" s="2">
        <v>0.22600000000000001</v>
      </c>
      <c r="F41" s="2">
        <v>0.193</v>
      </c>
      <c r="G41" s="2">
        <v>0.214</v>
      </c>
      <c r="H41" s="2">
        <v>0.26900000000000002</v>
      </c>
      <c r="I41" s="2">
        <v>0.126</v>
      </c>
      <c r="J41" s="2">
        <v>0.14499999999999999</v>
      </c>
      <c r="K41" s="2">
        <v>0.23200000000000001</v>
      </c>
      <c r="L41" s="2">
        <v>0.21199999999999999</v>
      </c>
      <c r="M41" s="2">
        <v>0.187</v>
      </c>
      <c r="N41" s="2">
        <v>0.20100000000000001</v>
      </c>
      <c r="O41" s="2">
        <v>0.254</v>
      </c>
      <c r="P41" s="2">
        <v>0.127</v>
      </c>
      <c r="Q41" s="2">
        <v>0.14599999999999999</v>
      </c>
      <c r="R41" s="2">
        <v>0.216</v>
      </c>
      <c r="S41" s="2">
        <v>0.21199999999999999</v>
      </c>
      <c r="T41" s="2">
        <v>0.188</v>
      </c>
      <c r="U41" s="2">
        <v>0.20200000000000001</v>
      </c>
      <c r="V41" s="2">
        <v>0.25700000000000001</v>
      </c>
    </row>
    <row r="42" spans="1:22" x14ac:dyDescent="0.25">
      <c r="A42" s="2">
        <v>339</v>
      </c>
      <c r="B42" s="2">
        <v>0.125</v>
      </c>
      <c r="C42" s="2">
        <v>0.14899999999999999</v>
      </c>
      <c r="D42" s="2">
        <v>0.22</v>
      </c>
      <c r="E42" s="2">
        <v>0.223</v>
      </c>
      <c r="F42" s="2">
        <v>0.191</v>
      </c>
      <c r="G42" s="2">
        <v>0.21099999999999999</v>
      </c>
      <c r="H42" s="2">
        <v>0.26600000000000001</v>
      </c>
      <c r="I42" s="2">
        <v>0.124</v>
      </c>
      <c r="J42" s="2">
        <v>0.14299999999999999</v>
      </c>
      <c r="K42" s="2">
        <v>0.22900000000000001</v>
      </c>
      <c r="L42" s="2">
        <v>0.20799999999999999</v>
      </c>
      <c r="M42" s="2">
        <v>0.184</v>
      </c>
      <c r="N42" s="2">
        <v>0.19700000000000001</v>
      </c>
      <c r="O42" s="2">
        <v>0.249</v>
      </c>
      <c r="P42" s="2">
        <v>0.125</v>
      </c>
      <c r="Q42" s="2">
        <v>0.14399999999999999</v>
      </c>
      <c r="R42" s="2">
        <v>0.21299999999999999</v>
      </c>
      <c r="S42" s="2">
        <v>0.20799999999999999</v>
      </c>
      <c r="T42" s="2">
        <v>0.185</v>
      </c>
      <c r="U42" s="2">
        <v>0.19800000000000001</v>
      </c>
      <c r="V42" s="2">
        <v>0.252</v>
      </c>
    </row>
    <row r="43" spans="1:22" x14ac:dyDescent="0.25">
      <c r="A43" s="2">
        <v>340</v>
      </c>
      <c r="B43" s="2">
        <v>0.123</v>
      </c>
      <c r="C43" s="2">
        <v>0.14599999999999999</v>
      </c>
      <c r="D43" s="2">
        <v>0.216</v>
      </c>
      <c r="E43" s="2">
        <v>0.218</v>
      </c>
      <c r="F43" s="2">
        <v>0.188</v>
      </c>
      <c r="G43" s="2">
        <v>0.20699999999999999</v>
      </c>
      <c r="H43" s="2">
        <v>0.26200000000000001</v>
      </c>
      <c r="I43" s="2">
        <v>0.122</v>
      </c>
      <c r="J43" s="2">
        <v>0.14000000000000001</v>
      </c>
      <c r="K43" s="2">
        <v>0.224</v>
      </c>
      <c r="L43" s="2">
        <v>0.20200000000000001</v>
      </c>
      <c r="M43" s="2">
        <v>0.18</v>
      </c>
      <c r="N43" s="2">
        <v>0.191</v>
      </c>
      <c r="O43" s="2">
        <v>0.24299999999999999</v>
      </c>
      <c r="P43" s="2">
        <v>0.123</v>
      </c>
      <c r="Q43" s="2">
        <v>0.14000000000000001</v>
      </c>
      <c r="R43" s="2">
        <v>0.20699999999999999</v>
      </c>
      <c r="S43" s="2">
        <v>0.20200000000000001</v>
      </c>
      <c r="T43" s="2">
        <v>0.18</v>
      </c>
      <c r="U43" s="2">
        <v>0.192</v>
      </c>
      <c r="V43" s="2">
        <v>0.246</v>
      </c>
    </row>
    <row r="44" spans="1:22" x14ac:dyDescent="0.25">
      <c r="A44" s="2">
        <v>341</v>
      </c>
      <c r="B44" s="2">
        <v>0.121</v>
      </c>
      <c r="C44" s="2">
        <v>0.14399999999999999</v>
      </c>
      <c r="D44" s="2">
        <v>0.214</v>
      </c>
      <c r="E44" s="2">
        <v>0.215</v>
      </c>
      <c r="F44" s="2">
        <v>0.184</v>
      </c>
      <c r="G44" s="2">
        <v>0.20300000000000001</v>
      </c>
      <c r="H44" s="2">
        <v>0.25800000000000001</v>
      </c>
      <c r="I44" s="2">
        <v>0.12</v>
      </c>
      <c r="J44" s="2">
        <v>0.13700000000000001</v>
      </c>
      <c r="K44" s="2">
        <v>0.22</v>
      </c>
      <c r="L44" s="2">
        <v>0.19700000000000001</v>
      </c>
      <c r="M44" s="2">
        <v>0.17599999999999999</v>
      </c>
      <c r="N44" s="2">
        <v>0.187</v>
      </c>
      <c r="O44" s="2">
        <v>0.23699999999999999</v>
      </c>
      <c r="P44" s="2">
        <v>0.121</v>
      </c>
      <c r="Q44" s="2">
        <v>0.13800000000000001</v>
      </c>
      <c r="R44" s="2">
        <v>0.20399999999999999</v>
      </c>
      <c r="S44" s="2">
        <v>0.19800000000000001</v>
      </c>
      <c r="T44" s="2">
        <v>0.17599999999999999</v>
      </c>
      <c r="U44" s="2">
        <v>0.188</v>
      </c>
      <c r="V44" s="2">
        <v>0.24</v>
      </c>
    </row>
    <row r="45" spans="1:22" x14ac:dyDescent="0.25">
      <c r="A45" s="2">
        <v>342</v>
      </c>
      <c r="B45" s="2">
        <v>0.11899999999999999</v>
      </c>
      <c r="C45" s="2">
        <v>0.14199999999999999</v>
      </c>
      <c r="D45" s="2">
        <v>0.21</v>
      </c>
      <c r="E45" s="2">
        <v>0.21</v>
      </c>
      <c r="F45" s="2">
        <v>0.18099999999999999</v>
      </c>
      <c r="G45" s="2">
        <v>0.19900000000000001</v>
      </c>
      <c r="H45" s="2">
        <v>0.253</v>
      </c>
      <c r="I45" s="2">
        <v>0.11799999999999999</v>
      </c>
      <c r="J45" s="2">
        <v>0.13500000000000001</v>
      </c>
      <c r="K45" s="2">
        <v>0.216</v>
      </c>
      <c r="L45" s="2">
        <v>0.193</v>
      </c>
      <c r="M45" s="2">
        <v>0.17199999999999999</v>
      </c>
      <c r="N45" s="2">
        <v>0.182</v>
      </c>
      <c r="O45" s="2">
        <v>0.23200000000000001</v>
      </c>
      <c r="P45" s="2">
        <v>0.12</v>
      </c>
      <c r="Q45" s="2">
        <v>0.13500000000000001</v>
      </c>
      <c r="R45" s="2">
        <v>0.2</v>
      </c>
      <c r="S45" s="2">
        <v>0.193</v>
      </c>
      <c r="T45" s="2">
        <v>0.17199999999999999</v>
      </c>
      <c r="U45" s="2">
        <v>0.183</v>
      </c>
      <c r="V45" s="2">
        <v>0.23400000000000001</v>
      </c>
    </row>
    <row r="46" spans="1:22" x14ac:dyDescent="0.25">
      <c r="A46" s="2">
        <v>343</v>
      </c>
      <c r="B46" s="2">
        <v>0.11799999999999999</v>
      </c>
      <c r="C46" s="2">
        <v>0.14000000000000001</v>
      </c>
      <c r="D46" s="2">
        <v>0.20699999999999999</v>
      </c>
      <c r="E46" s="2">
        <v>0.20599999999999999</v>
      </c>
      <c r="F46" s="2">
        <v>0.17699999999999999</v>
      </c>
      <c r="G46" s="2">
        <v>0.19400000000000001</v>
      </c>
      <c r="H46" s="2">
        <v>0.248</v>
      </c>
      <c r="I46" s="2">
        <v>0.11700000000000001</v>
      </c>
      <c r="J46" s="2">
        <v>0.13200000000000001</v>
      </c>
      <c r="K46" s="2">
        <v>0.21199999999999999</v>
      </c>
      <c r="L46" s="2">
        <v>0.189</v>
      </c>
      <c r="M46" s="2">
        <v>0.16800000000000001</v>
      </c>
      <c r="N46" s="2">
        <v>0.17699999999999999</v>
      </c>
      <c r="O46" s="2">
        <v>0.22700000000000001</v>
      </c>
      <c r="P46" s="2">
        <v>0.11799999999999999</v>
      </c>
      <c r="Q46" s="2">
        <v>0.13300000000000001</v>
      </c>
      <c r="R46" s="2">
        <v>0.19700000000000001</v>
      </c>
      <c r="S46" s="2">
        <v>0.189</v>
      </c>
      <c r="T46" s="2">
        <v>0.16900000000000001</v>
      </c>
      <c r="U46" s="2">
        <v>0.17799999999999999</v>
      </c>
      <c r="V46" s="2">
        <v>0.22900000000000001</v>
      </c>
    </row>
    <row r="47" spans="1:22" x14ac:dyDescent="0.25">
      <c r="A47" s="2">
        <v>344</v>
      </c>
      <c r="B47" s="2">
        <v>0.11700000000000001</v>
      </c>
      <c r="C47" s="2">
        <v>0.13700000000000001</v>
      </c>
      <c r="D47" s="2">
        <v>0.20300000000000001</v>
      </c>
      <c r="E47" s="2">
        <v>0.20200000000000001</v>
      </c>
      <c r="F47" s="2">
        <v>0.17299999999999999</v>
      </c>
      <c r="G47" s="2">
        <v>0.19</v>
      </c>
      <c r="H47" s="2">
        <v>0.24199999999999999</v>
      </c>
      <c r="I47" s="2">
        <v>0.11600000000000001</v>
      </c>
      <c r="J47" s="2">
        <v>0.13</v>
      </c>
      <c r="K47" s="2">
        <v>0.20899999999999999</v>
      </c>
      <c r="L47" s="2">
        <v>0.185</v>
      </c>
      <c r="M47" s="2">
        <v>0.16500000000000001</v>
      </c>
      <c r="N47" s="2">
        <v>0.17299999999999999</v>
      </c>
      <c r="O47" s="2">
        <v>0.222</v>
      </c>
      <c r="P47" s="2">
        <v>0.11700000000000001</v>
      </c>
      <c r="Q47" s="2">
        <v>0.13</v>
      </c>
      <c r="R47" s="2">
        <v>0.193</v>
      </c>
      <c r="S47" s="2">
        <v>0.185</v>
      </c>
      <c r="T47" s="2">
        <v>0.16500000000000001</v>
      </c>
      <c r="U47" s="2">
        <v>0.17399999999999999</v>
      </c>
      <c r="V47" s="2">
        <v>0.224</v>
      </c>
    </row>
    <row r="48" spans="1:22" x14ac:dyDescent="0.25">
      <c r="A48" s="2">
        <v>345</v>
      </c>
      <c r="B48" s="2">
        <v>0.11600000000000001</v>
      </c>
      <c r="C48" s="2">
        <v>0.13400000000000001</v>
      </c>
      <c r="D48" s="2">
        <v>0.19900000000000001</v>
      </c>
      <c r="E48" s="2">
        <v>0.19700000000000001</v>
      </c>
      <c r="F48" s="2">
        <v>0.16900000000000001</v>
      </c>
      <c r="G48" s="2">
        <v>0.186</v>
      </c>
      <c r="H48" s="2">
        <v>0.23599999999999999</v>
      </c>
      <c r="I48" s="2">
        <v>0.114</v>
      </c>
      <c r="J48" s="2">
        <v>0.128</v>
      </c>
      <c r="K48" s="2">
        <v>0.20599999999999999</v>
      </c>
      <c r="L48" s="2">
        <v>0.18099999999999999</v>
      </c>
      <c r="M48" s="2">
        <v>0.16200000000000001</v>
      </c>
      <c r="N48" s="2">
        <v>0.17</v>
      </c>
      <c r="O48" s="2">
        <v>0.217</v>
      </c>
      <c r="P48" s="2">
        <v>0.11600000000000001</v>
      </c>
      <c r="Q48" s="2">
        <v>0.128</v>
      </c>
      <c r="R48" s="2">
        <v>0.189</v>
      </c>
      <c r="S48" s="2">
        <v>0.18099999999999999</v>
      </c>
      <c r="T48" s="2">
        <v>0.16200000000000001</v>
      </c>
      <c r="U48" s="2">
        <v>0.17100000000000001</v>
      </c>
      <c r="V48" s="2">
        <v>0.219</v>
      </c>
    </row>
    <row r="49" spans="1:22" x14ac:dyDescent="0.25">
      <c r="A49" s="2">
        <v>346</v>
      </c>
      <c r="B49" s="2">
        <v>0.115</v>
      </c>
      <c r="C49" s="2">
        <v>0.13200000000000001</v>
      </c>
      <c r="D49" s="2">
        <v>0.19400000000000001</v>
      </c>
      <c r="E49" s="2">
        <v>0.193</v>
      </c>
      <c r="F49" s="2">
        <v>0.16600000000000001</v>
      </c>
      <c r="G49" s="2">
        <v>0.18099999999999999</v>
      </c>
      <c r="H49" s="2">
        <v>0.23100000000000001</v>
      </c>
      <c r="I49" s="2">
        <v>0.113</v>
      </c>
      <c r="J49" s="2">
        <v>0.126</v>
      </c>
      <c r="K49" s="2">
        <v>0.20399999999999999</v>
      </c>
      <c r="L49" s="2">
        <v>0.17799999999999999</v>
      </c>
      <c r="M49" s="2">
        <v>0.16</v>
      </c>
      <c r="N49" s="2">
        <v>0.16700000000000001</v>
      </c>
      <c r="O49" s="2">
        <v>0.21299999999999999</v>
      </c>
      <c r="P49" s="2">
        <v>0.115</v>
      </c>
      <c r="Q49" s="2">
        <v>0.127</v>
      </c>
      <c r="R49" s="2">
        <v>0.187</v>
      </c>
      <c r="S49" s="2">
        <v>0.17799999999999999</v>
      </c>
      <c r="T49" s="2">
        <v>0.16</v>
      </c>
      <c r="U49" s="2">
        <v>0.16800000000000001</v>
      </c>
      <c r="V49" s="2">
        <v>0.216</v>
      </c>
    </row>
    <row r="50" spans="1:22" x14ac:dyDescent="0.25">
      <c r="A50" s="2">
        <v>347</v>
      </c>
      <c r="B50" s="2">
        <v>0.113</v>
      </c>
      <c r="C50" s="2">
        <v>0.129</v>
      </c>
      <c r="D50" s="2">
        <v>0.191</v>
      </c>
      <c r="E50" s="2">
        <v>0.188</v>
      </c>
      <c r="F50" s="2">
        <v>0.161</v>
      </c>
      <c r="G50" s="2">
        <v>0.17599999999999999</v>
      </c>
      <c r="H50" s="2">
        <v>0.224</v>
      </c>
      <c r="I50" s="2">
        <v>0.112</v>
      </c>
      <c r="J50" s="2">
        <v>0.124</v>
      </c>
      <c r="K50" s="2">
        <v>0.20100000000000001</v>
      </c>
      <c r="L50" s="2">
        <v>0.17499999999999999</v>
      </c>
      <c r="M50" s="2">
        <v>0.157</v>
      </c>
      <c r="N50" s="2">
        <v>0.16400000000000001</v>
      </c>
      <c r="O50" s="2">
        <v>0.20899999999999999</v>
      </c>
      <c r="P50" s="2">
        <v>0.114</v>
      </c>
      <c r="Q50" s="2">
        <v>0.125</v>
      </c>
      <c r="R50" s="2">
        <v>0.184</v>
      </c>
      <c r="S50" s="2">
        <v>0.17499999999999999</v>
      </c>
      <c r="T50" s="2">
        <v>0.157</v>
      </c>
      <c r="U50" s="2">
        <v>0.16500000000000001</v>
      </c>
      <c r="V50" s="2">
        <v>0.21199999999999999</v>
      </c>
    </row>
    <row r="51" spans="1:22" x14ac:dyDescent="0.25">
      <c r="A51" s="2">
        <v>348</v>
      </c>
      <c r="B51" s="2">
        <v>0.112</v>
      </c>
      <c r="C51" s="2">
        <v>0.127</v>
      </c>
      <c r="D51" s="2">
        <v>0.187</v>
      </c>
      <c r="E51" s="2">
        <v>0.183</v>
      </c>
      <c r="F51" s="2">
        <v>0.157</v>
      </c>
      <c r="G51" s="2">
        <v>0.17100000000000001</v>
      </c>
      <c r="H51" s="2">
        <v>0.218</v>
      </c>
      <c r="I51" s="2">
        <v>0.111</v>
      </c>
      <c r="J51" s="2">
        <v>0.123</v>
      </c>
      <c r="K51" s="2">
        <v>0.19900000000000001</v>
      </c>
      <c r="L51" s="2">
        <v>0.17299999999999999</v>
      </c>
      <c r="M51" s="2">
        <v>0.154</v>
      </c>
      <c r="N51" s="2">
        <v>0.161</v>
      </c>
      <c r="O51" s="2">
        <v>0.20599999999999999</v>
      </c>
      <c r="P51" s="2">
        <v>0.113</v>
      </c>
      <c r="Q51" s="2">
        <v>0.123</v>
      </c>
      <c r="R51" s="2">
        <v>0.18099999999999999</v>
      </c>
      <c r="S51" s="2">
        <v>0.17199999999999999</v>
      </c>
      <c r="T51" s="2">
        <v>0.155</v>
      </c>
      <c r="U51" s="2">
        <v>0.16200000000000001</v>
      </c>
      <c r="V51" s="2">
        <v>0.20799999999999999</v>
      </c>
    </row>
    <row r="52" spans="1:22" x14ac:dyDescent="0.25">
      <c r="A52" s="2">
        <v>349</v>
      </c>
      <c r="B52" s="2">
        <v>0.111</v>
      </c>
      <c r="C52" s="2">
        <v>0.124</v>
      </c>
      <c r="D52" s="2">
        <v>0.183</v>
      </c>
      <c r="E52" s="2">
        <v>0.17799999999999999</v>
      </c>
      <c r="F52" s="2">
        <v>0.152</v>
      </c>
      <c r="G52" s="2">
        <v>0.16600000000000001</v>
      </c>
      <c r="H52" s="2">
        <v>0.21199999999999999</v>
      </c>
      <c r="I52" s="2">
        <v>0.11</v>
      </c>
      <c r="J52" s="2">
        <v>0.121</v>
      </c>
      <c r="K52" s="2">
        <v>0.19700000000000001</v>
      </c>
      <c r="L52" s="2">
        <v>0.17</v>
      </c>
      <c r="M52" s="2">
        <v>0.152</v>
      </c>
      <c r="N52" s="2">
        <v>0.159</v>
      </c>
      <c r="O52" s="2">
        <v>0.20300000000000001</v>
      </c>
      <c r="P52" s="2">
        <v>0.111</v>
      </c>
      <c r="Q52" s="2">
        <v>0.121</v>
      </c>
      <c r="R52" s="2">
        <v>0.17899999999999999</v>
      </c>
      <c r="S52" s="2">
        <v>0.16900000000000001</v>
      </c>
      <c r="T52" s="2">
        <v>0.153</v>
      </c>
      <c r="U52" s="2">
        <v>0.159</v>
      </c>
      <c r="V52" s="2">
        <v>0.20399999999999999</v>
      </c>
    </row>
    <row r="53" spans="1:22" x14ac:dyDescent="0.25">
      <c r="A53" s="2">
        <v>350</v>
      </c>
      <c r="B53" s="2">
        <v>0.11</v>
      </c>
      <c r="C53" s="2">
        <v>0.123</v>
      </c>
      <c r="D53" s="2">
        <v>0.18</v>
      </c>
      <c r="E53" s="2">
        <v>0.17399999999999999</v>
      </c>
      <c r="F53" s="2">
        <v>0.14899999999999999</v>
      </c>
      <c r="G53" s="2">
        <v>0.16300000000000001</v>
      </c>
      <c r="H53" s="2">
        <v>0.20699999999999999</v>
      </c>
      <c r="I53" s="2">
        <v>0.109</v>
      </c>
      <c r="J53" s="2">
        <v>0.12</v>
      </c>
      <c r="K53" s="2">
        <v>0.19500000000000001</v>
      </c>
      <c r="L53" s="2">
        <v>0.16900000000000001</v>
      </c>
      <c r="M53" s="2">
        <v>0.151</v>
      </c>
      <c r="N53" s="2">
        <v>0.157</v>
      </c>
      <c r="O53" s="2">
        <v>0.20100000000000001</v>
      </c>
      <c r="P53" s="2">
        <v>0.111</v>
      </c>
      <c r="Q53" s="2">
        <v>0.12</v>
      </c>
      <c r="R53" s="2">
        <v>0.17799999999999999</v>
      </c>
      <c r="S53" s="2">
        <v>0.16700000000000001</v>
      </c>
      <c r="T53" s="2">
        <v>0.152</v>
      </c>
      <c r="U53" s="2">
        <v>0.157</v>
      </c>
      <c r="V53" s="2">
        <v>0.20200000000000001</v>
      </c>
    </row>
    <row r="54" spans="1:22" x14ac:dyDescent="0.25">
      <c r="A54" s="2">
        <v>351</v>
      </c>
      <c r="B54" s="2">
        <v>0.109</v>
      </c>
      <c r="C54" s="2">
        <v>0.121</v>
      </c>
      <c r="D54" s="2">
        <v>0.17699999999999999</v>
      </c>
      <c r="E54" s="2">
        <v>0.17100000000000001</v>
      </c>
      <c r="F54" s="2">
        <v>0.14599999999999999</v>
      </c>
      <c r="G54" s="2">
        <v>0.159</v>
      </c>
      <c r="H54" s="2">
        <v>0.20300000000000001</v>
      </c>
      <c r="I54" s="2">
        <v>0.108</v>
      </c>
      <c r="J54" s="2">
        <v>0.11899999999999999</v>
      </c>
      <c r="K54" s="2">
        <v>0.19400000000000001</v>
      </c>
      <c r="L54" s="2">
        <v>0.16800000000000001</v>
      </c>
      <c r="M54" s="2">
        <v>0.15</v>
      </c>
      <c r="N54" s="2">
        <v>0.156</v>
      </c>
      <c r="O54" s="2">
        <v>0.19900000000000001</v>
      </c>
      <c r="P54" s="2">
        <v>0.11</v>
      </c>
      <c r="Q54" s="2">
        <v>0.11899999999999999</v>
      </c>
      <c r="R54" s="2">
        <v>0.17699999999999999</v>
      </c>
      <c r="S54" s="2">
        <v>0.16600000000000001</v>
      </c>
      <c r="T54" s="2">
        <v>0.15</v>
      </c>
      <c r="U54" s="2">
        <v>0.156</v>
      </c>
      <c r="V54" s="2">
        <v>0.2</v>
      </c>
    </row>
    <row r="55" spans="1:22" x14ac:dyDescent="0.25">
      <c r="A55" s="2">
        <v>352</v>
      </c>
      <c r="B55" s="2">
        <v>0.108</v>
      </c>
      <c r="C55" s="2">
        <v>0.11899999999999999</v>
      </c>
      <c r="D55" s="2">
        <v>0.17399999999999999</v>
      </c>
      <c r="E55" s="2">
        <v>0.16700000000000001</v>
      </c>
      <c r="F55" s="2">
        <v>0.14299999999999999</v>
      </c>
      <c r="G55" s="2">
        <v>0.155</v>
      </c>
      <c r="H55" s="2">
        <v>0.19800000000000001</v>
      </c>
      <c r="I55" s="2">
        <v>0.107</v>
      </c>
      <c r="J55" s="2">
        <v>0.11799999999999999</v>
      </c>
      <c r="K55" s="2">
        <v>0.193</v>
      </c>
      <c r="L55" s="2">
        <v>0.16700000000000001</v>
      </c>
      <c r="M55" s="2">
        <v>0.14899999999999999</v>
      </c>
      <c r="N55" s="2">
        <v>0.155</v>
      </c>
      <c r="O55" s="2">
        <v>0.19700000000000001</v>
      </c>
      <c r="P55" s="2">
        <v>0.109</v>
      </c>
      <c r="Q55" s="2">
        <v>0.11799999999999999</v>
      </c>
      <c r="R55" s="2">
        <v>0.17599999999999999</v>
      </c>
      <c r="S55" s="2">
        <v>0.16400000000000001</v>
      </c>
      <c r="T55" s="2">
        <v>0.14899999999999999</v>
      </c>
      <c r="U55" s="2">
        <v>0.154</v>
      </c>
      <c r="V55" s="2">
        <v>0.19900000000000001</v>
      </c>
    </row>
    <row r="56" spans="1:22" x14ac:dyDescent="0.25">
      <c r="A56" s="2">
        <v>353</v>
      </c>
      <c r="B56" s="2">
        <v>0.107</v>
      </c>
      <c r="C56" s="2">
        <v>0.11700000000000001</v>
      </c>
      <c r="D56" s="2">
        <v>0.17199999999999999</v>
      </c>
      <c r="E56" s="2">
        <v>0.16500000000000001</v>
      </c>
      <c r="F56" s="2">
        <v>0.14099999999999999</v>
      </c>
      <c r="G56" s="2">
        <v>0.153</v>
      </c>
      <c r="H56" s="2">
        <v>0.19500000000000001</v>
      </c>
      <c r="I56" s="2">
        <v>0.106</v>
      </c>
      <c r="J56" s="2">
        <v>0.11799999999999999</v>
      </c>
      <c r="K56" s="2">
        <v>0.192</v>
      </c>
      <c r="L56" s="2">
        <v>0.16600000000000001</v>
      </c>
      <c r="M56" s="2">
        <v>0.14799999999999999</v>
      </c>
      <c r="N56" s="2">
        <v>0.154</v>
      </c>
      <c r="O56" s="2">
        <v>0.19600000000000001</v>
      </c>
      <c r="P56" s="2">
        <v>0.108</v>
      </c>
      <c r="Q56" s="2">
        <v>0.11700000000000001</v>
      </c>
      <c r="R56" s="2">
        <v>0.17499999999999999</v>
      </c>
      <c r="S56" s="2">
        <v>0.16300000000000001</v>
      </c>
      <c r="T56" s="2">
        <v>0.14899999999999999</v>
      </c>
      <c r="U56" s="2">
        <v>0.154</v>
      </c>
      <c r="V56" s="2">
        <v>0.19700000000000001</v>
      </c>
    </row>
    <row r="57" spans="1:22" x14ac:dyDescent="0.25">
      <c r="A57" s="2">
        <v>354</v>
      </c>
      <c r="B57" s="2">
        <v>0.106</v>
      </c>
      <c r="C57" s="2">
        <v>0.11600000000000001</v>
      </c>
      <c r="D57" s="2">
        <v>0.17</v>
      </c>
      <c r="E57" s="2">
        <v>0.16200000000000001</v>
      </c>
      <c r="F57" s="2">
        <v>0.13900000000000001</v>
      </c>
      <c r="G57" s="2">
        <v>0.15</v>
      </c>
      <c r="H57" s="2">
        <v>0.192</v>
      </c>
      <c r="I57" s="2">
        <v>0.105</v>
      </c>
      <c r="J57" s="2">
        <v>0.11700000000000001</v>
      </c>
      <c r="K57" s="2">
        <v>0.191</v>
      </c>
      <c r="L57" s="2">
        <v>0.16600000000000001</v>
      </c>
      <c r="M57" s="2">
        <v>0.14799999999999999</v>
      </c>
      <c r="N57" s="2">
        <v>0.154</v>
      </c>
      <c r="O57" s="2">
        <v>0.19500000000000001</v>
      </c>
      <c r="P57" s="2">
        <v>0.107</v>
      </c>
      <c r="Q57" s="2">
        <v>0.11700000000000001</v>
      </c>
      <c r="R57" s="2">
        <v>0.17399999999999999</v>
      </c>
      <c r="S57" s="2">
        <v>0.16300000000000001</v>
      </c>
      <c r="T57" s="2">
        <v>0.14799999999999999</v>
      </c>
      <c r="U57" s="2">
        <v>0.153</v>
      </c>
      <c r="V57" s="2">
        <v>0.19600000000000001</v>
      </c>
    </row>
    <row r="58" spans="1:22" x14ac:dyDescent="0.25">
      <c r="A58" s="2">
        <v>355</v>
      </c>
      <c r="B58" s="2">
        <v>0.106</v>
      </c>
      <c r="C58" s="2">
        <v>0.115</v>
      </c>
      <c r="D58" s="2">
        <v>0.16900000000000001</v>
      </c>
      <c r="E58" s="2">
        <v>0.16</v>
      </c>
      <c r="F58" s="2">
        <v>0.13700000000000001</v>
      </c>
      <c r="G58" s="2">
        <v>0.14799999999999999</v>
      </c>
      <c r="H58" s="2">
        <v>0.189</v>
      </c>
      <c r="I58" s="2">
        <v>0.104</v>
      </c>
      <c r="J58" s="2">
        <v>0.11600000000000001</v>
      </c>
      <c r="K58" s="2">
        <v>0.191</v>
      </c>
      <c r="L58" s="2">
        <v>0.16600000000000001</v>
      </c>
      <c r="M58" s="2">
        <v>0.14799999999999999</v>
      </c>
      <c r="N58" s="2">
        <v>0.154</v>
      </c>
      <c r="O58" s="2">
        <v>0.19500000000000001</v>
      </c>
      <c r="P58" s="2">
        <v>0.107</v>
      </c>
      <c r="Q58" s="2">
        <v>0.11600000000000001</v>
      </c>
      <c r="R58" s="2">
        <v>0.17399999999999999</v>
      </c>
      <c r="S58" s="2">
        <v>0.16200000000000001</v>
      </c>
      <c r="T58" s="2">
        <v>0.14799999999999999</v>
      </c>
      <c r="U58" s="2">
        <v>0.153</v>
      </c>
      <c r="V58" s="2">
        <v>0.19600000000000001</v>
      </c>
    </row>
    <row r="59" spans="1:22" x14ac:dyDescent="0.25">
      <c r="A59" s="2">
        <v>356</v>
      </c>
      <c r="B59" s="2">
        <v>0.105</v>
      </c>
      <c r="C59" s="2">
        <v>0.114</v>
      </c>
      <c r="D59" s="2">
        <v>0.16800000000000001</v>
      </c>
      <c r="E59" s="2">
        <v>0.159</v>
      </c>
      <c r="F59" s="2">
        <v>0.13600000000000001</v>
      </c>
      <c r="G59" s="2">
        <v>0.14699999999999999</v>
      </c>
      <c r="H59" s="2">
        <v>0.188</v>
      </c>
      <c r="I59" s="2">
        <v>0.10299999999999999</v>
      </c>
      <c r="J59" s="2">
        <v>0.11600000000000001</v>
      </c>
      <c r="K59" s="2">
        <v>0.191</v>
      </c>
      <c r="L59" s="2">
        <v>0.16600000000000001</v>
      </c>
      <c r="M59" s="2">
        <v>0.14799999999999999</v>
      </c>
      <c r="N59" s="2">
        <v>0.154</v>
      </c>
      <c r="O59" s="2">
        <v>0.19500000000000001</v>
      </c>
      <c r="P59" s="2">
        <v>0.107</v>
      </c>
      <c r="Q59" s="2">
        <v>0.11600000000000001</v>
      </c>
      <c r="R59" s="2">
        <v>0.17399999999999999</v>
      </c>
      <c r="S59" s="2">
        <v>0.16200000000000001</v>
      </c>
      <c r="T59" s="2">
        <v>0.14799999999999999</v>
      </c>
      <c r="U59" s="2">
        <v>0.153</v>
      </c>
      <c r="V59" s="2">
        <v>0.19500000000000001</v>
      </c>
    </row>
    <row r="60" spans="1:22" x14ac:dyDescent="0.25">
      <c r="A60" s="2">
        <v>357</v>
      </c>
      <c r="B60" s="2">
        <v>0.104</v>
      </c>
      <c r="C60" s="2">
        <v>0.113</v>
      </c>
      <c r="D60" s="2">
        <v>0.16600000000000001</v>
      </c>
      <c r="E60" s="2">
        <v>0.158</v>
      </c>
      <c r="F60" s="2">
        <v>0.13500000000000001</v>
      </c>
      <c r="G60" s="2">
        <v>0.14599999999999999</v>
      </c>
      <c r="H60" s="2">
        <v>0.186</v>
      </c>
      <c r="I60" s="2">
        <v>0.10199999999999999</v>
      </c>
      <c r="J60" s="2">
        <v>0.11600000000000001</v>
      </c>
      <c r="K60" s="2">
        <v>0.191</v>
      </c>
      <c r="L60" s="2">
        <v>0.16600000000000001</v>
      </c>
      <c r="M60" s="2">
        <v>0.14799999999999999</v>
      </c>
      <c r="N60" s="2">
        <v>0.155</v>
      </c>
      <c r="O60" s="2">
        <v>0.19500000000000001</v>
      </c>
      <c r="P60" s="2">
        <v>0.105</v>
      </c>
      <c r="Q60" s="2">
        <v>0.11600000000000001</v>
      </c>
      <c r="R60" s="2">
        <v>0.17399999999999999</v>
      </c>
      <c r="S60" s="2">
        <v>0.16200000000000001</v>
      </c>
      <c r="T60" s="2">
        <v>0.14899999999999999</v>
      </c>
      <c r="U60" s="2">
        <v>0.153</v>
      </c>
      <c r="V60" s="2">
        <v>0.19500000000000001</v>
      </c>
    </row>
    <row r="61" spans="1:22" x14ac:dyDescent="0.25">
      <c r="A61" s="2">
        <v>358</v>
      </c>
      <c r="B61" s="2">
        <v>0.10299999999999999</v>
      </c>
      <c r="C61" s="2">
        <v>0.112</v>
      </c>
      <c r="D61" s="2">
        <v>0.16500000000000001</v>
      </c>
      <c r="E61" s="2">
        <v>0.157</v>
      </c>
      <c r="F61" s="2">
        <v>0.13400000000000001</v>
      </c>
      <c r="G61" s="2">
        <v>0.14599999999999999</v>
      </c>
      <c r="H61" s="2">
        <v>0.185</v>
      </c>
      <c r="I61" s="2">
        <v>0.10100000000000001</v>
      </c>
      <c r="J61" s="2">
        <v>0.11600000000000001</v>
      </c>
      <c r="K61" s="2">
        <v>0.191</v>
      </c>
      <c r="L61" s="2">
        <v>0.16700000000000001</v>
      </c>
      <c r="M61" s="2">
        <v>0.14799999999999999</v>
      </c>
      <c r="N61" s="2">
        <v>0.156</v>
      </c>
      <c r="O61" s="2">
        <v>0.19500000000000001</v>
      </c>
      <c r="P61" s="2">
        <v>0.10299999999999999</v>
      </c>
      <c r="Q61" s="2">
        <v>0.11600000000000001</v>
      </c>
      <c r="R61" s="2">
        <v>0.17299999999999999</v>
      </c>
      <c r="S61" s="2">
        <v>0.16300000000000001</v>
      </c>
      <c r="T61" s="2">
        <v>0.14899999999999999</v>
      </c>
      <c r="U61" s="2">
        <v>0.154</v>
      </c>
      <c r="V61" s="2">
        <v>0.19600000000000001</v>
      </c>
    </row>
    <row r="62" spans="1:22" x14ac:dyDescent="0.25">
      <c r="A62" s="2">
        <v>359</v>
      </c>
      <c r="B62" s="2">
        <v>0.10199999999999999</v>
      </c>
      <c r="C62" s="2">
        <v>0.112</v>
      </c>
      <c r="D62" s="2">
        <v>0.16500000000000001</v>
      </c>
      <c r="E62" s="2">
        <v>0.157</v>
      </c>
      <c r="F62" s="2">
        <v>0.13400000000000001</v>
      </c>
      <c r="G62" s="2">
        <v>0.14499999999999999</v>
      </c>
      <c r="H62" s="2">
        <v>0.184</v>
      </c>
      <c r="I62" s="2">
        <v>0.10100000000000001</v>
      </c>
      <c r="J62" s="2">
        <v>0.11600000000000001</v>
      </c>
      <c r="K62" s="2">
        <v>0.191</v>
      </c>
      <c r="L62" s="2">
        <v>0.16800000000000001</v>
      </c>
      <c r="M62" s="2">
        <v>0.14899999999999999</v>
      </c>
      <c r="N62" s="2">
        <v>0.157</v>
      </c>
      <c r="O62" s="2">
        <v>0.19500000000000001</v>
      </c>
      <c r="P62" s="2">
        <v>0.10199999999999999</v>
      </c>
      <c r="Q62" s="2">
        <v>0.115</v>
      </c>
      <c r="R62" s="2">
        <v>0.17399999999999999</v>
      </c>
      <c r="S62" s="2">
        <v>0.16300000000000001</v>
      </c>
      <c r="T62" s="2">
        <v>0.15</v>
      </c>
      <c r="U62" s="2">
        <v>0.154</v>
      </c>
      <c r="V62" s="2">
        <v>0.19600000000000001</v>
      </c>
    </row>
    <row r="63" spans="1:22" x14ac:dyDescent="0.25">
      <c r="A63" s="2">
        <v>360</v>
      </c>
      <c r="B63" s="2">
        <v>0.10100000000000001</v>
      </c>
      <c r="C63" s="2">
        <v>0.111</v>
      </c>
      <c r="D63" s="2">
        <v>0.16500000000000001</v>
      </c>
      <c r="E63" s="2">
        <v>0.156</v>
      </c>
      <c r="F63" s="2">
        <v>0.13400000000000001</v>
      </c>
      <c r="G63" s="2">
        <v>0.14499999999999999</v>
      </c>
      <c r="H63" s="2">
        <v>0.183</v>
      </c>
      <c r="I63" s="2">
        <v>0.1</v>
      </c>
      <c r="J63" s="2">
        <v>0.11600000000000001</v>
      </c>
      <c r="K63" s="2">
        <v>0.191</v>
      </c>
      <c r="L63" s="2">
        <v>0.16900000000000001</v>
      </c>
      <c r="M63" s="2">
        <v>0.15</v>
      </c>
      <c r="N63" s="2">
        <v>0.158</v>
      </c>
      <c r="O63" s="2">
        <v>0.19600000000000001</v>
      </c>
      <c r="P63" s="2">
        <v>0.10100000000000001</v>
      </c>
      <c r="Q63" s="2">
        <v>0.115</v>
      </c>
      <c r="R63" s="2">
        <v>0.17499999999999999</v>
      </c>
      <c r="S63" s="2">
        <v>0.16400000000000001</v>
      </c>
      <c r="T63" s="2">
        <v>0.15</v>
      </c>
      <c r="U63" s="2">
        <v>0.155</v>
      </c>
      <c r="V63" s="2">
        <v>0.19700000000000001</v>
      </c>
    </row>
    <row r="64" spans="1:22" x14ac:dyDescent="0.25">
      <c r="A64" s="2">
        <v>361</v>
      </c>
      <c r="B64" s="2">
        <v>0.1</v>
      </c>
      <c r="C64" s="2">
        <v>0.111</v>
      </c>
      <c r="D64" s="2">
        <v>0.16300000000000001</v>
      </c>
      <c r="E64" s="2">
        <v>0.156</v>
      </c>
      <c r="F64" s="2">
        <v>0.13400000000000001</v>
      </c>
      <c r="G64" s="2">
        <v>0.14499999999999999</v>
      </c>
      <c r="H64" s="2">
        <v>0.182</v>
      </c>
      <c r="I64" s="2">
        <v>9.9000000000000005E-2</v>
      </c>
      <c r="J64" s="2">
        <v>0.115</v>
      </c>
      <c r="K64" s="2">
        <v>0.191</v>
      </c>
      <c r="L64" s="2">
        <v>0.17</v>
      </c>
      <c r="M64" s="2">
        <v>0.151</v>
      </c>
      <c r="N64" s="2">
        <v>0.159</v>
      </c>
      <c r="O64" s="2">
        <v>0.19700000000000001</v>
      </c>
      <c r="P64" s="2">
        <v>0.1</v>
      </c>
      <c r="Q64" s="2">
        <v>0.115</v>
      </c>
      <c r="R64" s="2">
        <v>0.17499999999999999</v>
      </c>
      <c r="S64" s="2">
        <v>0.16500000000000001</v>
      </c>
      <c r="T64" s="2">
        <v>0.151</v>
      </c>
      <c r="U64" s="2">
        <v>0.156</v>
      </c>
      <c r="V64" s="2">
        <v>0.19700000000000001</v>
      </c>
    </row>
    <row r="65" spans="1:22" x14ac:dyDescent="0.25">
      <c r="A65" s="2">
        <v>362</v>
      </c>
      <c r="B65" s="2">
        <v>9.9000000000000005E-2</v>
      </c>
      <c r="C65" s="2">
        <v>0.11</v>
      </c>
      <c r="D65" s="2">
        <v>0.16200000000000001</v>
      </c>
      <c r="E65" s="2">
        <v>0.156</v>
      </c>
      <c r="F65" s="2">
        <v>0.13400000000000001</v>
      </c>
      <c r="G65" s="2">
        <v>0.14499999999999999</v>
      </c>
      <c r="H65" s="2">
        <v>0.182</v>
      </c>
      <c r="I65" s="2">
        <v>9.8000000000000004E-2</v>
      </c>
      <c r="J65" s="2">
        <v>0.115</v>
      </c>
      <c r="K65" s="2">
        <v>0.192</v>
      </c>
      <c r="L65" s="2">
        <v>0.17100000000000001</v>
      </c>
      <c r="M65" s="2">
        <v>0.152</v>
      </c>
      <c r="N65" s="2">
        <v>0.16</v>
      </c>
      <c r="O65" s="2">
        <v>0.19700000000000001</v>
      </c>
      <c r="P65" s="2">
        <v>0.1</v>
      </c>
      <c r="Q65" s="2">
        <v>0.115</v>
      </c>
      <c r="R65" s="2">
        <v>0.17399999999999999</v>
      </c>
      <c r="S65" s="2">
        <v>0.16600000000000001</v>
      </c>
      <c r="T65" s="2">
        <v>0.152</v>
      </c>
      <c r="U65" s="2">
        <v>0.157</v>
      </c>
      <c r="V65" s="2">
        <v>0.19800000000000001</v>
      </c>
    </row>
    <row r="66" spans="1:22" x14ac:dyDescent="0.25">
      <c r="A66" s="2">
        <v>363</v>
      </c>
      <c r="B66" s="2">
        <v>9.9000000000000005E-2</v>
      </c>
      <c r="C66" s="2">
        <v>0.11</v>
      </c>
      <c r="D66" s="2">
        <v>0.161</v>
      </c>
      <c r="E66" s="2">
        <v>0.156</v>
      </c>
      <c r="F66" s="2">
        <v>0.13300000000000001</v>
      </c>
      <c r="G66" s="2">
        <v>0.14499999999999999</v>
      </c>
      <c r="H66" s="2">
        <v>0.182</v>
      </c>
      <c r="I66" s="2">
        <v>9.7000000000000003E-2</v>
      </c>
      <c r="J66" s="2">
        <v>0.115</v>
      </c>
      <c r="K66" s="2">
        <v>0.193</v>
      </c>
      <c r="L66" s="2">
        <v>0.17199999999999999</v>
      </c>
      <c r="M66" s="2">
        <v>0.152</v>
      </c>
      <c r="N66" s="2">
        <v>0.161</v>
      </c>
      <c r="O66" s="2">
        <v>0.19800000000000001</v>
      </c>
      <c r="P66" s="2">
        <v>9.9000000000000005E-2</v>
      </c>
      <c r="Q66" s="2">
        <v>0.115</v>
      </c>
      <c r="R66" s="2">
        <v>0.17399999999999999</v>
      </c>
      <c r="S66" s="2">
        <v>0.16600000000000001</v>
      </c>
      <c r="T66" s="2">
        <v>0.152</v>
      </c>
      <c r="U66" s="2">
        <v>0.158</v>
      </c>
      <c r="V66" s="2">
        <v>0.19900000000000001</v>
      </c>
    </row>
    <row r="67" spans="1:22" x14ac:dyDescent="0.25">
      <c r="A67" s="2">
        <v>364</v>
      </c>
      <c r="B67" s="2">
        <v>9.8000000000000004E-2</v>
      </c>
      <c r="C67" s="2">
        <v>0.11</v>
      </c>
      <c r="D67" s="2">
        <v>0.161</v>
      </c>
      <c r="E67" s="2">
        <v>0.156</v>
      </c>
      <c r="F67" s="2">
        <v>0.13300000000000001</v>
      </c>
      <c r="G67" s="2">
        <v>0.14499999999999999</v>
      </c>
      <c r="H67" s="2">
        <v>0.182</v>
      </c>
      <c r="I67" s="2">
        <v>9.7000000000000003E-2</v>
      </c>
      <c r="J67" s="2">
        <v>0.11600000000000001</v>
      </c>
      <c r="K67" s="2">
        <v>0.19400000000000001</v>
      </c>
      <c r="L67" s="2">
        <v>0.17399999999999999</v>
      </c>
      <c r="M67" s="2">
        <v>0.153</v>
      </c>
      <c r="N67" s="2">
        <v>0.16300000000000001</v>
      </c>
      <c r="O67" s="2">
        <v>0.19900000000000001</v>
      </c>
      <c r="P67" s="2">
        <v>9.8000000000000004E-2</v>
      </c>
      <c r="Q67" s="2">
        <v>0.11600000000000001</v>
      </c>
      <c r="R67" s="2">
        <v>0.17499999999999999</v>
      </c>
      <c r="S67" s="2">
        <v>0.16700000000000001</v>
      </c>
      <c r="T67" s="2">
        <v>0.153</v>
      </c>
      <c r="U67" s="2">
        <v>0.159</v>
      </c>
      <c r="V67" s="2">
        <v>0.2</v>
      </c>
    </row>
    <row r="68" spans="1:22" x14ac:dyDescent="0.25">
      <c r="A68" s="2">
        <v>365</v>
      </c>
      <c r="B68" s="2">
        <v>9.7000000000000003E-2</v>
      </c>
      <c r="C68" s="2">
        <v>0.11</v>
      </c>
      <c r="D68" s="2">
        <v>0.16200000000000001</v>
      </c>
      <c r="E68" s="2">
        <v>0.157</v>
      </c>
      <c r="F68" s="2">
        <v>0.13300000000000001</v>
      </c>
      <c r="G68" s="2">
        <v>0.14599999999999999</v>
      </c>
      <c r="H68" s="2">
        <v>0.182</v>
      </c>
      <c r="I68" s="2">
        <v>9.6000000000000002E-2</v>
      </c>
      <c r="J68" s="2">
        <v>0.11600000000000001</v>
      </c>
      <c r="K68" s="2">
        <v>0.19400000000000001</v>
      </c>
      <c r="L68" s="2">
        <v>0.17499999999999999</v>
      </c>
      <c r="M68" s="2">
        <v>0.154</v>
      </c>
      <c r="N68" s="2">
        <v>0.16400000000000001</v>
      </c>
      <c r="O68" s="2">
        <v>0.2</v>
      </c>
      <c r="P68" s="2">
        <v>9.7000000000000003E-2</v>
      </c>
      <c r="Q68" s="2">
        <v>0.11600000000000001</v>
      </c>
      <c r="R68" s="2">
        <v>0.17599999999999999</v>
      </c>
      <c r="S68" s="2">
        <v>0.16900000000000001</v>
      </c>
      <c r="T68" s="2">
        <v>0.154</v>
      </c>
      <c r="U68" s="2">
        <v>0.16</v>
      </c>
      <c r="V68" s="2">
        <v>0.20100000000000001</v>
      </c>
    </row>
    <row r="69" spans="1:22" x14ac:dyDescent="0.25">
      <c r="A69" s="2">
        <v>366</v>
      </c>
      <c r="B69" s="2">
        <v>9.6000000000000002E-2</v>
      </c>
      <c r="C69" s="2">
        <v>0.109</v>
      </c>
      <c r="D69" s="2">
        <v>0.16200000000000001</v>
      </c>
      <c r="E69" s="2">
        <v>0.157</v>
      </c>
      <c r="F69" s="2">
        <v>0.13400000000000001</v>
      </c>
      <c r="G69" s="2">
        <v>0.14599999999999999</v>
      </c>
      <c r="H69" s="2">
        <v>0.183</v>
      </c>
      <c r="I69" s="2">
        <v>9.5000000000000001E-2</v>
      </c>
      <c r="J69" s="2">
        <v>0.11600000000000001</v>
      </c>
      <c r="K69" s="2">
        <v>0.19400000000000001</v>
      </c>
      <c r="L69" s="2">
        <v>0.17599999999999999</v>
      </c>
      <c r="M69" s="2">
        <v>0.155</v>
      </c>
      <c r="N69" s="2">
        <v>0.16500000000000001</v>
      </c>
      <c r="O69" s="2">
        <v>0.20100000000000001</v>
      </c>
      <c r="P69" s="2">
        <v>9.6000000000000002E-2</v>
      </c>
      <c r="Q69" s="2">
        <v>0.11600000000000001</v>
      </c>
      <c r="R69" s="2">
        <v>0.17699999999999999</v>
      </c>
      <c r="S69" s="2">
        <v>0.17</v>
      </c>
      <c r="T69" s="2">
        <v>0.155</v>
      </c>
      <c r="U69" s="2">
        <v>0.161</v>
      </c>
      <c r="V69" s="2">
        <v>0.20200000000000001</v>
      </c>
    </row>
    <row r="70" spans="1:22" x14ac:dyDescent="0.25">
      <c r="A70" s="2">
        <v>367</v>
      </c>
      <c r="B70" s="2">
        <v>9.5000000000000001E-2</v>
      </c>
      <c r="C70" s="2">
        <v>0.109</v>
      </c>
      <c r="D70" s="2">
        <v>0.16200000000000001</v>
      </c>
      <c r="E70" s="2">
        <v>0.158</v>
      </c>
      <c r="F70" s="2">
        <v>0.13400000000000001</v>
      </c>
      <c r="G70" s="2">
        <v>0.14699999999999999</v>
      </c>
      <c r="H70" s="2">
        <v>0.183</v>
      </c>
      <c r="I70" s="2">
        <v>9.4E-2</v>
      </c>
      <c r="J70" s="2">
        <v>0.11600000000000001</v>
      </c>
      <c r="K70" s="2">
        <v>0.19500000000000001</v>
      </c>
      <c r="L70" s="2">
        <v>0.17799999999999999</v>
      </c>
      <c r="M70" s="2">
        <v>0.156</v>
      </c>
      <c r="N70" s="2">
        <v>0.16700000000000001</v>
      </c>
      <c r="O70" s="2">
        <v>0.20200000000000001</v>
      </c>
      <c r="P70" s="2">
        <v>9.6000000000000002E-2</v>
      </c>
      <c r="Q70" s="2">
        <v>0.11600000000000001</v>
      </c>
      <c r="R70" s="2">
        <v>0.17799999999999999</v>
      </c>
      <c r="S70" s="2">
        <v>0.17100000000000001</v>
      </c>
      <c r="T70" s="2">
        <v>0.156</v>
      </c>
      <c r="U70" s="2">
        <v>0.16200000000000001</v>
      </c>
      <c r="V70" s="2">
        <v>0.20300000000000001</v>
      </c>
    </row>
    <row r="71" spans="1:22" x14ac:dyDescent="0.25">
      <c r="A71" s="2">
        <v>368</v>
      </c>
      <c r="B71" s="2">
        <v>9.5000000000000001E-2</v>
      </c>
      <c r="C71" s="2">
        <v>0.109</v>
      </c>
      <c r="D71" s="2">
        <v>0.16300000000000001</v>
      </c>
      <c r="E71" s="2">
        <v>0.158</v>
      </c>
      <c r="F71" s="2">
        <v>0.13400000000000001</v>
      </c>
      <c r="G71" s="2">
        <v>0.14799999999999999</v>
      </c>
      <c r="H71" s="2">
        <v>0.184</v>
      </c>
      <c r="I71" s="2">
        <v>9.4E-2</v>
      </c>
      <c r="J71" s="2">
        <v>0.11600000000000001</v>
      </c>
      <c r="K71" s="2">
        <v>0.19600000000000001</v>
      </c>
      <c r="L71" s="2">
        <v>0.17899999999999999</v>
      </c>
      <c r="M71" s="2">
        <v>0.157</v>
      </c>
      <c r="N71" s="2">
        <v>0.16800000000000001</v>
      </c>
      <c r="O71" s="2">
        <v>0.20300000000000001</v>
      </c>
      <c r="P71" s="2">
        <v>9.5000000000000001E-2</v>
      </c>
      <c r="Q71" s="2">
        <v>0.11600000000000001</v>
      </c>
      <c r="R71" s="2">
        <v>0.17899999999999999</v>
      </c>
      <c r="S71" s="2">
        <v>0.17199999999999999</v>
      </c>
      <c r="T71" s="2">
        <v>0.157</v>
      </c>
      <c r="U71" s="2">
        <v>0.16300000000000001</v>
      </c>
      <c r="V71" s="2">
        <v>0.20399999999999999</v>
      </c>
    </row>
    <row r="72" spans="1:22" x14ac:dyDescent="0.25">
      <c r="A72" s="2">
        <v>369</v>
      </c>
      <c r="B72" s="2">
        <v>9.4E-2</v>
      </c>
      <c r="C72" s="2">
        <v>0.109</v>
      </c>
      <c r="D72" s="2">
        <v>0.16300000000000001</v>
      </c>
      <c r="E72" s="2">
        <v>0.159</v>
      </c>
      <c r="F72" s="2">
        <v>0.13500000000000001</v>
      </c>
      <c r="G72" s="2">
        <v>0.14799999999999999</v>
      </c>
      <c r="H72" s="2">
        <v>0.184</v>
      </c>
      <c r="I72" s="2">
        <v>9.2999999999999999E-2</v>
      </c>
      <c r="J72" s="2">
        <v>0.11600000000000001</v>
      </c>
      <c r="K72" s="2">
        <v>0.19600000000000001</v>
      </c>
      <c r="L72" s="2">
        <v>0.18</v>
      </c>
      <c r="M72" s="2">
        <v>0.158</v>
      </c>
      <c r="N72" s="2">
        <v>0.16900000000000001</v>
      </c>
      <c r="O72" s="2">
        <v>0.20399999999999999</v>
      </c>
      <c r="P72" s="2">
        <v>9.4E-2</v>
      </c>
      <c r="Q72" s="2">
        <v>0.11600000000000001</v>
      </c>
      <c r="R72" s="2">
        <v>0.17899999999999999</v>
      </c>
      <c r="S72" s="2">
        <v>0.17299999999999999</v>
      </c>
      <c r="T72" s="2">
        <v>0.158</v>
      </c>
      <c r="U72" s="2">
        <v>0.16400000000000001</v>
      </c>
      <c r="V72" s="2">
        <v>0.20499999999999999</v>
      </c>
    </row>
    <row r="73" spans="1:22" x14ac:dyDescent="0.25">
      <c r="A73" s="2">
        <v>370</v>
      </c>
      <c r="B73" s="2">
        <v>9.2999999999999999E-2</v>
      </c>
      <c r="C73" s="2">
        <v>0.11</v>
      </c>
      <c r="D73" s="2">
        <v>0.16400000000000001</v>
      </c>
      <c r="E73" s="2">
        <v>0.16</v>
      </c>
      <c r="F73" s="2">
        <v>0.13500000000000001</v>
      </c>
      <c r="G73" s="2">
        <v>0.14899999999999999</v>
      </c>
      <c r="H73" s="2">
        <v>0.185</v>
      </c>
      <c r="I73" s="2">
        <v>9.1999999999999998E-2</v>
      </c>
      <c r="J73" s="2">
        <v>0.11700000000000001</v>
      </c>
      <c r="K73" s="2">
        <v>0.19700000000000001</v>
      </c>
      <c r="L73" s="2">
        <v>0.18099999999999999</v>
      </c>
      <c r="M73" s="2">
        <v>0.159</v>
      </c>
      <c r="N73" s="2">
        <v>0.17</v>
      </c>
      <c r="O73" s="2">
        <v>0.20499999999999999</v>
      </c>
      <c r="P73" s="2">
        <v>9.4E-2</v>
      </c>
      <c r="Q73" s="2">
        <v>0.11600000000000001</v>
      </c>
      <c r="R73" s="2">
        <v>0.18</v>
      </c>
      <c r="S73" s="2">
        <v>0.17399999999999999</v>
      </c>
      <c r="T73" s="2">
        <v>0.159</v>
      </c>
      <c r="U73" s="2">
        <v>0.16500000000000001</v>
      </c>
      <c r="V73" s="2">
        <v>0.20599999999999999</v>
      </c>
    </row>
    <row r="74" spans="1:22" x14ac:dyDescent="0.25">
      <c r="A74" s="2">
        <v>371</v>
      </c>
      <c r="B74" s="2">
        <v>9.1999999999999998E-2</v>
      </c>
      <c r="C74" s="2">
        <v>0.109</v>
      </c>
      <c r="D74" s="2">
        <v>0.16500000000000001</v>
      </c>
      <c r="E74" s="2">
        <v>0.16</v>
      </c>
      <c r="F74" s="2">
        <v>0.13600000000000001</v>
      </c>
      <c r="G74" s="2">
        <v>0.15</v>
      </c>
      <c r="H74" s="2">
        <v>0.186</v>
      </c>
      <c r="I74" s="2">
        <v>9.0999999999999998E-2</v>
      </c>
      <c r="J74" s="2">
        <v>0.11700000000000001</v>
      </c>
      <c r="K74" s="2">
        <v>0.19700000000000001</v>
      </c>
      <c r="L74" s="2">
        <v>0.182</v>
      </c>
      <c r="M74" s="2">
        <v>0.16</v>
      </c>
      <c r="N74" s="2">
        <v>0.17100000000000001</v>
      </c>
      <c r="O74" s="2">
        <v>0.20599999999999999</v>
      </c>
      <c r="P74" s="2">
        <v>9.2999999999999999E-2</v>
      </c>
      <c r="Q74" s="2">
        <v>0.11600000000000001</v>
      </c>
      <c r="R74" s="2">
        <v>0.18099999999999999</v>
      </c>
      <c r="S74" s="2">
        <v>0.17399999999999999</v>
      </c>
      <c r="T74" s="2">
        <v>0.16</v>
      </c>
      <c r="U74" s="2">
        <v>0.16600000000000001</v>
      </c>
      <c r="V74" s="2">
        <v>0.20699999999999999</v>
      </c>
    </row>
    <row r="75" spans="1:22" x14ac:dyDescent="0.25">
      <c r="A75" s="2">
        <v>372</v>
      </c>
      <c r="B75" s="2">
        <v>9.1999999999999998E-2</v>
      </c>
      <c r="C75" s="2">
        <v>0.11</v>
      </c>
      <c r="D75" s="2">
        <v>0.16500000000000001</v>
      </c>
      <c r="E75" s="2">
        <v>0.161</v>
      </c>
      <c r="F75" s="2">
        <v>0.13700000000000001</v>
      </c>
      <c r="G75" s="2">
        <v>0.151</v>
      </c>
      <c r="H75" s="2">
        <v>0.187</v>
      </c>
      <c r="I75" s="2">
        <v>9.0999999999999998E-2</v>
      </c>
      <c r="J75" s="2">
        <v>0.11700000000000001</v>
      </c>
      <c r="K75" s="2">
        <v>0.19800000000000001</v>
      </c>
      <c r="L75" s="2">
        <v>0.183</v>
      </c>
      <c r="M75" s="2">
        <v>0.161</v>
      </c>
      <c r="N75" s="2">
        <v>0.17199999999999999</v>
      </c>
      <c r="O75" s="2">
        <v>0.20699999999999999</v>
      </c>
      <c r="P75" s="2">
        <v>9.1999999999999998E-2</v>
      </c>
      <c r="Q75" s="2">
        <v>0.11600000000000001</v>
      </c>
      <c r="R75" s="2">
        <v>0.18099999999999999</v>
      </c>
      <c r="S75" s="2">
        <v>0.17499999999999999</v>
      </c>
      <c r="T75" s="2">
        <v>0.161</v>
      </c>
      <c r="U75" s="2">
        <v>0.16700000000000001</v>
      </c>
      <c r="V75" s="2">
        <v>0.20799999999999999</v>
      </c>
    </row>
    <row r="76" spans="1:22" x14ac:dyDescent="0.25">
      <c r="A76" s="2">
        <v>373</v>
      </c>
      <c r="B76" s="2">
        <v>9.0999999999999998E-2</v>
      </c>
      <c r="C76" s="2">
        <v>0.11</v>
      </c>
      <c r="D76" s="2">
        <v>0.16600000000000001</v>
      </c>
      <c r="E76" s="2">
        <v>0.16200000000000001</v>
      </c>
      <c r="F76" s="2">
        <v>0.13700000000000001</v>
      </c>
      <c r="G76" s="2">
        <v>0.152</v>
      </c>
      <c r="H76" s="2">
        <v>0.188</v>
      </c>
      <c r="I76" s="2">
        <v>0.09</v>
      </c>
      <c r="J76" s="2">
        <v>0.11700000000000001</v>
      </c>
      <c r="K76" s="2">
        <v>0.19800000000000001</v>
      </c>
      <c r="L76" s="2">
        <v>0.184</v>
      </c>
      <c r="M76" s="2">
        <v>0.161</v>
      </c>
      <c r="N76" s="2">
        <v>0.17299999999999999</v>
      </c>
      <c r="O76" s="2">
        <v>0.20799999999999999</v>
      </c>
      <c r="P76" s="2">
        <v>9.0999999999999998E-2</v>
      </c>
      <c r="Q76" s="2">
        <v>0.11600000000000001</v>
      </c>
      <c r="R76" s="2">
        <v>0.182</v>
      </c>
      <c r="S76" s="2">
        <v>0.17599999999999999</v>
      </c>
      <c r="T76" s="2">
        <v>0.16200000000000001</v>
      </c>
      <c r="U76" s="2">
        <v>0.16800000000000001</v>
      </c>
      <c r="V76" s="2">
        <v>0.20799999999999999</v>
      </c>
    </row>
    <row r="77" spans="1:22" x14ac:dyDescent="0.25">
      <c r="A77" s="2">
        <v>374</v>
      </c>
      <c r="B77" s="2">
        <v>0.09</v>
      </c>
      <c r="C77" s="2">
        <v>0.109</v>
      </c>
      <c r="D77" s="2">
        <v>0.16700000000000001</v>
      </c>
      <c r="E77" s="2">
        <v>0.16200000000000001</v>
      </c>
      <c r="F77" s="2">
        <v>0.13800000000000001</v>
      </c>
      <c r="G77" s="2">
        <v>0.153</v>
      </c>
      <c r="H77" s="2">
        <v>0.188</v>
      </c>
      <c r="I77" s="2">
        <v>8.8999999999999996E-2</v>
      </c>
      <c r="J77" s="2">
        <v>0.11700000000000001</v>
      </c>
      <c r="K77" s="2">
        <v>0.19800000000000001</v>
      </c>
      <c r="L77" s="2">
        <v>0.185</v>
      </c>
      <c r="M77" s="2">
        <v>0.16200000000000001</v>
      </c>
      <c r="N77" s="2">
        <v>0.17399999999999999</v>
      </c>
      <c r="O77" s="2">
        <v>0.20899999999999999</v>
      </c>
      <c r="P77" s="2">
        <v>0.09</v>
      </c>
      <c r="Q77" s="2">
        <v>0.11600000000000001</v>
      </c>
      <c r="R77" s="2">
        <v>0.183</v>
      </c>
      <c r="S77" s="2">
        <v>0.17699999999999999</v>
      </c>
      <c r="T77" s="2">
        <v>0.16200000000000001</v>
      </c>
      <c r="U77" s="2">
        <v>0.16900000000000001</v>
      </c>
      <c r="V77" s="2">
        <v>0.20899999999999999</v>
      </c>
    </row>
    <row r="78" spans="1:22" x14ac:dyDescent="0.25">
      <c r="A78" s="2">
        <v>375</v>
      </c>
      <c r="B78" s="2">
        <v>8.8999999999999996E-2</v>
      </c>
      <c r="C78" s="2">
        <v>0.109</v>
      </c>
      <c r="D78" s="2">
        <v>0.16800000000000001</v>
      </c>
      <c r="E78" s="2">
        <v>0.16300000000000001</v>
      </c>
      <c r="F78" s="2">
        <v>0.13800000000000001</v>
      </c>
      <c r="G78" s="2">
        <v>0.153</v>
      </c>
      <c r="H78" s="2">
        <v>0.189</v>
      </c>
      <c r="I78" s="2">
        <v>8.7999999999999995E-2</v>
      </c>
      <c r="J78" s="2">
        <v>0.11700000000000001</v>
      </c>
      <c r="K78" s="2">
        <v>0.19800000000000001</v>
      </c>
      <c r="L78" s="2">
        <v>0.185</v>
      </c>
      <c r="M78" s="2">
        <v>0.16300000000000001</v>
      </c>
      <c r="N78" s="2">
        <v>0.17499999999999999</v>
      </c>
      <c r="O78" s="2">
        <v>0.20899999999999999</v>
      </c>
      <c r="P78" s="2">
        <v>0.09</v>
      </c>
      <c r="Q78" s="2">
        <v>0.115</v>
      </c>
      <c r="R78" s="2">
        <v>0.184</v>
      </c>
      <c r="S78" s="2">
        <v>0.17799999999999999</v>
      </c>
      <c r="T78" s="2">
        <v>0.16300000000000001</v>
      </c>
      <c r="U78" s="2">
        <v>0.17</v>
      </c>
      <c r="V78" s="2">
        <v>0.21</v>
      </c>
    </row>
    <row r="79" spans="1:22" x14ac:dyDescent="0.25">
      <c r="A79" s="2">
        <v>376</v>
      </c>
      <c r="B79" s="2">
        <v>8.7999999999999995E-2</v>
      </c>
      <c r="C79" s="2">
        <v>0.109</v>
      </c>
      <c r="D79" s="2">
        <v>0.16800000000000001</v>
      </c>
      <c r="E79" s="2">
        <v>0.16400000000000001</v>
      </c>
      <c r="F79" s="2">
        <v>0.13800000000000001</v>
      </c>
      <c r="G79" s="2">
        <v>0.154</v>
      </c>
      <c r="H79" s="2">
        <v>0.189</v>
      </c>
      <c r="I79" s="2">
        <v>8.7999999999999995E-2</v>
      </c>
      <c r="J79" s="2">
        <v>0.11700000000000001</v>
      </c>
      <c r="K79" s="2">
        <v>0.19900000000000001</v>
      </c>
      <c r="L79" s="2">
        <v>0.186</v>
      </c>
      <c r="M79" s="2">
        <v>0.16300000000000001</v>
      </c>
      <c r="N79" s="2">
        <v>0.17599999999999999</v>
      </c>
      <c r="O79" s="2">
        <v>0.21</v>
      </c>
      <c r="P79" s="2">
        <v>8.8999999999999996E-2</v>
      </c>
      <c r="Q79" s="2">
        <v>0.115</v>
      </c>
      <c r="R79" s="2">
        <v>0.184</v>
      </c>
      <c r="S79" s="2">
        <v>0.17799999999999999</v>
      </c>
      <c r="T79" s="2">
        <v>0.16300000000000001</v>
      </c>
      <c r="U79" s="2">
        <v>0.17100000000000001</v>
      </c>
      <c r="V79" s="2">
        <v>0.21099999999999999</v>
      </c>
    </row>
    <row r="80" spans="1:22" x14ac:dyDescent="0.25">
      <c r="A80" s="2">
        <v>377</v>
      </c>
      <c r="B80" s="2">
        <v>8.6999999999999994E-2</v>
      </c>
      <c r="C80" s="2">
        <v>0.109</v>
      </c>
      <c r="D80" s="2">
        <v>0.16700000000000001</v>
      </c>
      <c r="E80" s="2">
        <v>0.16400000000000001</v>
      </c>
      <c r="F80" s="2">
        <v>0.13900000000000001</v>
      </c>
      <c r="G80" s="2">
        <v>0.155</v>
      </c>
      <c r="H80" s="2">
        <v>0.19</v>
      </c>
      <c r="I80" s="2">
        <v>8.6999999999999994E-2</v>
      </c>
      <c r="J80" s="2">
        <v>0.11700000000000001</v>
      </c>
      <c r="K80" s="2">
        <v>0.19900000000000001</v>
      </c>
      <c r="L80" s="2">
        <v>0.187</v>
      </c>
      <c r="M80" s="2">
        <v>0.16400000000000001</v>
      </c>
      <c r="N80" s="2">
        <v>0.17699999999999999</v>
      </c>
      <c r="O80" s="2">
        <v>0.21099999999999999</v>
      </c>
      <c r="P80" s="2">
        <v>8.7999999999999995E-2</v>
      </c>
      <c r="Q80" s="2">
        <v>0.115</v>
      </c>
      <c r="R80" s="2">
        <v>0.184</v>
      </c>
      <c r="S80" s="2">
        <v>0.17899999999999999</v>
      </c>
      <c r="T80" s="2">
        <v>0.16400000000000001</v>
      </c>
      <c r="U80" s="2">
        <v>0.17199999999999999</v>
      </c>
      <c r="V80" s="2">
        <v>0.21199999999999999</v>
      </c>
    </row>
    <row r="81" spans="1:22" x14ac:dyDescent="0.25">
      <c r="A81" s="2">
        <v>378</v>
      </c>
      <c r="B81" s="2">
        <v>8.6999999999999994E-2</v>
      </c>
      <c r="C81" s="2">
        <v>0.108</v>
      </c>
      <c r="D81" s="2">
        <v>0.16700000000000001</v>
      </c>
      <c r="E81" s="2">
        <v>0.16500000000000001</v>
      </c>
      <c r="F81" s="2">
        <v>0.13900000000000001</v>
      </c>
      <c r="G81" s="2">
        <v>0.155</v>
      </c>
      <c r="H81" s="2">
        <v>0.19</v>
      </c>
      <c r="I81" s="2">
        <v>8.5999999999999993E-2</v>
      </c>
      <c r="J81" s="2">
        <v>0.11700000000000001</v>
      </c>
      <c r="K81" s="2">
        <v>0.2</v>
      </c>
      <c r="L81" s="2">
        <v>0.188</v>
      </c>
      <c r="M81" s="2">
        <v>0.16400000000000001</v>
      </c>
      <c r="N81" s="2">
        <v>0.17799999999999999</v>
      </c>
      <c r="O81" s="2">
        <v>0.21199999999999999</v>
      </c>
      <c r="P81" s="2">
        <v>8.6999999999999994E-2</v>
      </c>
      <c r="Q81" s="2">
        <v>0.11600000000000001</v>
      </c>
      <c r="R81" s="2">
        <v>0.183</v>
      </c>
      <c r="S81" s="2">
        <v>0.18</v>
      </c>
      <c r="T81" s="2">
        <v>0.16400000000000001</v>
      </c>
      <c r="U81" s="2">
        <v>0.17199999999999999</v>
      </c>
      <c r="V81" s="2">
        <v>0.21199999999999999</v>
      </c>
    </row>
    <row r="82" spans="1:22" x14ac:dyDescent="0.25">
      <c r="A82" s="2">
        <v>379</v>
      </c>
      <c r="B82" s="2">
        <v>8.5999999999999993E-2</v>
      </c>
      <c r="C82" s="2">
        <v>0.108</v>
      </c>
      <c r="D82" s="2">
        <v>0.16700000000000001</v>
      </c>
      <c r="E82" s="2">
        <v>0.16500000000000001</v>
      </c>
      <c r="F82" s="2">
        <v>0.14000000000000001</v>
      </c>
      <c r="G82" s="2">
        <v>0.156</v>
      </c>
      <c r="H82" s="2">
        <v>0.191</v>
      </c>
      <c r="I82" s="2">
        <v>8.5999999999999993E-2</v>
      </c>
      <c r="J82" s="2">
        <v>0.11700000000000001</v>
      </c>
      <c r="K82" s="2">
        <v>0.2</v>
      </c>
      <c r="L82" s="2">
        <v>0.188</v>
      </c>
      <c r="M82" s="2">
        <v>0.16500000000000001</v>
      </c>
      <c r="N82" s="2">
        <v>0.17899999999999999</v>
      </c>
      <c r="O82" s="2">
        <v>0.21299999999999999</v>
      </c>
      <c r="P82" s="2">
        <v>8.5999999999999993E-2</v>
      </c>
      <c r="Q82" s="2">
        <v>0.115</v>
      </c>
      <c r="R82" s="2">
        <v>0.183</v>
      </c>
      <c r="S82" s="2">
        <v>0.18</v>
      </c>
      <c r="T82" s="2">
        <v>0.16500000000000001</v>
      </c>
      <c r="U82" s="2">
        <v>0.17399999999999999</v>
      </c>
      <c r="V82" s="2">
        <v>0.21299999999999999</v>
      </c>
    </row>
    <row r="83" spans="1:22" x14ac:dyDescent="0.25">
      <c r="A83" s="2">
        <v>380</v>
      </c>
      <c r="B83" s="2">
        <v>8.5000000000000006E-2</v>
      </c>
      <c r="C83" s="2">
        <v>0.108</v>
      </c>
      <c r="D83" s="2">
        <v>0.16700000000000001</v>
      </c>
      <c r="E83" s="2">
        <v>0.16500000000000001</v>
      </c>
      <c r="F83" s="2">
        <v>0.14000000000000001</v>
      </c>
      <c r="G83" s="2">
        <v>0.156</v>
      </c>
      <c r="H83" s="2">
        <v>0.191</v>
      </c>
      <c r="I83" s="2">
        <v>8.5000000000000006E-2</v>
      </c>
      <c r="J83" s="2">
        <v>0.11700000000000001</v>
      </c>
      <c r="K83" s="2">
        <v>0.20100000000000001</v>
      </c>
      <c r="L83" s="2">
        <v>0.19</v>
      </c>
      <c r="M83" s="2">
        <v>0.16500000000000001</v>
      </c>
      <c r="N83" s="2">
        <v>0.18</v>
      </c>
      <c r="O83" s="2">
        <v>0.214</v>
      </c>
      <c r="P83" s="2">
        <v>8.5999999999999993E-2</v>
      </c>
      <c r="Q83" s="2">
        <v>0.11600000000000001</v>
      </c>
      <c r="R83" s="2">
        <v>0.184</v>
      </c>
      <c r="S83" s="2">
        <v>0.18099999999999999</v>
      </c>
      <c r="T83" s="2">
        <v>0.16600000000000001</v>
      </c>
      <c r="U83" s="2">
        <v>0.17499999999999999</v>
      </c>
      <c r="V83" s="2">
        <v>0.215</v>
      </c>
    </row>
    <row r="84" spans="1:22" x14ac:dyDescent="0.25">
      <c r="A84" s="2">
        <v>381</v>
      </c>
      <c r="B84" s="2">
        <v>8.4000000000000005E-2</v>
      </c>
      <c r="C84" s="2">
        <v>0.108</v>
      </c>
      <c r="D84" s="2">
        <v>0.16800000000000001</v>
      </c>
      <c r="E84" s="2">
        <v>0.16600000000000001</v>
      </c>
      <c r="F84" s="2">
        <v>0.14000000000000001</v>
      </c>
      <c r="G84" s="2">
        <v>0.157</v>
      </c>
      <c r="H84" s="2">
        <v>0.192</v>
      </c>
      <c r="I84" s="2">
        <v>8.4000000000000005E-2</v>
      </c>
      <c r="J84" s="2">
        <v>0.11700000000000001</v>
      </c>
      <c r="K84" s="2">
        <v>0.20200000000000001</v>
      </c>
      <c r="L84" s="2">
        <v>0.191</v>
      </c>
      <c r="M84" s="2">
        <v>0.16600000000000001</v>
      </c>
      <c r="N84" s="2">
        <v>0.182</v>
      </c>
      <c r="O84" s="2">
        <v>0.216</v>
      </c>
      <c r="P84" s="2">
        <v>8.5000000000000006E-2</v>
      </c>
      <c r="Q84" s="2">
        <v>0.11600000000000001</v>
      </c>
      <c r="R84" s="2">
        <v>0.186</v>
      </c>
      <c r="S84" s="2">
        <v>0.183</v>
      </c>
      <c r="T84" s="2">
        <v>0.16700000000000001</v>
      </c>
      <c r="U84" s="2">
        <v>0.17599999999999999</v>
      </c>
      <c r="V84" s="2">
        <v>0.216</v>
      </c>
    </row>
    <row r="85" spans="1:22" x14ac:dyDescent="0.25">
      <c r="A85" s="2">
        <v>382</v>
      </c>
      <c r="B85" s="2">
        <v>8.4000000000000005E-2</v>
      </c>
      <c r="C85" s="2">
        <v>0.108</v>
      </c>
      <c r="D85" s="2">
        <v>0.16800000000000001</v>
      </c>
      <c r="E85" s="2">
        <v>0.16600000000000001</v>
      </c>
      <c r="F85" s="2">
        <v>0.14099999999999999</v>
      </c>
      <c r="G85" s="2">
        <v>0.158</v>
      </c>
      <c r="H85" s="2">
        <v>0.193</v>
      </c>
      <c r="I85" s="2">
        <v>8.3000000000000004E-2</v>
      </c>
      <c r="J85" s="2">
        <v>0.11700000000000001</v>
      </c>
      <c r="K85" s="2">
        <v>0.20300000000000001</v>
      </c>
      <c r="L85" s="2">
        <v>0.192</v>
      </c>
      <c r="M85" s="2">
        <v>0.16800000000000001</v>
      </c>
      <c r="N85" s="2">
        <v>0.183</v>
      </c>
      <c r="O85" s="2">
        <v>0.218</v>
      </c>
      <c r="P85" s="2">
        <v>8.4000000000000005E-2</v>
      </c>
      <c r="Q85" s="2">
        <v>0.11600000000000001</v>
      </c>
      <c r="R85" s="2">
        <v>0.187</v>
      </c>
      <c r="S85" s="2">
        <v>0.185</v>
      </c>
      <c r="T85" s="2">
        <v>0.16800000000000001</v>
      </c>
      <c r="U85" s="2">
        <v>0.17799999999999999</v>
      </c>
      <c r="V85" s="2">
        <v>0.218</v>
      </c>
    </row>
    <row r="86" spans="1:22" x14ac:dyDescent="0.25">
      <c r="A86" s="2">
        <v>383</v>
      </c>
      <c r="B86" s="2">
        <v>8.3000000000000004E-2</v>
      </c>
      <c r="C86" s="2">
        <v>0.108</v>
      </c>
      <c r="D86" s="2">
        <v>0.16800000000000001</v>
      </c>
      <c r="E86" s="2">
        <v>0.16700000000000001</v>
      </c>
      <c r="F86" s="2">
        <v>0.14099999999999999</v>
      </c>
      <c r="G86" s="2">
        <v>0.159</v>
      </c>
      <c r="H86" s="2">
        <v>0.193</v>
      </c>
      <c r="I86" s="2">
        <v>8.3000000000000004E-2</v>
      </c>
      <c r="J86" s="2">
        <v>0.11799999999999999</v>
      </c>
      <c r="K86" s="2">
        <v>0.20399999999999999</v>
      </c>
      <c r="L86" s="2">
        <v>0.19400000000000001</v>
      </c>
      <c r="M86" s="2">
        <v>0.16900000000000001</v>
      </c>
      <c r="N86" s="2">
        <v>0.185</v>
      </c>
      <c r="O86" s="2">
        <v>0.22</v>
      </c>
      <c r="P86" s="2">
        <v>8.4000000000000005E-2</v>
      </c>
      <c r="Q86" s="2">
        <v>0.11700000000000001</v>
      </c>
      <c r="R86" s="2">
        <v>0.188</v>
      </c>
      <c r="S86" s="2">
        <v>0.186</v>
      </c>
      <c r="T86" s="2">
        <v>0.16900000000000001</v>
      </c>
      <c r="U86" s="2">
        <v>0.18</v>
      </c>
      <c r="V86" s="2">
        <v>0.221</v>
      </c>
    </row>
    <row r="87" spans="1:22" x14ac:dyDescent="0.25">
      <c r="A87" s="2">
        <v>384</v>
      </c>
      <c r="B87" s="2">
        <v>8.3000000000000004E-2</v>
      </c>
      <c r="C87" s="2">
        <v>0.108</v>
      </c>
      <c r="D87" s="2">
        <v>0.16900000000000001</v>
      </c>
      <c r="E87" s="2">
        <v>0.16800000000000001</v>
      </c>
      <c r="F87" s="2">
        <v>0.14099999999999999</v>
      </c>
      <c r="G87" s="2">
        <v>0.159</v>
      </c>
      <c r="H87" s="2">
        <v>0.19400000000000001</v>
      </c>
      <c r="I87" s="2">
        <v>8.2000000000000003E-2</v>
      </c>
      <c r="J87" s="2">
        <v>0.11799999999999999</v>
      </c>
      <c r="K87" s="2">
        <v>0.20499999999999999</v>
      </c>
      <c r="L87" s="2">
        <v>0.19600000000000001</v>
      </c>
      <c r="M87" s="2">
        <v>0.17100000000000001</v>
      </c>
      <c r="N87" s="2">
        <v>0.188</v>
      </c>
      <c r="O87" s="2">
        <v>0.223</v>
      </c>
      <c r="P87" s="2">
        <v>8.3000000000000004E-2</v>
      </c>
      <c r="Q87" s="2">
        <v>0.11700000000000001</v>
      </c>
      <c r="R87" s="2">
        <v>0.19</v>
      </c>
      <c r="S87" s="2">
        <v>0.188</v>
      </c>
      <c r="T87" s="2">
        <v>0.17100000000000001</v>
      </c>
      <c r="U87" s="2">
        <v>0.183</v>
      </c>
      <c r="V87" s="2">
        <v>0.223</v>
      </c>
    </row>
    <row r="88" spans="1:22" x14ac:dyDescent="0.25">
      <c r="A88" s="2">
        <v>385</v>
      </c>
      <c r="B88" s="2">
        <v>8.2000000000000003E-2</v>
      </c>
      <c r="C88" s="2">
        <v>0.109</v>
      </c>
      <c r="D88" s="2">
        <v>0.16900000000000001</v>
      </c>
      <c r="E88" s="2">
        <v>0.16800000000000001</v>
      </c>
      <c r="F88" s="2">
        <v>0.14199999999999999</v>
      </c>
      <c r="G88" s="2">
        <v>0.16</v>
      </c>
      <c r="H88" s="2">
        <v>0.19500000000000001</v>
      </c>
      <c r="I88" s="2">
        <v>8.2000000000000003E-2</v>
      </c>
      <c r="J88" s="2">
        <v>0.11899999999999999</v>
      </c>
      <c r="K88" s="2">
        <v>0.20699999999999999</v>
      </c>
      <c r="L88" s="2">
        <v>0.19800000000000001</v>
      </c>
      <c r="M88" s="2">
        <v>0.17299999999999999</v>
      </c>
      <c r="N88" s="2">
        <v>0.191</v>
      </c>
      <c r="O88" s="2">
        <v>0.22600000000000001</v>
      </c>
      <c r="P88" s="2">
        <v>8.3000000000000004E-2</v>
      </c>
      <c r="Q88" s="2">
        <v>0.11799999999999999</v>
      </c>
      <c r="R88" s="2">
        <v>0.191</v>
      </c>
      <c r="S88" s="2">
        <v>0.191</v>
      </c>
      <c r="T88" s="2">
        <v>0.17299999999999999</v>
      </c>
      <c r="U88" s="2">
        <v>0.186</v>
      </c>
      <c r="V88" s="2">
        <v>0.22700000000000001</v>
      </c>
    </row>
    <row r="89" spans="1:22" x14ac:dyDescent="0.25">
      <c r="A89" s="2">
        <v>386</v>
      </c>
      <c r="B89" s="2">
        <v>8.1000000000000003E-2</v>
      </c>
      <c r="C89" s="2">
        <v>0.109</v>
      </c>
      <c r="D89" s="2">
        <v>0.17</v>
      </c>
      <c r="E89" s="2">
        <v>0.16900000000000001</v>
      </c>
      <c r="F89" s="2">
        <v>0.14299999999999999</v>
      </c>
      <c r="G89" s="2">
        <v>0.161</v>
      </c>
      <c r="H89" s="2">
        <v>0.19600000000000001</v>
      </c>
      <c r="I89" s="2">
        <v>8.1000000000000003E-2</v>
      </c>
      <c r="J89" s="2">
        <v>0.12</v>
      </c>
      <c r="K89" s="2">
        <v>0.20899999999999999</v>
      </c>
      <c r="L89" s="2">
        <v>0.20100000000000001</v>
      </c>
      <c r="M89" s="2">
        <v>0.17499999999999999</v>
      </c>
      <c r="N89" s="2">
        <v>0.19400000000000001</v>
      </c>
      <c r="O89" s="2">
        <v>0.23</v>
      </c>
      <c r="P89" s="2">
        <v>8.2000000000000003E-2</v>
      </c>
      <c r="Q89" s="2">
        <v>0.11899999999999999</v>
      </c>
      <c r="R89" s="2">
        <v>0.19400000000000001</v>
      </c>
      <c r="S89" s="2">
        <v>0.19400000000000001</v>
      </c>
      <c r="T89" s="2">
        <v>0.17499999999999999</v>
      </c>
      <c r="U89" s="2">
        <v>0.189</v>
      </c>
      <c r="V89" s="2">
        <v>0.23100000000000001</v>
      </c>
    </row>
    <row r="90" spans="1:22" x14ac:dyDescent="0.25">
      <c r="A90" s="2">
        <v>387</v>
      </c>
      <c r="B90" s="2">
        <v>8.1000000000000003E-2</v>
      </c>
      <c r="C90" s="2">
        <v>0.108</v>
      </c>
      <c r="D90" s="2">
        <v>0.17</v>
      </c>
      <c r="E90" s="2">
        <v>0.17</v>
      </c>
      <c r="F90" s="2">
        <v>0.14299999999999999</v>
      </c>
      <c r="G90" s="2">
        <v>0.16200000000000001</v>
      </c>
      <c r="H90" s="2">
        <v>0.19700000000000001</v>
      </c>
      <c r="I90" s="2">
        <v>8.1000000000000003E-2</v>
      </c>
      <c r="J90" s="2">
        <v>0.121</v>
      </c>
      <c r="K90" s="2">
        <v>0.21099999999999999</v>
      </c>
      <c r="L90" s="2">
        <v>0.20399999999999999</v>
      </c>
      <c r="M90" s="2">
        <v>0.17699999999999999</v>
      </c>
      <c r="N90" s="2">
        <v>0.19700000000000001</v>
      </c>
      <c r="O90" s="2">
        <v>0.23400000000000001</v>
      </c>
      <c r="P90" s="2">
        <v>8.2000000000000003E-2</v>
      </c>
      <c r="Q90" s="2">
        <v>0.12</v>
      </c>
      <c r="R90" s="2">
        <v>0.19600000000000001</v>
      </c>
      <c r="S90" s="2">
        <v>0.19700000000000001</v>
      </c>
      <c r="T90" s="2">
        <v>0.17699999999999999</v>
      </c>
      <c r="U90" s="2">
        <v>0.192</v>
      </c>
      <c r="V90" s="2">
        <v>0.23499999999999999</v>
      </c>
    </row>
    <row r="91" spans="1:22" x14ac:dyDescent="0.25">
      <c r="A91" s="2">
        <v>388</v>
      </c>
      <c r="B91" s="2">
        <v>8.1000000000000003E-2</v>
      </c>
      <c r="C91" s="2">
        <v>0.108</v>
      </c>
      <c r="D91" s="2">
        <v>0.17100000000000001</v>
      </c>
      <c r="E91" s="2">
        <v>0.17100000000000001</v>
      </c>
      <c r="F91" s="2">
        <v>0.14399999999999999</v>
      </c>
      <c r="G91" s="2">
        <v>0.16300000000000001</v>
      </c>
      <c r="H91" s="2">
        <v>0.19800000000000001</v>
      </c>
      <c r="I91" s="2">
        <v>0.08</v>
      </c>
      <c r="J91" s="2">
        <v>0.122</v>
      </c>
      <c r="K91" s="2">
        <v>0.214</v>
      </c>
      <c r="L91" s="2">
        <v>0.20699999999999999</v>
      </c>
      <c r="M91" s="2">
        <v>0.18099999999999999</v>
      </c>
      <c r="N91" s="2">
        <v>0.20100000000000001</v>
      </c>
      <c r="O91" s="2">
        <v>0.23899999999999999</v>
      </c>
      <c r="P91" s="2">
        <v>8.1000000000000003E-2</v>
      </c>
      <c r="Q91" s="2">
        <v>0.121</v>
      </c>
      <c r="R91" s="2">
        <v>0.19800000000000001</v>
      </c>
      <c r="S91" s="2">
        <v>0.20100000000000001</v>
      </c>
      <c r="T91" s="2">
        <v>0.18099999999999999</v>
      </c>
      <c r="U91" s="2">
        <v>0.19700000000000001</v>
      </c>
      <c r="V91" s="2">
        <v>0.24</v>
      </c>
    </row>
    <row r="92" spans="1:22" x14ac:dyDescent="0.25">
      <c r="A92" s="2">
        <v>389</v>
      </c>
      <c r="B92" s="2">
        <v>0.08</v>
      </c>
      <c r="C92" s="2">
        <v>0.108</v>
      </c>
      <c r="D92" s="2">
        <v>0.17100000000000001</v>
      </c>
      <c r="E92" s="2">
        <v>0.17100000000000001</v>
      </c>
      <c r="F92" s="2">
        <v>0.14499999999999999</v>
      </c>
      <c r="G92" s="2">
        <v>0.16400000000000001</v>
      </c>
      <c r="H92" s="2">
        <v>0.19900000000000001</v>
      </c>
      <c r="I92" s="2">
        <v>0.08</v>
      </c>
      <c r="J92" s="2">
        <v>0.123</v>
      </c>
      <c r="K92" s="2">
        <v>0.216</v>
      </c>
      <c r="L92" s="2">
        <v>0.21099999999999999</v>
      </c>
      <c r="M92" s="2">
        <v>0.184</v>
      </c>
      <c r="N92" s="2">
        <v>0.20499999999999999</v>
      </c>
      <c r="O92" s="2">
        <v>0.24399999999999999</v>
      </c>
      <c r="P92" s="2">
        <v>8.1000000000000003E-2</v>
      </c>
      <c r="Q92" s="2">
        <v>0.123</v>
      </c>
      <c r="R92" s="2">
        <v>0.20200000000000001</v>
      </c>
      <c r="S92" s="2">
        <v>0.20399999999999999</v>
      </c>
      <c r="T92" s="2">
        <v>0.184</v>
      </c>
      <c r="U92" s="2">
        <v>0.20100000000000001</v>
      </c>
      <c r="V92" s="2">
        <v>0.245</v>
      </c>
    </row>
    <row r="93" spans="1:22" x14ac:dyDescent="0.25">
      <c r="A93" s="2">
        <v>390</v>
      </c>
      <c r="B93" s="2">
        <v>0.08</v>
      </c>
      <c r="C93" s="2">
        <v>0.109</v>
      </c>
      <c r="D93" s="2">
        <v>0.17199999999999999</v>
      </c>
      <c r="E93" s="2">
        <v>0.17199999999999999</v>
      </c>
      <c r="F93" s="2">
        <v>0.14499999999999999</v>
      </c>
      <c r="G93" s="2">
        <v>0.16500000000000001</v>
      </c>
      <c r="H93" s="2">
        <v>0.2</v>
      </c>
      <c r="I93" s="2">
        <v>0.08</v>
      </c>
      <c r="J93" s="2">
        <v>0.125</v>
      </c>
      <c r="K93" s="2">
        <v>0.219</v>
      </c>
      <c r="L93" s="2">
        <v>0.214</v>
      </c>
      <c r="M93" s="2">
        <v>0.187</v>
      </c>
      <c r="N93" s="2">
        <v>0.20899999999999999</v>
      </c>
      <c r="O93" s="2">
        <v>0.249</v>
      </c>
      <c r="P93" s="2">
        <v>0.08</v>
      </c>
      <c r="Q93" s="2">
        <v>0.124</v>
      </c>
      <c r="R93" s="2">
        <v>0.20499999999999999</v>
      </c>
      <c r="S93" s="2">
        <v>0.20799999999999999</v>
      </c>
      <c r="T93" s="2">
        <v>0.188</v>
      </c>
      <c r="U93" s="2">
        <v>0.20599999999999999</v>
      </c>
      <c r="V93" s="2">
        <v>0.251</v>
      </c>
    </row>
    <row r="94" spans="1:22" x14ac:dyDescent="0.25">
      <c r="A94" s="2">
        <v>391</v>
      </c>
      <c r="B94" s="2">
        <v>7.9000000000000001E-2</v>
      </c>
      <c r="C94" s="2">
        <v>0.109</v>
      </c>
      <c r="D94" s="2">
        <v>0.17299999999999999</v>
      </c>
      <c r="E94" s="2">
        <v>0.17299999999999999</v>
      </c>
      <c r="F94" s="2">
        <v>0.14599999999999999</v>
      </c>
      <c r="G94" s="2">
        <v>0.16600000000000001</v>
      </c>
      <c r="H94" s="2">
        <v>0.20100000000000001</v>
      </c>
      <c r="I94" s="2">
        <v>7.9000000000000001E-2</v>
      </c>
      <c r="J94" s="2">
        <v>0.126</v>
      </c>
      <c r="K94" s="2">
        <v>0.222</v>
      </c>
      <c r="L94" s="2">
        <v>0.218</v>
      </c>
      <c r="M94" s="2">
        <v>0.19</v>
      </c>
      <c r="N94" s="2">
        <v>0.21299999999999999</v>
      </c>
      <c r="O94" s="2">
        <v>0.255</v>
      </c>
      <c r="P94" s="2">
        <v>0.08</v>
      </c>
      <c r="Q94" s="2">
        <v>0.126</v>
      </c>
      <c r="R94" s="2">
        <v>0.20799999999999999</v>
      </c>
      <c r="S94" s="2">
        <v>0.21299999999999999</v>
      </c>
      <c r="T94" s="2">
        <v>0.191</v>
      </c>
      <c r="U94" s="2">
        <v>0.21</v>
      </c>
      <c r="V94" s="2">
        <v>0.25600000000000001</v>
      </c>
    </row>
    <row r="95" spans="1:22" x14ac:dyDescent="0.25">
      <c r="A95" s="2">
        <v>392</v>
      </c>
      <c r="B95" s="2">
        <v>7.9000000000000001E-2</v>
      </c>
      <c r="C95" s="2">
        <v>0.109</v>
      </c>
      <c r="D95" s="2">
        <v>0.17299999999999999</v>
      </c>
      <c r="E95" s="2">
        <v>0.17399999999999999</v>
      </c>
      <c r="F95" s="2">
        <v>0.14699999999999999</v>
      </c>
      <c r="G95" s="2">
        <v>0.16700000000000001</v>
      </c>
      <c r="H95" s="2">
        <v>0.20300000000000001</v>
      </c>
      <c r="I95" s="2">
        <v>7.9000000000000001E-2</v>
      </c>
      <c r="J95" s="2">
        <v>0.128</v>
      </c>
      <c r="K95" s="2">
        <v>0.22500000000000001</v>
      </c>
      <c r="L95" s="2">
        <v>0.222</v>
      </c>
      <c r="M95" s="2">
        <v>0.19400000000000001</v>
      </c>
      <c r="N95" s="2">
        <v>0.217</v>
      </c>
      <c r="O95" s="2">
        <v>0.26</v>
      </c>
      <c r="P95" s="2">
        <v>0.08</v>
      </c>
      <c r="Q95" s="2">
        <v>0.128</v>
      </c>
      <c r="R95" s="2">
        <v>0.21099999999999999</v>
      </c>
      <c r="S95" s="2">
        <v>0.217</v>
      </c>
      <c r="T95" s="2">
        <v>0.19500000000000001</v>
      </c>
      <c r="U95" s="2">
        <v>0.215</v>
      </c>
      <c r="V95" s="2">
        <v>0.26200000000000001</v>
      </c>
    </row>
    <row r="96" spans="1:22" x14ac:dyDescent="0.25">
      <c r="A96" s="2">
        <v>393</v>
      </c>
      <c r="B96" s="2">
        <v>7.9000000000000001E-2</v>
      </c>
      <c r="C96" s="2">
        <v>0.11</v>
      </c>
      <c r="D96" s="2">
        <v>0.17399999999999999</v>
      </c>
      <c r="E96" s="2">
        <v>0.17499999999999999</v>
      </c>
      <c r="F96" s="2">
        <v>0.14799999999999999</v>
      </c>
      <c r="G96" s="2">
        <v>0.16800000000000001</v>
      </c>
      <c r="H96" s="2">
        <v>0.20399999999999999</v>
      </c>
      <c r="I96" s="2">
        <v>7.9000000000000001E-2</v>
      </c>
      <c r="J96" s="2">
        <v>0.129</v>
      </c>
      <c r="K96" s="2">
        <v>0.22800000000000001</v>
      </c>
      <c r="L96" s="2">
        <v>0.22500000000000001</v>
      </c>
      <c r="M96" s="2">
        <v>0.19700000000000001</v>
      </c>
      <c r="N96" s="2">
        <v>0.221</v>
      </c>
      <c r="O96" s="2">
        <v>0.26600000000000001</v>
      </c>
      <c r="P96" s="2">
        <v>0.08</v>
      </c>
      <c r="Q96" s="2">
        <v>0.129</v>
      </c>
      <c r="R96" s="2">
        <v>0.214</v>
      </c>
      <c r="S96" s="2">
        <v>0.221</v>
      </c>
      <c r="T96" s="2">
        <v>0.19800000000000001</v>
      </c>
      <c r="U96" s="2">
        <v>0.22</v>
      </c>
      <c r="V96" s="2">
        <v>0.26700000000000002</v>
      </c>
    </row>
    <row r="97" spans="1:22" x14ac:dyDescent="0.25">
      <c r="A97" s="2">
        <v>394</v>
      </c>
      <c r="B97" s="2">
        <v>7.9000000000000001E-2</v>
      </c>
      <c r="C97" s="2">
        <v>0.11</v>
      </c>
      <c r="D97" s="2">
        <v>0.17499999999999999</v>
      </c>
      <c r="E97" s="2">
        <v>0.17599999999999999</v>
      </c>
      <c r="F97" s="2">
        <v>0.14899999999999999</v>
      </c>
      <c r="G97" s="2">
        <v>0.16900000000000001</v>
      </c>
      <c r="H97" s="2">
        <v>0.20499999999999999</v>
      </c>
      <c r="I97" s="2">
        <v>7.9000000000000001E-2</v>
      </c>
      <c r="J97" s="2">
        <v>0.13</v>
      </c>
      <c r="K97" s="2">
        <v>0.23100000000000001</v>
      </c>
      <c r="L97" s="2">
        <v>0.22900000000000001</v>
      </c>
      <c r="M97" s="2">
        <v>0.2</v>
      </c>
      <c r="N97" s="2">
        <v>0.22500000000000001</v>
      </c>
      <c r="O97" s="2">
        <v>0.27100000000000002</v>
      </c>
      <c r="P97" s="2">
        <v>7.9000000000000001E-2</v>
      </c>
      <c r="Q97" s="2">
        <v>0.13100000000000001</v>
      </c>
      <c r="R97" s="2">
        <v>0.216</v>
      </c>
      <c r="S97" s="2">
        <v>0.22500000000000001</v>
      </c>
      <c r="T97" s="2">
        <v>0.20100000000000001</v>
      </c>
      <c r="U97" s="2">
        <v>0.224</v>
      </c>
      <c r="V97" s="2">
        <v>0.27300000000000002</v>
      </c>
    </row>
    <row r="98" spans="1:22" x14ac:dyDescent="0.25">
      <c r="A98" s="2">
        <v>395</v>
      </c>
      <c r="B98" s="2">
        <v>7.9000000000000001E-2</v>
      </c>
      <c r="C98" s="2">
        <v>0.11</v>
      </c>
      <c r="D98" s="2">
        <v>0.17499999999999999</v>
      </c>
      <c r="E98" s="2">
        <v>0.17699999999999999</v>
      </c>
      <c r="F98" s="2">
        <v>0.15</v>
      </c>
      <c r="G98" s="2">
        <v>0.17</v>
      </c>
      <c r="H98" s="2">
        <v>0.20699999999999999</v>
      </c>
      <c r="I98" s="2">
        <v>7.8E-2</v>
      </c>
      <c r="J98" s="2">
        <v>0.13100000000000001</v>
      </c>
      <c r="K98" s="2">
        <v>0.23300000000000001</v>
      </c>
      <c r="L98" s="2">
        <v>0.23200000000000001</v>
      </c>
      <c r="M98" s="2">
        <v>0.20300000000000001</v>
      </c>
      <c r="N98" s="2">
        <v>0.22900000000000001</v>
      </c>
      <c r="O98" s="2">
        <v>0.27600000000000002</v>
      </c>
      <c r="P98" s="2">
        <v>7.9000000000000001E-2</v>
      </c>
      <c r="Q98" s="2">
        <v>0.13200000000000001</v>
      </c>
      <c r="R98" s="2">
        <v>0.219</v>
      </c>
      <c r="S98" s="2">
        <v>0.22800000000000001</v>
      </c>
      <c r="T98" s="2">
        <v>0.20399999999999999</v>
      </c>
      <c r="U98" s="2">
        <v>0.22900000000000001</v>
      </c>
      <c r="V98" s="2">
        <v>0.27700000000000002</v>
      </c>
    </row>
    <row r="99" spans="1:22" x14ac:dyDescent="0.25">
      <c r="A99" s="2">
        <v>396</v>
      </c>
      <c r="B99" s="2">
        <v>7.8E-2</v>
      </c>
      <c r="C99" s="2">
        <v>0.111</v>
      </c>
      <c r="D99" s="2">
        <v>0.17599999999999999</v>
      </c>
      <c r="E99" s="2">
        <v>0.17899999999999999</v>
      </c>
      <c r="F99" s="2">
        <v>0.151</v>
      </c>
      <c r="G99" s="2">
        <v>0.17199999999999999</v>
      </c>
      <c r="H99" s="2">
        <v>0.20799999999999999</v>
      </c>
      <c r="I99" s="2">
        <v>7.8E-2</v>
      </c>
      <c r="J99" s="2">
        <v>0.13200000000000001</v>
      </c>
      <c r="K99" s="2">
        <v>0.23499999999999999</v>
      </c>
      <c r="L99" s="2">
        <v>0.23400000000000001</v>
      </c>
      <c r="M99" s="2">
        <v>0.20499999999999999</v>
      </c>
      <c r="N99" s="2">
        <v>0.23200000000000001</v>
      </c>
      <c r="O99" s="2">
        <v>0.28000000000000003</v>
      </c>
      <c r="P99" s="2">
        <v>7.9000000000000001E-2</v>
      </c>
      <c r="Q99" s="2">
        <v>0.13300000000000001</v>
      </c>
      <c r="R99" s="2">
        <v>0.222</v>
      </c>
      <c r="S99" s="2">
        <v>0.23100000000000001</v>
      </c>
      <c r="T99" s="2">
        <v>0.20599999999999999</v>
      </c>
      <c r="U99" s="2">
        <v>0.23200000000000001</v>
      </c>
      <c r="V99" s="2">
        <v>0.28199999999999997</v>
      </c>
    </row>
    <row r="100" spans="1:22" x14ac:dyDescent="0.25">
      <c r="A100" s="2">
        <v>397</v>
      </c>
      <c r="B100" s="2">
        <v>7.8E-2</v>
      </c>
      <c r="C100" s="2">
        <v>0.111</v>
      </c>
      <c r="D100" s="2">
        <v>0.17699999999999999</v>
      </c>
      <c r="E100" s="2">
        <v>0.18</v>
      </c>
      <c r="F100" s="2">
        <v>0.152</v>
      </c>
      <c r="G100" s="2">
        <v>0.17299999999999999</v>
      </c>
      <c r="H100" s="2">
        <v>0.21</v>
      </c>
      <c r="I100" s="2">
        <v>7.8E-2</v>
      </c>
      <c r="J100" s="2">
        <v>0.13300000000000001</v>
      </c>
      <c r="K100" s="2">
        <v>0.23699999999999999</v>
      </c>
      <c r="L100" s="2">
        <v>0.23699999999999999</v>
      </c>
      <c r="M100" s="2">
        <v>0.20699999999999999</v>
      </c>
      <c r="N100" s="2">
        <v>0.23499999999999999</v>
      </c>
      <c r="O100" s="2">
        <v>0.28399999999999997</v>
      </c>
      <c r="P100" s="2">
        <v>7.9000000000000001E-2</v>
      </c>
      <c r="Q100" s="2">
        <v>0.13400000000000001</v>
      </c>
      <c r="R100" s="2">
        <v>0.224</v>
      </c>
      <c r="S100" s="2">
        <v>0.23400000000000001</v>
      </c>
      <c r="T100" s="2">
        <v>0.20899999999999999</v>
      </c>
      <c r="U100" s="2">
        <v>0.23499999999999999</v>
      </c>
      <c r="V100" s="2">
        <v>0.28599999999999998</v>
      </c>
    </row>
    <row r="101" spans="1:22" x14ac:dyDescent="0.25">
      <c r="A101" s="2">
        <v>398</v>
      </c>
      <c r="B101" s="2">
        <v>7.8E-2</v>
      </c>
      <c r="C101" s="2">
        <v>0.111</v>
      </c>
      <c r="D101" s="2">
        <v>0.17799999999999999</v>
      </c>
      <c r="E101" s="2">
        <v>0.18099999999999999</v>
      </c>
      <c r="F101" s="2">
        <v>0.153</v>
      </c>
      <c r="G101" s="2">
        <v>0.17499999999999999</v>
      </c>
      <c r="H101" s="2">
        <v>0.21199999999999999</v>
      </c>
      <c r="I101" s="2">
        <v>7.6999999999999999E-2</v>
      </c>
      <c r="J101" s="2">
        <v>0.13400000000000001</v>
      </c>
      <c r="K101" s="2">
        <v>0.23899999999999999</v>
      </c>
      <c r="L101" s="2">
        <v>0.23899999999999999</v>
      </c>
      <c r="M101" s="2">
        <v>0.20899999999999999</v>
      </c>
      <c r="N101" s="2">
        <v>0.23799999999999999</v>
      </c>
      <c r="O101" s="2">
        <v>0.28699999999999998</v>
      </c>
      <c r="P101" s="2">
        <v>7.9000000000000001E-2</v>
      </c>
      <c r="Q101" s="2">
        <v>0.13500000000000001</v>
      </c>
      <c r="R101" s="2">
        <v>0.22600000000000001</v>
      </c>
      <c r="S101" s="2">
        <v>0.23699999999999999</v>
      </c>
      <c r="T101" s="2">
        <v>0.21</v>
      </c>
      <c r="U101" s="2">
        <v>0.23799999999999999</v>
      </c>
      <c r="V101" s="2">
        <v>0.28899999999999998</v>
      </c>
    </row>
    <row r="102" spans="1:22" x14ac:dyDescent="0.25">
      <c r="A102" s="2">
        <v>399</v>
      </c>
      <c r="B102" s="2">
        <v>7.8E-2</v>
      </c>
      <c r="C102" s="2">
        <v>0.112</v>
      </c>
      <c r="D102" s="2">
        <v>0.17899999999999999</v>
      </c>
      <c r="E102" s="2">
        <v>0.183</v>
      </c>
      <c r="F102" s="2">
        <v>0.155</v>
      </c>
      <c r="G102" s="2">
        <v>0.17599999999999999</v>
      </c>
      <c r="H102" s="2">
        <v>0.214</v>
      </c>
      <c r="I102" s="2">
        <v>7.6999999999999999E-2</v>
      </c>
      <c r="J102" s="2">
        <v>0.13500000000000001</v>
      </c>
      <c r="K102" s="2">
        <v>0.24</v>
      </c>
      <c r="L102" s="2">
        <v>0.24099999999999999</v>
      </c>
      <c r="M102" s="2">
        <v>0.21099999999999999</v>
      </c>
      <c r="N102" s="2">
        <v>0.24</v>
      </c>
      <c r="O102" s="2">
        <v>0.28999999999999998</v>
      </c>
      <c r="P102" s="2">
        <v>7.8E-2</v>
      </c>
      <c r="Q102" s="2">
        <v>0.13600000000000001</v>
      </c>
      <c r="R102" s="2">
        <v>0.22800000000000001</v>
      </c>
      <c r="S102" s="2">
        <v>0.23899999999999999</v>
      </c>
      <c r="T102" s="2">
        <v>0.21199999999999999</v>
      </c>
      <c r="U102" s="2">
        <v>0.24099999999999999</v>
      </c>
      <c r="V102" s="2">
        <v>0.29299999999999998</v>
      </c>
    </row>
    <row r="103" spans="1:22" x14ac:dyDescent="0.25">
      <c r="A103" s="2">
        <v>400</v>
      </c>
      <c r="B103" s="2">
        <v>7.6999999999999999E-2</v>
      </c>
      <c r="C103" s="2">
        <v>0.112</v>
      </c>
      <c r="D103" s="2">
        <v>0.18</v>
      </c>
      <c r="E103" s="2">
        <v>0.184</v>
      </c>
      <c r="F103" s="2">
        <v>0.156</v>
      </c>
      <c r="G103" s="2">
        <v>0.17799999999999999</v>
      </c>
      <c r="H103" s="2">
        <v>0.216</v>
      </c>
      <c r="I103" s="2">
        <v>7.6999999999999999E-2</v>
      </c>
      <c r="J103" s="2">
        <v>0.13600000000000001</v>
      </c>
      <c r="K103" s="2">
        <v>0.24199999999999999</v>
      </c>
      <c r="L103" s="2">
        <v>0.24299999999999999</v>
      </c>
      <c r="M103" s="2">
        <v>0.21199999999999999</v>
      </c>
      <c r="N103" s="2">
        <v>0.24199999999999999</v>
      </c>
      <c r="O103" s="2">
        <v>0.29299999999999998</v>
      </c>
      <c r="P103" s="2">
        <v>7.8E-2</v>
      </c>
      <c r="Q103" s="2">
        <v>0.13700000000000001</v>
      </c>
      <c r="R103" s="2">
        <v>0.22900000000000001</v>
      </c>
      <c r="S103" s="2">
        <v>0.24099999999999999</v>
      </c>
      <c r="T103" s="2">
        <v>0.214</v>
      </c>
      <c r="U103" s="2">
        <v>0.24299999999999999</v>
      </c>
      <c r="V103" s="2">
        <v>0.29499999999999998</v>
      </c>
    </row>
    <row r="104" spans="1:22" x14ac:dyDescent="0.25">
      <c r="A104" s="2">
        <v>401</v>
      </c>
      <c r="B104" s="2">
        <v>7.6999999999999999E-2</v>
      </c>
      <c r="C104" s="2">
        <v>0.113</v>
      </c>
      <c r="D104" s="2">
        <v>0.182</v>
      </c>
      <c r="E104" s="2">
        <v>0.186</v>
      </c>
      <c r="F104" s="2">
        <v>0.158</v>
      </c>
      <c r="G104" s="2">
        <v>0.18</v>
      </c>
      <c r="H104" s="2">
        <v>0.219</v>
      </c>
      <c r="I104" s="2">
        <v>7.6999999999999999E-2</v>
      </c>
      <c r="J104" s="2">
        <v>0.13600000000000001</v>
      </c>
      <c r="K104" s="2">
        <v>0.24299999999999999</v>
      </c>
      <c r="L104" s="2">
        <v>0.245</v>
      </c>
      <c r="M104" s="2">
        <v>0.214</v>
      </c>
      <c r="N104" s="2">
        <v>0.245</v>
      </c>
      <c r="O104" s="2">
        <v>0.29599999999999999</v>
      </c>
      <c r="P104" s="2">
        <v>7.8E-2</v>
      </c>
      <c r="Q104" s="2">
        <v>0.13700000000000001</v>
      </c>
      <c r="R104" s="2">
        <v>0.23100000000000001</v>
      </c>
      <c r="S104" s="2">
        <v>0.24299999999999999</v>
      </c>
      <c r="T104" s="2">
        <v>0.215</v>
      </c>
      <c r="U104" s="2">
        <v>0.246</v>
      </c>
      <c r="V104" s="2">
        <v>0.29799999999999999</v>
      </c>
    </row>
    <row r="105" spans="1:22" x14ac:dyDescent="0.25">
      <c r="A105" s="2">
        <v>402</v>
      </c>
      <c r="B105" s="2">
        <v>7.6999999999999999E-2</v>
      </c>
      <c r="C105" s="2">
        <v>0.114</v>
      </c>
      <c r="D105" s="2">
        <v>0.183</v>
      </c>
      <c r="E105" s="2">
        <v>0.188</v>
      </c>
      <c r="F105" s="2">
        <v>0.159</v>
      </c>
      <c r="G105" s="2">
        <v>0.182</v>
      </c>
      <c r="H105" s="2">
        <v>0.221</v>
      </c>
      <c r="I105" s="2">
        <v>7.5999999999999998E-2</v>
      </c>
      <c r="J105" s="2">
        <v>0.13700000000000001</v>
      </c>
      <c r="K105" s="2">
        <v>0.245</v>
      </c>
      <c r="L105" s="2">
        <v>0.247</v>
      </c>
      <c r="M105" s="2">
        <v>0.215</v>
      </c>
      <c r="N105" s="2">
        <v>0.247</v>
      </c>
      <c r="O105" s="2">
        <v>0.29899999999999999</v>
      </c>
      <c r="P105" s="2">
        <v>7.8E-2</v>
      </c>
      <c r="Q105" s="2">
        <v>0.13800000000000001</v>
      </c>
      <c r="R105" s="2">
        <v>0.23300000000000001</v>
      </c>
      <c r="S105" s="2">
        <v>0.245</v>
      </c>
      <c r="T105" s="2">
        <v>0.216</v>
      </c>
      <c r="U105" s="2">
        <v>0.248</v>
      </c>
      <c r="V105" s="2">
        <v>0.30099999999999999</v>
      </c>
    </row>
    <row r="106" spans="1:22" x14ac:dyDescent="0.25">
      <c r="A106" s="2">
        <v>403</v>
      </c>
      <c r="B106" s="2">
        <v>7.6999999999999999E-2</v>
      </c>
      <c r="C106" s="2">
        <v>0.115</v>
      </c>
      <c r="D106" s="2">
        <v>0.186</v>
      </c>
      <c r="E106" s="2">
        <v>0.19</v>
      </c>
      <c r="F106" s="2">
        <v>0.161</v>
      </c>
      <c r="G106" s="2">
        <v>0.184</v>
      </c>
      <c r="H106" s="2">
        <v>0.224</v>
      </c>
      <c r="I106" s="2">
        <v>7.5999999999999998E-2</v>
      </c>
      <c r="J106" s="2">
        <v>0.13800000000000001</v>
      </c>
      <c r="K106" s="2">
        <v>0.246</v>
      </c>
      <c r="L106" s="2">
        <v>0.249</v>
      </c>
      <c r="M106" s="2">
        <v>0.217</v>
      </c>
      <c r="N106" s="2">
        <v>0.249</v>
      </c>
      <c r="O106" s="2">
        <v>0.30199999999999999</v>
      </c>
      <c r="P106" s="2">
        <v>7.6999999999999999E-2</v>
      </c>
      <c r="Q106" s="2">
        <v>0.13900000000000001</v>
      </c>
      <c r="R106" s="2">
        <v>0.23499999999999999</v>
      </c>
      <c r="S106" s="2">
        <v>0.247</v>
      </c>
      <c r="T106" s="2">
        <v>0.218</v>
      </c>
      <c r="U106" s="2">
        <v>0.251</v>
      </c>
      <c r="V106" s="2">
        <v>0.30399999999999999</v>
      </c>
    </row>
    <row r="107" spans="1:22" x14ac:dyDescent="0.25">
      <c r="A107" s="2">
        <v>404</v>
      </c>
      <c r="B107" s="2">
        <v>7.6999999999999999E-2</v>
      </c>
      <c r="C107" s="2">
        <v>0.11600000000000001</v>
      </c>
      <c r="D107" s="2">
        <v>0.186</v>
      </c>
      <c r="E107" s="2">
        <v>0.192</v>
      </c>
      <c r="F107" s="2">
        <v>0.16300000000000001</v>
      </c>
      <c r="G107" s="2">
        <v>0.186</v>
      </c>
      <c r="H107" s="2">
        <v>0.22700000000000001</v>
      </c>
      <c r="I107" s="2">
        <v>7.5999999999999998E-2</v>
      </c>
      <c r="J107" s="2">
        <v>0.13800000000000001</v>
      </c>
      <c r="K107" s="2">
        <v>0.248</v>
      </c>
      <c r="L107" s="2">
        <v>0.251</v>
      </c>
      <c r="M107" s="2">
        <v>0.218</v>
      </c>
      <c r="N107" s="2">
        <v>0.251</v>
      </c>
      <c r="O107" s="2">
        <v>0.30399999999999999</v>
      </c>
      <c r="P107" s="2">
        <v>7.6999999999999999E-2</v>
      </c>
      <c r="Q107" s="2">
        <v>0.14000000000000001</v>
      </c>
      <c r="R107" s="2">
        <v>0.23599999999999999</v>
      </c>
      <c r="S107" s="2">
        <v>0.249</v>
      </c>
      <c r="T107" s="2">
        <v>0.219</v>
      </c>
      <c r="U107" s="2">
        <v>0.253</v>
      </c>
      <c r="V107" s="2">
        <v>0.307</v>
      </c>
    </row>
    <row r="108" spans="1:22" x14ac:dyDescent="0.25">
      <c r="A108" s="2">
        <v>405</v>
      </c>
      <c r="B108" s="2">
        <v>7.5999999999999998E-2</v>
      </c>
      <c r="C108" s="2">
        <v>0.11700000000000001</v>
      </c>
      <c r="D108" s="2">
        <v>0.188</v>
      </c>
      <c r="E108" s="2">
        <v>0.19400000000000001</v>
      </c>
      <c r="F108" s="2">
        <v>0.16500000000000001</v>
      </c>
      <c r="G108" s="2">
        <v>0.189</v>
      </c>
      <c r="H108" s="2">
        <v>0.23</v>
      </c>
      <c r="I108" s="2">
        <v>7.5999999999999998E-2</v>
      </c>
      <c r="J108" s="2">
        <v>0.13900000000000001</v>
      </c>
      <c r="K108" s="2">
        <v>0.25</v>
      </c>
      <c r="L108" s="2">
        <v>0.253</v>
      </c>
      <c r="M108" s="2">
        <v>0.22</v>
      </c>
      <c r="N108" s="2">
        <v>0.254</v>
      </c>
      <c r="O108" s="2">
        <v>0.308</v>
      </c>
      <c r="P108" s="2">
        <v>7.6999999999999999E-2</v>
      </c>
      <c r="Q108" s="2">
        <v>0.14099999999999999</v>
      </c>
      <c r="R108" s="2">
        <v>0.23699999999999999</v>
      </c>
      <c r="S108" s="2">
        <v>0.252</v>
      </c>
      <c r="T108" s="2">
        <v>0.221</v>
      </c>
      <c r="U108" s="2">
        <v>0.25600000000000001</v>
      </c>
      <c r="V108" s="2">
        <v>0.31</v>
      </c>
    </row>
    <row r="109" spans="1:22" x14ac:dyDescent="0.25">
      <c r="A109" s="2">
        <v>406</v>
      </c>
      <c r="B109" s="2">
        <v>7.5999999999999998E-2</v>
      </c>
      <c r="C109" s="2">
        <v>0.11700000000000001</v>
      </c>
      <c r="D109" s="2">
        <v>0.189</v>
      </c>
      <c r="E109" s="2">
        <v>0.19700000000000001</v>
      </c>
      <c r="F109" s="2">
        <v>0.16700000000000001</v>
      </c>
      <c r="G109" s="2">
        <v>0.192</v>
      </c>
      <c r="H109" s="2">
        <v>0.23300000000000001</v>
      </c>
      <c r="I109" s="2">
        <v>7.5999999999999998E-2</v>
      </c>
      <c r="J109" s="2">
        <v>0.14000000000000001</v>
      </c>
      <c r="K109" s="2">
        <v>0.252</v>
      </c>
      <c r="L109" s="2">
        <v>0.25600000000000001</v>
      </c>
      <c r="M109" s="2">
        <v>0.223</v>
      </c>
      <c r="N109" s="2">
        <v>0.25700000000000001</v>
      </c>
      <c r="O109" s="2">
        <v>0.312</v>
      </c>
      <c r="P109" s="2">
        <v>7.6999999999999999E-2</v>
      </c>
      <c r="Q109" s="2">
        <v>0.14199999999999999</v>
      </c>
      <c r="R109" s="2">
        <v>0.23899999999999999</v>
      </c>
      <c r="S109" s="2">
        <v>0.255</v>
      </c>
      <c r="T109" s="2">
        <v>0.223</v>
      </c>
      <c r="U109" s="2">
        <v>0.26</v>
      </c>
      <c r="V109" s="2">
        <v>0.315</v>
      </c>
    </row>
    <row r="110" spans="1:22" x14ac:dyDescent="0.25">
      <c r="A110" s="2">
        <v>407</v>
      </c>
      <c r="B110" s="2">
        <v>7.5999999999999998E-2</v>
      </c>
      <c r="C110" s="2">
        <v>0.11799999999999999</v>
      </c>
      <c r="D110" s="2">
        <v>0.191</v>
      </c>
      <c r="E110" s="2">
        <v>0.2</v>
      </c>
      <c r="F110" s="2">
        <v>0.16900000000000001</v>
      </c>
      <c r="G110" s="2">
        <v>0.19400000000000001</v>
      </c>
      <c r="H110" s="2">
        <v>0.23599999999999999</v>
      </c>
      <c r="I110" s="2">
        <v>7.4999999999999997E-2</v>
      </c>
      <c r="J110" s="2">
        <v>0.14099999999999999</v>
      </c>
      <c r="K110" s="2">
        <v>0.254</v>
      </c>
      <c r="L110" s="2">
        <v>0.25900000000000001</v>
      </c>
      <c r="M110" s="2">
        <v>0.22500000000000001</v>
      </c>
      <c r="N110" s="2">
        <v>0.26100000000000001</v>
      </c>
      <c r="O110" s="2">
        <v>0.317</v>
      </c>
      <c r="P110" s="2">
        <v>7.5999999999999998E-2</v>
      </c>
      <c r="Q110" s="2">
        <v>0.14299999999999999</v>
      </c>
      <c r="R110" s="2">
        <v>0.24199999999999999</v>
      </c>
      <c r="S110" s="2">
        <v>0.25900000000000001</v>
      </c>
      <c r="T110" s="2">
        <v>0.22600000000000001</v>
      </c>
      <c r="U110" s="2">
        <v>0.26400000000000001</v>
      </c>
      <c r="V110" s="2">
        <v>0.32</v>
      </c>
    </row>
    <row r="111" spans="1:22" x14ac:dyDescent="0.25">
      <c r="A111" s="2">
        <v>408</v>
      </c>
      <c r="B111" s="2">
        <v>7.5999999999999998E-2</v>
      </c>
      <c r="C111" s="2">
        <v>0.12</v>
      </c>
      <c r="D111" s="2">
        <v>0.193</v>
      </c>
      <c r="E111" s="2">
        <v>0.20200000000000001</v>
      </c>
      <c r="F111" s="2">
        <v>0.17199999999999999</v>
      </c>
      <c r="G111" s="2">
        <v>0.19700000000000001</v>
      </c>
      <c r="H111" s="2">
        <v>0.24</v>
      </c>
      <c r="I111" s="2">
        <v>7.4999999999999997E-2</v>
      </c>
      <c r="J111" s="2">
        <v>0.14299999999999999</v>
      </c>
      <c r="K111" s="2">
        <v>0.25700000000000001</v>
      </c>
      <c r="L111" s="2">
        <v>0.26200000000000001</v>
      </c>
      <c r="M111" s="2">
        <v>0.22800000000000001</v>
      </c>
      <c r="N111" s="2">
        <v>0.26500000000000001</v>
      </c>
      <c r="O111" s="2">
        <v>0.32300000000000001</v>
      </c>
      <c r="P111" s="2">
        <v>7.5999999999999998E-2</v>
      </c>
      <c r="Q111" s="2">
        <v>0.14499999999999999</v>
      </c>
      <c r="R111" s="2">
        <v>0.246</v>
      </c>
      <c r="S111" s="2">
        <v>0.26300000000000001</v>
      </c>
      <c r="T111" s="2">
        <v>0.22900000000000001</v>
      </c>
      <c r="U111" s="2">
        <v>0.26900000000000002</v>
      </c>
      <c r="V111" s="2">
        <v>0.32600000000000001</v>
      </c>
    </row>
    <row r="112" spans="1:22" x14ac:dyDescent="0.25">
      <c r="A112" s="2">
        <v>409</v>
      </c>
      <c r="B112" s="2">
        <v>7.5999999999999998E-2</v>
      </c>
      <c r="C112" s="2">
        <v>0.12</v>
      </c>
      <c r="D112" s="2">
        <v>0.19500000000000001</v>
      </c>
      <c r="E112" s="2">
        <v>0.20499999999999999</v>
      </c>
      <c r="F112" s="2">
        <v>0.17399999999999999</v>
      </c>
      <c r="G112" s="2">
        <v>0.2</v>
      </c>
      <c r="H112" s="2">
        <v>0.24399999999999999</v>
      </c>
      <c r="I112" s="2">
        <v>7.4999999999999997E-2</v>
      </c>
      <c r="J112" s="2">
        <v>0.14399999999999999</v>
      </c>
      <c r="K112" s="2">
        <v>0.26100000000000001</v>
      </c>
      <c r="L112" s="2">
        <v>0.26500000000000001</v>
      </c>
      <c r="M112" s="2">
        <v>0.23100000000000001</v>
      </c>
      <c r="N112" s="2">
        <v>0.26900000000000002</v>
      </c>
      <c r="O112" s="2">
        <v>0.33</v>
      </c>
      <c r="P112" s="2">
        <v>7.5999999999999998E-2</v>
      </c>
      <c r="Q112" s="2">
        <v>0.14699999999999999</v>
      </c>
      <c r="R112" s="2">
        <v>0.25</v>
      </c>
      <c r="S112" s="2">
        <v>0.26700000000000002</v>
      </c>
      <c r="T112" s="2">
        <v>0.23200000000000001</v>
      </c>
      <c r="U112" s="2">
        <v>0.27500000000000002</v>
      </c>
      <c r="V112" s="2">
        <v>0.33300000000000002</v>
      </c>
    </row>
    <row r="113" spans="1:22" x14ac:dyDescent="0.25">
      <c r="A113" s="2">
        <v>410</v>
      </c>
      <c r="B113" s="2">
        <v>7.4999999999999997E-2</v>
      </c>
      <c r="C113" s="2">
        <v>0.122</v>
      </c>
      <c r="D113" s="2">
        <v>0.19700000000000001</v>
      </c>
      <c r="E113" s="2">
        <v>0.20799999999999999</v>
      </c>
      <c r="F113" s="2">
        <v>0.17699999999999999</v>
      </c>
      <c r="G113" s="2">
        <v>0.20399999999999999</v>
      </c>
      <c r="H113" s="2">
        <v>0.248</v>
      </c>
      <c r="I113" s="2">
        <v>7.4999999999999997E-2</v>
      </c>
      <c r="J113" s="2">
        <v>0.14599999999999999</v>
      </c>
      <c r="K113" s="2">
        <v>0.26400000000000001</v>
      </c>
      <c r="L113" s="2">
        <v>0.26900000000000002</v>
      </c>
      <c r="M113" s="2">
        <v>0.23499999999999999</v>
      </c>
      <c r="N113" s="2">
        <v>0.27400000000000002</v>
      </c>
      <c r="O113" s="2">
        <v>0.33700000000000002</v>
      </c>
      <c r="P113" s="2">
        <v>7.5999999999999998E-2</v>
      </c>
      <c r="Q113" s="2">
        <v>0.14899999999999999</v>
      </c>
      <c r="R113" s="2">
        <v>0.254</v>
      </c>
      <c r="S113" s="2">
        <v>0.27300000000000002</v>
      </c>
      <c r="T113" s="2">
        <v>0.23699999999999999</v>
      </c>
      <c r="U113" s="2">
        <v>0.28199999999999997</v>
      </c>
      <c r="V113" s="2">
        <v>0.34100000000000003</v>
      </c>
    </row>
    <row r="114" spans="1:22" x14ac:dyDescent="0.25">
      <c r="A114" s="2">
        <v>411</v>
      </c>
      <c r="B114" s="2">
        <v>7.4999999999999997E-2</v>
      </c>
      <c r="C114" s="2">
        <v>0.123</v>
      </c>
      <c r="D114" s="2">
        <v>0.19900000000000001</v>
      </c>
      <c r="E114" s="2">
        <v>0.21099999999999999</v>
      </c>
      <c r="F114" s="2">
        <v>0.17899999999999999</v>
      </c>
      <c r="G114" s="2">
        <v>0.20699999999999999</v>
      </c>
      <c r="H114" s="2">
        <v>0.252</v>
      </c>
      <c r="I114" s="2">
        <v>7.4999999999999997E-2</v>
      </c>
      <c r="J114" s="2">
        <v>0.14699999999999999</v>
      </c>
      <c r="K114" s="2">
        <v>0.26800000000000002</v>
      </c>
      <c r="L114" s="2">
        <v>0.27200000000000002</v>
      </c>
      <c r="M114" s="2">
        <v>0.23899999999999999</v>
      </c>
      <c r="N114" s="2">
        <v>0.27800000000000002</v>
      </c>
      <c r="O114" s="2">
        <v>0.34499999999999997</v>
      </c>
      <c r="P114" s="2">
        <v>7.5999999999999998E-2</v>
      </c>
      <c r="Q114" s="2">
        <v>0.151</v>
      </c>
      <c r="R114" s="2">
        <v>0.25800000000000001</v>
      </c>
      <c r="S114" s="2">
        <v>0.27800000000000002</v>
      </c>
      <c r="T114" s="2">
        <v>0.24099999999999999</v>
      </c>
      <c r="U114" s="2">
        <v>0.28899999999999998</v>
      </c>
      <c r="V114" s="2">
        <v>0.34899999999999998</v>
      </c>
    </row>
    <row r="115" spans="1:22" x14ac:dyDescent="0.25">
      <c r="A115" s="2">
        <v>412</v>
      </c>
      <c r="B115" s="2">
        <v>7.4999999999999997E-2</v>
      </c>
      <c r="C115" s="2">
        <v>0.124</v>
      </c>
      <c r="D115" s="2">
        <v>0.20100000000000001</v>
      </c>
      <c r="E115" s="2">
        <v>0.214</v>
      </c>
      <c r="F115" s="2">
        <v>0.18099999999999999</v>
      </c>
      <c r="G115" s="2">
        <v>0.20899999999999999</v>
      </c>
      <c r="H115" s="2">
        <v>0.255</v>
      </c>
      <c r="I115" s="2">
        <v>7.3999999999999996E-2</v>
      </c>
      <c r="J115" s="2">
        <v>0.14799999999999999</v>
      </c>
      <c r="K115" s="2">
        <v>0.27100000000000002</v>
      </c>
      <c r="L115" s="2">
        <v>0.27400000000000002</v>
      </c>
      <c r="M115" s="2">
        <v>0.24199999999999999</v>
      </c>
      <c r="N115" s="2">
        <v>0.28199999999999997</v>
      </c>
      <c r="O115" s="2">
        <v>0.35199999999999998</v>
      </c>
      <c r="P115" s="2">
        <v>7.5999999999999998E-2</v>
      </c>
      <c r="Q115" s="2">
        <v>0.153</v>
      </c>
      <c r="R115" s="2">
        <v>0.26100000000000001</v>
      </c>
      <c r="S115" s="2">
        <v>0.28299999999999997</v>
      </c>
      <c r="T115" s="2">
        <v>0.245</v>
      </c>
      <c r="U115" s="2">
        <v>0.29499999999999998</v>
      </c>
      <c r="V115" s="2">
        <v>0.35699999999999998</v>
      </c>
    </row>
    <row r="116" spans="1:22" x14ac:dyDescent="0.25">
      <c r="A116" s="2">
        <v>413</v>
      </c>
      <c r="B116" s="2">
        <v>7.4999999999999997E-2</v>
      </c>
      <c r="C116" s="2">
        <v>0.125</v>
      </c>
      <c r="D116" s="2">
        <v>0.20300000000000001</v>
      </c>
      <c r="E116" s="2">
        <v>0.217</v>
      </c>
      <c r="F116" s="2">
        <v>0.184</v>
      </c>
      <c r="G116" s="2">
        <v>0.21199999999999999</v>
      </c>
      <c r="H116" s="2">
        <v>0.25900000000000001</v>
      </c>
      <c r="I116" s="2">
        <v>7.3999999999999996E-2</v>
      </c>
      <c r="J116" s="2">
        <v>0.14899999999999999</v>
      </c>
      <c r="K116" s="2">
        <v>0.27400000000000002</v>
      </c>
      <c r="L116" s="2">
        <v>0.27700000000000002</v>
      </c>
      <c r="M116" s="2">
        <v>0.245</v>
      </c>
      <c r="N116" s="2">
        <v>0.28699999999999998</v>
      </c>
      <c r="O116" s="2">
        <v>0.36</v>
      </c>
      <c r="P116" s="2">
        <v>7.4999999999999997E-2</v>
      </c>
      <c r="Q116" s="2">
        <v>0.155</v>
      </c>
      <c r="R116" s="2">
        <v>0.26600000000000001</v>
      </c>
      <c r="S116" s="2">
        <v>0.28799999999999998</v>
      </c>
      <c r="T116" s="2">
        <v>0.25</v>
      </c>
      <c r="U116" s="2">
        <v>0.30199999999999999</v>
      </c>
      <c r="V116" s="2">
        <v>0.36499999999999999</v>
      </c>
    </row>
    <row r="117" spans="1:22" x14ac:dyDescent="0.25">
      <c r="A117" s="2">
        <v>414</v>
      </c>
      <c r="B117" s="2">
        <v>7.4999999999999997E-2</v>
      </c>
      <c r="C117" s="2">
        <v>0.126</v>
      </c>
      <c r="D117" s="2">
        <v>0.20599999999999999</v>
      </c>
      <c r="E117" s="2">
        <v>0.219</v>
      </c>
      <c r="F117" s="2">
        <v>0.186</v>
      </c>
      <c r="G117" s="2">
        <v>0.215</v>
      </c>
      <c r="H117" s="2">
        <v>0.26200000000000001</v>
      </c>
      <c r="I117" s="2">
        <v>7.3999999999999996E-2</v>
      </c>
      <c r="J117" s="2">
        <v>0.15</v>
      </c>
      <c r="K117" s="2">
        <v>0.27700000000000002</v>
      </c>
      <c r="L117" s="2">
        <v>0.27900000000000003</v>
      </c>
      <c r="M117" s="2">
        <v>0.248</v>
      </c>
      <c r="N117" s="2">
        <v>0.28999999999999998</v>
      </c>
      <c r="O117" s="2">
        <v>0.36699999999999999</v>
      </c>
      <c r="P117" s="2">
        <v>7.4999999999999997E-2</v>
      </c>
      <c r="Q117" s="2">
        <v>0.156</v>
      </c>
      <c r="R117" s="2">
        <v>0.26900000000000002</v>
      </c>
      <c r="S117" s="2">
        <v>0.29299999999999998</v>
      </c>
      <c r="T117" s="2">
        <v>0.254</v>
      </c>
      <c r="U117" s="2">
        <v>0.309</v>
      </c>
      <c r="V117" s="2">
        <v>0.373</v>
      </c>
    </row>
    <row r="118" spans="1:22" x14ac:dyDescent="0.25">
      <c r="A118" s="2">
        <v>415</v>
      </c>
      <c r="B118" s="2">
        <v>7.4999999999999997E-2</v>
      </c>
      <c r="C118" s="2">
        <v>0.127</v>
      </c>
      <c r="D118" s="2">
        <v>0.20799999999999999</v>
      </c>
      <c r="E118" s="2">
        <v>0.221</v>
      </c>
      <c r="F118" s="2">
        <v>0.188</v>
      </c>
      <c r="G118" s="2">
        <v>0.218</v>
      </c>
      <c r="H118" s="2">
        <v>0.26500000000000001</v>
      </c>
      <c r="I118" s="2">
        <v>7.3999999999999996E-2</v>
      </c>
      <c r="J118" s="2">
        <v>0.151</v>
      </c>
      <c r="K118" s="2">
        <v>0.28000000000000003</v>
      </c>
      <c r="L118" s="2">
        <v>0.28000000000000003</v>
      </c>
      <c r="M118" s="2">
        <v>0.25</v>
      </c>
      <c r="N118" s="2">
        <v>0.29299999999999998</v>
      </c>
      <c r="O118" s="2">
        <v>0.373</v>
      </c>
      <c r="P118" s="2">
        <v>7.4999999999999997E-2</v>
      </c>
      <c r="Q118" s="2">
        <v>0.158</v>
      </c>
      <c r="R118" s="2">
        <v>0.27200000000000002</v>
      </c>
      <c r="S118" s="2">
        <v>0.29699999999999999</v>
      </c>
      <c r="T118" s="2">
        <v>0.25700000000000001</v>
      </c>
      <c r="U118" s="2">
        <v>0.315</v>
      </c>
      <c r="V118" s="2">
        <v>0.38</v>
      </c>
    </row>
    <row r="119" spans="1:22" x14ac:dyDescent="0.25">
      <c r="A119" s="2">
        <v>416</v>
      </c>
      <c r="B119" s="2">
        <v>7.4999999999999997E-2</v>
      </c>
      <c r="C119" s="2">
        <v>0.127</v>
      </c>
      <c r="D119" s="2">
        <v>0.20899999999999999</v>
      </c>
      <c r="E119" s="2">
        <v>0.224</v>
      </c>
      <c r="F119" s="2">
        <v>0.19</v>
      </c>
      <c r="G119" s="2">
        <v>0.22</v>
      </c>
      <c r="H119" s="2">
        <v>0.26800000000000002</v>
      </c>
      <c r="I119" s="2">
        <v>7.3999999999999996E-2</v>
      </c>
      <c r="J119" s="2">
        <v>0.152</v>
      </c>
      <c r="K119" s="2">
        <v>0.28100000000000003</v>
      </c>
      <c r="L119" s="2">
        <v>0.28000000000000003</v>
      </c>
      <c r="M119" s="2">
        <v>0.251</v>
      </c>
      <c r="N119" s="2">
        <v>0.29399999999999998</v>
      </c>
      <c r="O119" s="2">
        <v>0.378</v>
      </c>
      <c r="P119" s="2">
        <v>7.4999999999999997E-2</v>
      </c>
      <c r="Q119" s="2">
        <v>0.159</v>
      </c>
      <c r="R119" s="2">
        <v>0.27400000000000002</v>
      </c>
      <c r="S119" s="2">
        <v>0.3</v>
      </c>
      <c r="T119" s="2">
        <v>0.25900000000000001</v>
      </c>
      <c r="U119" s="2">
        <v>0.31900000000000001</v>
      </c>
      <c r="V119" s="2">
        <v>0.38400000000000001</v>
      </c>
    </row>
    <row r="120" spans="1:22" x14ac:dyDescent="0.25">
      <c r="A120" s="2">
        <v>417</v>
      </c>
      <c r="B120" s="2">
        <v>7.3999999999999996E-2</v>
      </c>
      <c r="C120" s="2">
        <v>0.128</v>
      </c>
      <c r="D120" s="2">
        <v>0.21099999999999999</v>
      </c>
      <c r="E120" s="2">
        <v>0.22600000000000001</v>
      </c>
      <c r="F120" s="2">
        <v>0.192</v>
      </c>
      <c r="G120" s="2">
        <v>0.222</v>
      </c>
      <c r="H120" s="2">
        <v>0.27100000000000002</v>
      </c>
      <c r="I120" s="2">
        <v>7.3999999999999996E-2</v>
      </c>
      <c r="J120" s="2">
        <v>0.151</v>
      </c>
      <c r="K120" s="2">
        <v>0.28199999999999997</v>
      </c>
      <c r="L120" s="2">
        <v>0.27900000000000003</v>
      </c>
      <c r="M120" s="2">
        <v>0.252</v>
      </c>
      <c r="N120" s="2">
        <v>0.29499999999999998</v>
      </c>
      <c r="O120" s="2">
        <v>0.38100000000000001</v>
      </c>
      <c r="P120" s="2">
        <v>7.4999999999999997E-2</v>
      </c>
      <c r="Q120" s="2">
        <v>0.159</v>
      </c>
      <c r="R120" s="2">
        <v>0.27500000000000002</v>
      </c>
      <c r="S120" s="2">
        <v>0.30099999999999999</v>
      </c>
      <c r="T120" s="2">
        <v>0.26</v>
      </c>
      <c r="U120" s="2">
        <v>0.32200000000000001</v>
      </c>
      <c r="V120" s="2">
        <v>0.38700000000000001</v>
      </c>
    </row>
    <row r="121" spans="1:22" x14ac:dyDescent="0.25">
      <c r="A121" s="2">
        <v>418</v>
      </c>
      <c r="B121" s="2">
        <v>7.3999999999999996E-2</v>
      </c>
      <c r="C121" s="2">
        <v>0.129</v>
      </c>
      <c r="D121" s="2">
        <v>0.21299999999999999</v>
      </c>
      <c r="E121" s="2">
        <v>0.22700000000000001</v>
      </c>
      <c r="F121" s="2">
        <v>0.193</v>
      </c>
      <c r="G121" s="2">
        <v>0.224</v>
      </c>
      <c r="H121" s="2">
        <v>0.27300000000000002</v>
      </c>
      <c r="I121" s="2">
        <v>7.2999999999999995E-2</v>
      </c>
      <c r="J121" s="2">
        <v>0.151</v>
      </c>
      <c r="K121" s="2">
        <v>0.28100000000000003</v>
      </c>
      <c r="L121" s="2">
        <v>0.27700000000000002</v>
      </c>
      <c r="M121" s="2">
        <v>0.25</v>
      </c>
      <c r="N121" s="2">
        <v>0.29399999999999998</v>
      </c>
      <c r="O121" s="2">
        <v>0.38100000000000001</v>
      </c>
      <c r="P121" s="2">
        <v>7.4999999999999997E-2</v>
      </c>
      <c r="Q121" s="2">
        <v>0.159</v>
      </c>
      <c r="R121" s="2">
        <v>0.27600000000000002</v>
      </c>
      <c r="S121" s="2">
        <v>0.30099999999999999</v>
      </c>
      <c r="T121" s="2">
        <v>0.25900000000000001</v>
      </c>
      <c r="U121" s="2">
        <v>0.32200000000000001</v>
      </c>
      <c r="V121" s="2">
        <v>0.38800000000000001</v>
      </c>
    </row>
    <row r="122" spans="1:22" x14ac:dyDescent="0.25">
      <c r="A122" s="2">
        <v>419</v>
      </c>
      <c r="B122" s="2">
        <v>7.3999999999999996E-2</v>
      </c>
      <c r="C122" s="2">
        <v>0.13</v>
      </c>
      <c r="D122" s="2">
        <v>0.214</v>
      </c>
      <c r="E122" s="2">
        <v>0.22900000000000001</v>
      </c>
      <c r="F122" s="2">
        <v>0.19500000000000001</v>
      </c>
      <c r="G122" s="2">
        <v>0.22500000000000001</v>
      </c>
      <c r="H122" s="2">
        <v>0.27500000000000002</v>
      </c>
      <c r="I122" s="2">
        <v>7.2999999999999995E-2</v>
      </c>
      <c r="J122" s="2">
        <v>0.15</v>
      </c>
      <c r="K122" s="2">
        <v>0.28000000000000003</v>
      </c>
      <c r="L122" s="2">
        <v>0.27500000000000002</v>
      </c>
      <c r="M122" s="2">
        <v>0.248</v>
      </c>
      <c r="N122" s="2">
        <v>0.29199999999999998</v>
      </c>
      <c r="O122" s="2">
        <v>0.38</v>
      </c>
      <c r="P122" s="2">
        <v>7.4999999999999997E-2</v>
      </c>
      <c r="Q122" s="2">
        <v>0.158</v>
      </c>
      <c r="R122" s="2">
        <v>0.27400000000000002</v>
      </c>
      <c r="S122" s="2">
        <v>0.3</v>
      </c>
      <c r="T122" s="2">
        <v>0.25700000000000001</v>
      </c>
      <c r="U122" s="2">
        <v>0.32100000000000001</v>
      </c>
      <c r="V122" s="2">
        <v>0.38700000000000001</v>
      </c>
    </row>
    <row r="123" spans="1:22" x14ac:dyDescent="0.25">
      <c r="A123" s="2">
        <v>420</v>
      </c>
      <c r="B123" s="2">
        <v>7.3999999999999996E-2</v>
      </c>
      <c r="C123" s="2">
        <v>0.13</v>
      </c>
      <c r="D123" s="2">
        <v>0.215</v>
      </c>
      <c r="E123" s="2">
        <v>0.23</v>
      </c>
      <c r="F123" s="2">
        <v>0.19600000000000001</v>
      </c>
      <c r="G123" s="2">
        <v>0.22700000000000001</v>
      </c>
      <c r="H123" s="2">
        <v>0.27700000000000002</v>
      </c>
      <c r="I123" s="2">
        <v>7.2999999999999995E-2</v>
      </c>
      <c r="J123" s="2">
        <v>0.14799999999999999</v>
      </c>
      <c r="K123" s="2">
        <v>0.27800000000000002</v>
      </c>
      <c r="L123" s="2">
        <v>0.27100000000000002</v>
      </c>
      <c r="M123" s="2">
        <v>0.245</v>
      </c>
      <c r="N123" s="2">
        <v>0.28799999999999998</v>
      </c>
      <c r="O123" s="2">
        <v>0.376</v>
      </c>
      <c r="P123" s="2">
        <v>7.3999999999999996E-2</v>
      </c>
      <c r="Q123" s="2">
        <v>0.157</v>
      </c>
      <c r="R123" s="2">
        <v>0.27200000000000002</v>
      </c>
      <c r="S123" s="2">
        <v>0.29599999999999999</v>
      </c>
      <c r="T123" s="2">
        <v>0.254</v>
      </c>
      <c r="U123" s="2">
        <v>0.31900000000000001</v>
      </c>
      <c r="V123" s="2">
        <v>0.38300000000000001</v>
      </c>
    </row>
    <row r="124" spans="1:22" x14ac:dyDescent="0.25">
      <c r="A124" s="2">
        <v>421</v>
      </c>
      <c r="B124" s="2">
        <v>7.3999999999999996E-2</v>
      </c>
      <c r="C124" s="2">
        <v>0.13</v>
      </c>
      <c r="D124" s="2">
        <v>0.216</v>
      </c>
      <c r="E124" s="2">
        <v>0.23100000000000001</v>
      </c>
      <c r="F124" s="2">
        <v>0.19700000000000001</v>
      </c>
      <c r="G124" s="2">
        <v>0.22800000000000001</v>
      </c>
      <c r="H124" s="2">
        <v>0.27900000000000003</v>
      </c>
      <c r="I124" s="2">
        <v>7.2999999999999995E-2</v>
      </c>
      <c r="J124" s="2">
        <v>0.14599999999999999</v>
      </c>
      <c r="K124" s="2">
        <v>0.27400000000000002</v>
      </c>
      <c r="L124" s="2">
        <v>0.26700000000000002</v>
      </c>
      <c r="M124" s="2">
        <v>0.24</v>
      </c>
      <c r="N124" s="2">
        <v>0.28399999999999997</v>
      </c>
      <c r="O124" s="2">
        <v>0.372</v>
      </c>
      <c r="P124" s="2">
        <v>7.3999999999999996E-2</v>
      </c>
      <c r="Q124" s="2">
        <v>0.155</v>
      </c>
      <c r="R124" s="2">
        <v>0.26900000000000002</v>
      </c>
      <c r="S124" s="2">
        <v>0.29299999999999998</v>
      </c>
      <c r="T124" s="2">
        <v>0.249</v>
      </c>
      <c r="U124" s="2">
        <v>0.314</v>
      </c>
      <c r="V124" s="2">
        <v>0.378</v>
      </c>
    </row>
    <row r="125" spans="1:22" x14ac:dyDescent="0.25">
      <c r="A125" s="2">
        <v>422</v>
      </c>
      <c r="B125" s="2">
        <v>7.3999999999999996E-2</v>
      </c>
      <c r="C125" s="2">
        <v>0.13100000000000001</v>
      </c>
      <c r="D125" s="2">
        <v>0.216</v>
      </c>
      <c r="E125" s="2">
        <v>0.23200000000000001</v>
      </c>
      <c r="F125" s="2">
        <v>0.19800000000000001</v>
      </c>
      <c r="G125" s="2">
        <v>0.22900000000000001</v>
      </c>
      <c r="H125" s="2">
        <v>0.28100000000000003</v>
      </c>
      <c r="I125" s="2">
        <v>7.2999999999999995E-2</v>
      </c>
      <c r="J125" s="2">
        <v>0.14399999999999999</v>
      </c>
      <c r="K125" s="2">
        <v>0.27</v>
      </c>
      <c r="L125" s="2">
        <v>0.26200000000000001</v>
      </c>
      <c r="M125" s="2">
        <v>0.23499999999999999</v>
      </c>
      <c r="N125" s="2">
        <v>0.27800000000000002</v>
      </c>
      <c r="O125" s="2">
        <v>0.36299999999999999</v>
      </c>
      <c r="P125" s="2">
        <v>7.3999999999999996E-2</v>
      </c>
      <c r="Q125" s="2">
        <v>0.152</v>
      </c>
      <c r="R125" s="2">
        <v>0.26400000000000001</v>
      </c>
      <c r="S125" s="2">
        <v>0.28699999999999998</v>
      </c>
      <c r="T125" s="2">
        <v>0.24299999999999999</v>
      </c>
      <c r="U125" s="2">
        <v>0.308</v>
      </c>
      <c r="V125" s="2">
        <v>0.37</v>
      </c>
    </row>
    <row r="126" spans="1:22" x14ac:dyDescent="0.25">
      <c r="A126" s="2">
        <v>423</v>
      </c>
      <c r="B126" s="2">
        <v>7.2999999999999995E-2</v>
      </c>
      <c r="C126" s="2">
        <v>0.13100000000000001</v>
      </c>
      <c r="D126" s="2">
        <v>0.216</v>
      </c>
      <c r="E126" s="2">
        <v>0.23300000000000001</v>
      </c>
      <c r="F126" s="2">
        <v>0.19900000000000001</v>
      </c>
      <c r="G126" s="2">
        <v>0.23100000000000001</v>
      </c>
      <c r="H126" s="2">
        <v>0.28199999999999997</v>
      </c>
      <c r="I126" s="2">
        <v>7.1999999999999995E-2</v>
      </c>
      <c r="J126" s="2">
        <v>0.14099999999999999</v>
      </c>
      <c r="K126" s="2">
        <v>0.26500000000000001</v>
      </c>
      <c r="L126" s="2">
        <v>0.25600000000000001</v>
      </c>
      <c r="M126" s="2">
        <v>0.22900000000000001</v>
      </c>
      <c r="N126" s="2">
        <v>0.27100000000000002</v>
      </c>
      <c r="O126" s="2">
        <v>0.35499999999999998</v>
      </c>
      <c r="P126" s="2">
        <v>7.3999999999999996E-2</v>
      </c>
      <c r="Q126" s="2">
        <v>0.14899999999999999</v>
      </c>
      <c r="R126" s="2">
        <v>0.26</v>
      </c>
      <c r="S126" s="2">
        <v>0.28100000000000003</v>
      </c>
      <c r="T126" s="2">
        <v>0.23699999999999999</v>
      </c>
      <c r="U126" s="2">
        <v>0.3</v>
      </c>
      <c r="V126" s="2">
        <v>0.36099999999999999</v>
      </c>
    </row>
    <row r="127" spans="1:22" x14ac:dyDescent="0.25">
      <c r="A127" s="2">
        <v>424</v>
      </c>
      <c r="B127" s="2">
        <v>7.2999999999999995E-2</v>
      </c>
      <c r="C127" s="2">
        <v>0.13200000000000001</v>
      </c>
      <c r="D127" s="2">
        <v>0.217</v>
      </c>
      <c r="E127" s="2">
        <v>0.23499999999999999</v>
      </c>
      <c r="F127" s="2">
        <v>0.2</v>
      </c>
      <c r="G127" s="2">
        <v>0.23200000000000001</v>
      </c>
      <c r="H127" s="2">
        <v>0.28399999999999997</v>
      </c>
      <c r="I127" s="2">
        <v>7.2999999999999995E-2</v>
      </c>
      <c r="J127" s="2">
        <v>0.13900000000000001</v>
      </c>
      <c r="K127" s="2">
        <v>0.26</v>
      </c>
      <c r="L127" s="2">
        <v>0.25</v>
      </c>
      <c r="M127" s="2">
        <v>0.222</v>
      </c>
      <c r="N127" s="2">
        <v>0.26500000000000001</v>
      </c>
      <c r="O127" s="2">
        <v>0.34599999999999997</v>
      </c>
      <c r="P127" s="2">
        <v>7.3999999999999996E-2</v>
      </c>
      <c r="Q127" s="2">
        <v>0.14599999999999999</v>
      </c>
      <c r="R127" s="2">
        <v>0.252</v>
      </c>
      <c r="S127" s="2">
        <v>0.27300000000000002</v>
      </c>
      <c r="T127" s="2">
        <v>0.22900000000000001</v>
      </c>
      <c r="U127" s="2">
        <v>0.29099999999999998</v>
      </c>
      <c r="V127" s="2">
        <v>0.35099999999999998</v>
      </c>
    </row>
    <row r="128" spans="1:22" x14ac:dyDescent="0.25">
      <c r="A128" s="2">
        <v>425</v>
      </c>
      <c r="B128" s="2">
        <v>7.2999999999999995E-2</v>
      </c>
      <c r="C128" s="2">
        <v>0.13200000000000001</v>
      </c>
      <c r="D128" s="2">
        <v>0.218</v>
      </c>
      <c r="E128" s="2">
        <v>0.23599999999999999</v>
      </c>
      <c r="F128" s="2">
        <v>0.20100000000000001</v>
      </c>
      <c r="G128" s="2">
        <v>0.23300000000000001</v>
      </c>
      <c r="H128" s="2">
        <v>0.28499999999999998</v>
      </c>
      <c r="I128" s="2">
        <v>7.1999999999999995E-2</v>
      </c>
      <c r="J128" s="2">
        <v>0.13600000000000001</v>
      </c>
      <c r="K128" s="2">
        <v>0.254</v>
      </c>
      <c r="L128" s="2">
        <v>0.24299999999999999</v>
      </c>
      <c r="M128" s="2">
        <v>0.215</v>
      </c>
      <c r="N128" s="2">
        <v>0.25700000000000001</v>
      </c>
      <c r="O128" s="2">
        <v>0.33400000000000002</v>
      </c>
      <c r="P128" s="2">
        <v>7.3999999999999996E-2</v>
      </c>
      <c r="Q128" s="2">
        <v>0.14299999999999999</v>
      </c>
      <c r="R128" s="2">
        <v>0.246</v>
      </c>
      <c r="S128" s="2">
        <v>0.26500000000000001</v>
      </c>
      <c r="T128" s="2">
        <v>0.221</v>
      </c>
      <c r="U128" s="2">
        <v>0.28199999999999997</v>
      </c>
      <c r="V128" s="2">
        <v>0.34100000000000003</v>
      </c>
    </row>
    <row r="129" spans="1:22" x14ac:dyDescent="0.25">
      <c r="A129" s="2">
        <v>426</v>
      </c>
      <c r="B129" s="2">
        <v>7.2999999999999995E-2</v>
      </c>
      <c r="C129" s="2">
        <v>0.13200000000000001</v>
      </c>
      <c r="D129" s="2">
        <v>0.219</v>
      </c>
      <c r="E129" s="2">
        <v>0.23699999999999999</v>
      </c>
      <c r="F129" s="2">
        <v>0.20300000000000001</v>
      </c>
      <c r="G129" s="2">
        <v>0.23499999999999999</v>
      </c>
      <c r="H129" s="2">
        <v>0.28699999999999998</v>
      </c>
      <c r="I129" s="2">
        <v>7.1999999999999995E-2</v>
      </c>
      <c r="J129" s="2">
        <v>0.13200000000000001</v>
      </c>
      <c r="K129" s="2">
        <v>0.247</v>
      </c>
      <c r="L129" s="2">
        <v>0.23599999999999999</v>
      </c>
      <c r="M129" s="2">
        <v>0.20699999999999999</v>
      </c>
      <c r="N129" s="2">
        <v>0.248</v>
      </c>
      <c r="O129" s="2">
        <v>0.32200000000000001</v>
      </c>
      <c r="P129" s="2">
        <v>7.3999999999999996E-2</v>
      </c>
      <c r="Q129" s="2">
        <v>0.14000000000000001</v>
      </c>
      <c r="R129" s="2">
        <v>0.23899999999999999</v>
      </c>
      <c r="S129" s="2">
        <v>0.25600000000000001</v>
      </c>
      <c r="T129" s="2">
        <v>0.21199999999999999</v>
      </c>
      <c r="U129" s="2">
        <v>0.27100000000000002</v>
      </c>
      <c r="V129" s="2">
        <v>0.32700000000000001</v>
      </c>
    </row>
    <row r="130" spans="1:22" x14ac:dyDescent="0.25">
      <c r="A130" s="2">
        <v>427</v>
      </c>
      <c r="B130" s="2">
        <v>7.1999999999999995E-2</v>
      </c>
      <c r="C130" s="2">
        <v>0.13300000000000001</v>
      </c>
      <c r="D130" s="2">
        <v>0.22</v>
      </c>
      <c r="E130" s="2">
        <v>0.23799999999999999</v>
      </c>
      <c r="F130" s="2">
        <v>0.20300000000000001</v>
      </c>
      <c r="G130" s="2">
        <v>0.23599999999999999</v>
      </c>
      <c r="H130" s="2">
        <v>0.28899999999999998</v>
      </c>
      <c r="I130" s="2">
        <v>7.1999999999999995E-2</v>
      </c>
      <c r="J130" s="2">
        <v>0.13</v>
      </c>
      <c r="K130" s="2">
        <v>0.24199999999999999</v>
      </c>
      <c r="L130" s="2">
        <v>0.23</v>
      </c>
      <c r="M130" s="2">
        <v>0.2</v>
      </c>
      <c r="N130" s="2">
        <v>0.24099999999999999</v>
      </c>
      <c r="O130" s="2">
        <v>0.312</v>
      </c>
      <c r="P130" s="2">
        <v>7.3999999999999996E-2</v>
      </c>
      <c r="Q130" s="2">
        <v>0.13600000000000001</v>
      </c>
      <c r="R130" s="2">
        <v>0.23300000000000001</v>
      </c>
      <c r="S130" s="2">
        <v>0.249</v>
      </c>
      <c r="T130" s="2">
        <v>0.20399999999999999</v>
      </c>
      <c r="U130" s="2">
        <v>0.26300000000000001</v>
      </c>
      <c r="V130" s="2">
        <v>0.317</v>
      </c>
    </row>
    <row r="131" spans="1:22" x14ac:dyDescent="0.25">
      <c r="A131" s="2">
        <v>428</v>
      </c>
      <c r="B131" s="2">
        <v>7.1999999999999995E-2</v>
      </c>
      <c r="C131" s="2">
        <v>0.13400000000000001</v>
      </c>
      <c r="D131" s="2">
        <v>0.221</v>
      </c>
      <c r="E131" s="2">
        <v>0.24</v>
      </c>
      <c r="F131" s="2">
        <v>0.20499999999999999</v>
      </c>
      <c r="G131" s="2">
        <v>0.23799999999999999</v>
      </c>
      <c r="H131" s="2">
        <v>0.29099999999999998</v>
      </c>
      <c r="I131" s="2">
        <v>7.1999999999999995E-2</v>
      </c>
      <c r="J131" s="2">
        <v>0.127</v>
      </c>
      <c r="K131" s="2">
        <v>0.23499999999999999</v>
      </c>
      <c r="L131" s="2">
        <v>0.223</v>
      </c>
      <c r="M131" s="2">
        <v>0.192</v>
      </c>
      <c r="N131" s="2">
        <v>0.23300000000000001</v>
      </c>
      <c r="O131" s="2">
        <v>0.30099999999999999</v>
      </c>
      <c r="P131" s="2">
        <v>7.3999999999999996E-2</v>
      </c>
      <c r="Q131" s="2">
        <v>0.13300000000000001</v>
      </c>
      <c r="R131" s="2">
        <v>0.22600000000000001</v>
      </c>
      <c r="S131" s="2">
        <v>0.24</v>
      </c>
      <c r="T131" s="2">
        <v>0.19500000000000001</v>
      </c>
      <c r="U131" s="2">
        <v>0.252</v>
      </c>
      <c r="V131" s="2">
        <v>0.30499999999999999</v>
      </c>
    </row>
    <row r="132" spans="1:22" x14ac:dyDescent="0.25">
      <c r="A132" s="2">
        <v>429</v>
      </c>
      <c r="B132" s="2">
        <v>7.1999999999999995E-2</v>
      </c>
      <c r="C132" s="2">
        <v>0.13400000000000001</v>
      </c>
      <c r="D132" s="2">
        <v>0.222</v>
      </c>
      <c r="E132" s="2">
        <v>0.24199999999999999</v>
      </c>
      <c r="F132" s="2">
        <v>0.20599999999999999</v>
      </c>
      <c r="G132" s="2">
        <v>0.23899999999999999</v>
      </c>
      <c r="H132" s="2">
        <v>0.29299999999999998</v>
      </c>
      <c r="I132" s="2">
        <v>7.1999999999999995E-2</v>
      </c>
      <c r="J132" s="2">
        <v>0.125</v>
      </c>
      <c r="K132" s="2">
        <v>0.23</v>
      </c>
      <c r="L132" s="2">
        <v>0.217</v>
      </c>
      <c r="M132" s="2">
        <v>0.186</v>
      </c>
      <c r="N132" s="2">
        <v>0.22600000000000001</v>
      </c>
      <c r="O132" s="2">
        <v>0.28799999999999998</v>
      </c>
      <c r="P132" s="2">
        <v>7.2999999999999995E-2</v>
      </c>
      <c r="Q132" s="2">
        <v>0.129</v>
      </c>
      <c r="R132" s="2">
        <v>0.22</v>
      </c>
      <c r="S132" s="2">
        <v>0.23100000000000001</v>
      </c>
      <c r="T132" s="2">
        <v>0.187</v>
      </c>
      <c r="U132" s="2">
        <v>0.24299999999999999</v>
      </c>
      <c r="V132" s="2">
        <v>0.29299999999999998</v>
      </c>
    </row>
    <row r="133" spans="1:22" x14ac:dyDescent="0.25">
      <c r="A133" s="2">
        <v>430</v>
      </c>
      <c r="B133" s="2">
        <v>7.1999999999999995E-2</v>
      </c>
      <c r="C133" s="2">
        <v>0.13500000000000001</v>
      </c>
      <c r="D133" s="2">
        <v>0.223</v>
      </c>
      <c r="E133" s="2">
        <v>0.24299999999999999</v>
      </c>
      <c r="F133" s="2">
        <v>0.20699999999999999</v>
      </c>
      <c r="G133" s="2">
        <v>0.24099999999999999</v>
      </c>
      <c r="H133" s="2">
        <v>0.29499999999999998</v>
      </c>
      <c r="I133" s="2">
        <v>7.0999999999999994E-2</v>
      </c>
      <c r="J133" s="2">
        <v>0.122</v>
      </c>
      <c r="K133" s="2">
        <v>0.224</v>
      </c>
      <c r="L133" s="2">
        <v>0.21099999999999999</v>
      </c>
      <c r="M133" s="2">
        <v>0.17899999999999999</v>
      </c>
      <c r="N133" s="2">
        <v>0.218</v>
      </c>
      <c r="O133" s="2">
        <v>0.27800000000000002</v>
      </c>
      <c r="P133" s="2">
        <v>7.2999999999999995E-2</v>
      </c>
      <c r="Q133" s="2">
        <v>0.126</v>
      </c>
      <c r="R133" s="2">
        <v>0.214</v>
      </c>
      <c r="S133" s="2">
        <v>0.224</v>
      </c>
      <c r="T133" s="2">
        <v>0.17799999999999999</v>
      </c>
      <c r="U133" s="2">
        <v>0.23200000000000001</v>
      </c>
      <c r="V133" s="2">
        <v>0.28100000000000003</v>
      </c>
    </row>
    <row r="134" spans="1:22" x14ac:dyDescent="0.25">
      <c r="A134" s="2">
        <v>431</v>
      </c>
      <c r="B134" s="2">
        <v>7.1999999999999995E-2</v>
      </c>
      <c r="C134" s="2">
        <v>0.13600000000000001</v>
      </c>
      <c r="D134" s="2">
        <v>0.22500000000000001</v>
      </c>
      <c r="E134" s="2">
        <v>0.245</v>
      </c>
      <c r="F134" s="2">
        <v>0.20899999999999999</v>
      </c>
      <c r="G134" s="2">
        <v>0.24299999999999999</v>
      </c>
      <c r="H134" s="2">
        <v>0.29699999999999999</v>
      </c>
      <c r="I134" s="2">
        <v>7.0999999999999994E-2</v>
      </c>
      <c r="J134" s="2">
        <v>0.11899999999999999</v>
      </c>
      <c r="K134" s="2">
        <v>0.218</v>
      </c>
      <c r="L134" s="2">
        <v>0.20699999999999999</v>
      </c>
      <c r="M134" s="2">
        <v>0.17199999999999999</v>
      </c>
      <c r="N134" s="2">
        <v>0.21199999999999999</v>
      </c>
      <c r="O134" s="2">
        <v>0.26800000000000002</v>
      </c>
      <c r="P134" s="2">
        <v>7.2999999999999995E-2</v>
      </c>
      <c r="Q134" s="2">
        <v>0.123</v>
      </c>
      <c r="R134" s="2">
        <v>0.20799999999999999</v>
      </c>
      <c r="S134" s="2">
        <v>0.217</v>
      </c>
      <c r="T134" s="2">
        <v>0.17</v>
      </c>
      <c r="U134" s="2">
        <v>0.224</v>
      </c>
      <c r="V134" s="2">
        <v>0.27100000000000002</v>
      </c>
    </row>
    <row r="135" spans="1:22" x14ac:dyDescent="0.25">
      <c r="A135" s="2">
        <v>432</v>
      </c>
      <c r="B135" s="2">
        <v>7.1999999999999995E-2</v>
      </c>
      <c r="C135" s="2">
        <v>0.13600000000000001</v>
      </c>
      <c r="D135" s="2">
        <v>0.22600000000000001</v>
      </c>
      <c r="E135" s="2">
        <v>0.246</v>
      </c>
      <c r="F135" s="2">
        <v>0.21099999999999999</v>
      </c>
      <c r="G135" s="2">
        <v>0.245</v>
      </c>
      <c r="H135" s="2">
        <v>0.3</v>
      </c>
      <c r="I135" s="2">
        <v>7.0999999999999994E-2</v>
      </c>
      <c r="J135" s="2">
        <v>0.11799999999999999</v>
      </c>
      <c r="K135" s="2">
        <v>0.215</v>
      </c>
      <c r="L135" s="2">
        <v>0.20300000000000001</v>
      </c>
      <c r="M135" s="2">
        <v>0.16700000000000001</v>
      </c>
      <c r="N135" s="2">
        <v>0.20699999999999999</v>
      </c>
      <c r="O135" s="2">
        <v>0.25900000000000001</v>
      </c>
      <c r="P135" s="2">
        <v>7.2999999999999995E-2</v>
      </c>
      <c r="Q135" s="2">
        <v>0.121</v>
      </c>
      <c r="R135" s="2">
        <v>0.20399999999999999</v>
      </c>
      <c r="S135" s="2">
        <v>0.21</v>
      </c>
      <c r="T135" s="2">
        <v>0.16300000000000001</v>
      </c>
      <c r="U135" s="2">
        <v>0.216</v>
      </c>
      <c r="V135" s="2">
        <v>0.26200000000000001</v>
      </c>
    </row>
    <row r="136" spans="1:22" x14ac:dyDescent="0.25">
      <c r="A136" s="2">
        <v>433</v>
      </c>
      <c r="B136" s="2">
        <v>7.0999999999999994E-2</v>
      </c>
      <c r="C136" s="2">
        <v>0.13700000000000001</v>
      </c>
      <c r="D136" s="2">
        <v>0.22700000000000001</v>
      </c>
      <c r="E136" s="2">
        <v>0.248</v>
      </c>
      <c r="F136" s="2">
        <v>0.21199999999999999</v>
      </c>
      <c r="G136" s="2">
        <v>0.246</v>
      </c>
      <c r="H136" s="2">
        <v>0.30199999999999999</v>
      </c>
      <c r="I136" s="2">
        <v>7.0999999999999994E-2</v>
      </c>
      <c r="J136" s="2">
        <v>0.11600000000000001</v>
      </c>
      <c r="K136" s="2">
        <v>0.21</v>
      </c>
      <c r="L136" s="2">
        <v>0.2</v>
      </c>
      <c r="M136" s="2">
        <v>0.16200000000000001</v>
      </c>
      <c r="N136" s="2">
        <v>0.20300000000000001</v>
      </c>
      <c r="O136" s="2">
        <v>0.252</v>
      </c>
      <c r="P136" s="2">
        <v>7.2999999999999995E-2</v>
      </c>
      <c r="Q136" s="2">
        <v>0.11799999999999999</v>
      </c>
      <c r="R136" s="2">
        <v>0.2</v>
      </c>
      <c r="S136" s="2">
        <v>0.20499999999999999</v>
      </c>
      <c r="T136" s="2">
        <v>0.157</v>
      </c>
      <c r="U136" s="2">
        <v>0.21</v>
      </c>
      <c r="V136" s="2">
        <v>0.254</v>
      </c>
    </row>
    <row r="137" spans="1:22" x14ac:dyDescent="0.25">
      <c r="A137" s="2">
        <v>434</v>
      </c>
      <c r="B137" s="2">
        <v>7.0999999999999994E-2</v>
      </c>
      <c r="C137" s="2">
        <v>0.13700000000000001</v>
      </c>
      <c r="D137" s="2">
        <v>0.22800000000000001</v>
      </c>
      <c r="E137" s="2">
        <v>0.249</v>
      </c>
      <c r="F137" s="2">
        <v>0.21299999999999999</v>
      </c>
      <c r="G137" s="2">
        <v>0.248</v>
      </c>
      <c r="H137" s="2">
        <v>0.30399999999999999</v>
      </c>
      <c r="I137" s="2">
        <v>7.0999999999999994E-2</v>
      </c>
      <c r="J137" s="2">
        <v>0.115</v>
      </c>
      <c r="K137" s="2">
        <v>0.20699999999999999</v>
      </c>
      <c r="L137" s="2">
        <v>0.19700000000000001</v>
      </c>
      <c r="M137" s="2">
        <v>0.158</v>
      </c>
      <c r="N137" s="2">
        <v>0.2</v>
      </c>
      <c r="O137" s="2">
        <v>0.247</v>
      </c>
      <c r="P137" s="2">
        <v>7.2999999999999995E-2</v>
      </c>
      <c r="Q137" s="2">
        <v>0.11700000000000001</v>
      </c>
      <c r="R137" s="2">
        <v>0.19700000000000001</v>
      </c>
      <c r="S137" s="2">
        <v>0.20200000000000001</v>
      </c>
      <c r="T137" s="2">
        <v>0.152</v>
      </c>
      <c r="U137" s="2">
        <v>0.20499999999999999</v>
      </c>
      <c r="V137" s="2">
        <v>0.249</v>
      </c>
    </row>
    <row r="138" spans="1:22" x14ac:dyDescent="0.25">
      <c r="A138" s="2">
        <v>435</v>
      </c>
      <c r="B138" s="2">
        <v>7.0999999999999994E-2</v>
      </c>
      <c r="C138" s="2">
        <v>0.13700000000000001</v>
      </c>
      <c r="D138" s="2">
        <v>0.22900000000000001</v>
      </c>
      <c r="E138" s="2">
        <v>0.25</v>
      </c>
      <c r="F138" s="2">
        <v>0.214</v>
      </c>
      <c r="G138" s="2">
        <v>0.249</v>
      </c>
      <c r="H138" s="2">
        <v>0.30499999999999999</v>
      </c>
      <c r="I138" s="2">
        <v>7.0999999999999994E-2</v>
      </c>
      <c r="J138" s="2">
        <v>0.114</v>
      </c>
      <c r="K138" s="2">
        <v>0.20599999999999999</v>
      </c>
      <c r="L138" s="2">
        <v>0.19600000000000001</v>
      </c>
      <c r="M138" s="2">
        <v>0.155</v>
      </c>
      <c r="N138" s="2">
        <v>0.19700000000000001</v>
      </c>
      <c r="O138" s="2">
        <v>0.24199999999999999</v>
      </c>
      <c r="P138" s="2">
        <v>7.1999999999999995E-2</v>
      </c>
      <c r="Q138" s="2">
        <v>0.11600000000000001</v>
      </c>
      <c r="R138" s="2">
        <v>0.19400000000000001</v>
      </c>
      <c r="S138" s="2">
        <v>0.19800000000000001</v>
      </c>
      <c r="T138" s="2">
        <v>0.14799999999999999</v>
      </c>
      <c r="U138" s="2">
        <v>0.20100000000000001</v>
      </c>
      <c r="V138" s="2">
        <v>0.24399999999999999</v>
      </c>
    </row>
    <row r="139" spans="1:22" x14ac:dyDescent="0.25">
      <c r="A139" s="2">
        <v>436</v>
      </c>
      <c r="B139" s="2">
        <v>7.0999999999999994E-2</v>
      </c>
      <c r="C139" s="2">
        <v>0.13800000000000001</v>
      </c>
      <c r="D139" s="2">
        <v>0.22900000000000001</v>
      </c>
      <c r="E139" s="2">
        <v>0.251</v>
      </c>
      <c r="F139" s="2">
        <v>0.214</v>
      </c>
      <c r="G139" s="2">
        <v>0.25</v>
      </c>
      <c r="H139" s="2">
        <v>0.30599999999999999</v>
      </c>
      <c r="I139" s="2">
        <v>7.0000000000000007E-2</v>
      </c>
      <c r="J139" s="2">
        <v>0.114</v>
      </c>
      <c r="K139" s="2">
        <v>0.20399999999999999</v>
      </c>
      <c r="L139" s="2">
        <v>0.19500000000000001</v>
      </c>
      <c r="M139" s="2">
        <v>0.153</v>
      </c>
      <c r="N139" s="2">
        <v>0.19600000000000001</v>
      </c>
      <c r="O139" s="2">
        <v>0.24</v>
      </c>
      <c r="P139" s="2">
        <v>7.1999999999999995E-2</v>
      </c>
      <c r="Q139" s="2">
        <v>0.115</v>
      </c>
      <c r="R139" s="2">
        <v>0.192</v>
      </c>
      <c r="S139" s="2">
        <v>0.19700000000000001</v>
      </c>
      <c r="T139" s="2">
        <v>0.14399999999999999</v>
      </c>
      <c r="U139" s="2">
        <v>0.19800000000000001</v>
      </c>
      <c r="V139" s="2">
        <v>0.24099999999999999</v>
      </c>
    </row>
    <row r="140" spans="1:22" x14ac:dyDescent="0.25">
      <c r="A140" s="2">
        <v>437</v>
      </c>
      <c r="B140" s="2">
        <v>7.0999999999999994E-2</v>
      </c>
      <c r="C140" s="2">
        <v>0.13800000000000001</v>
      </c>
      <c r="D140" s="2">
        <v>0.23</v>
      </c>
      <c r="E140" s="2">
        <v>0.251</v>
      </c>
      <c r="F140" s="2">
        <v>0.215</v>
      </c>
      <c r="G140" s="2">
        <v>0.25</v>
      </c>
      <c r="H140" s="2">
        <v>0.307</v>
      </c>
      <c r="I140" s="2">
        <v>7.0999999999999994E-2</v>
      </c>
      <c r="J140" s="2">
        <v>0.113</v>
      </c>
      <c r="K140" s="2">
        <v>0.20300000000000001</v>
      </c>
      <c r="L140" s="2">
        <v>0.19500000000000001</v>
      </c>
      <c r="M140" s="2">
        <v>0.151</v>
      </c>
      <c r="N140" s="2">
        <v>0.19500000000000001</v>
      </c>
      <c r="O140" s="2">
        <v>0.23799999999999999</v>
      </c>
      <c r="P140" s="2">
        <v>7.1999999999999995E-2</v>
      </c>
      <c r="Q140" s="2">
        <v>0.114</v>
      </c>
      <c r="R140" s="2">
        <v>0.191</v>
      </c>
      <c r="S140" s="2">
        <v>0.19500000000000001</v>
      </c>
      <c r="T140" s="2">
        <v>0.14099999999999999</v>
      </c>
      <c r="U140" s="2">
        <v>0.19600000000000001</v>
      </c>
      <c r="V140" s="2">
        <v>0.23799999999999999</v>
      </c>
    </row>
    <row r="141" spans="1:22" x14ac:dyDescent="0.25">
      <c r="A141" s="2">
        <v>438</v>
      </c>
      <c r="B141" s="2">
        <v>7.0999999999999994E-2</v>
      </c>
      <c r="C141" s="2">
        <v>0.13800000000000001</v>
      </c>
      <c r="D141" s="2">
        <v>0.23</v>
      </c>
      <c r="E141" s="2">
        <v>0.251</v>
      </c>
      <c r="F141" s="2">
        <v>0.215</v>
      </c>
      <c r="G141" s="2">
        <v>0.25</v>
      </c>
      <c r="H141" s="2">
        <v>0.307</v>
      </c>
      <c r="I141" s="2">
        <v>7.0000000000000007E-2</v>
      </c>
      <c r="J141" s="2">
        <v>0.113</v>
      </c>
      <c r="K141" s="2">
        <v>0.20300000000000001</v>
      </c>
      <c r="L141" s="2">
        <v>0.19500000000000001</v>
      </c>
      <c r="M141" s="2">
        <v>0.14899999999999999</v>
      </c>
      <c r="N141" s="2">
        <v>0.19500000000000001</v>
      </c>
      <c r="O141" s="2">
        <v>0.23599999999999999</v>
      </c>
      <c r="P141" s="2">
        <v>7.1999999999999995E-2</v>
      </c>
      <c r="Q141" s="2">
        <v>0.114</v>
      </c>
      <c r="R141" s="2">
        <v>0.191</v>
      </c>
      <c r="S141" s="2">
        <v>0.19400000000000001</v>
      </c>
      <c r="T141" s="2">
        <v>0.13900000000000001</v>
      </c>
      <c r="U141" s="2">
        <v>0.19500000000000001</v>
      </c>
      <c r="V141" s="2">
        <v>0.23699999999999999</v>
      </c>
    </row>
    <row r="142" spans="1:22" x14ac:dyDescent="0.25">
      <c r="A142" s="2">
        <v>439</v>
      </c>
      <c r="B142" s="2">
        <v>7.0000000000000007E-2</v>
      </c>
      <c r="C142" s="2">
        <v>0.13700000000000001</v>
      </c>
      <c r="D142" s="2">
        <v>0.22900000000000001</v>
      </c>
      <c r="E142" s="2">
        <v>0.25</v>
      </c>
      <c r="F142" s="2">
        <v>0.215</v>
      </c>
      <c r="G142" s="2">
        <v>0.25</v>
      </c>
      <c r="H142" s="2">
        <v>0.30599999999999999</v>
      </c>
      <c r="I142" s="2">
        <v>7.0000000000000007E-2</v>
      </c>
      <c r="J142" s="2">
        <v>0.113</v>
      </c>
      <c r="K142" s="2">
        <v>0.20200000000000001</v>
      </c>
      <c r="L142" s="2">
        <v>0.19500000000000001</v>
      </c>
      <c r="M142" s="2">
        <v>0.14799999999999999</v>
      </c>
      <c r="N142" s="2">
        <v>0.19500000000000001</v>
      </c>
      <c r="O142" s="2">
        <v>0.23599999999999999</v>
      </c>
      <c r="P142" s="2">
        <v>7.1999999999999995E-2</v>
      </c>
      <c r="Q142" s="2">
        <v>0.113</v>
      </c>
      <c r="R142" s="2">
        <v>0.19</v>
      </c>
      <c r="S142" s="2">
        <v>0.19400000000000001</v>
      </c>
      <c r="T142" s="2">
        <v>0.13600000000000001</v>
      </c>
      <c r="U142" s="2">
        <v>0.19400000000000001</v>
      </c>
      <c r="V142" s="2">
        <v>0.23599999999999999</v>
      </c>
    </row>
    <row r="143" spans="1:22" x14ac:dyDescent="0.25">
      <c r="A143" s="2">
        <v>440</v>
      </c>
      <c r="B143" s="2">
        <v>7.0000000000000007E-2</v>
      </c>
      <c r="C143" s="2">
        <v>0.13700000000000001</v>
      </c>
      <c r="D143" s="2">
        <v>0.22900000000000001</v>
      </c>
      <c r="E143" s="2">
        <v>0.249</v>
      </c>
      <c r="F143" s="2">
        <v>0.214</v>
      </c>
      <c r="G143" s="2">
        <v>0.249</v>
      </c>
      <c r="H143" s="2">
        <v>0.30499999999999999</v>
      </c>
      <c r="I143" s="2">
        <v>7.0000000000000007E-2</v>
      </c>
      <c r="J143" s="2">
        <v>0.113</v>
      </c>
      <c r="K143" s="2">
        <v>0.20300000000000001</v>
      </c>
      <c r="L143" s="2">
        <v>0.19600000000000001</v>
      </c>
      <c r="M143" s="2">
        <v>0.14699999999999999</v>
      </c>
      <c r="N143" s="2">
        <v>0.19600000000000001</v>
      </c>
      <c r="O143" s="2">
        <v>0.23599999999999999</v>
      </c>
      <c r="P143" s="2">
        <v>7.1999999999999995E-2</v>
      </c>
      <c r="Q143" s="2">
        <v>0.113</v>
      </c>
      <c r="R143" s="2">
        <v>0.19</v>
      </c>
      <c r="S143" s="2">
        <v>0.19400000000000001</v>
      </c>
      <c r="T143" s="2">
        <v>0.13500000000000001</v>
      </c>
      <c r="U143" s="2">
        <v>0.19400000000000001</v>
      </c>
      <c r="V143" s="2">
        <v>0.23599999999999999</v>
      </c>
    </row>
    <row r="144" spans="1:22" x14ac:dyDescent="0.25">
      <c r="A144" s="2">
        <v>441</v>
      </c>
      <c r="B144" s="2">
        <v>7.0000000000000007E-2</v>
      </c>
      <c r="C144" s="2">
        <v>0.13700000000000001</v>
      </c>
      <c r="D144" s="2">
        <v>0.22800000000000001</v>
      </c>
      <c r="E144" s="2">
        <v>0.248</v>
      </c>
      <c r="F144" s="2">
        <v>0.21299999999999999</v>
      </c>
      <c r="G144" s="2">
        <v>0.248</v>
      </c>
      <c r="H144" s="2">
        <v>0.30299999999999999</v>
      </c>
      <c r="I144" s="2">
        <v>7.0000000000000007E-2</v>
      </c>
      <c r="J144" s="2">
        <v>0.114</v>
      </c>
      <c r="K144" s="2">
        <v>0.20399999999999999</v>
      </c>
      <c r="L144" s="2">
        <v>0.19700000000000001</v>
      </c>
      <c r="M144" s="2">
        <v>0.14599999999999999</v>
      </c>
      <c r="N144" s="2">
        <v>0.19700000000000001</v>
      </c>
      <c r="O144" s="2">
        <v>0.23699999999999999</v>
      </c>
      <c r="P144" s="2">
        <v>7.0999999999999994E-2</v>
      </c>
      <c r="Q144" s="2">
        <v>0.114</v>
      </c>
      <c r="R144" s="2">
        <v>0.19</v>
      </c>
      <c r="S144" s="2">
        <v>0.19500000000000001</v>
      </c>
      <c r="T144" s="2">
        <v>0.13300000000000001</v>
      </c>
      <c r="U144" s="2">
        <v>0.19500000000000001</v>
      </c>
      <c r="V144" s="2">
        <v>0.23599999999999999</v>
      </c>
    </row>
    <row r="145" spans="1:22" x14ac:dyDescent="0.25">
      <c r="A145" s="2">
        <v>442</v>
      </c>
      <c r="B145" s="2">
        <v>7.0000000000000007E-2</v>
      </c>
      <c r="C145" s="2">
        <v>0.13600000000000001</v>
      </c>
      <c r="D145" s="2">
        <v>0.22600000000000001</v>
      </c>
      <c r="E145" s="2">
        <v>0.246</v>
      </c>
      <c r="F145" s="2">
        <v>0.21199999999999999</v>
      </c>
      <c r="G145" s="2">
        <v>0.246</v>
      </c>
      <c r="H145" s="2">
        <v>0.30099999999999999</v>
      </c>
      <c r="I145" s="2">
        <v>7.0000000000000007E-2</v>
      </c>
      <c r="J145" s="2">
        <v>0.114</v>
      </c>
      <c r="K145" s="2">
        <v>0.20399999999999999</v>
      </c>
      <c r="L145" s="2">
        <v>0.19800000000000001</v>
      </c>
      <c r="M145" s="2">
        <v>0.14599999999999999</v>
      </c>
      <c r="N145" s="2">
        <v>0.19800000000000001</v>
      </c>
      <c r="O145" s="2">
        <v>0.23699999999999999</v>
      </c>
      <c r="P145" s="2">
        <v>7.0999999999999994E-2</v>
      </c>
      <c r="Q145" s="2">
        <v>0.114</v>
      </c>
      <c r="R145" s="2">
        <v>0.19</v>
      </c>
      <c r="S145" s="2">
        <v>0.19500000000000001</v>
      </c>
      <c r="T145" s="2">
        <v>0.13200000000000001</v>
      </c>
      <c r="U145" s="2">
        <v>0.19500000000000001</v>
      </c>
      <c r="V145" s="2">
        <v>0.23699999999999999</v>
      </c>
    </row>
    <row r="146" spans="1:22" x14ac:dyDescent="0.25">
      <c r="A146" s="2">
        <v>443</v>
      </c>
      <c r="B146" s="2">
        <v>7.0000000000000007E-2</v>
      </c>
      <c r="C146" s="2">
        <v>0.13500000000000001</v>
      </c>
      <c r="D146" s="2">
        <v>0.224</v>
      </c>
      <c r="E146" s="2">
        <v>0.24399999999999999</v>
      </c>
      <c r="F146" s="2">
        <v>0.21</v>
      </c>
      <c r="G146" s="2">
        <v>0.24399999999999999</v>
      </c>
      <c r="H146" s="2">
        <v>0.29799999999999999</v>
      </c>
      <c r="I146" s="2">
        <v>7.0000000000000007E-2</v>
      </c>
      <c r="J146" s="2">
        <v>0.114</v>
      </c>
      <c r="K146" s="2">
        <v>0.20499999999999999</v>
      </c>
      <c r="L146" s="2">
        <v>0.19900000000000001</v>
      </c>
      <c r="M146" s="2">
        <v>0.14599999999999999</v>
      </c>
      <c r="N146" s="2">
        <v>0.19900000000000001</v>
      </c>
      <c r="O146" s="2">
        <v>0.23799999999999999</v>
      </c>
      <c r="P146" s="2">
        <v>7.0999999999999994E-2</v>
      </c>
      <c r="Q146" s="2">
        <v>0.114</v>
      </c>
      <c r="R146" s="2">
        <v>0.191</v>
      </c>
      <c r="S146" s="2">
        <v>0.19600000000000001</v>
      </c>
      <c r="T146" s="2">
        <v>0.13100000000000001</v>
      </c>
      <c r="U146" s="2">
        <v>0.19500000000000001</v>
      </c>
      <c r="V146" s="2">
        <v>0.23799999999999999</v>
      </c>
    </row>
    <row r="147" spans="1:22" x14ac:dyDescent="0.25">
      <c r="A147" s="2">
        <v>444</v>
      </c>
      <c r="B147" s="2">
        <v>7.0000000000000007E-2</v>
      </c>
      <c r="C147" s="2">
        <v>0.13400000000000001</v>
      </c>
      <c r="D147" s="2">
        <v>0.222</v>
      </c>
      <c r="E147" s="2">
        <v>0.24099999999999999</v>
      </c>
      <c r="F147" s="2">
        <v>0.20699999999999999</v>
      </c>
      <c r="G147" s="2">
        <v>0.24099999999999999</v>
      </c>
      <c r="H147" s="2">
        <v>0.29499999999999998</v>
      </c>
      <c r="I147" s="2">
        <v>7.0000000000000007E-2</v>
      </c>
      <c r="J147" s="2">
        <v>0.115</v>
      </c>
      <c r="K147" s="2">
        <v>0.20499999999999999</v>
      </c>
      <c r="L147" s="2">
        <v>0.20100000000000001</v>
      </c>
      <c r="M147" s="2">
        <v>0.14499999999999999</v>
      </c>
      <c r="N147" s="2">
        <v>0.2</v>
      </c>
      <c r="O147" s="2">
        <v>0.23899999999999999</v>
      </c>
      <c r="P147" s="2">
        <v>7.0999999999999994E-2</v>
      </c>
      <c r="Q147" s="2">
        <v>0.114</v>
      </c>
      <c r="R147" s="2">
        <v>0.192</v>
      </c>
      <c r="S147" s="2">
        <v>0.19700000000000001</v>
      </c>
      <c r="T147" s="2">
        <v>0.13</v>
      </c>
      <c r="U147" s="2">
        <v>0.19600000000000001</v>
      </c>
      <c r="V147" s="2">
        <v>0.23799999999999999</v>
      </c>
    </row>
    <row r="148" spans="1:22" x14ac:dyDescent="0.25">
      <c r="A148" s="2">
        <v>445</v>
      </c>
      <c r="B148" s="2">
        <v>7.0000000000000007E-2</v>
      </c>
      <c r="C148" s="2">
        <v>0.13200000000000001</v>
      </c>
      <c r="D148" s="2">
        <v>0.22</v>
      </c>
      <c r="E148" s="2">
        <v>0.23899999999999999</v>
      </c>
      <c r="F148" s="2">
        <v>0.20499999999999999</v>
      </c>
      <c r="G148" s="2">
        <v>0.23799999999999999</v>
      </c>
      <c r="H148" s="2">
        <v>0.29099999999999998</v>
      </c>
      <c r="I148" s="2">
        <v>6.9000000000000006E-2</v>
      </c>
      <c r="J148" s="2">
        <v>0.115</v>
      </c>
      <c r="K148" s="2">
        <v>0.20599999999999999</v>
      </c>
      <c r="L148" s="2">
        <v>0.20200000000000001</v>
      </c>
      <c r="M148" s="2">
        <v>0.14499999999999999</v>
      </c>
      <c r="N148" s="2">
        <v>0.20100000000000001</v>
      </c>
      <c r="O148" s="2">
        <v>0.24</v>
      </c>
      <c r="P148" s="2">
        <v>7.0999999999999994E-2</v>
      </c>
      <c r="Q148" s="2">
        <v>0.114</v>
      </c>
      <c r="R148" s="2">
        <v>0.192</v>
      </c>
      <c r="S148" s="2">
        <v>0.19700000000000001</v>
      </c>
      <c r="T148" s="2">
        <v>0.129</v>
      </c>
      <c r="U148" s="2">
        <v>0.19600000000000001</v>
      </c>
      <c r="V148" s="2">
        <v>0.23899999999999999</v>
      </c>
    </row>
    <row r="149" spans="1:22" x14ac:dyDescent="0.25">
      <c r="A149" s="2">
        <v>446</v>
      </c>
      <c r="B149" s="2">
        <v>7.0000000000000007E-2</v>
      </c>
      <c r="C149" s="2">
        <v>0.13100000000000001</v>
      </c>
      <c r="D149" s="2">
        <v>0.217</v>
      </c>
      <c r="E149" s="2">
        <v>0.23599999999999999</v>
      </c>
      <c r="F149" s="2">
        <v>0.20200000000000001</v>
      </c>
      <c r="G149" s="2">
        <v>0.23400000000000001</v>
      </c>
      <c r="H149" s="2">
        <v>0.28699999999999998</v>
      </c>
      <c r="I149" s="2">
        <v>6.9000000000000006E-2</v>
      </c>
      <c r="J149" s="2">
        <v>0.115</v>
      </c>
      <c r="K149" s="2">
        <v>0.20599999999999999</v>
      </c>
      <c r="L149" s="2">
        <v>0.20300000000000001</v>
      </c>
      <c r="M149" s="2">
        <v>0.14399999999999999</v>
      </c>
      <c r="N149" s="2">
        <v>0.20100000000000001</v>
      </c>
      <c r="O149" s="2">
        <v>0.24099999999999999</v>
      </c>
      <c r="P149" s="2">
        <v>7.0999999999999994E-2</v>
      </c>
      <c r="Q149" s="2">
        <v>0.114</v>
      </c>
      <c r="R149" s="2">
        <v>0.193</v>
      </c>
      <c r="S149" s="2">
        <v>0.19800000000000001</v>
      </c>
      <c r="T149" s="2">
        <v>0.128</v>
      </c>
      <c r="U149" s="2">
        <v>0.19700000000000001</v>
      </c>
      <c r="V149" s="2">
        <v>0.24</v>
      </c>
    </row>
    <row r="150" spans="1:22" x14ac:dyDescent="0.25">
      <c r="A150" s="2">
        <v>447</v>
      </c>
      <c r="B150" s="2">
        <v>6.9000000000000006E-2</v>
      </c>
      <c r="C150" s="2">
        <v>0.13</v>
      </c>
      <c r="D150" s="2">
        <v>0.214</v>
      </c>
      <c r="E150" s="2">
        <v>0.23300000000000001</v>
      </c>
      <c r="F150" s="2">
        <v>0.2</v>
      </c>
      <c r="G150" s="2">
        <v>0.23200000000000001</v>
      </c>
      <c r="H150" s="2">
        <v>0.28299999999999997</v>
      </c>
      <c r="I150" s="2">
        <v>6.9000000000000006E-2</v>
      </c>
      <c r="J150" s="2">
        <v>0.115</v>
      </c>
      <c r="K150" s="2">
        <v>0.20699999999999999</v>
      </c>
      <c r="L150" s="2">
        <v>0.20300000000000001</v>
      </c>
      <c r="M150" s="2">
        <v>0.14399999999999999</v>
      </c>
      <c r="N150" s="2">
        <v>0.20200000000000001</v>
      </c>
      <c r="O150" s="2">
        <v>0.24099999999999999</v>
      </c>
      <c r="P150" s="2">
        <v>7.0999999999999994E-2</v>
      </c>
      <c r="Q150" s="2">
        <v>0.114</v>
      </c>
      <c r="R150" s="2">
        <v>0.193</v>
      </c>
      <c r="S150" s="2">
        <v>0.19800000000000001</v>
      </c>
      <c r="T150" s="2">
        <v>0.127</v>
      </c>
      <c r="U150" s="2">
        <v>0.19700000000000001</v>
      </c>
      <c r="V150" s="2">
        <v>0.24</v>
      </c>
    </row>
    <row r="151" spans="1:22" x14ac:dyDescent="0.25">
      <c r="A151" s="2">
        <v>448</v>
      </c>
      <c r="B151" s="2">
        <v>6.9000000000000006E-2</v>
      </c>
      <c r="C151" s="2">
        <v>0.128</v>
      </c>
      <c r="D151" s="2">
        <v>0.21099999999999999</v>
      </c>
      <c r="E151" s="2">
        <v>0.22900000000000001</v>
      </c>
      <c r="F151" s="2">
        <v>0.19600000000000001</v>
      </c>
      <c r="G151" s="2">
        <v>0.22800000000000001</v>
      </c>
      <c r="H151" s="2">
        <v>0.27800000000000002</v>
      </c>
      <c r="I151" s="2">
        <v>6.9000000000000006E-2</v>
      </c>
      <c r="J151" s="2">
        <v>0.11600000000000001</v>
      </c>
      <c r="K151" s="2">
        <v>0.20699999999999999</v>
      </c>
      <c r="L151" s="2">
        <v>0.20399999999999999</v>
      </c>
      <c r="M151" s="2">
        <v>0.14299999999999999</v>
      </c>
      <c r="N151" s="2">
        <v>0.20200000000000001</v>
      </c>
      <c r="O151" s="2">
        <v>0.24199999999999999</v>
      </c>
      <c r="P151" s="2">
        <v>7.0999999999999994E-2</v>
      </c>
      <c r="Q151" s="2">
        <v>0.114</v>
      </c>
      <c r="R151" s="2">
        <v>0.192</v>
      </c>
      <c r="S151" s="2">
        <v>0.19800000000000001</v>
      </c>
      <c r="T151" s="2">
        <v>0.126</v>
      </c>
      <c r="U151" s="2">
        <v>0.19700000000000001</v>
      </c>
      <c r="V151" s="2">
        <v>0.24</v>
      </c>
    </row>
    <row r="152" spans="1:22" x14ac:dyDescent="0.25">
      <c r="A152" s="2">
        <v>449</v>
      </c>
      <c r="B152" s="2">
        <v>6.9000000000000006E-2</v>
      </c>
      <c r="C152" s="2">
        <v>0.127</v>
      </c>
      <c r="D152" s="2">
        <v>0.20899999999999999</v>
      </c>
      <c r="E152" s="2">
        <v>0.22600000000000001</v>
      </c>
      <c r="F152" s="2">
        <v>0.19400000000000001</v>
      </c>
      <c r="G152" s="2">
        <v>0.224</v>
      </c>
      <c r="H152" s="2">
        <v>0.27400000000000002</v>
      </c>
      <c r="I152" s="2">
        <v>6.9000000000000006E-2</v>
      </c>
      <c r="J152" s="2">
        <v>0.115</v>
      </c>
      <c r="K152" s="2">
        <v>0.20699999999999999</v>
      </c>
      <c r="L152" s="2">
        <v>0.20399999999999999</v>
      </c>
      <c r="M152" s="2">
        <v>0.14299999999999999</v>
      </c>
      <c r="N152" s="2">
        <v>0.20200000000000001</v>
      </c>
      <c r="O152" s="2">
        <v>0.24199999999999999</v>
      </c>
      <c r="P152" s="2">
        <v>7.0999999999999994E-2</v>
      </c>
      <c r="Q152" s="2">
        <v>0.114</v>
      </c>
      <c r="R152" s="2">
        <v>0.192</v>
      </c>
      <c r="S152" s="2">
        <v>0.19800000000000001</v>
      </c>
      <c r="T152" s="2">
        <v>0.126</v>
      </c>
      <c r="U152" s="2">
        <v>0.19700000000000001</v>
      </c>
      <c r="V152" s="2">
        <v>0.24</v>
      </c>
    </row>
    <row r="153" spans="1:22" x14ac:dyDescent="0.25">
      <c r="A153" s="2">
        <v>450</v>
      </c>
      <c r="B153" s="2">
        <v>6.9000000000000006E-2</v>
      </c>
      <c r="C153" s="2">
        <v>0.125</v>
      </c>
      <c r="D153" s="2">
        <v>0.20599999999999999</v>
      </c>
      <c r="E153" s="2">
        <v>0.222</v>
      </c>
      <c r="F153" s="2">
        <v>0.19</v>
      </c>
      <c r="G153" s="2">
        <v>0.22</v>
      </c>
      <c r="H153" s="2">
        <v>0.26900000000000002</v>
      </c>
      <c r="I153" s="2">
        <v>6.9000000000000006E-2</v>
      </c>
      <c r="J153" s="2">
        <v>0.115</v>
      </c>
      <c r="K153" s="2">
        <v>0.20599999999999999</v>
      </c>
      <c r="L153" s="2">
        <v>0.20300000000000001</v>
      </c>
      <c r="M153" s="2">
        <v>0.14199999999999999</v>
      </c>
      <c r="N153" s="2">
        <v>0.20200000000000001</v>
      </c>
      <c r="O153" s="2">
        <v>0.24099999999999999</v>
      </c>
      <c r="P153" s="2">
        <v>7.0000000000000007E-2</v>
      </c>
      <c r="Q153" s="2">
        <v>0.114</v>
      </c>
      <c r="R153" s="2">
        <v>0.192</v>
      </c>
      <c r="S153" s="2">
        <v>0.19800000000000001</v>
      </c>
      <c r="T153" s="2">
        <v>0.125</v>
      </c>
      <c r="U153" s="2">
        <v>0.19600000000000001</v>
      </c>
      <c r="V153" s="2">
        <v>0.23899999999999999</v>
      </c>
    </row>
    <row r="154" spans="1:22" x14ac:dyDescent="0.25">
      <c r="A154" s="2">
        <v>451</v>
      </c>
      <c r="B154" s="2">
        <v>6.9000000000000006E-2</v>
      </c>
      <c r="C154" s="2">
        <v>0.124</v>
      </c>
      <c r="D154" s="2">
        <v>0.20300000000000001</v>
      </c>
      <c r="E154" s="2">
        <v>0.218</v>
      </c>
      <c r="F154" s="2">
        <v>0.187</v>
      </c>
      <c r="G154" s="2">
        <v>0.217</v>
      </c>
      <c r="H154" s="2">
        <v>0.26500000000000001</v>
      </c>
      <c r="I154" s="2">
        <v>6.9000000000000006E-2</v>
      </c>
      <c r="J154" s="2">
        <v>0.115</v>
      </c>
      <c r="K154" s="2">
        <v>0.20599999999999999</v>
      </c>
      <c r="L154" s="2">
        <v>0.20300000000000001</v>
      </c>
      <c r="M154" s="2">
        <v>0.14099999999999999</v>
      </c>
      <c r="N154" s="2">
        <v>0.20100000000000001</v>
      </c>
      <c r="O154" s="2">
        <v>0.24099999999999999</v>
      </c>
      <c r="P154" s="2">
        <v>7.0000000000000007E-2</v>
      </c>
      <c r="Q154" s="2">
        <v>0.114</v>
      </c>
      <c r="R154" s="2">
        <v>0.192</v>
      </c>
      <c r="S154" s="2">
        <v>0.19700000000000001</v>
      </c>
      <c r="T154" s="2">
        <v>0.124</v>
      </c>
      <c r="U154" s="2">
        <v>0.19600000000000001</v>
      </c>
      <c r="V154" s="2">
        <v>0.23899999999999999</v>
      </c>
    </row>
    <row r="155" spans="1:22" x14ac:dyDescent="0.25">
      <c r="A155" s="2">
        <v>452</v>
      </c>
      <c r="B155" s="2">
        <v>6.9000000000000006E-2</v>
      </c>
      <c r="C155" s="2">
        <v>0.123</v>
      </c>
      <c r="D155" s="2">
        <v>0.20100000000000001</v>
      </c>
      <c r="E155" s="2">
        <v>0.215</v>
      </c>
      <c r="F155" s="2">
        <v>0.184</v>
      </c>
      <c r="G155" s="2">
        <v>0.21199999999999999</v>
      </c>
      <c r="H155" s="2">
        <v>0.26</v>
      </c>
      <c r="I155" s="2">
        <v>6.9000000000000006E-2</v>
      </c>
      <c r="J155" s="2">
        <v>0.115</v>
      </c>
      <c r="K155" s="2">
        <v>0.20499999999999999</v>
      </c>
      <c r="L155" s="2">
        <v>0.20200000000000001</v>
      </c>
      <c r="M155" s="2">
        <v>0.14000000000000001</v>
      </c>
      <c r="N155" s="2">
        <v>0.20100000000000001</v>
      </c>
      <c r="O155" s="2">
        <v>0.24</v>
      </c>
      <c r="P155" s="2">
        <v>7.0000000000000007E-2</v>
      </c>
      <c r="Q155" s="2">
        <v>0.114</v>
      </c>
      <c r="R155" s="2">
        <v>0.191</v>
      </c>
      <c r="S155" s="2">
        <v>0.19700000000000001</v>
      </c>
      <c r="T155" s="2">
        <v>0.123</v>
      </c>
      <c r="U155" s="2">
        <v>0.19500000000000001</v>
      </c>
      <c r="V155" s="2">
        <v>0.23799999999999999</v>
      </c>
    </row>
    <row r="156" spans="1:22" x14ac:dyDescent="0.25">
      <c r="A156" s="2">
        <v>453</v>
      </c>
      <c r="B156" s="2">
        <v>6.9000000000000006E-2</v>
      </c>
      <c r="C156" s="2">
        <v>0.121</v>
      </c>
      <c r="D156" s="2">
        <v>0.19800000000000001</v>
      </c>
      <c r="E156" s="2">
        <v>0.21099999999999999</v>
      </c>
      <c r="F156" s="2">
        <v>0.18</v>
      </c>
      <c r="G156" s="2">
        <v>0.20899999999999999</v>
      </c>
      <c r="H156" s="2">
        <v>0.255</v>
      </c>
      <c r="I156" s="2">
        <v>6.8000000000000005E-2</v>
      </c>
      <c r="J156" s="2">
        <v>0.114</v>
      </c>
      <c r="K156" s="2">
        <v>0.20499999999999999</v>
      </c>
      <c r="L156" s="2">
        <v>0.20200000000000001</v>
      </c>
      <c r="M156" s="2">
        <v>0.13900000000000001</v>
      </c>
      <c r="N156" s="2">
        <v>0.19900000000000001</v>
      </c>
      <c r="O156" s="2">
        <v>0.23799999999999999</v>
      </c>
      <c r="P156" s="2">
        <v>7.0000000000000007E-2</v>
      </c>
      <c r="Q156" s="2">
        <v>0.113</v>
      </c>
      <c r="R156" s="2">
        <v>0.191</v>
      </c>
      <c r="S156" s="2">
        <v>0.19600000000000001</v>
      </c>
      <c r="T156" s="2">
        <v>0.122</v>
      </c>
      <c r="U156" s="2">
        <v>0.19400000000000001</v>
      </c>
      <c r="V156" s="2">
        <v>0.23599999999999999</v>
      </c>
    </row>
    <row r="157" spans="1:22" x14ac:dyDescent="0.25">
      <c r="A157" s="2">
        <v>454</v>
      </c>
      <c r="B157" s="2">
        <v>6.9000000000000006E-2</v>
      </c>
      <c r="C157" s="2">
        <v>0.12</v>
      </c>
      <c r="D157" s="2">
        <v>0.19500000000000001</v>
      </c>
      <c r="E157" s="2">
        <v>0.20799999999999999</v>
      </c>
      <c r="F157" s="2">
        <v>0.17799999999999999</v>
      </c>
      <c r="G157" s="2">
        <v>0.20599999999999999</v>
      </c>
      <c r="H157" s="2">
        <v>0.251</v>
      </c>
      <c r="I157" s="2">
        <v>6.9000000000000006E-2</v>
      </c>
      <c r="J157" s="2">
        <v>0.114</v>
      </c>
      <c r="K157" s="2">
        <v>0.20399999999999999</v>
      </c>
      <c r="L157" s="2">
        <v>0.20100000000000001</v>
      </c>
      <c r="M157" s="2">
        <v>0.13900000000000001</v>
      </c>
      <c r="N157" s="2">
        <v>0.19900000000000001</v>
      </c>
      <c r="O157" s="2">
        <v>0.23699999999999999</v>
      </c>
      <c r="P157" s="2">
        <v>7.0000000000000007E-2</v>
      </c>
      <c r="Q157" s="2">
        <v>0.113</v>
      </c>
      <c r="R157" s="2">
        <v>0.19</v>
      </c>
      <c r="S157" s="2">
        <v>0.19500000000000001</v>
      </c>
      <c r="T157" s="2">
        <v>0.121</v>
      </c>
      <c r="U157" s="2">
        <v>0.193</v>
      </c>
      <c r="V157" s="2">
        <v>0.23499999999999999</v>
      </c>
    </row>
    <row r="158" spans="1:22" x14ac:dyDescent="0.25">
      <c r="A158" s="2">
        <v>455</v>
      </c>
      <c r="B158" s="2">
        <v>6.9000000000000006E-2</v>
      </c>
      <c r="C158" s="2">
        <v>0.11799999999999999</v>
      </c>
      <c r="D158" s="2">
        <v>0.193</v>
      </c>
      <c r="E158" s="2">
        <v>0.20499999999999999</v>
      </c>
      <c r="F158" s="2">
        <v>0.17499999999999999</v>
      </c>
      <c r="G158" s="2">
        <v>0.20200000000000001</v>
      </c>
      <c r="H158" s="2">
        <v>0.246</v>
      </c>
      <c r="I158" s="2">
        <v>6.8000000000000005E-2</v>
      </c>
      <c r="J158" s="2">
        <v>0.113</v>
      </c>
      <c r="K158" s="2">
        <v>0.20300000000000001</v>
      </c>
      <c r="L158" s="2">
        <v>0.2</v>
      </c>
      <c r="M158" s="2">
        <v>0.13800000000000001</v>
      </c>
      <c r="N158" s="2">
        <v>0.19700000000000001</v>
      </c>
      <c r="O158" s="2">
        <v>0.23599999999999999</v>
      </c>
      <c r="P158" s="2">
        <v>7.0000000000000007E-2</v>
      </c>
      <c r="Q158" s="2">
        <v>0.112</v>
      </c>
      <c r="R158" s="2">
        <v>0.189</v>
      </c>
      <c r="S158" s="2">
        <v>0.19400000000000001</v>
      </c>
      <c r="T158" s="2">
        <v>0.12</v>
      </c>
      <c r="U158" s="2">
        <v>0.192</v>
      </c>
      <c r="V158" s="2">
        <v>0.23400000000000001</v>
      </c>
    </row>
    <row r="159" spans="1:22" x14ac:dyDescent="0.25">
      <c r="A159" s="2">
        <v>456</v>
      </c>
      <c r="B159" s="2">
        <v>6.8000000000000005E-2</v>
      </c>
      <c r="C159" s="2">
        <v>0.11700000000000001</v>
      </c>
      <c r="D159" s="2">
        <v>0.191</v>
      </c>
      <c r="E159" s="2">
        <v>0.20200000000000001</v>
      </c>
      <c r="F159" s="2">
        <v>0.17199999999999999</v>
      </c>
      <c r="G159" s="2">
        <v>0.19900000000000001</v>
      </c>
      <c r="H159" s="2">
        <v>0.24299999999999999</v>
      </c>
      <c r="I159" s="2">
        <v>6.8000000000000005E-2</v>
      </c>
      <c r="J159" s="2">
        <v>0.113</v>
      </c>
      <c r="K159" s="2">
        <v>0.20200000000000001</v>
      </c>
      <c r="L159" s="2">
        <v>0.19800000000000001</v>
      </c>
      <c r="M159" s="2">
        <v>0.13700000000000001</v>
      </c>
      <c r="N159" s="2">
        <v>0.19600000000000001</v>
      </c>
      <c r="O159" s="2">
        <v>0.23400000000000001</v>
      </c>
      <c r="P159" s="2">
        <v>7.0000000000000007E-2</v>
      </c>
      <c r="Q159" s="2">
        <v>0.112</v>
      </c>
      <c r="R159" s="2">
        <v>0.188</v>
      </c>
      <c r="S159" s="2">
        <v>0.192</v>
      </c>
      <c r="T159" s="2">
        <v>0.12</v>
      </c>
      <c r="U159" s="2">
        <v>0.19</v>
      </c>
      <c r="V159" s="2">
        <v>0.23200000000000001</v>
      </c>
    </row>
    <row r="160" spans="1:22" x14ac:dyDescent="0.25">
      <c r="A160" s="2">
        <v>457</v>
      </c>
      <c r="B160" s="2">
        <v>6.8000000000000005E-2</v>
      </c>
      <c r="C160" s="2">
        <v>0.115</v>
      </c>
      <c r="D160" s="2">
        <v>0.189</v>
      </c>
      <c r="E160" s="2">
        <v>0.19900000000000001</v>
      </c>
      <c r="F160" s="2">
        <v>0.17</v>
      </c>
      <c r="G160" s="2">
        <v>0.19600000000000001</v>
      </c>
      <c r="H160" s="2">
        <v>0.23899999999999999</v>
      </c>
      <c r="I160" s="2">
        <v>6.8000000000000005E-2</v>
      </c>
      <c r="J160" s="2">
        <v>0.113</v>
      </c>
      <c r="K160" s="2">
        <v>0.20100000000000001</v>
      </c>
      <c r="L160" s="2">
        <v>0.19700000000000001</v>
      </c>
      <c r="M160" s="2">
        <v>0.13600000000000001</v>
      </c>
      <c r="N160" s="2">
        <v>0.19500000000000001</v>
      </c>
      <c r="O160" s="2">
        <v>0.23300000000000001</v>
      </c>
      <c r="P160" s="2">
        <v>7.0000000000000007E-2</v>
      </c>
      <c r="Q160" s="2">
        <v>0.111</v>
      </c>
      <c r="R160" s="2">
        <v>0.188</v>
      </c>
      <c r="S160" s="2">
        <v>0.191</v>
      </c>
      <c r="T160" s="2">
        <v>0.11899999999999999</v>
      </c>
      <c r="U160" s="2">
        <v>0.189</v>
      </c>
      <c r="V160" s="2">
        <v>0.23100000000000001</v>
      </c>
    </row>
    <row r="161" spans="1:22" x14ac:dyDescent="0.25">
      <c r="A161" s="2">
        <v>458</v>
      </c>
      <c r="B161" s="2">
        <v>6.8000000000000005E-2</v>
      </c>
      <c r="C161" s="2">
        <v>0.114</v>
      </c>
      <c r="D161" s="2">
        <v>0.188</v>
      </c>
      <c r="E161" s="2">
        <v>0.19600000000000001</v>
      </c>
      <c r="F161" s="2">
        <v>0.16700000000000001</v>
      </c>
      <c r="G161" s="2">
        <v>0.193</v>
      </c>
      <c r="H161" s="2">
        <v>0.23599999999999999</v>
      </c>
      <c r="I161" s="2">
        <v>6.8000000000000005E-2</v>
      </c>
      <c r="J161" s="2">
        <v>0.112</v>
      </c>
      <c r="K161" s="2">
        <v>0.2</v>
      </c>
      <c r="L161" s="2">
        <v>0.19600000000000001</v>
      </c>
      <c r="M161" s="2">
        <v>0.13500000000000001</v>
      </c>
      <c r="N161" s="2">
        <v>0.19400000000000001</v>
      </c>
      <c r="O161" s="2">
        <v>0.23200000000000001</v>
      </c>
      <c r="P161" s="2">
        <v>6.9000000000000006E-2</v>
      </c>
      <c r="Q161" s="2">
        <v>0.111</v>
      </c>
      <c r="R161" s="2">
        <v>0.187</v>
      </c>
      <c r="S161" s="2">
        <v>0.19</v>
      </c>
      <c r="T161" s="2">
        <v>0.11799999999999999</v>
      </c>
      <c r="U161" s="2">
        <v>0.188</v>
      </c>
      <c r="V161" s="2">
        <v>0.23</v>
      </c>
    </row>
    <row r="162" spans="1:22" x14ac:dyDescent="0.25">
      <c r="A162" s="2">
        <v>459</v>
      </c>
      <c r="B162" s="2">
        <v>6.8000000000000005E-2</v>
      </c>
      <c r="C162" s="2">
        <v>0.114</v>
      </c>
      <c r="D162" s="2">
        <v>0.186</v>
      </c>
      <c r="E162" s="2">
        <v>0.19500000000000001</v>
      </c>
      <c r="F162" s="2">
        <v>0.16600000000000001</v>
      </c>
      <c r="G162" s="2">
        <v>0.192</v>
      </c>
      <c r="H162" s="2">
        <v>0.23400000000000001</v>
      </c>
      <c r="I162" s="2">
        <v>6.8000000000000005E-2</v>
      </c>
      <c r="J162" s="2">
        <v>0.112</v>
      </c>
      <c r="K162" s="2">
        <v>0.19900000000000001</v>
      </c>
      <c r="L162" s="2">
        <v>0.19500000000000001</v>
      </c>
      <c r="M162" s="2">
        <v>0.13500000000000001</v>
      </c>
      <c r="N162" s="2">
        <v>0.193</v>
      </c>
      <c r="O162" s="2">
        <v>0.23100000000000001</v>
      </c>
      <c r="P162" s="2">
        <v>6.9000000000000006E-2</v>
      </c>
      <c r="Q162" s="2">
        <v>0.111</v>
      </c>
      <c r="R162" s="2">
        <v>0.186</v>
      </c>
      <c r="S162" s="2">
        <v>0.19</v>
      </c>
      <c r="T162" s="2">
        <v>0.11799999999999999</v>
      </c>
      <c r="U162" s="2">
        <v>0.187</v>
      </c>
      <c r="V162" s="2">
        <v>0.22900000000000001</v>
      </c>
    </row>
    <row r="163" spans="1:22" x14ac:dyDescent="0.25">
      <c r="A163" s="2">
        <v>460</v>
      </c>
      <c r="B163" s="2">
        <v>6.8000000000000005E-2</v>
      </c>
      <c r="C163" s="2">
        <v>0.113</v>
      </c>
      <c r="D163" s="2">
        <v>0.184</v>
      </c>
      <c r="E163" s="2">
        <v>0.19400000000000001</v>
      </c>
      <c r="F163" s="2">
        <v>0.16500000000000001</v>
      </c>
      <c r="G163" s="2">
        <v>0.19</v>
      </c>
      <c r="H163" s="2">
        <v>0.23200000000000001</v>
      </c>
      <c r="I163" s="2">
        <v>6.8000000000000005E-2</v>
      </c>
      <c r="J163" s="2">
        <v>0.111</v>
      </c>
      <c r="K163" s="2">
        <v>0.19900000000000001</v>
      </c>
      <c r="L163" s="2">
        <v>0.19400000000000001</v>
      </c>
      <c r="M163" s="2">
        <v>0.13500000000000001</v>
      </c>
      <c r="N163" s="2">
        <v>0.192</v>
      </c>
      <c r="O163" s="2">
        <v>0.23</v>
      </c>
      <c r="P163" s="2">
        <v>7.0000000000000007E-2</v>
      </c>
      <c r="Q163" s="2">
        <v>0.11</v>
      </c>
      <c r="R163" s="2">
        <v>0.185</v>
      </c>
      <c r="S163" s="2">
        <v>0.189</v>
      </c>
      <c r="T163" s="2">
        <v>0.11700000000000001</v>
      </c>
      <c r="U163" s="2">
        <v>0.187</v>
      </c>
      <c r="V163" s="2">
        <v>0.22800000000000001</v>
      </c>
    </row>
    <row r="164" spans="1:22" x14ac:dyDescent="0.25">
      <c r="A164" s="2">
        <v>461</v>
      </c>
      <c r="B164" s="2">
        <v>6.8000000000000005E-2</v>
      </c>
      <c r="C164" s="2">
        <v>0.113</v>
      </c>
      <c r="D164" s="2">
        <v>0.183</v>
      </c>
      <c r="E164" s="2">
        <v>0.193</v>
      </c>
      <c r="F164" s="2">
        <v>0.16400000000000001</v>
      </c>
      <c r="G164" s="2">
        <v>0.189</v>
      </c>
      <c r="H164" s="2">
        <v>0.23</v>
      </c>
      <c r="I164" s="2">
        <v>6.8000000000000005E-2</v>
      </c>
      <c r="J164" s="2">
        <v>0.111</v>
      </c>
      <c r="K164" s="2">
        <v>0.19900000000000001</v>
      </c>
      <c r="L164" s="2">
        <v>0.19400000000000001</v>
      </c>
      <c r="M164" s="2">
        <v>0.13500000000000001</v>
      </c>
      <c r="N164" s="2">
        <v>0.192</v>
      </c>
      <c r="O164" s="2">
        <v>0.22900000000000001</v>
      </c>
      <c r="P164" s="2">
        <v>7.0999999999999994E-2</v>
      </c>
      <c r="Q164" s="2">
        <v>0.11</v>
      </c>
      <c r="R164" s="2">
        <v>0.184</v>
      </c>
      <c r="S164" s="2">
        <v>0.188</v>
      </c>
      <c r="T164" s="2">
        <v>0.11700000000000001</v>
      </c>
      <c r="U164" s="2">
        <v>0.186</v>
      </c>
      <c r="V164" s="2">
        <v>0.22800000000000001</v>
      </c>
    </row>
    <row r="165" spans="1:22" x14ac:dyDescent="0.25">
      <c r="A165" s="2">
        <v>462</v>
      </c>
      <c r="B165" s="2">
        <v>6.8000000000000005E-2</v>
      </c>
      <c r="C165" s="2">
        <v>0.112</v>
      </c>
      <c r="D165" s="2">
        <v>0.182</v>
      </c>
      <c r="E165" s="2">
        <v>0.192</v>
      </c>
      <c r="F165" s="2">
        <v>0.16300000000000001</v>
      </c>
      <c r="G165" s="2">
        <v>0.188</v>
      </c>
      <c r="H165" s="2">
        <v>0.22900000000000001</v>
      </c>
      <c r="I165" s="2">
        <v>6.8000000000000005E-2</v>
      </c>
      <c r="J165" s="2">
        <v>0.111</v>
      </c>
      <c r="K165" s="2">
        <v>0.19800000000000001</v>
      </c>
      <c r="L165" s="2">
        <v>0.19400000000000001</v>
      </c>
      <c r="M165" s="2">
        <v>0.13400000000000001</v>
      </c>
      <c r="N165" s="2">
        <v>0.192</v>
      </c>
      <c r="O165" s="2">
        <v>0.22900000000000001</v>
      </c>
      <c r="P165" s="2">
        <v>7.0000000000000007E-2</v>
      </c>
      <c r="Q165" s="2">
        <v>0.11</v>
      </c>
      <c r="R165" s="2">
        <v>0.184</v>
      </c>
      <c r="S165" s="2">
        <v>0.188</v>
      </c>
      <c r="T165" s="2">
        <v>0.11700000000000001</v>
      </c>
      <c r="U165" s="2">
        <v>0.186</v>
      </c>
      <c r="V165" s="2">
        <v>0.22700000000000001</v>
      </c>
    </row>
    <row r="166" spans="1:22" x14ac:dyDescent="0.25">
      <c r="A166" s="2">
        <v>463</v>
      </c>
      <c r="B166" s="2">
        <v>6.8000000000000005E-2</v>
      </c>
      <c r="C166" s="2">
        <v>0.112</v>
      </c>
      <c r="D166" s="2">
        <v>0.18099999999999999</v>
      </c>
      <c r="E166" s="2">
        <v>0.191</v>
      </c>
      <c r="F166" s="2">
        <v>0.16300000000000001</v>
      </c>
      <c r="G166" s="2">
        <v>0.188</v>
      </c>
      <c r="H166" s="2">
        <v>0.22900000000000001</v>
      </c>
      <c r="I166" s="2">
        <v>6.8000000000000005E-2</v>
      </c>
      <c r="J166" s="2">
        <v>0.111</v>
      </c>
      <c r="K166" s="2">
        <v>0.19800000000000001</v>
      </c>
      <c r="L166" s="2">
        <v>0.19400000000000001</v>
      </c>
      <c r="M166" s="2">
        <v>0.13400000000000001</v>
      </c>
      <c r="N166" s="2">
        <v>0.192</v>
      </c>
      <c r="O166" s="2">
        <v>0.22900000000000001</v>
      </c>
      <c r="P166" s="2">
        <v>7.0000000000000007E-2</v>
      </c>
      <c r="Q166" s="2">
        <v>0.11</v>
      </c>
      <c r="R166" s="2">
        <v>0.184</v>
      </c>
      <c r="S166" s="2">
        <v>0.188</v>
      </c>
      <c r="T166" s="2">
        <v>0.11700000000000001</v>
      </c>
      <c r="U166" s="2">
        <v>0.186</v>
      </c>
      <c r="V166" s="2">
        <v>0.22700000000000001</v>
      </c>
    </row>
    <row r="167" spans="1:22" x14ac:dyDescent="0.25">
      <c r="A167" s="2">
        <v>464</v>
      </c>
      <c r="B167" s="2">
        <v>6.8000000000000005E-2</v>
      </c>
      <c r="C167" s="2">
        <v>0.112</v>
      </c>
      <c r="D167" s="2">
        <v>0.182</v>
      </c>
      <c r="E167" s="2">
        <v>0.191</v>
      </c>
      <c r="F167" s="2">
        <v>0.16300000000000001</v>
      </c>
      <c r="G167" s="2">
        <v>0.188</v>
      </c>
      <c r="H167" s="2">
        <v>0.22900000000000001</v>
      </c>
      <c r="I167" s="2">
        <v>6.8000000000000005E-2</v>
      </c>
      <c r="J167" s="2">
        <v>0.111</v>
      </c>
      <c r="K167" s="2">
        <v>0.19800000000000001</v>
      </c>
      <c r="L167" s="2">
        <v>0.19400000000000001</v>
      </c>
      <c r="M167" s="2">
        <v>0.13400000000000001</v>
      </c>
      <c r="N167" s="2">
        <v>0.192</v>
      </c>
      <c r="O167" s="2">
        <v>0.22900000000000001</v>
      </c>
      <c r="P167" s="2">
        <v>7.0000000000000007E-2</v>
      </c>
      <c r="Q167" s="2">
        <v>0.11</v>
      </c>
      <c r="R167" s="2">
        <v>0.184</v>
      </c>
      <c r="S167" s="2">
        <v>0.188</v>
      </c>
      <c r="T167" s="2">
        <v>0.11600000000000001</v>
      </c>
      <c r="U167" s="2">
        <v>0.186</v>
      </c>
      <c r="V167" s="2">
        <v>0.22800000000000001</v>
      </c>
    </row>
    <row r="168" spans="1:22" x14ac:dyDescent="0.25">
      <c r="A168" s="2">
        <v>465</v>
      </c>
      <c r="B168" s="2">
        <v>6.8000000000000005E-2</v>
      </c>
      <c r="C168" s="2">
        <v>0.112</v>
      </c>
      <c r="D168" s="2">
        <v>0.182</v>
      </c>
      <c r="E168" s="2">
        <v>0.191</v>
      </c>
      <c r="F168" s="2">
        <v>0.16300000000000001</v>
      </c>
      <c r="G168" s="2">
        <v>0.188</v>
      </c>
      <c r="H168" s="2">
        <v>0.22900000000000001</v>
      </c>
      <c r="I168" s="2">
        <v>6.8000000000000005E-2</v>
      </c>
      <c r="J168" s="2">
        <v>0.111</v>
      </c>
      <c r="K168" s="2">
        <v>0.19800000000000001</v>
      </c>
      <c r="L168" s="2">
        <v>0.19400000000000001</v>
      </c>
      <c r="M168" s="2">
        <v>0.13400000000000001</v>
      </c>
      <c r="N168" s="2">
        <v>0.192</v>
      </c>
      <c r="O168" s="2">
        <v>0.23</v>
      </c>
      <c r="P168" s="2">
        <v>7.0000000000000007E-2</v>
      </c>
      <c r="Q168" s="2">
        <v>0.11</v>
      </c>
      <c r="R168" s="2">
        <v>0.185</v>
      </c>
      <c r="S168" s="2">
        <v>0.188</v>
      </c>
      <c r="T168" s="2">
        <v>0.11600000000000001</v>
      </c>
      <c r="U168" s="2">
        <v>0.186</v>
      </c>
      <c r="V168" s="2">
        <v>0.22800000000000001</v>
      </c>
    </row>
    <row r="169" spans="1:22" x14ac:dyDescent="0.25">
      <c r="A169" s="2">
        <v>466</v>
      </c>
      <c r="B169" s="2">
        <v>6.8000000000000005E-2</v>
      </c>
      <c r="C169" s="2">
        <v>0.112</v>
      </c>
      <c r="D169" s="2">
        <v>0.182</v>
      </c>
      <c r="E169" s="2">
        <v>0.191</v>
      </c>
      <c r="F169" s="2">
        <v>0.16300000000000001</v>
      </c>
      <c r="G169" s="2">
        <v>0.188</v>
      </c>
      <c r="H169" s="2">
        <v>0.22900000000000001</v>
      </c>
      <c r="I169" s="2">
        <v>6.8000000000000005E-2</v>
      </c>
      <c r="J169" s="2">
        <v>0.111</v>
      </c>
      <c r="K169" s="2">
        <v>0.19800000000000001</v>
      </c>
      <c r="L169" s="2">
        <v>0.19500000000000001</v>
      </c>
      <c r="M169" s="2">
        <v>0.13400000000000001</v>
      </c>
      <c r="N169" s="2">
        <v>0.193</v>
      </c>
      <c r="O169" s="2">
        <v>0.23</v>
      </c>
      <c r="P169" s="2">
        <v>7.0000000000000007E-2</v>
      </c>
      <c r="Q169" s="2">
        <v>0.11</v>
      </c>
      <c r="R169" s="2">
        <v>0.185</v>
      </c>
      <c r="S169" s="2">
        <v>0.189</v>
      </c>
      <c r="T169" s="2">
        <v>0.11600000000000001</v>
      </c>
      <c r="U169" s="2">
        <v>0.187</v>
      </c>
      <c r="V169" s="2">
        <v>0.22900000000000001</v>
      </c>
    </row>
    <row r="170" spans="1:22" x14ac:dyDescent="0.25">
      <c r="A170" s="2">
        <v>467</v>
      </c>
      <c r="B170" s="2">
        <v>6.8000000000000005E-2</v>
      </c>
      <c r="C170" s="2">
        <v>0.112</v>
      </c>
      <c r="D170" s="2">
        <v>0.182</v>
      </c>
      <c r="E170" s="2">
        <v>0.192</v>
      </c>
      <c r="F170" s="2">
        <v>0.16400000000000001</v>
      </c>
      <c r="G170" s="2">
        <v>0.189</v>
      </c>
      <c r="H170" s="2">
        <v>0.23</v>
      </c>
      <c r="I170" s="2">
        <v>6.8000000000000005E-2</v>
      </c>
      <c r="J170" s="2">
        <v>0.112</v>
      </c>
      <c r="K170" s="2">
        <v>0.19900000000000001</v>
      </c>
      <c r="L170" s="2">
        <v>0.19600000000000001</v>
      </c>
      <c r="M170" s="2">
        <v>0.13500000000000001</v>
      </c>
      <c r="N170" s="2">
        <v>0.19400000000000001</v>
      </c>
      <c r="O170" s="2">
        <v>0.23100000000000001</v>
      </c>
      <c r="P170" s="2">
        <v>7.0999999999999994E-2</v>
      </c>
      <c r="Q170" s="2">
        <v>0.11</v>
      </c>
      <c r="R170" s="2">
        <v>0.185</v>
      </c>
      <c r="S170" s="2">
        <v>0.189</v>
      </c>
      <c r="T170" s="2">
        <v>0.11600000000000001</v>
      </c>
      <c r="U170" s="2">
        <v>0.188</v>
      </c>
      <c r="V170" s="2">
        <v>0.22900000000000001</v>
      </c>
    </row>
    <row r="171" spans="1:22" x14ac:dyDescent="0.25">
      <c r="A171" s="2">
        <v>468</v>
      </c>
      <c r="B171" s="2">
        <v>6.8000000000000005E-2</v>
      </c>
      <c r="C171" s="2">
        <v>0.113</v>
      </c>
      <c r="D171" s="2">
        <v>0.182</v>
      </c>
      <c r="E171" s="2">
        <v>0.192</v>
      </c>
      <c r="F171" s="2">
        <v>0.16400000000000001</v>
      </c>
      <c r="G171" s="2">
        <v>0.189</v>
      </c>
      <c r="H171" s="2">
        <v>0.23100000000000001</v>
      </c>
      <c r="I171" s="2">
        <v>6.7000000000000004E-2</v>
      </c>
      <c r="J171" s="2">
        <v>0.112</v>
      </c>
      <c r="K171" s="2">
        <v>0.19900000000000001</v>
      </c>
      <c r="L171" s="2">
        <v>0.19700000000000001</v>
      </c>
      <c r="M171" s="2">
        <v>0.13400000000000001</v>
      </c>
      <c r="N171" s="2">
        <v>0.19500000000000001</v>
      </c>
      <c r="O171" s="2">
        <v>0.23200000000000001</v>
      </c>
      <c r="P171" s="2">
        <v>7.0999999999999994E-2</v>
      </c>
      <c r="Q171" s="2">
        <v>0.11</v>
      </c>
      <c r="R171" s="2">
        <v>0.186</v>
      </c>
      <c r="S171" s="2">
        <v>0.19</v>
      </c>
      <c r="T171" s="2">
        <v>0.11600000000000001</v>
      </c>
      <c r="U171" s="2">
        <v>0.188</v>
      </c>
      <c r="V171" s="2">
        <v>0.23</v>
      </c>
    </row>
    <row r="172" spans="1:22" x14ac:dyDescent="0.25">
      <c r="A172" s="2">
        <v>469</v>
      </c>
      <c r="B172" s="2">
        <v>6.8000000000000005E-2</v>
      </c>
      <c r="C172" s="2">
        <v>0.113</v>
      </c>
      <c r="D172" s="2">
        <v>0.183</v>
      </c>
      <c r="E172" s="2">
        <v>0.193</v>
      </c>
      <c r="F172" s="2">
        <v>0.16500000000000001</v>
      </c>
      <c r="G172" s="2">
        <v>0.19</v>
      </c>
      <c r="H172" s="2">
        <v>0.23200000000000001</v>
      </c>
      <c r="I172" s="2">
        <v>6.8000000000000005E-2</v>
      </c>
      <c r="J172" s="2">
        <v>0.112</v>
      </c>
      <c r="K172" s="2">
        <v>0.2</v>
      </c>
      <c r="L172" s="2">
        <v>0.19700000000000001</v>
      </c>
      <c r="M172" s="2">
        <v>0.13400000000000001</v>
      </c>
      <c r="N172" s="2">
        <v>0.19600000000000001</v>
      </c>
      <c r="O172" s="2">
        <v>0.23300000000000001</v>
      </c>
      <c r="P172" s="2">
        <v>7.0000000000000007E-2</v>
      </c>
      <c r="Q172" s="2">
        <v>0.111</v>
      </c>
      <c r="R172" s="2">
        <v>0.186</v>
      </c>
      <c r="S172" s="2">
        <v>0.191</v>
      </c>
      <c r="T172" s="2">
        <v>0.115</v>
      </c>
      <c r="U172" s="2">
        <v>0.189</v>
      </c>
      <c r="V172" s="2">
        <v>0.23100000000000001</v>
      </c>
    </row>
    <row r="173" spans="1:22" x14ac:dyDescent="0.25">
      <c r="A173" s="2">
        <v>470</v>
      </c>
      <c r="B173" s="2">
        <v>6.8000000000000005E-2</v>
      </c>
      <c r="C173" s="2">
        <v>0.113</v>
      </c>
      <c r="D173" s="2">
        <v>0.184</v>
      </c>
      <c r="E173" s="2">
        <v>0.193</v>
      </c>
      <c r="F173" s="2">
        <v>0.16500000000000001</v>
      </c>
      <c r="G173" s="2">
        <v>0.191</v>
      </c>
      <c r="H173" s="2">
        <v>0.23200000000000001</v>
      </c>
      <c r="I173" s="2">
        <v>6.7000000000000004E-2</v>
      </c>
      <c r="J173" s="2">
        <v>0.112</v>
      </c>
      <c r="K173" s="2">
        <v>0.20100000000000001</v>
      </c>
      <c r="L173" s="2">
        <v>0.19800000000000001</v>
      </c>
      <c r="M173" s="2">
        <v>0.13500000000000001</v>
      </c>
      <c r="N173" s="2">
        <v>0.19600000000000001</v>
      </c>
      <c r="O173" s="2">
        <v>0.23400000000000001</v>
      </c>
      <c r="P173" s="2">
        <v>7.0000000000000007E-2</v>
      </c>
      <c r="Q173" s="2">
        <v>0.111</v>
      </c>
      <c r="R173" s="2">
        <v>0.187</v>
      </c>
      <c r="S173" s="2">
        <v>0.191</v>
      </c>
      <c r="T173" s="2">
        <v>0.115</v>
      </c>
      <c r="U173" s="2">
        <v>0.189</v>
      </c>
      <c r="V173" s="2">
        <v>0.23200000000000001</v>
      </c>
    </row>
    <row r="174" spans="1:22" x14ac:dyDescent="0.25">
      <c r="A174" s="2">
        <v>471</v>
      </c>
      <c r="B174" s="2">
        <v>6.8000000000000005E-2</v>
      </c>
      <c r="C174" s="2">
        <v>0.113</v>
      </c>
      <c r="D174" s="2">
        <v>0.184</v>
      </c>
      <c r="E174" s="2">
        <v>0.19400000000000001</v>
      </c>
      <c r="F174" s="2">
        <v>0.16600000000000001</v>
      </c>
      <c r="G174" s="2">
        <v>0.191</v>
      </c>
      <c r="H174" s="2">
        <v>0.23300000000000001</v>
      </c>
      <c r="I174" s="2">
        <v>6.7000000000000004E-2</v>
      </c>
      <c r="J174" s="2">
        <v>0.113</v>
      </c>
      <c r="K174" s="2">
        <v>0.20100000000000001</v>
      </c>
      <c r="L174" s="2">
        <v>0.19900000000000001</v>
      </c>
      <c r="M174" s="2">
        <v>0.13400000000000001</v>
      </c>
      <c r="N174" s="2">
        <v>0.19700000000000001</v>
      </c>
      <c r="O174" s="2">
        <v>0.23400000000000001</v>
      </c>
      <c r="P174" s="2">
        <v>6.9000000000000006E-2</v>
      </c>
      <c r="Q174" s="2">
        <v>0.111</v>
      </c>
      <c r="R174" s="2">
        <v>0.187</v>
      </c>
      <c r="S174" s="2">
        <v>0.192</v>
      </c>
      <c r="T174" s="2">
        <v>0.115</v>
      </c>
      <c r="U174" s="2">
        <v>0.19</v>
      </c>
      <c r="V174" s="2">
        <v>0.23200000000000001</v>
      </c>
    </row>
    <row r="175" spans="1:22" x14ac:dyDescent="0.25">
      <c r="A175" s="2">
        <v>472</v>
      </c>
      <c r="B175" s="2">
        <v>6.7000000000000004E-2</v>
      </c>
      <c r="C175" s="2">
        <v>0.114</v>
      </c>
      <c r="D175" s="2">
        <v>0.184</v>
      </c>
      <c r="E175" s="2">
        <v>0.19400000000000001</v>
      </c>
      <c r="F175" s="2">
        <v>0.16600000000000001</v>
      </c>
      <c r="G175" s="2">
        <v>0.192</v>
      </c>
      <c r="H175" s="2">
        <v>0.23400000000000001</v>
      </c>
      <c r="I175" s="2">
        <v>6.7000000000000004E-2</v>
      </c>
      <c r="J175" s="2">
        <v>0.113</v>
      </c>
      <c r="K175" s="2">
        <v>0.20100000000000001</v>
      </c>
      <c r="L175" s="2">
        <v>0.2</v>
      </c>
      <c r="M175" s="2">
        <v>0.13400000000000001</v>
      </c>
      <c r="N175" s="2">
        <v>0.19800000000000001</v>
      </c>
      <c r="O175" s="2">
        <v>0.23499999999999999</v>
      </c>
      <c r="P175" s="2">
        <v>6.8000000000000005E-2</v>
      </c>
      <c r="Q175" s="2">
        <v>0.111</v>
      </c>
      <c r="R175" s="2">
        <v>0.188</v>
      </c>
      <c r="S175" s="2">
        <v>0.192</v>
      </c>
      <c r="T175" s="2">
        <v>0.114</v>
      </c>
      <c r="U175" s="2">
        <v>0.19</v>
      </c>
      <c r="V175" s="2">
        <v>0.23200000000000001</v>
      </c>
    </row>
    <row r="176" spans="1:22" x14ac:dyDescent="0.25">
      <c r="A176" s="2">
        <v>473</v>
      </c>
      <c r="B176" s="2">
        <v>6.7000000000000004E-2</v>
      </c>
      <c r="C176" s="2">
        <v>0.114</v>
      </c>
      <c r="D176" s="2">
        <v>0.184</v>
      </c>
      <c r="E176" s="2">
        <v>0.19400000000000001</v>
      </c>
      <c r="F176" s="2">
        <v>0.16600000000000001</v>
      </c>
      <c r="G176" s="2">
        <v>0.192</v>
      </c>
      <c r="H176" s="2">
        <v>0.23400000000000001</v>
      </c>
      <c r="I176" s="2">
        <v>6.7000000000000004E-2</v>
      </c>
      <c r="J176" s="2">
        <v>0.113</v>
      </c>
      <c r="K176" s="2">
        <v>0.20200000000000001</v>
      </c>
      <c r="L176" s="2">
        <v>0.2</v>
      </c>
      <c r="M176" s="2">
        <v>0.13400000000000001</v>
      </c>
      <c r="N176" s="2">
        <v>0.19800000000000001</v>
      </c>
      <c r="O176" s="2">
        <v>0.23499999999999999</v>
      </c>
      <c r="P176" s="2">
        <v>6.8000000000000005E-2</v>
      </c>
      <c r="Q176" s="2">
        <v>0.111</v>
      </c>
      <c r="R176" s="2">
        <v>0.188</v>
      </c>
      <c r="S176" s="2">
        <v>0.192</v>
      </c>
      <c r="T176" s="2">
        <v>0.114</v>
      </c>
      <c r="U176" s="2">
        <v>0.19</v>
      </c>
      <c r="V176" s="2">
        <v>0.23200000000000001</v>
      </c>
    </row>
    <row r="177" spans="1:22" x14ac:dyDescent="0.25">
      <c r="A177" s="2">
        <v>474</v>
      </c>
      <c r="B177" s="2">
        <v>6.7000000000000004E-2</v>
      </c>
      <c r="C177" s="2">
        <v>0.114</v>
      </c>
      <c r="D177" s="2">
        <v>0.184</v>
      </c>
      <c r="E177" s="2">
        <v>0.19400000000000001</v>
      </c>
      <c r="F177" s="2">
        <v>0.16600000000000001</v>
      </c>
      <c r="G177" s="2">
        <v>0.192</v>
      </c>
      <c r="H177" s="2">
        <v>0.23400000000000001</v>
      </c>
      <c r="I177" s="2">
        <v>6.7000000000000004E-2</v>
      </c>
      <c r="J177" s="2">
        <v>0.113</v>
      </c>
      <c r="K177" s="2">
        <v>0.20200000000000001</v>
      </c>
      <c r="L177" s="2">
        <v>0.2</v>
      </c>
      <c r="M177" s="2">
        <v>0.13300000000000001</v>
      </c>
      <c r="N177" s="2">
        <v>0.19800000000000001</v>
      </c>
      <c r="O177" s="2">
        <v>0.23499999999999999</v>
      </c>
      <c r="P177" s="2">
        <v>6.8000000000000005E-2</v>
      </c>
      <c r="Q177" s="2">
        <v>0.111</v>
      </c>
      <c r="R177" s="2">
        <v>0.188</v>
      </c>
      <c r="S177" s="2">
        <v>0.192</v>
      </c>
      <c r="T177" s="2">
        <v>0.113</v>
      </c>
      <c r="U177" s="2">
        <v>0.19</v>
      </c>
      <c r="V177" s="2">
        <v>0.23200000000000001</v>
      </c>
    </row>
    <row r="178" spans="1:22" x14ac:dyDescent="0.25">
      <c r="A178" s="2">
        <v>475</v>
      </c>
      <c r="B178" s="2">
        <v>6.7000000000000004E-2</v>
      </c>
      <c r="C178" s="2">
        <v>0.113</v>
      </c>
      <c r="D178" s="2">
        <v>0.184</v>
      </c>
      <c r="E178" s="2">
        <v>0.19400000000000001</v>
      </c>
      <c r="F178" s="2">
        <v>0.16600000000000001</v>
      </c>
      <c r="G178" s="2">
        <v>0.191</v>
      </c>
      <c r="H178" s="2">
        <v>0.23300000000000001</v>
      </c>
      <c r="I178" s="2">
        <v>6.7000000000000004E-2</v>
      </c>
      <c r="J178" s="2">
        <v>0.113</v>
      </c>
      <c r="K178" s="2">
        <v>0.20200000000000001</v>
      </c>
      <c r="L178" s="2">
        <v>0.2</v>
      </c>
      <c r="M178" s="2">
        <v>0.13200000000000001</v>
      </c>
      <c r="N178" s="2">
        <v>0.19800000000000001</v>
      </c>
      <c r="O178" s="2">
        <v>0.23400000000000001</v>
      </c>
      <c r="P178" s="2">
        <v>6.8000000000000005E-2</v>
      </c>
      <c r="Q178" s="2">
        <v>0.111</v>
      </c>
      <c r="R178" s="2">
        <v>0.187</v>
      </c>
      <c r="S178" s="2">
        <v>0.192</v>
      </c>
      <c r="T178" s="2">
        <v>0.112</v>
      </c>
      <c r="U178" s="2">
        <v>0.189</v>
      </c>
      <c r="V178" s="2">
        <v>0.23200000000000001</v>
      </c>
    </row>
    <row r="179" spans="1:22" x14ac:dyDescent="0.25">
      <c r="A179" s="2">
        <v>476</v>
      </c>
      <c r="B179" s="2">
        <v>6.7000000000000004E-2</v>
      </c>
      <c r="C179" s="2">
        <v>0.113</v>
      </c>
      <c r="D179" s="2">
        <v>0.184</v>
      </c>
      <c r="E179" s="2">
        <v>0.193</v>
      </c>
      <c r="F179" s="2">
        <v>0.16500000000000001</v>
      </c>
      <c r="G179" s="2">
        <v>0.191</v>
      </c>
      <c r="H179" s="2">
        <v>0.23200000000000001</v>
      </c>
      <c r="I179" s="2">
        <v>6.7000000000000004E-2</v>
      </c>
      <c r="J179" s="2">
        <v>0.112</v>
      </c>
      <c r="K179" s="2">
        <v>0.20100000000000001</v>
      </c>
      <c r="L179" s="2">
        <v>0.2</v>
      </c>
      <c r="M179" s="2">
        <v>0.13200000000000001</v>
      </c>
      <c r="N179" s="2">
        <v>0.19700000000000001</v>
      </c>
      <c r="O179" s="2">
        <v>0.23400000000000001</v>
      </c>
      <c r="P179" s="2">
        <v>6.8000000000000005E-2</v>
      </c>
      <c r="Q179" s="2">
        <v>0.11</v>
      </c>
      <c r="R179" s="2">
        <v>0.187</v>
      </c>
      <c r="S179" s="2">
        <v>0.191</v>
      </c>
      <c r="T179" s="2">
        <v>0.112</v>
      </c>
      <c r="U179" s="2">
        <v>0.189</v>
      </c>
      <c r="V179" s="2">
        <v>0.23100000000000001</v>
      </c>
    </row>
    <row r="180" spans="1:22" x14ac:dyDescent="0.25">
      <c r="A180" s="2">
        <v>477</v>
      </c>
      <c r="B180" s="2">
        <v>6.7000000000000004E-2</v>
      </c>
      <c r="C180" s="2">
        <v>0.113</v>
      </c>
      <c r="D180" s="2">
        <v>0.183</v>
      </c>
      <c r="E180" s="2">
        <v>0.192</v>
      </c>
      <c r="F180" s="2">
        <v>0.16400000000000001</v>
      </c>
      <c r="G180" s="2">
        <v>0.19</v>
      </c>
      <c r="H180" s="2">
        <v>0.23100000000000001</v>
      </c>
      <c r="I180" s="2">
        <v>6.7000000000000004E-2</v>
      </c>
      <c r="J180" s="2">
        <v>0.112</v>
      </c>
      <c r="K180" s="2">
        <v>0.2</v>
      </c>
      <c r="L180" s="2">
        <v>0.19800000000000001</v>
      </c>
      <c r="M180" s="2">
        <v>0.13</v>
      </c>
      <c r="N180" s="2">
        <v>0.19600000000000001</v>
      </c>
      <c r="O180" s="2">
        <v>0.23200000000000001</v>
      </c>
      <c r="P180" s="2">
        <v>6.8000000000000005E-2</v>
      </c>
      <c r="Q180" s="2">
        <v>0.11</v>
      </c>
      <c r="R180" s="2">
        <v>0.186</v>
      </c>
      <c r="S180" s="2">
        <v>0.19</v>
      </c>
      <c r="T180" s="2">
        <v>0.111</v>
      </c>
      <c r="U180" s="2">
        <v>0.187</v>
      </c>
      <c r="V180" s="2">
        <v>0.22900000000000001</v>
      </c>
    </row>
    <row r="181" spans="1:22" x14ac:dyDescent="0.25">
      <c r="A181" s="2">
        <v>478</v>
      </c>
      <c r="B181" s="2">
        <v>6.7000000000000004E-2</v>
      </c>
      <c r="C181" s="2">
        <v>0.112</v>
      </c>
      <c r="D181" s="2">
        <v>0.182</v>
      </c>
      <c r="E181" s="2">
        <v>0.191</v>
      </c>
      <c r="F181" s="2">
        <v>0.16300000000000001</v>
      </c>
      <c r="G181" s="2">
        <v>0.188</v>
      </c>
      <c r="H181" s="2">
        <v>0.22900000000000001</v>
      </c>
      <c r="I181" s="2">
        <v>6.7000000000000004E-2</v>
      </c>
      <c r="J181" s="2">
        <v>0.111</v>
      </c>
      <c r="K181" s="2">
        <v>0.19900000000000001</v>
      </c>
      <c r="L181" s="2">
        <v>0.19700000000000001</v>
      </c>
      <c r="M181" s="2">
        <v>0.129</v>
      </c>
      <c r="N181" s="2">
        <v>0.19500000000000001</v>
      </c>
      <c r="O181" s="2">
        <v>0.23100000000000001</v>
      </c>
      <c r="P181" s="2">
        <v>6.8000000000000005E-2</v>
      </c>
      <c r="Q181" s="2">
        <v>0.109</v>
      </c>
      <c r="R181" s="2">
        <v>0.185</v>
      </c>
      <c r="S181" s="2">
        <v>0.189</v>
      </c>
      <c r="T181" s="2">
        <v>0.11</v>
      </c>
      <c r="U181" s="2">
        <v>0.186</v>
      </c>
      <c r="V181" s="2">
        <v>0.22700000000000001</v>
      </c>
    </row>
    <row r="182" spans="1:22" x14ac:dyDescent="0.25">
      <c r="A182" s="2">
        <v>479</v>
      </c>
      <c r="B182" s="2">
        <v>6.7000000000000004E-2</v>
      </c>
      <c r="C182" s="2">
        <v>0.111</v>
      </c>
      <c r="D182" s="2">
        <v>0.18099999999999999</v>
      </c>
      <c r="E182" s="2">
        <v>0.189</v>
      </c>
      <c r="F182" s="2">
        <v>0.161</v>
      </c>
      <c r="G182" s="2">
        <v>0.186</v>
      </c>
      <c r="H182" s="2">
        <v>0.22600000000000001</v>
      </c>
      <c r="I182" s="2">
        <v>6.7000000000000004E-2</v>
      </c>
      <c r="J182" s="2">
        <v>0.111</v>
      </c>
      <c r="K182" s="2">
        <v>0.19800000000000001</v>
      </c>
      <c r="L182" s="2">
        <v>0.19600000000000001</v>
      </c>
      <c r="M182" s="2">
        <v>0.128</v>
      </c>
      <c r="N182" s="2">
        <v>0.193</v>
      </c>
      <c r="O182" s="2">
        <v>0.22800000000000001</v>
      </c>
      <c r="P182" s="2">
        <v>6.8000000000000005E-2</v>
      </c>
      <c r="Q182" s="2">
        <v>0.108</v>
      </c>
      <c r="R182" s="2">
        <v>0.184</v>
      </c>
      <c r="S182" s="2">
        <v>0.187</v>
      </c>
      <c r="T182" s="2">
        <v>0.109</v>
      </c>
      <c r="U182" s="2">
        <v>0.184</v>
      </c>
      <c r="V182" s="2">
        <v>0.22500000000000001</v>
      </c>
    </row>
    <row r="183" spans="1:22" x14ac:dyDescent="0.25">
      <c r="A183" s="2">
        <v>480</v>
      </c>
      <c r="B183" s="2">
        <v>6.7000000000000004E-2</v>
      </c>
      <c r="C183" s="2">
        <v>0.111</v>
      </c>
      <c r="D183" s="2">
        <v>0.17899999999999999</v>
      </c>
      <c r="E183" s="2">
        <v>0.187</v>
      </c>
      <c r="F183" s="2">
        <v>0.16</v>
      </c>
      <c r="G183" s="2">
        <v>0.184</v>
      </c>
      <c r="H183" s="2">
        <v>0.224</v>
      </c>
      <c r="I183" s="2">
        <v>6.7000000000000004E-2</v>
      </c>
      <c r="J183" s="2">
        <v>0.11</v>
      </c>
      <c r="K183" s="2">
        <v>0.19600000000000001</v>
      </c>
      <c r="L183" s="2">
        <v>0.19400000000000001</v>
      </c>
      <c r="M183" s="2">
        <v>0.126</v>
      </c>
      <c r="N183" s="2">
        <v>0.19</v>
      </c>
      <c r="O183" s="2">
        <v>0.22600000000000001</v>
      </c>
      <c r="P183" s="2">
        <v>6.8000000000000005E-2</v>
      </c>
      <c r="Q183" s="2">
        <v>0.108</v>
      </c>
      <c r="R183" s="2">
        <v>0.183</v>
      </c>
      <c r="S183" s="2">
        <v>0.186</v>
      </c>
      <c r="T183" s="2">
        <v>0.107</v>
      </c>
      <c r="U183" s="2">
        <v>0.182</v>
      </c>
      <c r="V183" s="2">
        <v>0.222</v>
      </c>
    </row>
    <row r="184" spans="1:22" x14ac:dyDescent="0.25">
      <c r="A184" s="2">
        <v>481</v>
      </c>
      <c r="B184" s="2">
        <v>6.7000000000000004E-2</v>
      </c>
      <c r="C184" s="2">
        <v>0.109</v>
      </c>
      <c r="D184" s="2">
        <v>0.17799999999999999</v>
      </c>
      <c r="E184" s="2">
        <v>0.184</v>
      </c>
      <c r="F184" s="2">
        <v>0.157</v>
      </c>
      <c r="G184" s="2">
        <v>0.18</v>
      </c>
      <c r="H184" s="2">
        <v>0.22</v>
      </c>
      <c r="I184" s="2">
        <v>6.7000000000000004E-2</v>
      </c>
      <c r="J184" s="2">
        <v>0.109</v>
      </c>
      <c r="K184" s="2">
        <v>0.19400000000000001</v>
      </c>
      <c r="L184" s="2">
        <v>0.19</v>
      </c>
      <c r="M184" s="2">
        <v>0.124</v>
      </c>
      <c r="N184" s="2">
        <v>0.187</v>
      </c>
      <c r="O184" s="2">
        <v>0.222</v>
      </c>
      <c r="P184" s="2">
        <v>6.7000000000000004E-2</v>
      </c>
      <c r="Q184" s="2">
        <v>0.106</v>
      </c>
      <c r="R184" s="2">
        <v>0.182</v>
      </c>
      <c r="S184" s="2">
        <v>0.183</v>
      </c>
      <c r="T184" s="2">
        <v>0.106</v>
      </c>
      <c r="U184" s="2">
        <v>0.17899999999999999</v>
      </c>
      <c r="V184" s="2">
        <v>0.219</v>
      </c>
    </row>
    <row r="185" spans="1:22" x14ac:dyDescent="0.25">
      <c r="A185" s="2">
        <v>482</v>
      </c>
      <c r="B185" s="2">
        <v>6.7000000000000004E-2</v>
      </c>
      <c r="C185" s="2">
        <v>0.108</v>
      </c>
      <c r="D185" s="2">
        <v>0.17599999999999999</v>
      </c>
      <c r="E185" s="2">
        <v>0.18</v>
      </c>
      <c r="F185" s="2">
        <v>0.154</v>
      </c>
      <c r="G185" s="2">
        <v>0.17699999999999999</v>
      </c>
      <c r="H185" s="2">
        <v>0.216</v>
      </c>
      <c r="I185" s="2">
        <v>6.7000000000000004E-2</v>
      </c>
      <c r="J185" s="2">
        <v>0.108</v>
      </c>
      <c r="K185" s="2">
        <v>0.192</v>
      </c>
      <c r="L185" s="2">
        <v>0.188</v>
      </c>
      <c r="M185" s="2">
        <v>0.122</v>
      </c>
      <c r="N185" s="2">
        <v>0.184</v>
      </c>
      <c r="O185" s="2">
        <v>0.218</v>
      </c>
      <c r="P185" s="2">
        <v>6.7000000000000004E-2</v>
      </c>
      <c r="Q185" s="2">
        <v>0.105</v>
      </c>
      <c r="R185" s="2">
        <v>0.17899999999999999</v>
      </c>
      <c r="S185" s="2">
        <v>0.18</v>
      </c>
      <c r="T185" s="2">
        <v>0.104</v>
      </c>
      <c r="U185" s="2">
        <v>0.17499999999999999</v>
      </c>
      <c r="V185" s="2">
        <v>0.215</v>
      </c>
    </row>
    <row r="186" spans="1:22" x14ac:dyDescent="0.25">
      <c r="A186" s="2">
        <v>483</v>
      </c>
      <c r="B186" s="2">
        <v>6.7000000000000004E-2</v>
      </c>
      <c r="C186" s="2">
        <v>0.107</v>
      </c>
      <c r="D186" s="2">
        <v>0.17299999999999999</v>
      </c>
      <c r="E186" s="2">
        <v>0.17799999999999999</v>
      </c>
      <c r="F186" s="2">
        <v>0.151</v>
      </c>
      <c r="G186" s="2">
        <v>0.17399999999999999</v>
      </c>
      <c r="H186" s="2">
        <v>0.21099999999999999</v>
      </c>
      <c r="I186" s="2">
        <v>6.7000000000000004E-2</v>
      </c>
      <c r="J186" s="2">
        <v>0.107</v>
      </c>
      <c r="K186" s="2">
        <v>0.19</v>
      </c>
      <c r="L186" s="2">
        <v>0.185</v>
      </c>
      <c r="M186" s="2">
        <v>0.12</v>
      </c>
      <c r="N186" s="2">
        <v>0.18099999999999999</v>
      </c>
      <c r="O186" s="2">
        <v>0.215</v>
      </c>
      <c r="P186" s="2">
        <v>6.7000000000000004E-2</v>
      </c>
      <c r="Q186" s="2">
        <v>0.104</v>
      </c>
      <c r="R186" s="2">
        <v>0.17699999999999999</v>
      </c>
      <c r="S186" s="2">
        <v>0.17799999999999999</v>
      </c>
      <c r="T186" s="2">
        <v>0.10299999999999999</v>
      </c>
      <c r="U186" s="2">
        <v>0.17299999999999999</v>
      </c>
      <c r="V186" s="2">
        <v>0.21199999999999999</v>
      </c>
    </row>
    <row r="187" spans="1:22" x14ac:dyDescent="0.25">
      <c r="A187" s="2">
        <v>484</v>
      </c>
      <c r="B187" s="2">
        <v>6.7000000000000004E-2</v>
      </c>
      <c r="C187" s="2">
        <v>0.106</v>
      </c>
      <c r="D187" s="2">
        <v>0.17</v>
      </c>
      <c r="E187" s="2">
        <v>0.17599999999999999</v>
      </c>
      <c r="F187" s="2">
        <v>0.15</v>
      </c>
      <c r="G187" s="2">
        <v>0.17100000000000001</v>
      </c>
      <c r="H187" s="2">
        <v>0.20799999999999999</v>
      </c>
      <c r="I187" s="2">
        <v>6.7000000000000004E-2</v>
      </c>
      <c r="J187" s="2">
        <v>0.105</v>
      </c>
      <c r="K187" s="2">
        <v>0.188</v>
      </c>
      <c r="L187" s="2">
        <v>0.182</v>
      </c>
      <c r="M187" s="2">
        <v>0.11899999999999999</v>
      </c>
      <c r="N187" s="2">
        <v>0.17799999999999999</v>
      </c>
      <c r="O187" s="2">
        <v>0.21199999999999999</v>
      </c>
      <c r="P187" s="2">
        <v>6.7000000000000004E-2</v>
      </c>
      <c r="Q187" s="2">
        <v>0.10299999999999999</v>
      </c>
      <c r="R187" s="2">
        <v>0.17399999999999999</v>
      </c>
      <c r="S187" s="2">
        <v>0.17499999999999999</v>
      </c>
      <c r="T187" s="2">
        <v>0.10199999999999999</v>
      </c>
      <c r="U187" s="2">
        <v>0.17100000000000001</v>
      </c>
      <c r="V187" s="2">
        <v>0.20899999999999999</v>
      </c>
    </row>
    <row r="188" spans="1:22" x14ac:dyDescent="0.25">
      <c r="A188" s="2">
        <v>485</v>
      </c>
      <c r="B188" s="2">
        <v>6.7000000000000004E-2</v>
      </c>
      <c r="C188" s="2">
        <v>0.105</v>
      </c>
      <c r="D188" s="2">
        <v>0.16800000000000001</v>
      </c>
      <c r="E188" s="2">
        <v>0.17299999999999999</v>
      </c>
      <c r="F188" s="2">
        <v>0.14699999999999999</v>
      </c>
      <c r="G188" s="2">
        <v>0.16900000000000001</v>
      </c>
      <c r="H188" s="2">
        <v>0.20499999999999999</v>
      </c>
      <c r="I188" s="2">
        <v>6.7000000000000004E-2</v>
      </c>
      <c r="J188" s="2">
        <v>0.104</v>
      </c>
      <c r="K188" s="2">
        <v>0.187</v>
      </c>
      <c r="L188" s="2">
        <v>0.18</v>
      </c>
      <c r="M188" s="2">
        <v>0.11799999999999999</v>
      </c>
      <c r="N188" s="2">
        <v>0.17599999999999999</v>
      </c>
      <c r="O188" s="2">
        <v>0.20899999999999999</v>
      </c>
      <c r="P188" s="2">
        <v>6.7000000000000004E-2</v>
      </c>
      <c r="Q188" s="2">
        <v>0.10199999999999999</v>
      </c>
      <c r="R188" s="2">
        <v>0.17199999999999999</v>
      </c>
      <c r="S188" s="2">
        <v>0.17299999999999999</v>
      </c>
      <c r="T188" s="2">
        <v>0.10100000000000001</v>
      </c>
      <c r="U188" s="2">
        <v>0.16800000000000001</v>
      </c>
      <c r="V188" s="2">
        <v>0.20599999999999999</v>
      </c>
    </row>
    <row r="189" spans="1:22" x14ac:dyDescent="0.25">
      <c r="A189" s="2">
        <v>486</v>
      </c>
      <c r="B189" s="2">
        <v>6.7000000000000004E-2</v>
      </c>
      <c r="C189" s="2">
        <v>0.10299999999999999</v>
      </c>
      <c r="D189" s="2">
        <v>0.16500000000000001</v>
      </c>
      <c r="E189" s="2">
        <v>0.17</v>
      </c>
      <c r="F189" s="2">
        <v>0.14399999999999999</v>
      </c>
      <c r="G189" s="2">
        <v>0.16500000000000001</v>
      </c>
      <c r="H189" s="2">
        <v>0.2</v>
      </c>
      <c r="I189" s="2">
        <v>6.7000000000000004E-2</v>
      </c>
      <c r="J189" s="2">
        <v>0.10299999999999999</v>
      </c>
      <c r="K189" s="2">
        <v>0.184</v>
      </c>
      <c r="L189" s="2">
        <v>0.17699999999999999</v>
      </c>
      <c r="M189" s="2">
        <v>0.11600000000000001</v>
      </c>
      <c r="N189" s="2">
        <v>0.17199999999999999</v>
      </c>
      <c r="O189" s="2">
        <v>0.20499999999999999</v>
      </c>
      <c r="P189" s="2">
        <v>6.7000000000000004E-2</v>
      </c>
      <c r="Q189" s="2">
        <v>0.10100000000000001</v>
      </c>
      <c r="R189" s="2">
        <v>0.16900000000000001</v>
      </c>
      <c r="S189" s="2">
        <v>0.17</v>
      </c>
      <c r="T189" s="2">
        <v>9.9000000000000005E-2</v>
      </c>
      <c r="U189" s="2">
        <v>0.16500000000000001</v>
      </c>
      <c r="V189" s="2">
        <v>0.20200000000000001</v>
      </c>
    </row>
    <row r="190" spans="1:22" x14ac:dyDescent="0.25">
      <c r="A190" s="2">
        <v>487</v>
      </c>
      <c r="B190" s="2">
        <v>6.7000000000000004E-2</v>
      </c>
      <c r="C190" s="2">
        <v>0.10199999999999999</v>
      </c>
      <c r="D190" s="2">
        <v>0.16300000000000001</v>
      </c>
      <c r="E190" s="2">
        <v>0.16600000000000001</v>
      </c>
      <c r="F190" s="2">
        <v>0.14099999999999999</v>
      </c>
      <c r="G190" s="2">
        <v>0.16200000000000001</v>
      </c>
      <c r="H190" s="2">
        <v>0.19600000000000001</v>
      </c>
      <c r="I190" s="2">
        <v>6.7000000000000004E-2</v>
      </c>
      <c r="J190" s="2">
        <v>0.10199999999999999</v>
      </c>
      <c r="K190" s="2">
        <v>0.18099999999999999</v>
      </c>
      <c r="L190" s="2">
        <v>0.17299999999999999</v>
      </c>
      <c r="M190" s="2">
        <v>0.114</v>
      </c>
      <c r="N190" s="2">
        <v>0.16900000000000001</v>
      </c>
      <c r="O190" s="2">
        <v>0.20100000000000001</v>
      </c>
      <c r="P190" s="2">
        <v>6.7000000000000004E-2</v>
      </c>
      <c r="Q190" s="2">
        <v>0.1</v>
      </c>
      <c r="R190" s="2">
        <v>0.16700000000000001</v>
      </c>
      <c r="S190" s="2">
        <v>0.16700000000000001</v>
      </c>
      <c r="T190" s="2">
        <v>9.8000000000000004E-2</v>
      </c>
      <c r="U190" s="2">
        <v>0.16200000000000001</v>
      </c>
      <c r="V190" s="2">
        <v>0.19800000000000001</v>
      </c>
    </row>
    <row r="191" spans="1:22" x14ac:dyDescent="0.25">
      <c r="A191" s="2">
        <v>488</v>
      </c>
      <c r="B191" s="2">
        <v>6.7000000000000004E-2</v>
      </c>
      <c r="C191" s="2">
        <v>0.10100000000000001</v>
      </c>
      <c r="D191" s="2">
        <v>0.16</v>
      </c>
      <c r="E191" s="2">
        <v>0.16200000000000001</v>
      </c>
      <c r="F191" s="2">
        <v>0.13800000000000001</v>
      </c>
      <c r="G191" s="2">
        <v>0.158</v>
      </c>
      <c r="H191" s="2">
        <v>0.191</v>
      </c>
      <c r="I191" s="2">
        <v>6.6000000000000003E-2</v>
      </c>
      <c r="J191" s="2">
        <v>0.1</v>
      </c>
      <c r="K191" s="2">
        <v>0.17899999999999999</v>
      </c>
      <c r="L191" s="2">
        <v>0.17</v>
      </c>
      <c r="M191" s="2">
        <v>0.112</v>
      </c>
      <c r="N191" s="2">
        <v>0.16500000000000001</v>
      </c>
      <c r="O191" s="2">
        <v>0.19700000000000001</v>
      </c>
      <c r="P191" s="2">
        <v>6.7000000000000004E-2</v>
      </c>
      <c r="Q191" s="2">
        <v>9.9000000000000005E-2</v>
      </c>
      <c r="R191" s="2">
        <v>0.16400000000000001</v>
      </c>
      <c r="S191" s="2">
        <v>0.16400000000000001</v>
      </c>
      <c r="T191" s="2">
        <v>9.7000000000000003E-2</v>
      </c>
      <c r="U191" s="2">
        <v>0.158</v>
      </c>
      <c r="V191" s="2">
        <v>0.19400000000000001</v>
      </c>
    </row>
    <row r="192" spans="1:22" x14ac:dyDescent="0.25">
      <c r="A192" s="2">
        <v>489</v>
      </c>
      <c r="B192" s="2">
        <v>6.6000000000000003E-2</v>
      </c>
      <c r="C192" s="2">
        <v>9.9000000000000005E-2</v>
      </c>
      <c r="D192" s="2">
        <v>0.158</v>
      </c>
      <c r="E192" s="2">
        <v>0.159</v>
      </c>
      <c r="F192" s="2">
        <v>0.13500000000000001</v>
      </c>
      <c r="G192" s="2">
        <v>0.154</v>
      </c>
      <c r="H192" s="2">
        <v>0.187</v>
      </c>
      <c r="I192" s="2">
        <v>6.6000000000000003E-2</v>
      </c>
      <c r="J192" s="2">
        <v>9.9000000000000005E-2</v>
      </c>
      <c r="K192" s="2">
        <v>0.17599999999999999</v>
      </c>
      <c r="L192" s="2">
        <v>0.16700000000000001</v>
      </c>
      <c r="M192" s="2">
        <v>0.11</v>
      </c>
      <c r="N192" s="2">
        <v>0.16200000000000001</v>
      </c>
      <c r="O192" s="2">
        <v>0.193</v>
      </c>
      <c r="P192" s="2">
        <v>6.7000000000000004E-2</v>
      </c>
      <c r="Q192" s="2">
        <v>9.8000000000000004E-2</v>
      </c>
      <c r="R192" s="2">
        <v>0.161</v>
      </c>
      <c r="S192" s="2">
        <v>0.161</v>
      </c>
      <c r="T192" s="2">
        <v>9.6000000000000002E-2</v>
      </c>
      <c r="U192" s="2">
        <v>0.155</v>
      </c>
      <c r="V192" s="2">
        <v>0.19</v>
      </c>
    </row>
    <row r="193" spans="1:22" x14ac:dyDescent="0.25">
      <c r="A193" s="2">
        <v>490</v>
      </c>
      <c r="B193" s="2">
        <v>6.6000000000000003E-2</v>
      </c>
      <c r="C193" s="2">
        <v>9.8000000000000004E-2</v>
      </c>
      <c r="D193" s="2">
        <v>0.155</v>
      </c>
      <c r="E193" s="2">
        <v>0.156</v>
      </c>
      <c r="F193" s="2">
        <v>0.13200000000000001</v>
      </c>
      <c r="G193" s="2">
        <v>0.15</v>
      </c>
      <c r="H193" s="2">
        <v>0.182</v>
      </c>
      <c r="I193" s="2">
        <v>6.6000000000000003E-2</v>
      </c>
      <c r="J193" s="2">
        <v>9.8000000000000004E-2</v>
      </c>
      <c r="K193" s="2">
        <v>0.17299999999999999</v>
      </c>
      <c r="L193" s="2">
        <v>0.16300000000000001</v>
      </c>
      <c r="M193" s="2">
        <v>0.109</v>
      </c>
      <c r="N193" s="2">
        <v>0.158</v>
      </c>
      <c r="O193" s="2">
        <v>0.188</v>
      </c>
      <c r="P193" s="2">
        <v>6.7000000000000004E-2</v>
      </c>
      <c r="Q193" s="2">
        <v>9.6000000000000002E-2</v>
      </c>
      <c r="R193" s="2">
        <v>0.159</v>
      </c>
      <c r="S193" s="2">
        <v>0.157</v>
      </c>
      <c r="T193" s="2">
        <v>9.4E-2</v>
      </c>
      <c r="U193" s="2">
        <v>0.152</v>
      </c>
      <c r="V193" s="2">
        <v>0.186</v>
      </c>
    </row>
    <row r="194" spans="1:22" x14ac:dyDescent="0.25">
      <c r="A194" s="2">
        <v>491</v>
      </c>
      <c r="B194" s="2">
        <v>6.6000000000000003E-2</v>
      </c>
      <c r="C194" s="2">
        <v>9.6000000000000002E-2</v>
      </c>
      <c r="D194" s="2">
        <v>0.153</v>
      </c>
      <c r="E194" s="2">
        <v>0.152</v>
      </c>
      <c r="F194" s="2">
        <v>0.129</v>
      </c>
      <c r="G194" s="2">
        <v>0.14699999999999999</v>
      </c>
      <c r="H194" s="2">
        <v>0.17699999999999999</v>
      </c>
      <c r="I194" s="2">
        <v>6.6000000000000003E-2</v>
      </c>
      <c r="J194" s="2">
        <v>9.7000000000000003E-2</v>
      </c>
      <c r="K194" s="2">
        <v>0.17199999999999999</v>
      </c>
      <c r="L194" s="2">
        <v>0.16</v>
      </c>
      <c r="M194" s="2">
        <v>0.107</v>
      </c>
      <c r="N194" s="2">
        <v>0.155</v>
      </c>
      <c r="O194" s="2">
        <v>0.185</v>
      </c>
      <c r="P194" s="2">
        <v>6.7000000000000004E-2</v>
      </c>
      <c r="Q194" s="2">
        <v>9.5000000000000001E-2</v>
      </c>
      <c r="R194" s="2">
        <v>0.157</v>
      </c>
      <c r="S194" s="2">
        <v>0.155</v>
      </c>
      <c r="T194" s="2">
        <v>9.2999999999999999E-2</v>
      </c>
      <c r="U194" s="2">
        <v>0.14899999999999999</v>
      </c>
      <c r="V194" s="2">
        <v>0.183</v>
      </c>
    </row>
    <row r="195" spans="1:22" x14ac:dyDescent="0.25">
      <c r="A195" s="2">
        <v>492</v>
      </c>
      <c r="B195" s="2">
        <v>6.6000000000000003E-2</v>
      </c>
      <c r="C195" s="2">
        <v>9.5000000000000001E-2</v>
      </c>
      <c r="D195" s="2">
        <v>0.14899999999999999</v>
      </c>
      <c r="E195" s="2">
        <v>0.14899999999999999</v>
      </c>
      <c r="F195" s="2">
        <v>0.127</v>
      </c>
      <c r="G195" s="2">
        <v>0.14399999999999999</v>
      </c>
      <c r="H195" s="2">
        <v>0.17399999999999999</v>
      </c>
      <c r="I195" s="2">
        <v>6.6000000000000003E-2</v>
      </c>
      <c r="J195" s="2">
        <v>9.5000000000000001E-2</v>
      </c>
      <c r="K195" s="2">
        <v>0.17</v>
      </c>
      <c r="L195" s="2">
        <v>0.157</v>
      </c>
      <c r="M195" s="2">
        <v>0.106</v>
      </c>
      <c r="N195" s="2">
        <v>0.152</v>
      </c>
      <c r="O195" s="2">
        <v>0.18099999999999999</v>
      </c>
      <c r="P195" s="2">
        <v>6.7000000000000004E-2</v>
      </c>
      <c r="Q195" s="2">
        <v>9.4E-2</v>
      </c>
      <c r="R195" s="2">
        <v>0.155</v>
      </c>
      <c r="S195" s="2">
        <v>0.152</v>
      </c>
      <c r="T195" s="2">
        <v>9.1999999999999998E-2</v>
      </c>
      <c r="U195" s="2">
        <v>0.14599999999999999</v>
      </c>
      <c r="V195" s="2">
        <v>0.17899999999999999</v>
      </c>
    </row>
    <row r="196" spans="1:22" x14ac:dyDescent="0.25">
      <c r="A196" s="2">
        <v>493</v>
      </c>
      <c r="B196" s="2">
        <v>6.6000000000000003E-2</v>
      </c>
      <c r="C196" s="2">
        <v>9.4E-2</v>
      </c>
      <c r="D196" s="2">
        <v>0.14599999999999999</v>
      </c>
      <c r="E196" s="2">
        <v>0.14599999999999999</v>
      </c>
      <c r="F196" s="2">
        <v>0.124</v>
      </c>
      <c r="G196" s="2">
        <v>0.14099999999999999</v>
      </c>
      <c r="H196" s="2">
        <v>0.17</v>
      </c>
      <c r="I196" s="2">
        <v>6.6000000000000003E-2</v>
      </c>
      <c r="J196" s="2">
        <v>9.4E-2</v>
      </c>
      <c r="K196" s="2">
        <v>0.16800000000000001</v>
      </c>
      <c r="L196" s="2">
        <v>0.155</v>
      </c>
      <c r="M196" s="2">
        <v>0.104</v>
      </c>
      <c r="N196" s="2">
        <v>0.15</v>
      </c>
      <c r="O196" s="2">
        <v>0.17799999999999999</v>
      </c>
      <c r="P196" s="2">
        <v>6.7000000000000004E-2</v>
      </c>
      <c r="Q196" s="2">
        <v>9.2999999999999999E-2</v>
      </c>
      <c r="R196" s="2">
        <v>0.152</v>
      </c>
      <c r="S196" s="2">
        <v>0.14899999999999999</v>
      </c>
      <c r="T196" s="2">
        <v>9.0999999999999998E-2</v>
      </c>
      <c r="U196" s="2">
        <v>0.14399999999999999</v>
      </c>
      <c r="V196" s="2">
        <v>0.17599999999999999</v>
      </c>
    </row>
    <row r="197" spans="1:22" x14ac:dyDescent="0.25">
      <c r="A197" s="2">
        <v>494</v>
      </c>
      <c r="B197" s="2">
        <v>6.6000000000000003E-2</v>
      </c>
      <c r="C197" s="2">
        <v>9.2999999999999999E-2</v>
      </c>
      <c r="D197" s="2">
        <v>0.14499999999999999</v>
      </c>
      <c r="E197" s="2">
        <v>0.14399999999999999</v>
      </c>
      <c r="F197" s="2">
        <v>0.122</v>
      </c>
      <c r="G197" s="2">
        <v>0.13800000000000001</v>
      </c>
      <c r="H197" s="2">
        <v>0.16700000000000001</v>
      </c>
      <c r="I197" s="2">
        <v>6.6000000000000003E-2</v>
      </c>
      <c r="J197" s="2">
        <v>9.2999999999999999E-2</v>
      </c>
      <c r="K197" s="2">
        <v>0.16600000000000001</v>
      </c>
      <c r="L197" s="2">
        <v>0.153</v>
      </c>
      <c r="M197" s="2">
        <v>0.10299999999999999</v>
      </c>
      <c r="N197" s="2">
        <v>0.14699999999999999</v>
      </c>
      <c r="O197" s="2">
        <v>0.17499999999999999</v>
      </c>
      <c r="P197" s="2">
        <v>6.7000000000000004E-2</v>
      </c>
      <c r="Q197" s="2">
        <v>9.1999999999999998E-2</v>
      </c>
      <c r="R197" s="2">
        <v>0.151</v>
      </c>
      <c r="S197" s="2">
        <v>0.14699999999999999</v>
      </c>
      <c r="T197" s="2">
        <v>9.0999999999999998E-2</v>
      </c>
      <c r="U197" s="2">
        <v>0.14099999999999999</v>
      </c>
      <c r="V197" s="2">
        <v>0.17299999999999999</v>
      </c>
    </row>
    <row r="198" spans="1:22" x14ac:dyDescent="0.25">
      <c r="A198" s="2">
        <v>495</v>
      </c>
      <c r="B198" s="2">
        <v>6.6000000000000003E-2</v>
      </c>
      <c r="C198" s="2">
        <v>9.1999999999999998E-2</v>
      </c>
      <c r="D198" s="2">
        <v>0.14299999999999999</v>
      </c>
      <c r="E198" s="2">
        <v>0.14099999999999999</v>
      </c>
      <c r="F198" s="2">
        <v>0.12</v>
      </c>
      <c r="G198" s="2">
        <v>0.13500000000000001</v>
      </c>
      <c r="H198" s="2">
        <v>0.16300000000000001</v>
      </c>
      <c r="I198" s="2">
        <v>6.6000000000000003E-2</v>
      </c>
      <c r="J198" s="2">
        <v>9.2999999999999999E-2</v>
      </c>
      <c r="K198" s="2">
        <v>0.16400000000000001</v>
      </c>
      <c r="L198" s="2">
        <v>0.15</v>
      </c>
      <c r="M198" s="2">
        <v>0.10199999999999999</v>
      </c>
      <c r="N198" s="2">
        <v>0.14499999999999999</v>
      </c>
      <c r="O198" s="2">
        <v>0.17199999999999999</v>
      </c>
      <c r="P198" s="2">
        <v>6.7000000000000004E-2</v>
      </c>
      <c r="Q198" s="2">
        <v>9.1999999999999998E-2</v>
      </c>
      <c r="R198" s="2">
        <v>0.15</v>
      </c>
      <c r="S198" s="2">
        <v>0.14499999999999999</v>
      </c>
      <c r="T198" s="2">
        <v>0.09</v>
      </c>
      <c r="U198" s="2">
        <v>0.13900000000000001</v>
      </c>
      <c r="V198" s="2">
        <v>0.17</v>
      </c>
    </row>
    <row r="199" spans="1:22" x14ac:dyDescent="0.25">
      <c r="A199" s="2">
        <v>496</v>
      </c>
      <c r="B199" s="2">
        <v>6.6000000000000003E-2</v>
      </c>
      <c r="C199" s="2">
        <v>0.09</v>
      </c>
      <c r="D199" s="2">
        <v>0.14099999999999999</v>
      </c>
      <c r="E199" s="2">
        <v>0.13800000000000001</v>
      </c>
      <c r="F199" s="2">
        <v>0.11700000000000001</v>
      </c>
      <c r="G199" s="2">
        <v>0.13200000000000001</v>
      </c>
      <c r="H199" s="2">
        <v>0.16</v>
      </c>
      <c r="I199" s="2">
        <v>6.6000000000000003E-2</v>
      </c>
      <c r="J199" s="2">
        <v>9.1999999999999998E-2</v>
      </c>
      <c r="K199" s="2">
        <v>0.16200000000000001</v>
      </c>
      <c r="L199" s="2">
        <v>0.14799999999999999</v>
      </c>
      <c r="M199" s="2">
        <v>0.10100000000000001</v>
      </c>
      <c r="N199" s="2">
        <v>0.14199999999999999</v>
      </c>
      <c r="O199" s="2">
        <v>0.16900000000000001</v>
      </c>
      <c r="P199" s="2">
        <v>6.7000000000000004E-2</v>
      </c>
      <c r="Q199" s="2">
        <v>0.09</v>
      </c>
      <c r="R199" s="2">
        <v>0.14799999999999999</v>
      </c>
      <c r="S199" s="2">
        <v>0.14199999999999999</v>
      </c>
      <c r="T199" s="2">
        <v>8.8999999999999996E-2</v>
      </c>
      <c r="U199" s="2">
        <v>0.13600000000000001</v>
      </c>
      <c r="V199" s="2">
        <v>0.16700000000000001</v>
      </c>
    </row>
    <row r="200" spans="1:22" x14ac:dyDescent="0.25">
      <c r="A200" s="2">
        <v>497</v>
      </c>
      <c r="B200" s="2">
        <v>6.6000000000000003E-2</v>
      </c>
      <c r="C200" s="2">
        <v>8.8999999999999996E-2</v>
      </c>
      <c r="D200" s="2">
        <v>0.13900000000000001</v>
      </c>
      <c r="E200" s="2">
        <v>0.13500000000000001</v>
      </c>
      <c r="F200" s="2">
        <v>0.115</v>
      </c>
      <c r="G200" s="2">
        <v>0.13</v>
      </c>
      <c r="H200" s="2">
        <v>0.157</v>
      </c>
      <c r="I200" s="2">
        <v>6.6000000000000003E-2</v>
      </c>
      <c r="J200" s="2">
        <v>9.0999999999999998E-2</v>
      </c>
      <c r="K200" s="2">
        <v>0.16</v>
      </c>
      <c r="L200" s="2">
        <v>0.14499999999999999</v>
      </c>
      <c r="M200" s="2">
        <v>0.1</v>
      </c>
      <c r="N200" s="2">
        <v>0.14000000000000001</v>
      </c>
      <c r="O200" s="2">
        <v>0.16600000000000001</v>
      </c>
      <c r="P200" s="2">
        <v>6.7000000000000004E-2</v>
      </c>
      <c r="Q200" s="2">
        <v>0.09</v>
      </c>
      <c r="R200" s="2">
        <v>0.14599999999999999</v>
      </c>
      <c r="S200" s="2">
        <v>0.14000000000000001</v>
      </c>
      <c r="T200" s="2">
        <v>8.7999999999999995E-2</v>
      </c>
      <c r="U200" s="2">
        <v>0.13400000000000001</v>
      </c>
      <c r="V200" s="2">
        <v>0.16400000000000001</v>
      </c>
    </row>
    <row r="201" spans="1:22" x14ac:dyDescent="0.25">
      <c r="A201" s="2">
        <v>498</v>
      </c>
      <c r="B201" s="2">
        <v>6.6000000000000003E-2</v>
      </c>
      <c r="C201" s="2">
        <v>8.7999999999999995E-2</v>
      </c>
      <c r="D201" s="2">
        <v>0.13800000000000001</v>
      </c>
      <c r="E201" s="2">
        <v>0.13400000000000001</v>
      </c>
      <c r="F201" s="2">
        <v>0.114</v>
      </c>
      <c r="G201" s="2">
        <v>0.128</v>
      </c>
      <c r="H201" s="2">
        <v>0.154</v>
      </c>
      <c r="I201" s="2">
        <v>6.6000000000000003E-2</v>
      </c>
      <c r="J201" s="2">
        <v>0.09</v>
      </c>
      <c r="K201" s="2">
        <v>0.159</v>
      </c>
      <c r="L201" s="2">
        <v>0.14399999999999999</v>
      </c>
      <c r="M201" s="2">
        <v>9.9000000000000005E-2</v>
      </c>
      <c r="N201" s="2">
        <v>0.13800000000000001</v>
      </c>
      <c r="O201" s="2">
        <v>0.16300000000000001</v>
      </c>
      <c r="P201" s="2">
        <v>6.7000000000000004E-2</v>
      </c>
      <c r="Q201" s="2">
        <v>8.8999999999999996E-2</v>
      </c>
      <c r="R201" s="2">
        <v>0.14499999999999999</v>
      </c>
      <c r="S201" s="2">
        <v>0.13800000000000001</v>
      </c>
      <c r="T201" s="2">
        <v>8.6999999999999994E-2</v>
      </c>
      <c r="U201" s="2">
        <v>0.13200000000000001</v>
      </c>
      <c r="V201" s="2">
        <v>0.161</v>
      </c>
    </row>
    <row r="202" spans="1:22" x14ac:dyDescent="0.25">
      <c r="A202" s="2">
        <v>499</v>
      </c>
      <c r="B202" s="2">
        <v>6.6000000000000003E-2</v>
      </c>
      <c r="C202" s="2">
        <v>8.7999999999999995E-2</v>
      </c>
      <c r="D202" s="2">
        <v>0.13600000000000001</v>
      </c>
      <c r="E202" s="2">
        <v>0.13100000000000001</v>
      </c>
      <c r="F202" s="2">
        <v>0.112</v>
      </c>
      <c r="G202" s="2">
        <v>0.126</v>
      </c>
      <c r="H202" s="2">
        <v>0.151</v>
      </c>
      <c r="I202" s="2">
        <v>6.6000000000000003E-2</v>
      </c>
      <c r="J202" s="2">
        <v>8.8999999999999996E-2</v>
      </c>
      <c r="K202" s="2">
        <v>0.157</v>
      </c>
      <c r="L202" s="2">
        <v>0.14199999999999999</v>
      </c>
      <c r="M202" s="2">
        <v>9.8000000000000004E-2</v>
      </c>
      <c r="N202" s="2">
        <v>0.13600000000000001</v>
      </c>
      <c r="O202" s="2">
        <v>0.161</v>
      </c>
      <c r="P202" s="2">
        <v>6.7000000000000004E-2</v>
      </c>
      <c r="Q202" s="2">
        <v>8.7999999999999995E-2</v>
      </c>
      <c r="R202" s="2">
        <v>0.14299999999999999</v>
      </c>
      <c r="S202" s="2">
        <v>0.13600000000000001</v>
      </c>
      <c r="T202" s="2">
        <v>8.6999999999999994E-2</v>
      </c>
      <c r="U202" s="2">
        <v>0.13</v>
      </c>
      <c r="V202" s="2">
        <v>0.159</v>
      </c>
    </row>
    <row r="203" spans="1:22" x14ac:dyDescent="0.25">
      <c r="A203" s="2">
        <v>500</v>
      </c>
      <c r="B203" s="2">
        <v>6.6000000000000003E-2</v>
      </c>
      <c r="C203" s="2">
        <v>8.6999999999999994E-2</v>
      </c>
      <c r="D203" s="2">
        <v>0.13500000000000001</v>
      </c>
      <c r="E203" s="2">
        <v>0.13</v>
      </c>
      <c r="F203" s="2">
        <v>0.111</v>
      </c>
      <c r="G203" s="2">
        <v>0.124</v>
      </c>
      <c r="H203" s="2">
        <v>0.14899999999999999</v>
      </c>
      <c r="I203" s="2">
        <v>6.6000000000000003E-2</v>
      </c>
      <c r="J203" s="2">
        <v>8.8999999999999996E-2</v>
      </c>
      <c r="K203" s="2">
        <v>0.156</v>
      </c>
      <c r="L203" s="2">
        <v>0.14000000000000001</v>
      </c>
      <c r="M203" s="2">
        <v>9.7000000000000003E-2</v>
      </c>
      <c r="N203" s="2">
        <v>0.13400000000000001</v>
      </c>
      <c r="O203" s="2">
        <v>0.159</v>
      </c>
      <c r="P203" s="2">
        <v>6.6000000000000003E-2</v>
      </c>
      <c r="Q203" s="2">
        <v>8.6999999999999994E-2</v>
      </c>
      <c r="R203" s="2">
        <v>0.14199999999999999</v>
      </c>
      <c r="S203" s="2">
        <v>0.13500000000000001</v>
      </c>
      <c r="T203" s="2">
        <v>8.5999999999999993E-2</v>
      </c>
      <c r="U203" s="2">
        <v>0.128</v>
      </c>
      <c r="V203" s="2">
        <v>0.157</v>
      </c>
    </row>
    <row r="204" spans="1:22" x14ac:dyDescent="0.25">
      <c r="A204" s="2">
        <v>501</v>
      </c>
      <c r="B204" s="2">
        <v>6.6000000000000003E-2</v>
      </c>
      <c r="C204" s="2">
        <v>8.5999999999999993E-2</v>
      </c>
      <c r="D204" s="2">
        <v>0.13300000000000001</v>
      </c>
      <c r="E204" s="2">
        <v>0.127</v>
      </c>
      <c r="F204" s="2">
        <v>0.109</v>
      </c>
      <c r="G204" s="2">
        <v>0.122</v>
      </c>
      <c r="H204" s="2">
        <v>0.14599999999999999</v>
      </c>
      <c r="I204" s="2">
        <v>6.6000000000000003E-2</v>
      </c>
      <c r="J204" s="2">
        <v>8.7999999999999995E-2</v>
      </c>
      <c r="K204" s="2">
        <v>0.155</v>
      </c>
      <c r="L204" s="2">
        <v>0.13800000000000001</v>
      </c>
      <c r="M204" s="2">
        <v>9.6000000000000002E-2</v>
      </c>
      <c r="N204" s="2">
        <v>0.13200000000000001</v>
      </c>
      <c r="O204" s="2">
        <v>0.156</v>
      </c>
      <c r="P204" s="2">
        <v>6.7000000000000004E-2</v>
      </c>
      <c r="Q204" s="2">
        <v>8.6999999999999994E-2</v>
      </c>
      <c r="R204" s="2">
        <v>0.14099999999999999</v>
      </c>
      <c r="S204" s="2">
        <v>0.13300000000000001</v>
      </c>
      <c r="T204" s="2">
        <v>8.5000000000000006E-2</v>
      </c>
      <c r="U204" s="2">
        <v>0.126</v>
      </c>
      <c r="V204" s="2">
        <v>0.154</v>
      </c>
    </row>
    <row r="205" spans="1:22" x14ac:dyDescent="0.25">
      <c r="A205" s="2">
        <v>502</v>
      </c>
      <c r="B205" s="2">
        <v>6.6000000000000003E-2</v>
      </c>
      <c r="C205" s="2">
        <v>8.5000000000000006E-2</v>
      </c>
      <c r="D205" s="2">
        <v>0.13200000000000001</v>
      </c>
      <c r="E205" s="2">
        <v>0.126</v>
      </c>
      <c r="F205" s="2">
        <v>0.107</v>
      </c>
      <c r="G205" s="2">
        <v>0.12</v>
      </c>
      <c r="H205" s="2">
        <v>0.14399999999999999</v>
      </c>
      <c r="I205" s="2">
        <v>6.6000000000000003E-2</v>
      </c>
      <c r="J205" s="2">
        <v>8.6999999999999994E-2</v>
      </c>
      <c r="K205" s="2">
        <v>0.153</v>
      </c>
      <c r="L205" s="2">
        <v>0.13700000000000001</v>
      </c>
      <c r="M205" s="2">
        <v>9.5000000000000001E-2</v>
      </c>
      <c r="N205" s="2">
        <v>0.13</v>
      </c>
      <c r="O205" s="2">
        <v>0.154</v>
      </c>
      <c r="P205" s="2">
        <v>6.6000000000000003E-2</v>
      </c>
      <c r="Q205" s="2">
        <v>8.5999999999999993E-2</v>
      </c>
      <c r="R205" s="2">
        <v>0.14000000000000001</v>
      </c>
      <c r="S205" s="2">
        <v>0.13100000000000001</v>
      </c>
      <c r="T205" s="2">
        <v>8.4000000000000005E-2</v>
      </c>
      <c r="U205" s="2">
        <v>0.124</v>
      </c>
      <c r="V205" s="2">
        <v>0.152</v>
      </c>
    </row>
    <row r="206" spans="1:22" x14ac:dyDescent="0.25">
      <c r="A206" s="2">
        <v>503</v>
      </c>
      <c r="B206" s="2">
        <v>6.6000000000000003E-2</v>
      </c>
      <c r="C206" s="2">
        <v>8.5000000000000006E-2</v>
      </c>
      <c r="D206" s="2">
        <v>0.13100000000000001</v>
      </c>
      <c r="E206" s="2">
        <v>0.124</v>
      </c>
      <c r="F206" s="2">
        <v>0.105</v>
      </c>
      <c r="G206" s="2">
        <v>0.11799999999999999</v>
      </c>
      <c r="H206" s="2">
        <v>0.14099999999999999</v>
      </c>
      <c r="I206" s="2">
        <v>6.6000000000000003E-2</v>
      </c>
      <c r="J206" s="2">
        <v>8.6999999999999994E-2</v>
      </c>
      <c r="K206" s="2">
        <v>0.152</v>
      </c>
      <c r="L206" s="2">
        <v>0.13500000000000001</v>
      </c>
      <c r="M206" s="2">
        <v>9.4E-2</v>
      </c>
      <c r="N206" s="2">
        <v>0.128</v>
      </c>
      <c r="O206" s="2">
        <v>0.151</v>
      </c>
      <c r="P206" s="2">
        <v>6.7000000000000004E-2</v>
      </c>
      <c r="Q206" s="2">
        <v>8.5999999999999993E-2</v>
      </c>
      <c r="R206" s="2">
        <v>0.13800000000000001</v>
      </c>
      <c r="S206" s="2">
        <v>0.129</v>
      </c>
      <c r="T206" s="2">
        <v>8.4000000000000005E-2</v>
      </c>
      <c r="U206" s="2">
        <v>0.122</v>
      </c>
      <c r="V206" s="2">
        <v>0.14899999999999999</v>
      </c>
    </row>
    <row r="207" spans="1:22" x14ac:dyDescent="0.25">
      <c r="A207" s="2">
        <v>504</v>
      </c>
      <c r="B207" s="2">
        <v>6.6000000000000003E-2</v>
      </c>
      <c r="C207" s="2">
        <v>8.4000000000000005E-2</v>
      </c>
      <c r="D207" s="2">
        <v>0.129</v>
      </c>
      <c r="E207" s="2">
        <v>0.122</v>
      </c>
      <c r="F207" s="2">
        <v>0.104</v>
      </c>
      <c r="G207" s="2">
        <v>0.11600000000000001</v>
      </c>
      <c r="H207" s="2">
        <v>0.13800000000000001</v>
      </c>
      <c r="I207" s="2">
        <v>6.6000000000000003E-2</v>
      </c>
      <c r="J207" s="2">
        <v>8.5999999999999993E-2</v>
      </c>
      <c r="K207" s="2">
        <v>0.151</v>
      </c>
      <c r="L207" s="2">
        <v>0.13300000000000001</v>
      </c>
      <c r="M207" s="2">
        <v>9.2999999999999999E-2</v>
      </c>
      <c r="N207" s="2">
        <v>0.126</v>
      </c>
      <c r="O207" s="2">
        <v>0.14899999999999999</v>
      </c>
      <c r="P207" s="2">
        <v>6.6000000000000003E-2</v>
      </c>
      <c r="Q207" s="2">
        <v>8.5000000000000006E-2</v>
      </c>
      <c r="R207" s="2">
        <v>0.13700000000000001</v>
      </c>
      <c r="S207" s="2">
        <v>0.127</v>
      </c>
      <c r="T207" s="2">
        <v>8.3000000000000004E-2</v>
      </c>
      <c r="U207" s="2">
        <v>0.12</v>
      </c>
      <c r="V207" s="2">
        <v>0.14699999999999999</v>
      </c>
    </row>
    <row r="208" spans="1:22" x14ac:dyDescent="0.25">
      <c r="A208" s="2">
        <v>505</v>
      </c>
      <c r="B208" s="2">
        <v>6.6000000000000003E-2</v>
      </c>
      <c r="C208" s="2">
        <v>8.3000000000000004E-2</v>
      </c>
      <c r="D208" s="2">
        <v>0.127</v>
      </c>
      <c r="E208" s="2">
        <v>0.121</v>
      </c>
      <c r="F208" s="2">
        <v>0.10199999999999999</v>
      </c>
      <c r="G208" s="2">
        <v>0.114</v>
      </c>
      <c r="H208" s="2">
        <v>0.13700000000000001</v>
      </c>
      <c r="I208" s="2">
        <v>6.6000000000000003E-2</v>
      </c>
      <c r="J208" s="2">
        <v>8.5000000000000006E-2</v>
      </c>
      <c r="K208" s="2">
        <v>0.15</v>
      </c>
      <c r="L208" s="2">
        <v>0.13200000000000001</v>
      </c>
      <c r="M208" s="2">
        <v>9.1999999999999998E-2</v>
      </c>
      <c r="N208" s="2">
        <v>0.125</v>
      </c>
      <c r="O208" s="2">
        <v>0.14699999999999999</v>
      </c>
      <c r="P208" s="2">
        <v>6.7000000000000004E-2</v>
      </c>
      <c r="Q208" s="2">
        <v>8.4000000000000005E-2</v>
      </c>
      <c r="R208" s="2">
        <v>0.13600000000000001</v>
      </c>
      <c r="S208" s="2">
        <v>0.126</v>
      </c>
      <c r="T208" s="2">
        <v>8.2000000000000003E-2</v>
      </c>
      <c r="U208" s="2">
        <v>0.11899999999999999</v>
      </c>
      <c r="V208" s="2">
        <v>0.14499999999999999</v>
      </c>
    </row>
    <row r="209" spans="1:22" x14ac:dyDescent="0.25">
      <c r="A209" s="2">
        <v>506</v>
      </c>
      <c r="B209" s="2">
        <v>6.6000000000000003E-2</v>
      </c>
      <c r="C209" s="2">
        <v>8.2000000000000003E-2</v>
      </c>
      <c r="D209" s="2">
        <v>0.126</v>
      </c>
      <c r="E209" s="2">
        <v>0.11799999999999999</v>
      </c>
      <c r="F209" s="2">
        <v>0.10100000000000001</v>
      </c>
      <c r="G209" s="2">
        <v>0.112</v>
      </c>
      <c r="H209" s="2">
        <v>0.13400000000000001</v>
      </c>
      <c r="I209" s="2">
        <v>6.6000000000000003E-2</v>
      </c>
      <c r="J209" s="2">
        <v>8.4000000000000005E-2</v>
      </c>
      <c r="K209" s="2">
        <v>0.14799999999999999</v>
      </c>
      <c r="L209" s="2">
        <v>0.13</v>
      </c>
      <c r="M209" s="2">
        <v>9.0999999999999998E-2</v>
      </c>
      <c r="N209" s="2">
        <v>0.123</v>
      </c>
      <c r="O209" s="2">
        <v>0.14399999999999999</v>
      </c>
      <c r="P209" s="2">
        <v>6.6000000000000003E-2</v>
      </c>
      <c r="Q209" s="2">
        <v>8.3000000000000004E-2</v>
      </c>
      <c r="R209" s="2">
        <v>0.13400000000000001</v>
      </c>
      <c r="S209" s="2">
        <v>0.124</v>
      </c>
      <c r="T209" s="2">
        <v>8.2000000000000003E-2</v>
      </c>
      <c r="U209" s="2">
        <v>0.11700000000000001</v>
      </c>
      <c r="V209" s="2">
        <v>0.14199999999999999</v>
      </c>
    </row>
    <row r="210" spans="1:22" x14ac:dyDescent="0.25">
      <c r="A210" s="2">
        <v>507</v>
      </c>
      <c r="B210" s="2">
        <v>6.6000000000000003E-2</v>
      </c>
      <c r="C210" s="2">
        <v>8.2000000000000003E-2</v>
      </c>
      <c r="D210" s="2">
        <v>0.125</v>
      </c>
      <c r="E210" s="2">
        <v>0.11600000000000001</v>
      </c>
      <c r="F210" s="2">
        <v>9.9000000000000005E-2</v>
      </c>
      <c r="G210" s="2">
        <v>0.11</v>
      </c>
      <c r="H210" s="2">
        <v>0.13100000000000001</v>
      </c>
      <c r="I210" s="2">
        <v>6.6000000000000003E-2</v>
      </c>
      <c r="J210" s="2">
        <v>8.4000000000000005E-2</v>
      </c>
      <c r="K210" s="2">
        <v>0.14599999999999999</v>
      </c>
      <c r="L210" s="2">
        <v>0.128</v>
      </c>
      <c r="M210" s="2">
        <v>8.8999999999999996E-2</v>
      </c>
      <c r="N210" s="2">
        <v>0.12</v>
      </c>
      <c r="O210" s="2">
        <v>0.14099999999999999</v>
      </c>
      <c r="P210" s="2">
        <v>6.6000000000000003E-2</v>
      </c>
      <c r="Q210" s="2">
        <v>8.3000000000000004E-2</v>
      </c>
      <c r="R210" s="2">
        <v>0.13200000000000001</v>
      </c>
      <c r="S210" s="2">
        <v>0.122</v>
      </c>
      <c r="T210" s="2">
        <v>8.1000000000000003E-2</v>
      </c>
      <c r="U210" s="2">
        <v>0.114</v>
      </c>
      <c r="V210" s="2">
        <v>0.13900000000000001</v>
      </c>
    </row>
    <row r="211" spans="1:22" x14ac:dyDescent="0.25">
      <c r="A211" s="2">
        <v>508</v>
      </c>
      <c r="B211" s="2">
        <v>6.5000000000000002E-2</v>
      </c>
      <c r="C211" s="2">
        <v>8.1000000000000003E-2</v>
      </c>
      <c r="D211" s="2">
        <v>0.123</v>
      </c>
      <c r="E211" s="2">
        <v>0.114</v>
      </c>
      <c r="F211" s="2">
        <v>9.7000000000000003E-2</v>
      </c>
      <c r="G211" s="2">
        <v>0.107</v>
      </c>
      <c r="H211" s="2">
        <v>0.128</v>
      </c>
      <c r="I211" s="2">
        <v>6.6000000000000003E-2</v>
      </c>
      <c r="J211" s="2">
        <v>8.3000000000000004E-2</v>
      </c>
      <c r="K211" s="2">
        <v>0.14499999999999999</v>
      </c>
      <c r="L211" s="2">
        <v>0.125</v>
      </c>
      <c r="M211" s="2">
        <v>8.7999999999999995E-2</v>
      </c>
      <c r="N211" s="2">
        <v>0.11799999999999999</v>
      </c>
      <c r="O211" s="2">
        <v>0.13800000000000001</v>
      </c>
      <c r="P211" s="2">
        <v>6.6000000000000003E-2</v>
      </c>
      <c r="Q211" s="2">
        <v>8.2000000000000003E-2</v>
      </c>
      <c r="R211" s="2">
        <v>0.13100000000000001</v>
      </c>
      <c r="S211" s="2">
        <v>0.12</v>
      </c>
      <c r="T211" s="2">
        <v>0.08</v>
      </c>
      <c r="U211" s="2">
        <v>0.112</v>
      </c>
      <c r="V211" s="2">
        <v>0.13700000000000001</v>
      </c>
    </row>
    <row r="212" spans="1:22" x14ac:dyDescent="0.25">
      <c r="A212" s="2">
        <v>509</v>
      </c>
      <c r="B212" s="2">
        <v>6.5000000000000002E-2</v>
      </c>
      <c r="C212" s="2">
        <v>0.08</v>
      </c>
      <c r="D212" s="2">
        <v>0.121</v>
      </c>
      <c r="E212" s="2">
        <v>0.112</v>
      </c>
      <c r="F212" s="2">
        <v>9.5000000000000001E-2</v>
      </c>
      <c r="G212" s="2">
        <v>0.105</v>
      </c>
      <c r="H212" s="2">
        <v>0.125</v>
      </c>
      <c r="I212" s="2">
        <v>6.6000000000000003E-2</v>
      </c>
      <c r="J212" s="2">
        <v>8.2000000000000003E-2</v>
      </c>
      <c r="K212" s="2">
        <v>0.14299999999999999</v>
      </c>
      <c r="L212" s="2">
        <v>0.123</v>
      </c>
      <c r="M212" s="2">
        <v>8.6999999999999994E-2</v>
      </c>
      <c r="N212" s="2">
        <v>0.11600000000000001</v>
      </c>
      <c r="O212" s="2">
        <v>0.13500000000000001</v>
      </c>
      <c r="P212" s="2">
        <v>6.6000000000000003E-2</v>
      </c>
      <c r="Q212" s="2">
        <v>8.1000000000000003E-2</v>
      </c>
      <c r="R212" s="2">
        <v>0.129</v>
      </c>
      <c r="S212" s="2">
        <v>0.11700000000000001</v>
      </c>
      <c r="T212" s="2">
        <v>7.9000000000000001E-2</v>
      </c>
      <c r="U212" s="2">
        <v>0.11</v>
      </c>
      <c r="V212" s="2">
        <v>0.13400000000000001</v>
      </c>
    </row>
    <row r="213" spans="1:22" x14ac:dyDescent="0.25">
      <c r="A213" s="2">
        <v>510</v>
      </c>
      <c r="B213" s="2">
        <v>6.5000000000000002E-2</v>
      </c>
      <c r="C213" s="2">
        <v>7.9000000000000001E-2</v>
      </c>
      <c r="D213" s="2">
        <v>0.12</v>
      </c>
      <c r="E213" s="2">
        <v>0.11</v>
      </c>
      <c r="F213" s="2">
        <v>9.2999999999999999E-2</v>
      </c>
      <c r="G213" s="2">
        <v>0.10299999999999999</v>
      </c>
      <c r="H213" s="2">
        <v>0.123</v>
      </c>
      <c r="I213" s="2">
        <v>6.6000000000000003E-2</v>
      </c>
      <c r="J213" s="2">
        <v>8.1000000000000003E-2</v>
      </c>
      <c r="K213" s="2">
        <v>0.14099999999999999</v>
      </c>
      <c r="L213" s="2">
        <v>0.12</v>
      </c>
      <c r="M213" s="2">
        <v>8.5000000000000006E-2</v>
      </c>
      <c r="N213" s="2">
        <v>0.113</v>
      </c>
      <c r="O213" s="2">
        <v>0.13200000000000001</v>
      </c>
      <c r="P213" s="2">
        <v>6.6000000000000003E-2</v>
      </c>
      <c r="Q213" s="2">
        <v>0.08</v>
      </c>
      <c r="R213" s="2">
        <v>0.127</v>
      </c>
      <c r="S213" s="2">
        <v>0.115</v>
      </c>
      <c r="T213" s="2">
        <v>7.8E-2</v>
      </c>
      <c r="U213" s="2">
        <v>0.107</v>
      </c>
      <c r="V213" s="2">
        <v>0.13100000000000001</v>
      </c>
    </row>
    <row r="214" spans="1:22" x14ac:dyDescent="0.25">
      <c r="A214" s="2">
        <v>511</v>
      </c>
      <c r="B214" s="2">
        <v>6.5000000000000002E-2</v>
      </c>
      <c r="C214" s="2">
        <v>7.8E-2</v>
      </c>
      <c r="D214" s="2">
        <v>0.11799999999999999</v>
      </c>
      <c r="E214" s="2">
        <v>0.108</v>
      </c>
      <c r="F214" s="2">
        <v>9.0999999999999998E-2</v>
      </c>
      <c r="G214" s="2">
        <v>0.10100000000000001</v>
      </c>
      <c r="H214" s="2">
        <v>0.12</v>
      </c>
      <c r="I214" s="2">
        <v>6.6000000000000003E-2</v>
      </c>
      <c r="J214" s="2">
        <v>0.08</v>
      </c>
      <c r="K214" s="2">
        <v>0.13900000000000001</v>
      </c>
      <c r="L214" s="2">
        <v>0.11700000000000001</v>
      </c>
      <c r="M214" s="2">
        <v>8.4000000000000005E-2</v>
      </c>
      <c r="N214" s="2">
        <v>0.11</v>
      </c>
      <c r="O214" s="2">
        <v>0.129</v>
      </c>
      <c r="P214" s="2">
        <v>6.6000000000000003E-2</v>
      </c>
      <c r="Q214" s="2">
        <v>7.9000000000000001E-2</v>
      </c>
      <c r="R214" s="2">
        <v>0.126</v>
      </c>
      <c r="S214" s="2">
        <v>0.113</v>
      </c>
      <c r="T214" s="2">
        <v>7.6999999999999999E-2</v>
      </c>
      <c r="U214" s="2">
        <v>0.105</v>
      </c>
      <c r="V214" s="2">
        <v>0.128</v>
      </c>
    </row>
    <row r="215" spans="1:22" x14ac:dyDescent="0.25">
      <c r="A215" s="2">
        <v>512</v>
      </c>
      <c r="B215" s="2">
        <v>6.5000000000000002E-2</v>
      </c>
      <c r="C215" s="2">
        <v>7.6999999999999999E-2</v>
      </c>
      <c r="D215" s="2">
        <v>0.11700000000000001</v>
      </c>
      <c r="E215" s="2">
        <v>0.106</v>
      </c>
      <c r="F215" s="2">
        <v>8.8999999999999996E-2</v>
      </c>
      <c r="G215" s="2">
        <v>9.8000000000000004E-2</v>
      </c>
      <c r="H215" s="2">
        <v>0.11700000000000001</v>
      </c>
      <c r="I215" s="2">
        <v>6.6000000000000003E-2</v>
      </c>
      <c r="J215" s="2">
        <v>7.8E-2</v>
      </c>
      <c r="K215" s="2">
        <v>0.13700000000000001</v>
      </c>
      <c r="L215" s="2">
        <v>0.115</v>
      </c>
      <c r="M215" s="2">
        <v>8.2000000000000003E-2</v>
      </c>
      <c r="N215" s="2">
        <v>0.107</v>
      </c>
      <c r="O215" s="2">
        <v>0.126</v>
      </c>
      <c r="P215" s="2">
        <v>6.6000000000000003E-2</v>
      </c>
      <c r="Q215" s="2">
        <v>7.8E-2</v>
      </c>
      <c r="R215" s="2">
        <v>0.123</v>
      </c>
      <c r="S215" s="2">
        <v>0.11</v>
      </c>
      <c r="T215" s="2">
        <v>7.5999999999999998E-2</v>
      </c>
      <c r="U215" s="2">
        <v>0.10299999999999999</v>
      </c>
      <c r="V215" s="2">
        <v>0.125</v>
      </c>
    </row>
    <row r="216" spans="1:22" x14ac:dyDescent="0.25">
      <c r="A216" s="2">
        <v>513</v>
      </c>
      <c r="B216" s="2">
        <v>6.6000000000000003E-2</v>
      </c>
      <c r="C216" s="2">
        <v>7.5999999999999998E-2</v>
      </c>
      <c r="D216" s="2">
        <v>0.11600000000000001</v>
      </c>
      <c r="E216" s="2">
        <v>0.104</v>
      </c>
      <c r="F216" s="2">
        <v>8.7999999999999995E-2</v>
      </c>
      <c r="G216" s="2">
        <v>9.7000000000000003E-2</v>
      </c>
      <c r="H216" s="2">
        <v>0.115</v>
      </c>
      <c r="I216" s="2">
        <v>6.6000000000000003E-2</v>
      </c>
      <c r="J216" s="2">
        <v>7.8E-2</v>
      </c>
      <c r="K216" s="2">
        <v>0.13600000000000001</v>
      </c>
      <c r="L216" s="2">
        <v>0.113</v>
      </c>
      <c r="M216" s="2">
        <v>8.1000000000000003E-2</v>
      </c>
      <c r="N216" s="2">
        <v>0.105</v>
      </c>
      <c r="O216" s="2">
        <v>0.123</v>
      </c>
      <c r="P216" s="2">
        <v>6.6000000000000003E-2</v>
      </c>
      <c r="Q216" s="2">
        <v>7.6999999999999999E-2</v>
      </c>
      <c r="R216" s="2">
        <v>0.122</v>
      </c>
      <c r="S216" s="2">
        <v>0.108</v>
      </c>
      <c r="T216" s="2">
        <v>7.4999999999999997E-2</v>
      </c>
      <c r="U216" s="2">
        <v>0.10100000000000001</v>
      </c>
      <c r="V216" s="2">
        <v>0.122</v>
      </c>
    </row>
    <row r="217" spans="1:22" x14ac:dyDescent="0.25">
      <c r="A217" s="2">
        <v>514</v>
      </c>
      <c r="B217" s="2">
        <v>6.5000000000000002E-2</v>
      </c>
      <c r="C217" s="2">
        <v>7.4999999999999997E-2</v>
      </c>
      <c r="D217" s="2">
        <v>0.114</v>
      </c>
      <c r="E217" s="2">
        <v>0.10100000000000001</v>
      </c>
      <c r="F217" s="2">
        <v>8.5999999999999993E-2</v>
      </c>
      <c r="G217" s="2">
        <v>9.4E-2</v>
      </c>
      <c r="H217" s="2">
        <v>0.112</v>
      </c>
      <c r="I217" s="2">
        <v>6.6000000000000003E-2</v>
      </c>
      <c r="J217" s="2">
        <v>7.5999999999999998E-2</v>
      </c>
      <c r="K217" s="2">
        <v>0.13400000000000001</v>
      </c>
      <c r="L217" s="2">
        <v>0.11</v>
      </c>
      <c r="M217" s="2">
        <v>0.08</v>
      </c>
      <c r="N217" s="2">
        <v>0.10199999999999999</v>
      </c>
      <c r="O217" s="2">
        <v>0.12</v>
      </c>
      <c r="P217" s="2">
        <v>6.6000000000000003E-2</v>
      </c>
      <c r="Q217" s="2">
        <v>7.5999999999999998E-2</v>
      </c>
      <c r="R217" s="2">
        <v>0.12</v>
      </c>
      <c r="S217" s="2">
        <v>0.106</v>
      </c>
      <c r="T217" s="2">
        <v>7.3999999999999996E-2</v>
      </c>
      <c r="U217" s="2">
        <v>9.8000000000000004E-2</v>
      </c>
      <c r="V217" s="2">
        <v>0.11899999999999999</v>
      </c>
    </row>
    <row r="218" spans="1:22" x14ac:dyDescent="0.25">
      <c r="A218" s="2">
        <v>515</v>
      </c>
      <c r="B218" s="2">
        <v>6.5000000000000002E-2</v>
      </c>
      <c r="C218" s="2">
        <v>7.3999999999999996E-2</v>
      </c>
      <c r="D218" s="2">
        <v>0.113</v>
      </c>
      <c r="E218" s="2">
        <v>0.1</v>
      </c>
      <c r="F218" s="2">
        <v>8.5000000000000006E-2</v>
      </c>
      <c r="G218" s="2">
        <v>9.2999999999999999E-2</v>
      </c>
      <c r="H218" s="2">
        <v>0.109</v>
      </c>
      <c r="I218" s="2">
        <v>6.6000000000000003E-2</v>
      </c>
      <c r="J218" s="2">
        <v>7.5999999999999998E-2</v>
      </c>
      <c r="K218" s="2">
        <v>0.13200000000000001</v>
      </c>
      <c r="L218" s="2">
        <v>0.108</v>
      </c>
      <c r="M218" s="2">
        <v>7.9000000000000001E-2</v>
      </c>
      <c r="N218" s="2">
        <v>0.1</v>
      </c>
      <c r="O218" s="2">
        <v>0.11700000000000001</v>
      </c>
      <c r="P218" s="2">
        <v>6.6000000000000003E-2</v>
      </c>
      <c r="Q218" s="2">
        <v>7.4999999999999997E-2</v>
      </c>
      <c r="R218" s="2">
        <v>0.11799999999999999</v>
      </c>
      <c r="S218" s="2">
        <v>0.104</v>
      </c>
      <c r="T218" s="2">
        <v>7.2999999999999995E-2</v>
      </c>
      <c r="U218" s="2">
        <v>9.6000000000000002E-2</v>
      </c>
      <c r="V218" s="2">
        <v>0.11700000000000001</v>
      </c>
    </row>
    <row r="219" spans="1:22" x14ac:dyDescent="0.25">
      <c r="A219" s="2">
        <v>516</v>
      </c>
      <c r="B219" s="2">
        <v>6.5000000000000002E-2</v>
      </c>
      <c r="C219" s="2">
        <v>7.3999999999999996E-2</v>
      </c>
      <c r="D219" s="2">
        <v>0.111</v>
      </c>
      <c r="E219" s="2">
        <v>9.8000000000000004E-2</v>
      </c>
      <c r="F219" s="2">
        <v>8.3000000000000004E-2</v>
      </c>
      <c r="G219" s="2">
        <v>0.09</v>
      </c>
      <c r="H219" s="2">
        <v>0.107</v>
      </c>
      <c r="I219" s="2">
        <v>6.6000000000000003E-2</v>
      </c>
      <c r="J219" s="2">
        <v>7.4999999999999997E-2</v>
      </c>
      <c r="K219" s="2">
        <v>0.13</v>
      </c>
      <c r="L219" s="2">
        <v>0.105</v>
      </c>
      <c r="M219" s="2">
        <v>7.6999999999999999E-2</v>
      </c>
      <c r="N219" s="2">
        <v>9.7000000000000003E-2</v>
      </c>
      <c r="O219" s="2">
        <v>0.115</v>
      </c>
      <c r="P219" s="2">
        <v>6.6000000000000003E-2</v>
      </c>
      <c r="Q219" s="2">
        <v>7.3999999999999996E-2</v>
      </c>
      <c r="R219" s="2">
        <v>0.11700000000000001</v>
      </c>
      <c r="S219" s="2">
        <v>0.10199999999999999</v>
      </c>
      <c r="T219" s="2">
        <v>7.2999999999999995E-2</v>
      </c>
      <c r="U219" s="2">
        <v>9.4E-2</v>
      </c>
      <c r="V219" s="2">
        <v>0.114</v>
      </c>
    </row>
    <row r="220" spans="1:22" x14ac:dyDescent="0.25">
      <c r="A220" s="2">
        <v>517</v>
      </c>
      <c r="B220" s="2">
        <v>6.5000000000000002E-2</v>
      </c>
      <c r="C220" s="2">
        <v>7.2999999999999995E-2</v>
      </c>
      <c r="D220" s="2">
        <v>0.11</v>
      </c>
      <c r="E220" s="2">
        <v>9.6000000000000002E-2</v>
      </c>
      <c r="F220" s="2">
        <v>8.2000000000000003E-2</v>
      </c>
      <c r="G220" s="2">
        <v>8.7999999999999995E-2</v>
      </c>
      <c r="H220" s="2">
        <v>0.104</v>
      </c>
      <c r="I220" s="2">
        <v>6.6000000000000003E-2</v>
      </c>
      <c r="J220" s="2">
        <v>7.3999999999999996E-2</v>
      </c>
      <c r="K220" s="2">
        <v>0.128</v>
      </c>
      <c r="L220" s="2">
        <v>0.10199999999999999</v>
      </c>
      <c r="M220" s="2">
        <v>7.5999999999999998E-2</v>
      </c>
      <c r="N220" s="2">
        <v>9.5000000000000001E-2</v>
      </c>
      <c r="O220" s="2">
        <v>0.112</v>
      </c>
      <c r="P220" s="2">
        <v>6.6000000000000003E-2</v>
      </c>
      <c r="Q220" s="2">
        <v>7.2999999999999995E-2</v>
      </c>
      <c r="R220" s="2">
        <v>0.115</v>
      </c>
      <c r="S220" s="2">
        <v>9.9000000000000005E-2</v>
      </c>
      <c r="T220" s="2">
        <v>7.0999999999999994E-2</v>
      </c>
      <c r="U220" s="2">
        <v>9.1999999999999998E-2</v>
      </c>
      <c r="V220" s="2">
        <v>0.111</v>
      </c>
    </row>
    <row r="221" spans="1:22" x14ac:dyDescent="0.25">
      <c r="A221" s="2">
        <v>518</v>
      </c>
      <c r="B221" s="2">
        <v>6.5000000000000002E-2</v>
      </c>
      <c r="C221" s="2">
        <v>7.1999999999999995E-2</v>
      </c>
      <c r="D221" s="2">
        <v>0.108</v>
      </c>
      <c r="E221" s="2">
        <v>9.4E-2</v>
      </c>
      <c r="F221" s="2">
        <v>0.08</v>
      </c>
      <c r="G221" s="2">
        <v>8.6999999999999994E-2</v>
      </c>
      <c r="H221" s="2">
        <v>0.10199999999999999</v>
      </c>
      <c r="I221" s="2">
        <v>6.6000000000000003E-2</v>
      </c>
      <c r="J221" s="2">
        <v>7.2999999999999995E-2</v>
      </c>
      <c r="K221" s="2">
        <v>0.127</v>
      </c>
      <c r="L221" s="2">
        <v>0.1</v>
      </c>
      <c r="M221" s="2">
        <v>7.4999999999999997E-2</v>
      </c>
      <c r="N221" s="2">
        <v>9.2999999999999999E-2</v>
      </c>
      <c r="O221" s="2">
        <v>0.109</v>
      </c>
      <c r="P221" s="2">
        <v>6.6000000000000003E-2</v>
      </c>
      <c r="Q221" s="2">
        <v>7.2999999999999995E-2</v>
      </c>
      <c r="R221" s="2">
        <v>0.114</v>
      </c>
      <c r="S221" s="2">
        <v>9.8000000000000004E-2</v>
      </c>
      <c r="T221" s="2">
        <v>7.0999999999999994E-2</v>
      </c>
      <c r="U221" s="2">
        <v>0.09</v>
      </c>
      <c r="V221" s="2">
        <v>0.109</v>
      </c>
    </row>
    <row r="222" spans="1:22" x14ac:dyDescent="0.25">
      <c r="A222" s="2">
        <v>519</v>
      </c>
      <c r="B222" s="2">
        <v>6.5000000000000002E-2</v>
      </c>
      <c r="C222" s="2">
        <v>7.1999999999999995E-2</v>
      </c>
      <c r="D222" s="2">
        <v>0.107</v>
      </c>
      <c r="E222" s="2">
        <v>9.1999999999999998E-2</v>
      </c>
      <c r="F222" s="2">
        <v>7.9000000000000001E-2</v>
      </c>
      <c r="G222" s="2">
        <v>8.5000000000000006E-2</v>
      </c>
      <c r="H222" s="2">
        <v>0.1</v>
      </c>
      <c r="I222" s="2">
        <v>6.6000000000000003E-2</v>
      </c>
      <c r="J222" s="2">
        <v>7.1999999999999995E-2</v>
      </c>
      <c r="K222" s="2">
        <v>0.126</v>
      </c>
      <c r="L222" s="2">
        <v>9.8000000000000004E-2</v>
      </c>
      <c r="M222" s="2">
        <v>7.3999999999999996E-2</v>
      </c>
      <c r="N222" s="2">
        <v>9.0999999999999998E-2</v>
      </c>
      <c r="O222" s="2">
        <v>0.107</v>
      </c>
      <c r="P222" s="2">
        <v>6.6000000000000003E-2</v>
      </c>
      <c r="Q222" s="2">
        <v>7.1999999999999995E-2</v>
      </c>
      <c r="R222" s="2">
        <v>0.112</v>
      </c>
      <c r="S222" s="2">
        <v>9.6000000000000002E-2</v>
      </c>
      <c r="T222" s="2">
        <v>7.0999999999999994E-2</v>
      </c>
      <c r="U222" s="2">
        <v>8.7999999999999995E-2</v>
      </c>
      <c r="V222" s="2">
        <v>0.107</v>
      </c>
    </row>
    <row r="223" spans="1:22" x14ac:dyDescent="0.25">
      <c r="A223" s="2">
        <v>520</v>
      </c>
      <c r="B223" s="2">
        <v>6.5000000000000002E-2</v>
      </c>
      <c r="C223" s="2">
        <v>7.0999999999999994E-2</v>
      </c>
      <c r="D223" s="2">
        <v>0.105</v>
      </c>
      <c r="E223" s="2">
        <v>9.0999999999999998E-2</v>
      </c>
      <c r="F223" s="2">
        <v>7.6999999999999999E-2</v>
      </c>
      <c r="G223" s="2">
        <v>8.3000000000000004E-2</v>
      </c>
      <c r="H223" s="2">
        <v>9.8000000000000004E-2</v>
      </c>
      <c r="I223" s="2">
        <v>6.6000000000000003E-2</v>
      </c>
      <c r="J223" s="2">
        <v>7.0999999999999994E-2</v>
      </c>
      <c r="K223" s="2">
        <v>0.124</v>
      </c>
      <c r="L223" s="2">
        <v>9.7000000000000003E-2</v>
      </c>
      <c r="M223" s="2">
        <v>7.3999999999999996E-2</v>
      </c>
      <c r="N223" s="2">
        <v>8.8999999999999996E-2</v>
      </c>
      <c r="O223" s="2">
        <v>0.105</v>
      </c>
      <c r="P223" s="2">
        <v>6.6000000000000003E-2</v>
      </c>
      <c r="Q223" s="2">
        <v>7.1999999999999995E-2</v>
      </c>
      <c r="R223" s="2">
        <v>0.11</v>
      </c>
      <c r="S223" s="2">
        <v>9.4E-2</v>
      </c>
      <c r="T223" s="2">
        <v>7.0000000000000007E-2</v>
      </c>
      <c r="U223" s="2">
        <v>8.6999999999999994E-2</v>
      </c>
      <c r="V223" s="2">
        <v>0.105</v>
      </c>
    </row>
    <row r="224" spans="1:22" x14ac:dyDescent="0.25">
      <c r="A224" s="2">
        <v>521</v>
      </c>
      <c r="B224" s="2">
        <v>6.5000000000000002E-2</v>
      </c>
      <c r="C224" s="2">
        <v>7.0999999999999994E-2</v>
      </c>
      <c r="D224" s="2">
        <v>0.104</v>
      </c>
      <c r="E224" s="2">
        <v>8.8999999999999996E-2</v>
      </c>
      <c r="F224" s="2">
        <v>7.5999999999999998E-2</v>
      </c>
      <c r="G224" s="2">
        <v>8.2000000000000003E-2</v>
      </c>
      <c r="H224" s="2">
        <v>9.6000000000000002E-2</v>
      </c>
      <c r="I224" s="2">
        <v>6.6000000000000003E-2</v>
      </c>
      <c r="J224" s="2">
        <v>7.0999999999999994E-2</v>
      </c>
      <c r="K224" s="2">
        <v>0.123</v>
      </c>
      <c r="L224" s="2">
        <v>9.5000000000000001E-2</v>
      </c>
      <c r="M224" s="2">
        <v>7.1999999999999995E-2</v>
      </c>
      <c r="N224" s="2">
        <v>8.6999999999999994E-2</v>
      </c>
      <c r="O224" s="2">
        <v>0.10299999999999999</v>
      </c>
      <c r="P224" s="2">
        <v>6.6000000000000003E-2</v>
      </c>
      <c r="Q224" s="2">
        <v>7.0999999999999994E-2</v>
      </c>
      <c r="R224" s="2">
        <v>0.109</v>
      </c>
      <c r="S224" s="2">
        <v>9.2999999999999999E-2</v>
      </c>
      <c r="T224" s="2">
        <v>7.0000000000000007E-2</v>
      </c>
      <c r="U224" s="2">
        <v>8.5999999999999993E-2</v>
      </c>
      <c r="V224" s="2">
        <v>0.10299999999999999</v>
      </c>
    </row>
    <row r="225" spans="1:22" x14ac:dyDescent="0.25">
      <c r="A225" s="2">
        <v>522</v>
      </c>
      <c r="B225" s="2">
        <v>6.5000000000000002E-2</v>
      </c>
      <c r="C225" s="2">
        <v>7.0000000000000007E-2</v>
      </c>
      <c r="D225" s="2">
        <v>0.10299999999999999</v>
      </c>
      <c r="E225" s="2">
        <v>8.7999999999999995E-2</v>
      </c>
      <c r="F225" s="2">
        <v>7.3999999999999996E-2</v>
      </c>
      <c r="G225" s="2">
        <v>0.08</v>
      </c>
      <c r="H225" s="2">
        <v>9.4E-2</v>
      </c>
      <c r="I225" s="2">
        <v>6.6000000000000003E-2</v>
      </c>
      <c r="J225" s="2">
        <v>7.0000000000000007E-2</v>
      </c>
      <c r="K225" s="2">
        <v>0.121</v>
      </c>
      <c r="L225" s="2">
        <v>9.2999999999999999E-2</v>
      </c>
      <c r="M225" s="2">
        <v>7.1999999999999995E-2</v>
      </c>
      <c r="N225" s="2">
        <v>8.5999999999999993E-2</v>
      </c>
      <c r="O225" s="2">
        <v>0.10100000000000001</v>
      </c>
      <c r="P225" s="2">
        <v>6.6000000000000003E-2</v>
      </c>
      <c r="Q225" s="2">
        <v>7.0000000000000007E-2</v>
      </c>
      <c r="R225" s="2">
        <v>0.108</v>
      </c>
      <c r="S225" s="2">
        <v>9.0999999999999998E-2</v>
      </c>
      <c r="T225" s="2">
        <v>6.9000000000000006E-2</v>
      </c>
      <c r="U225" s="2">
        <v>8.4000000000000005E-2</v>
      </c>
      <c r="V225" s="2">
        <v>0.10100000000000001</v>
      </c>
    </row>
    <row r="226" spans="1:22" x14ac:dyDescent="0.25">
      <c r="A226" s="2">
        <v>523</v>
      </c>
      <c r="B226" s="2">
        <v>6.5000000000000002E-2</v>
      </c>
      <c r="C226" s="2">
        <v>6.9000000000000006E-2</v>
      </c>
      <c r="D226" s="2">
        <v>0.10199999999999999</v>
      </c>
      <c r="E226" s="2">
        <v>8.5999999999999993E-2</v>
      </c>
      <c r="F226" s="2">
        <v>7.2999999999999995E-2</v>
      </c>
      <c r="G226" s="2">
        <v>7.9000000000000001E-2</v>
      </c>
      <c r="H226" s="2">
        <v>9.0999999999999998E-2</v>
      </c>
      <c r="I226" s="2">
        <v>6.5000000000000002E-2</v>
      </c>
      <c r="J226" s="2">
        <v>7.0000000000000007E-2</v>
      </c>
      <c r="K226" s="2">
        <v>0.12</v>
      </c>
      <c r="L226" s="2">
        <v>9.0999999999999998E-2</v>
      </c>
      <c r="M226" s="2">
        <v>7.0999999999999994E-2</v>
      </c>
      <c r="N226" s="2">
        <v>8.4000000000000005E-2</v>
      </c>
      <c r="O226" s="2">
        <v>9.9000000000000005E-2</v>
      </c>
      <c r="P226" s="2">
        <v>6.6000000000000003E-2</v>
      </c>
      <c r="Q226" s="2">
        <v>7.0000000000000007E-2</v>
      </c>
      <c r="R226" s="2">
        <v>0.107</v>
      </c>
      <c r="S226" s="2">
        <v>0.09</v>
      </c>
      <c r="T226" s="2">
        <v>6.9000000000000006E-2</v>
      </c>
      <c r="U226" s="2">
        <v>8.3000000000000004E-2</v>
      </c>
      <c r="V226" s="2">
        <v>9.9000000000000005E-2</v>
      </c>
    </row>
    <row r="227" spans="1:22" x14ac:dyDescent="0.25">
      <c r="A227" s="2">
        <v>524</v>
      </c>
      <c r="B227" s="2">
        <v>6.5000000000000002E-2</v>
      </c>
      <c r="C227" s="2">
        <v>6.9000000000000006E-2</v>
      </c>
      <c r="D227" s="2">
        <v>0.10100000000000001</v>
      </c>
      <c r="E227" s="2">
        <v>8.5000000000000006E-2</v>
      </c>
      <c r="F227" s="2">
        <v>7.1999999999999995E-2</v>
      </c>
      <c r="G227" s="2">
        <v>7.6999999999999999E-2</v>
      </c>
      <c r="H227" s="2">
        <v>0.09</v>
      </c>
      <c r="I227" s="2">
        <v>6.6000000000000003E-2</v>
      </c>
      <c r="J227" s="2">
        <v>6.9000000000000006E-2</v>
      </c>
      <c r="K227" s="2">
        <v>0.11899999999999999</v>
      </c>
      <c r="L227" s="2">
        <v>0.09</v>
      </c>
      <c r="M227" s="2">
        <v>7.0000000000000007E-2</v>
      </c>
      <c r="N227" s="2">
        <v>8.3000000000000004E-2</v>
      </c>
      <c r="O227" s="2">
        <v>9.8000000000000004E-2</v>
      </c>
      <c r="P227" s="2">
        <v>6.6000000000000003E-2</v>
      </c>
      <c r="Q227" s="2">
        <v>7.0000000000000007E-2</v>
      </c>
      <c r="R227" s="2">
        <v>0.107</v>
      </c>
      <c r="S227" s="2">
        <v>8.8999999999999996E-2</v>
      </c>
      <c r="T227" s="2">
        <v>6.8000000000000005E-2</v>
      </c>
      <c r="U227" s="2">
        <v>8.2000000000000003E-2</v>
      </c>
      <c r="V227" s="2">
        <v>9.8000000000000004E-2</v>
      </c>
    </row>
    <row r="228" spans="1:22" x14ac:dyDescent="0.25">
      <c r="A228" s="2">
        <v>525</v>
      </c>
      <c r="B228" s="2">
        <v>6.5000000000000002E-2</v>
      </c>
      <c r="C228" s="2">
        <v>6.8000000000000005E-2</v>
      </c>
      <c r="D228" s="2">
        <v>0.10100000000000001</v>
      </c>
      <c r="E228" s="2">
        <v>8.4000000000000005E-2</v>
      </c>
      <c r="F228" s="2">
        <v>7.0999999999999994E-2</v>
      </c>
      <c r="G228" s="2">
        <v>7.5999999999999998E-2</v>
      </c>
      <c r="H228" s="2">
        <v>8.7999999999999995E-2</v>
      </c>
      <c r="I228" s="2">
        <v>6.6000000000000003E-2</v>
      </c>
      <c r="J228" s="2">
        <v>6.9000000000000006E-2</v>
      </c>
      <c r="K228" s="2">
        <v>0.11799999999999999</v>
      </c>
      <c r="L228" s="2">
        <v>8.8999999999999996E-2</v>
      </c>
      <c r="M228" s="2">
        <v>7.0000000000000007E-2</v>
      </c>
      <c r="N228" s="2">
        <v>8.2000000000000003E-2</v>
      </c>
      <c r="O228" s="2">
        <v>9.7000000000000003E-2</v>
      </c>
      <c r="P228" s="2">
        <v>6.6000000000000003E-2</v>
      </c>
      <c r="Q228" s="2">
        <v>6.9000000000000006E-2</v>
      </c>
      <c r="R228" s="2">
        <v>0.106</v>
      </c>
      <c r="S228" s="2">
        <v>8.7999999999999995E-2</v>
      </c>
      <c r="T228" s="2">
        <v>6.8000000000000005E-2</v>
      </c>
      <c r="U228" s="2">
        <v>8.1000000000000003E-2</v>
      </c>
      <c r="V228" s="2">
        <v>9.7000000000000003E-2</v>
      </c>
    </row>
    <row r="229" spans="1:22" x14ac:dyDescent="0.25">
      <c r="A229" s="2">
        <v>526</v>
      </c>
      <c r="B229" s="2">
        <v>6.5000000000000002E-2</v>
      </c>
      <c r="C229" s="2">
        <v>6.8000000000000005E-2</v>
      </c>
      <c r="D229" s="2">
        <v>0.1</v>
      </c>
      <c r="E229" s="2">
        <v>8.3000000000000004E-2</v>
      </c>
      <c r="F229" s="2">
        <v>7.0000000000000007E-2</v>
      </c>
      <c r="G229" s="2">
        <v>7.4999999999999997E-2</v>
      </c>
      <c r="H229" s="2">
        <v>8.6999999999999994E-2</v>
      </c>
      <c r="I229" s="2">
        <v>6.6000000000000003E-2</v>
      </c>
      <c r="J229" s="2">
        <v>6.9000000000000006E-2</v>
      </c>
      <c r="K229" s="2">
        <v>0.11700000000000001</v>
      </c>
      <c r="L229" s="2">
        <v>8.7999999999999995E-2</v>
      </c>
      <c r="M229" s="2">
        <v>7.0000000000000007E-2</v>
      </c>
      <c r="N229" s="2">
        <v>8.1000000000000003E-2</v>
      </c>
      <c r="O229" s="2">
        <v>9.6000000000000002E-2</v>
      </c>
      <c r="P229" s="2">
        <v>6.6000000000000003E-2</v>
      </c>
      <c r="Q229" s="2">
        <v>6.9000000000000006E-2</v>
      </c>
      <c r="R229" s="2">
        <v>0.106</v>
      </c>
      <c r="S229" s="2">
        <v>8.6999999999999994E-2</v>
      </c>
      <c r="T229" s="2">
        <v>6.8000000000000005E-2</v>
      </c>
      <c r="U229" s="2">
        <v>0.08</v>
      </c>
      <c r="V229" s="2">
        <v>9.6000000000000002E-2</v>
      </c>
    </row>
    <row r="230" spans="1:22" x14ac:dyDescent="0.25">
      <c r="A230" s="2">
        <v>527</v>
      </c>
      <c r="B230" s="2">
        <v>6.5000000000000002E-2</v>
      </c>
      <c r="C230" s="2">
        <v>6.7000000000000004E-2</v>
      </c>
      <c r="D230" s="2">
        <v>9.9000000000000005E-2</v>
      </c>
      <c r="E230" s="2">
        <v>8.2000000000000003E-2</v>
      </c>
      <c r="F230" s="2">
        <v>6.9000000000000006E-2</v>
      </c>
      <c r="G230" s="2">
        <v>7.3999999999999996E-2</v>
      </c>
      <c r="H230" s="2">
        <v>8.5999999999999993E-2</v>
      </c>
      <c r="I230" s="2">
        <v>6.5000000000000002E-2</v>
      </c>
      <c r="J230" s="2">
        <v>6.8000000000000005E-2</v>
      </c>
      <c r="K230" s="2">
        <v>0.11700000000000001</v>
      </c>
      <c r="L230" s="2">
        <v>8.6999999999999994E-2</v>
      </c>
      <c r="M230" s="2">
        <v>7.0000000000000007E-2</v>
      </c>
      <c r="N230" s="2">
        <v>0.08</v>
      </c>
      <c r="O230" s="2">
        <v>9.4E-2</v>
      </c>
      <c r="P230" s="2">
        <v>6.6000000000000003E-2</v>
      </c>
      <c r="Q230" s="2">
        <v>6.9000000000000006E-2</v>
      </c>
      <c r="R230" s="2">
        <v>0.105</v>
      </c>
      <c r="S230" s="2">
        <v>8.5999999999999993E-2</v>
      </c>
      <c r="T230" s="2">
        <v>6.8000000000000005E-2</v>
      </c>
      <c r="U230" s="2">
        <v>7.9000000000000001E-2</v>
      </c>
      <c r="V230" s="2">
        <v>9.4E-2</v>
      </c>
    </row>
    <row r="231" spans="1:22" x14ac:dyDescent="0.25">
      <c r="A231" s="2">
        <v>528</v>
      </c>
      <c r="B231" s="2">
        <v>6.5000000000000002E-2</v>
      </c>
      <c r="C231" s="2">
        <v>6.7000000000000004E-2</v>
      </c>
      <c r="D231" s="2">
        <v>9.8000000000000004E-2</v>
      </c>
      <c r="E231" s="2">
        <v>0.08</v>
      </c>
      <c r="F231" s="2">
        <v>6.8000000000000005E-2</v>
      </c>
      <c r="G231" s="2">
        <v>7.2999999999999995E-2</v>
      </c>
      <c r="H231" s="2">
        <v>8.4000000000000005E-2</v>
      </c>
      <c r="I231" s="2">
        <v>6.5000000000000002E-2</v>
      </c>
      <c r="J231" s="2">
        <v>6.8000000000000005E-2</v>
      </c>
      <c r="K231" s="2">
        <v>0.11700000000000001</v>
      </c>
      <c r="L231" s="2">
        <v>8.5999999999999993E-2</v>
      </c>
      <c r="M231" s="2">
        <v>6.9000000000000006E-2</v>
      </c>
      <c r="N231" s="2">
        <v>7.9000000000000001E-2</v>
      </c>
      <c r="O231" s="2">
        <v>9.2999999999999999E-2</v>
      </c>
      <c r="P231" s="2">
        <v>6.6000000000000003E-2</v>
      </c>
      <c r="Q231" s="2">
        <v>6.8000000000000005E-2</v>
      </c>
      <c r="R231" s="2">
        <v>0.104</v>
      </c>
      <c r="S231" s="2">
        <v>8.5000000000000006E-2</v>
      </c>
      <c r="T231" s="2">
        <v>6.8000000000000005E-2</v>
      </c>
      <c r="U231" s="2">
        <v>7.9000000000000001E-2</v>
      </c>
      <c r="V231" s="2">
        <v>9.4E-2</v>
      </c>
    </row>
    <row r="232" spans="1:22" x14ac:dyDescent="0.25">
      <c r="A232" s="2">
        <v>529</v>
      </c>
      <c r="B232" s="2">
        <v>6.5000000000000002E-2</v>
      </c>
      <c r="C232" s="2">
        <v>6.7000000000000004E-2</v>
      </c>
      <c r="D232" s="2">
        <v>9.7000000000000003E-2</v>
      </c>
      <c r="E232" s="2">
        <v>0.08</v>
      </c>
      <c r="F232" s="2">
        <v>6.8000000000000005E-2</v>
      </c>
      <c r="G232" s="2">
        <v>7.1999999999999995E-2</v>
      </c>
      <c r="H232" s="2">
        <v>8.3000000000000004E-2</v>
      </c>
      <c r="I232" s="2">
        <v>6.5000000000000002E-2</v>
      </c>
      <c r="J232" s="2">
        <v>6.8000000000000005E-2</v>
      </c>
      <c r="K232" s="2">
        <v>0.11600000000000001</v>
      </c>
      <c r="L232" s="2">
        <v>8.5999999999999993E-2</v>
      </c>
      <c r="M232" s="2">
        <v>6.9000000000000006E-2</v>
      </c>
      <c r="N232" s="2">
        <v>7.9000000000000001E-2</v>
      </c>
      <c r="O232" s="2">
        <v>9.2999999999999999E-2</v>
      </c>
      <c r="P232" s="2">
        <v>6.6000000000000003E-2</v>
      </c>
      <c r="Q232" s="2">
        <v>6.8000000000000005E-2</v>
      </c>
      <c r="R232" s="2">
        <v>0.10299999999999999</v>
      </c>
      <c r="S232" s="2">
        <v>8.5000000000000006E-2</v>
      </c>
      <c r="T232" s="2">
        <v>6.8000000000000005E-2</v>
      </c>
      <c r="U232" s="2">
        <v>7.8E-2</v>
      </c>
      <c r="V232" s="2">
        <v>9.2999999999999999E-2</v>
      </c>
    </row>
    <row r="233" spans="1:22" x14ac:dyDescent="0.25">
      <c r="A233" s="2">
        <v>530</v>
      </c>
      <c r="B233" s="2">
        <v>6.5000000000000002E-2</v>
      </c>
      <c r="C233" s="2">
        <v>6.6000000000000003E-2</v>
      </c>
      <c r="D233" s="2">
        <v>9.5000000000000001E-2</v>
      </c>
      <c r="E233" s="2">
        <v>7.9000000000000001E-2</v>
      </c>
      <c r="F233" s="2">
        <v>6.7000000000000004E-2</v>
      </c>
      <c r="G233" s="2">
        <v>7.1999999999999995E-2</v>
      </c>
      <c r="H233" s="2">
        <v>8.2000000000000003E-2</v>
      </c>
      <c r="I233" s="2">
        <v>6.5000000000000002E-2</v>
      </c>
      <c r="J233" s="2">
        <v>6.7000000000000004E-2</v>
      </c>
      <c r="K233" s="2">
        <v>0.11600000000000001</v>
      </c>
      <c r="L233" s="2">
        <v>8.5999999999999993E-2</v>
      </c>
      <c r="M233" s="2">
        <v>6.9000000000000006E-2</v>
      </c>
      <c r="N233" s="2">
        <v>7.8E-2</v>
      </c>
      <c r="O233" s="2">
        <v>9.1999999999999998E-2</v>
      </c>
      <c r="P233" s="2">
        <v>6.6000000000000003E-2</v>
      </c>
      <c r="Q233" s="2">
        <v>6.8000000000000005E-2</v>
      </c>
      <c r="R233" s="2">
        <v>0.10299999999999999</v>
      </c>
      <c r="S233" s="2">
        <v>8.5000000000000006E-2</v>
      </c>
      <c r="T233" s="2">
        <v>6.8000000000000005E-2</v>
      </c>
      <c r="U233" s="2">
        <v>7.8E-2</v>
      </c>
      <c r="V233" s="2">
        <v>9.2999999999999999E-2</v>
      </c>
    </row>
    <row r="234" spans="1:22" x14ac:dyDescent="0.25">
      <c r="A234" s="2">
        <v>531</v>
      </c>
      <c r="B234" s="2">
        <v>6.5000000000000002E-2</v>
      </c>
      <c r="C234" s="2">
        <v>6.6000000000000003E-2</v>
      </c>
      <c r="D234" s="2">
        <v>9.5000000000000001E-2</v>
      </c>
      <c r="E234" s="2">
        <v>7.9000000000000001E-2</v>
      </c>
      <c r="F234" s="2">
        <v>6.7000000000000004E-2</v>
      </c>
      <c r="G234" s="2">
        <v>7.0999999999999994E-2</v>
      </c>
      <c r="H234" s="2">
        <v>8.1000000000000003E-2</v>
      </c>
      <c r="I234" s="2">
        <v>6.6000000000000003E-2</v>
      </c>
      <c r="J234" s="2">
        <v>6.7000000000000004E-2</v>
      </c>
      <c r="K234" s="2">
        <v>0.11600000000000001</v>
      </c>
      <c r="L234" s="2">
        <v>8.5999999999999993E-2</v>
      </c>
      <c r="M234" s="2">
        <v>7.0000000000000007E-2</v>
      </c>
      <c r="N234" s="2">
        <v>7.8E-2</v>
      </c>
      <c r="O234" s="2">
        <v>9.1999999999999998E-2</v>
      </c>
      <c r="P234" s="2">
        <v>6.6000000000000003E-2</v>
      </c>
      <c r="Q234" s="2">
        <v>6.8000000000000005E-2</v>
      </c>
      <c r="R234" s="2">
        <v>0.10299999999999999</v>
      </c>
      <c r="S234" s="2">
        <v>8.4000000000000005E-2</v>
      </c>
      <c r="T234" s="2">
        <v>6.8000000000000005E-2</v>
      </c>
      <c r="U234" s="2">
        <v>7.8E-2</v>
      </c>
      <c r="V234" s="2">
        <v>9.1999999999999998E-2</v>
      </c>
    </row>
    <row r="235" spans="1:22" x14ac:dyDescent="0.25">
      <c r="A235" s="2">
        <v>532</v>
      </c>
      <c r="B235" s="2">
        <v>6.5000000000000002E-2</v>
      </c>
      <c r="C235" s="2">
        <v>6.6000000000000003E-2</v>
      </c>
      <c r="D235" s="2">
        <v>9.5000000000000001E-2</v>
      </c>
      <c r="E235" s="2">
        <v>7.8E-2</v>
      </c>
      <c r="F235" s="2">
        <v>6.6000000000000003E-2</v>
      </c>
      <c r="G235" s="2">
        <v>7.0000000000000007E-2</v>
      </c>
      <c r="H235" s="2">
        <v>8.1000000000000003E-2</v>
      </c>
      <c r="I235" s="2">
        <v>6.5000000000000002E-2</v>
      </c>
      <c r="J235" s="2">
        <v>6.8000000000000005E-2</v>
      </c>
      <c r="K235" s="2">
        <v>0.11600000000000001</v>
      </c>
      <c r="L235" s="2">
        <v>8.5000000000000006E-2</v>
      </c>
      <c r="M235" s="2">
        <v>7.0000000000000007E-2</v>
      </c>
      <c r="N235" s="2">
        <v>7.8E-2</v>
      </c>
      <c r="O235" s="2">
        <v>9.0999999999999998E-2</v>
      </c>
      <c r="P235" s="2">
        <v>6.6000000000000003E-2</v>
      </c>
      <c r="Q235" s="2">
        <v>6.8000000000000005E-2</v>
      </c>
      <c r="R235" s="2">
        <v>0.10299999999999999</v>
      </c>
      <c r="S235" s="2">
        <v>8.4000000000000005E-2</v>
      </c>
      <c r="T235" s="2">
        <v>6.8000000000000005E-2</v>
      </c>
      <c r="U235" s="2">
        <v>7.6999999999999999E-2</v>
      </c>
      <c r="V235" s="2">
        <v>9.1999999999999998E-2</v>
      </c>
    </row>
    <row r="236" spans="1:22" x14ac:dyDescent="0.25">
      <c r="A236" s="2">
        <v>533</v>
      </c>
      <c r="B236" s="2">
        <v>6.5000000000000002E-2</v>
      </c>
      <c r="C236" s="2">
        <v>6.6000000000000003E-2</v>
      </c>
      <c r="D236" s="2">
        <v>9.5000000000000001E-2</v>
      </c>
      <c r="E236" s="2">
        <v>7.6999999999999999E-2</v>
      </c>
      <c r="F236" s="2">
        <v>6.6000000000000003E-2</v>
      </c>
      <c r="G236" s="2">
        <v>7.0000000000000007E-2</v>
      </c>
      <c r="H236" s="2">
        <v>0.08</v>
      </c>
      <c r="I236" s="2">
        <v>6.5000000000000002E-2</v>
      </c>
      <c r="J236" s="2">
        <v>6.8000000000000005E-2</v>
      </c>
      <c r="K236" s="2">
        <v>0.115</v>
      </c>
      <c r="L236" s="2">
        <v>8.5000000000000006E-2</v>
      </c>
      <c r="M236" s="2">
        <v>7.0000000000000007E-2</v>
      </c>
      <c r="N236" s="2">
        <v>7.8E-2</v>
      </c>
      <c r="O236" s="2">
        <v>9.0999999999999998E-2</v>
      </c>
      <c r="P236" s="2">
        <v>6.6000000000000003E-2</v>
      </c>
      <c r="Q236" s="2">
        <v>6.8000000000000005E-2</v>
      </c>
      <c r="R236" s="2">
        <v>0.10199999999999999</v>
      </c>
      <c r="S236" s="2">
        <v>8.4000000000000005E-2</v>
      </c>
      <c r="T236" s="2">
        <v>6.9000000000000006E-2</v>
      </c>
      <c r="U236" s="2">
        <v>7.6999999999999999E-2</v>
      </c>
      <c r="V236" s="2">
        <v>9.0999999999999998E-2</v>
      </c>
    </row>
    <row r="237" spans="1:22" x14ac:dyDescent="0.25">
      <c r="A237" s="2">
        <v>534</v>
      </c>
      <c r="B237" s="2">
        <v>6.5000000000000002E-2</v>
      </c>
      <c r="C237" s="2">
        <v>6.5000000000000002E-2</v>
      </c>
      <c r="D237" s="2">
        <v>9.4E-2</v>
      </c>
      <c r="E237" s="2">
        <v>7.5999999999999998E-2</v>
      </c>
      <c r="F237" s="2">
        <v>6.5000000000000002E-2</v>
      </c>
      <c r="G237" s="2">
        <v>6.9000000000000006E-2</v>
      </c>
      <c r="H237" s="2">
        <v>7.9000000000000001E-2</v>
      </c>
      <c r="I237" s="2">
        <v>6.5000000000000002E-2</v>
      </c>
      <c r="J237" s="2">
        <v>6.7000000000000004E-2</v>
      </c>
      <c r="K237" s="2">
        <v>0.115</v>
      </c>
      <c r="L237" s="2">
        <v>8.5000000000000006E-2</v>
      </c>
      <c r="M237" s="2">
        <v>7.0000000000000007E-2</v>
      </c>
      <c r="N237" s="2">
        <v>7.6999999999999999E-2</v>
      </c>
      <c r="O237" s="2">
        <v>0.09</v>
      </c>
      <c r="P237" s="2">
        <v>6.6000000000000003E-2</v>
      </c>
      <c r="Q237" s="2">
        <v>6.8000000000000005E-2</v>
      </c>
      <c r="R237" s="2">
        <v>0.10199999999999999</v>
      </c>
      <c r="S237" s="2">
        <v>8.4000000000000005E-2</v>
      </c>
      <c r="T237" s="2">
        <v>6.8000000000000005E-2</v>
      </c>
      <c r="U237" s="2">
        <v>7.6999999999999999E-2</v>
      </c>
      <c r="V237" s="2">
        <v>9.0999999999999998E-2</v>
      </c>
    </row>
    <row r="238" spans="1:22" x14ac:dyDescent="0.25">
      <c r="A238" s="2">
        <v>535</v>
      </c>
      <c r="B238" s="2">
        <v>6.5000000000000002E-2</v>
      </c>
      <c r="C238" s="2">
        <v>6.5000000000000002E-2</v>
      </c>
      <c r="D238" s="2">
        <v>9.4E-2</v>
      </c>
      <c r="E238" s="2">
        <v>7.5999999999999998E-2</v>
      </c>
      <c r="F238" s="2">
        <v>6.5000000000000002E-2</v>
      </c>
      <c r="G238" s="2">
        <v>6.8000000000000005E-2</v>
      </c>
      <c r="H238" s="2">
        <v>7.8E-2</v>
      </c>
      <c r="I238" s="2">
        <v>6.5000000000000002E-2</v>
      </c>
      <c r="J238" s="2">
        <v>6.7000000000000004E-2</v>
      </c>
      <c r="K238" s="2">
        <v>0.115</v>
      </c>
      <c r="L238" s="2">
        <v>8.5000000000000006E-2</v>
      </c>
      <c r="M238" s="2">
        <v>7.0000000000000007E-2</v>
      </c>
      <c r="N238" s="2">
        <v>7.6999999999999999E-2</v>
      </c>
      <c r="O238" s="2">
        <v>0.09</v>
      </c>
      <c r="P238" s="2">
        <v>6.6000000000000003E-2</v>
      </c>
      <c r="Q238" s="2">
        <v>6.8000000000000005E-2</v>
      </c>
      <c r="R238" s="2">
        <v>0.10199999999999999</v>
      </c>
      <c r="S238" s="2">
        <v>8.4000000000000005E-2</v>
      </c>
      <c r="T238" s="2">
        <v>6.9000000000000006E-2</v>
      </c>
      <c r="U238" s="2">
        <v>7.6999999999999999E-2</v>
      </c>
      <c r="V238" s="2">
        <v>0.09</v>
      </c>
    </row>
    <row r="239" spans="1:22" x14ac:dyDescent="0.25">
      <c r="A239" s="2">
        <v>536</v>
      </c>
      <c r="B239" s="2">
        <v>6.5000000000000002E-2</v>
      </c>
      <c r="C239" s="2">
        <v>6.5000000000000002E-2</v>
      </c>
      <c r="D239" s="2">
        <v>9.2999999999999999E-2</v>
      </c>
      <c r="E239" s="2">
        <v>7.5999999999999998E-2</v>
      </c>
      <c r="F239" s="2">
        <v>6.5000000000000002E-2</v>
      </c>
      <c r="G239" s="2">
        <v>6.8000000000000005E-2</v>
      </c>
      <c r="H239" s="2">
        <v>7.6999999999999999E-2</v>
      </c>
      <c r="I239" s="2">
        <v>6.5000000000000002E-2</v>
      </c>
      <c r="J239" s="2">
        <v>6.7000000000000004E-2</v>
      </c>
      <c r="K239" s="2">
        <v>0.115</v>
      </c>
      <c r="L239" s="2">
        <v>8.5000000000000006E-2</v>
      </c>
      <c r="M239" s="2">
        <v>7.0000000000000007E-2</v>
      </c>
      <c r="N239" s="2">
        <v>7.6999999999999999E-2</v>
      </c>
      <c r="O239" s="2">
        <v>0.09</v>
      </c>
      <c r="P239" s="2">
        <v>6.6000000000000003E-2</v>
      </c>
      <c r="Q239" s="2">
        <v>6.8000000000000005E-2</v>
      </c>
      <c r="R239" s="2">
        <v>0.10199999999999999</v>
      </c>
      <c r="S239" s="2">
        <v>8.3000000000000004E-2</v>
      </c>
      <c r="T239" s="2">
        <v>6.9000000000000006E-2</v>
      </c>
      <c r="U239" s="2">
        <v>7.5999999999999998E-2</v>
      </c>
      <c r="V239" s="2">
        <v>0.09</v>
      </c>
    </row>
    <row r="240" spans="1:22" x14ac:dyDescent="0.25">
      <c r="A240" s="2">
        <v>537</v>
      </c>
      <c r="B240" s="2">
        <v>6.5000000000000002E-2</v>
      </c>
      <c r="C240" s="2">
        <v>6.5000000000000002E-2</v>
      </c>
      <c r="D240" s="2">
        <v>9.2999999999999999E-2</v>
      </c>
      <c r="E240" s="2">
        <v>7.4999999999999997E-2</v>
      </c>
      <c r="F240" s="2">
        <v>6.4000000000000001E-2</v>
      </c>
      <c r="G240" s="2">
        <v>6.8000000000000005E-2</v>
      </c>
      <c r="H240" s="2">
        <v>7.6999999999999999E-2</v>
      </c>
      <c r="I240" s="2">
        <v>6.5000000000000002E-2</v>
      </c>
      <c r="J240" s="2">
        <v>6.7000000000000004E-2</v>
      </c>
      <c r="K240" s="2">
        <v>0.115</v>
      </c>
      <c r="L240" s="2">
        <v>8.4000000000000005E-2</v>
      </c>
      <c r="M240" s="2">
        <v>6.9000000000000006E-2</v>
      </c>
      <c r="N240" s="2">
        <v>7.6999999999999999E-2</v>
      </c>
      <c r="O240" s="2">
        <v>8.8999999999999996E-2</v>
      </c>
      <c r="P240" s="2">
        <v>6.6000000000000003E-2</v>
      </c>
      <c r="Q240" s="2">
        <v>6.8000000000000005E-2</v>
      </c>
      <c r="R240" s="2">
        <v>0.10199999999999999</v>
      </c>
      <c r="S240" s="2">
        <v>8.3000000000000004E-2</v>
      </c>
      <c r="T240" s="2">
        <v>6.8000000000000005E-2</v>
      </c>
      <c r="U240" s="2">
        <v>7.5999999999999998E-2</v>
      </c>
      <c r="V240" s="2">
        <v>0.09</v>
      </c>
    </row>
    <row r="241" spans="1:22" x14ac:dyDescent="0.25">
      <c r="A241" s="2">
        <v>538</v>
      </c>
      <c r="B241" s="2">
        <v>6.5000000000000002E-2</v>
      </c>
      <c r="C241" s="2">
        <v>6.4000000000000001E-2</v>
      </c>
      <c r="D241" s="2">
        <v>9.2999999999999999E-2</v>
      </c>
      <c r="E241" s="2">
        <v>7.4999999999999997E-2</v>
      </c>
      <c r="F241" s="2">
        <v>6.4000000000000001E-2</v>
      </c>
      <c r="G241" s="2">
        <v>6.7000000000000004E-2</v>
      </c>
      <c r="H241" s="2">
        <v>7.5999999999999998E-2</v>
      </c>
      <c r="I241" s="2">
        <v>6.5000000000000002E-2</v>
      </c>
      <c r="J241" s="2">
        <v>6.7000000000000004E-2</v>
      </c>
      <c r="K241" s="2">
        <v>0.114</v>
      </c>
      <c r="L241" s="2">
        <v>8.3000000000000004E-2</v>
      </c>
      <c r="M241" s="2">
        <v>6.9000000000000006E-2</v>
      </c>
      <c r="N241" s="2">
        <v>7.5999999999999998E-2</v>
      </c>
      <c r="O241" s="2">
        <v>8.7999999999999995E-2</v>
      </c>
      <c r="P241" s="2">
        <v>6.6000000000000003E-2</v>
      </c>
      <c r="Q241" s="2">
        <v>6.8000000000000005E-2</v>
      </c>
      <c r="R241" s="2">
        <v>0.10100000000000001</v>
      </c>
      <c r="S241" s="2">
        <v>8.2000000000000003E-2</v>
      </c>
      <c r="T241" s="2">
        <v>6.8000000000000005E-2</v>
      </c>
      <c r="U241" s="2">
        <v>7.4999999999999997E-2</v>
      </c>
      <c r="V241" s="2">
        <v>8.7999999999999995E-2</v>
      </c>
    </row>
    <row r="242" spans="1:22" x14ac:dyDescent="0.25">
      <c r="A242" s="2">
        <v>539</v>
      </c>
      <c r="B242" s="2">
        <v>6.5000000000000002E-2</v>
      </c>
      <c r="C242" s="2">
        <v>6.4000000000000001E-2</v>
      </c>
      <c r="D242" s="2">
        <v>9.2999999999999999E-2</v>
      </c>
      <c r="E242" s="2">
        <v>7.3999999999999996E-2</v>
      </c>
      <c r="F242" s="2">
        <v>6.3E-2</v>
      </c>
      <c r="G242" s="2">
        <v>6.7000000000000004E-2</v>
      </c>
      <c r="H242" s="2">
        <v>7.5999999999999998E-2</v>
      </c>
      <c r="I242" s="2">
        <v>6.5000000000000002E-2</v>
      </c>
      <c r="J242" s="2">
        <v>6.7000000000000004E-2</v>
      </c>
      <c r="K242" s="2">
        <v>0.113</v>
      </c>
      <c r="L242" s="2">
        <v>8.3000000000000004E-2</v>
      </c>
      <c r="M242" s="2">
        <v>6.8000000000000005E-2</v>
      </c>
      <c r="N242" s="2">
        <v>7.4999999999999997E-2</v>
      </c>
      <c r="O242" s="2">
        <v>8.6999999999999994E-2</v>
      </c>
      <c r="P242" s="2">
        <v>6.6000000000000003E-2</v>
      </c>
      <c r="Q242" s="2">
        <v>6.7000000000000004E-2</v>
      </c>
      <c r="R242" s="2">
        <v>0.10100000000000001</v>
      </c>
      <c r="S242" s="2">
        <v>8.1000000000000003E-2</v>
      </c>
      <c r="T242" s="2">
        <v>6.8000000000000005E-2</v>
      </c>
      <c r="U242" s="2">
        <v>7.3999999999999996E-2</v>
      </c>
      <c r="V242" s="2">
        <v>8.6999999999999994E-2</v>
      </c>
    </row>
    <row r="243" spans="1:22" x14ac:dyDescent="0.25">
      <c r="A243" s="2">
        <v>540</v>
      </c>
      <c r="B243" s="2">
        <v>6.5000000000000002E-2</v>
      </c>
      <c r="C243" s="2">
        <v>6.4000000000000001E-2</v>
      </c>
      <c r="D243" s="2">
        <v>9.2999999999999999E-2</v>
      </c>
      <c r="E243" s="2">
        <v>7.3999999999999996E-2</v>
      </c>
      <c r="F243" s="2">
        <v>6.3E-2</v>
      </c>
      <c r="G243" s="2">
        <v>6.6000000000000003E-2</v>
      </c>
      <c r="H243" s="2">
        <v>7.4999999999999997E-2</v>
      </c>
      <c r="I243" s="2">
        <v>6.5000000000000002E-2</v>
      </c>
      <c r="J243" s="2">
        <v>6.7000000000000004E-2</v>
      </c>
      <c r="K243" s="2">
        <v>0.113</v>
      </c>
      <c r="L243" s="2">
        <v>8.2000000000000003E-2</v>
      </c>
      <c r="M243" s="2">
        <v>6.8000000000000005E-2</v>
      </c>
      <c r="N243" s="2">
        <v>7.3999999999999996E-2</v>
      </c>
      <c r="O243" s="2">
        <v>8.5999999999999993E-2</v>
      </c>
      <c r="P243" s="2">
        <v>6.6000000000000003E-2</v>
      </c>
      <c r="Q243" s="2">
        <v>6.7000000000000004E-2</v>
      </c>
      <c r="R243" s="2">
        <v>0.10100000000000001</v>
      </c>
      <c r="S243" s="2">
        <v>8.1000000000000003E-2</v>
      </c>
      <c r="T243" s="2">
        <v>6.7000000000000004E-2</v>
      </c>
      <c r="U243" s="2">
        <v>7.3999999999999996E-2</v>
      </c>
      <c r="V243" s="2">
        <v>8.5999999999999993E-2</v>
      </c>
    </row>
    <row r="244" spans="1:22" x14ac:dyDescent="0.25">
      <c r="A244" s="2">
        <v>541</v>
      </c>
      <c r="B244" s="2">
        <v>6.5000000000000002E-2</v>
      </c>
      <c r="C244" s="2">
        <v>6.4000000000000001E-2</v>
      </c>
      <c r="D244" s="2">
        <v>9.2999999999999999E-2</v>
      </c>
      <c r="E244" s="2">
        <v>7.2999999999999995E-2</v>
      </c>
      <c r="F244" s="2">
        <v>6.3E-2</v>
      </c>
      <c r="G244" s="2">
        <v>6.6000000000000003E-2</v>
      </c>
      <c r="H244" s="2">
        <v>7.4999999999999997E-2</v>
      </c>
      <c r="I244" s="2">
        <v>6.5000000000000002E-2</v>
      </c>
      <c r="J244" s="2">
        <v>6.6000000000000003E-2</v>
      </c>
      <c r="K244" s="2">
        <v>0.112</v>
      </c>
      <c r="L244" s="2">
        <v>8.1000000000000003E-2</v>
      </c>
      <c r="M244" s="2">
        <v>6.7000000000000004E-2</v>
      </c>
      <c r="N244" s="2">
        <v>7.2999999999999995E-2</v>
      </c>
      <c r="O244" s="2">
        <v>8.5000000000000006E-2</v>
      </c>
      <c r="P244" s="2">
        <v>6.6000000000000003E-2</v>
      </c>
      <c r="Q244" s="2">
        <v>6.7000000000000004E-2</v>
      </c>
      <c r="R244" s="2">
        <v>0.1</v>
      </c>
      <c r="S244" s="2">
        <v>0.08</v>
      </c>
      <c r="T244" s="2">
        <v>6.7000000000000004E-2</v>
      </c>
      <c r="U244" s="2">
        <v>7.2999999999999995E-2</v>
      </c>
      <c r="V244" s="2">
        <v>8.5999999999999993E-2</v>
      </c>
    </row>
    <row r="245" spans="1:22" x14ac:dyDescent="0.25">
      <c r="A245" s="2">
        <v>542</v>
      </c>
      <c r="B245" s="2">
        <v>6.5000000000000002E-2</v>
      </c>
      <c r="C245" s="2">
        <v>6.4000000000000001E-2</v>
      </c>
      <c r="D245" s="2">
        <v>9.1999999999999998E-2</v>
      </c>
      <c r="E245" s="2">
        <v>7.2999999999999995E-2</v>
      </c>
      <c r="F245" s="2">
        <v>6.3E-2</v>
      </c>
      <c r="G245" s="2">
        <v>6.5000000000000002E-2</v>
      </c>
      <c r="H245" s="2">
        <v>7.3999999999999996E-2</v>
      </c>
      <c r="I245" s="2">
        <v>6.5000000000000002E-2</v>
      </c>
      <c r="J245" s="2">
        <v>6.6000000000000003E-2</v>
      </c>
      <c r="K245" s="2">
        <v>0.111</v>
      </c>
      <c r="L245" s="2">
        <v>0.08</v>
      </c>
      <c r="M245" s="2">
        <v>6.7000000000000004E-2</v>
      </c>
      <c r="N245" s="2">
        <v>7.1999999999999995E-2</v>
      </c>
      <c r="O245" s="2">
        <v>8.4000000000000005E-2</v>
      </c>
      <c r="P245" s="2">
        <v>6.6000000000000003E-2</v>
      </c>
      <c r="Q245" s="2">
        <v>6.6000000000000003E-2</v>
      </c>
      <c r="R245" s="2">
        <v>9.9000000000000005E-2</v>
      </c>
      <c r="S245" s="2">
        <v>7.9000000000000001E-2</v>
      </c>
      <c r="T245" s="2">
        <v>6.6000000000000003E-2</v>
      </c>
      <c r="U245" s="2">
        <v>7.1999999999999995E-2</v>
      </c>
      <c r="V245" s="2">
        <v>8.4000000000000005E-2</v>
      </c>
    </row>
    <row r="246" spans="1:22" x14ac:dyDescent="0.25">
      <c r="A246" s="2">
        <v>543</v>
      </c>
      <c r="B246" s="2">
        <v>6.5000000000000002E-2</v>
      </c>
      <c r="C246" s="2">
        <v>6.4000000000000001E-2</v>
      </c>
      <c r="D246" s="2">
        <v>9.0999999999999998E-2</v>
      </c>
      <c r="E246" s="2">
        <v>7.2999999999999995E-2</v>
      </c>
      <c r="F246" s="2">
        <v>6.2E-2</v>
      </c>
      <c r="G246" s="2">
        <v>6.6000000000000003E-2</v>
      </c>
      <c r="H246" s="2">
        <v>7.3999999999999996E-2</v>
      </c>
      <c r="I246" s="2">
        <v>6.5000000000000002E-2</v>
      </c>
      <c r="J246" s="2">
        <v>6.5000000000000002E-2</v>
      </c>
      <c r="K246" s="2">
        <v>0.111</v>
      </c>
      <c r="L246" s="2">
        <v>7.9000000000000001E-2</v>
      </c>
      <c r="M246" s="2">
        <v>6.6000000000000003E-2</v>
      </c>
      <c r="N246" s="2">
        <v>7.1999999999999995E-2</v>
      </c>
      <c r="O246" s="2">
        <v>8.3000000000000004E-2</v>
      </c>
      <c r="P246" s="2">
        <v>6.6000000000000003E-2</v>
      </c>
      <c r="Q246" s="2">
        <v>6.6000000000000003E-2</v>
      </c>
      <c r="R246" s="2">
        <v>9.8000000000000004E-2</v>
      </c>
      <c r="S246" s="2">
        <v>7.9000000000000001E-2</v>
      </c>
      <c r="T246" s="2">
        <v>6.6000000000000003E-2</v>
      </c>
      <c r="U246" s="2">
        <v>7.0999999999999994E-2</v>
      </c>
      <c r="V246" s="2">
        <v>8.3000000000000004E-2</v>
      </c>
    </row>
    <row r="247" spans="1:22" x14ac:dyDescent="0.25">
      <c r="A247" s="2">
        <v>544</v>
      </c>
      <c r="B247" s="2">
        <v>6.5000000000000002E-2</v>
      </c>
      <c r="C247" s="2">
        <v>6.4000000000000001E-2</v>
      </c>
      <c r="D247" s="2">
        <v>9.0999999999999998E-2</v>
      </c>
      <c r="E247" s="2">
        <v>7.2999999999999995E-2</v>
      </c>
      <c r="F247" s="2">
        <v>6.2E-2</v>
      </c>
      <c r="G247" s="2">
        <v>6.5000000000000002E-2</v>
      </c>
      <c r="H247" s="2">
        <v>7.2999999999999995E-2</v>
      </c>
      <c r="I247" s="2">
        <v>6.5000000000000002E-2</v>
      </c>
      <c r="J247" s="2">
        <v>6.5000000000000002E-2</v>
      </c>
      <c r="K247" s="2">
        <v>0.11</v>
      </c>
      <c r="L247" s="2">
        <v>7.8E-2</v>
      </c>
      <c r="M247" s="2">
        <v>6.6000000000000003E-2</v>
      </c>
      <c r="N247" s="2">
        <v>7.0999999999999994E-2</v>
      </c>
      <c r="O247" s="2">
        <v>8.2000000000000003E-2</v>
      </c>
      <c r="P247" s="2">
        <v>6.6000000000000003E-2</v>
      </c>
      <c r="Q247" s="2">
        <v>6.6000000000000003E-2</v>
      </c>
      <c r="R247" s="2">
        <v>9.7000000000000003E-2</v>
      </c>
      <c r="S247" s="2">
        <v>7.8E-2</v>
      </c>
      <c r="T247" s="2">
        <v>6.5000000000000002E-2</v>
      </c>
      <c r="U247" s="2">
        <v>7.0999999999999994E-2</v>
      </c>
      <c r="V247" s="2">
        <v>8.3000000000000004E-2</v>
      </c>
    </row>
    <row r="248" spans="1:22" x14ac:dyDescent="0.25">
      <c r="A248" s="2">
        <v>545</v>
      </c>
      <c r="B248" s="2">
        <v>6.5000000000000002E-2</v>
      </c>
      <c r="C248" s="2">
        <v>6.4000000000000001E-2</v>
      </c>
      <c r="D248" s="2">
        <v>9.0999999999999998E-2</v>
      </c>
      <c r="E248" s="2">
        <v>7.1999999999999995E-2</v>
      </c>
      <c r="F248" s="2">
        <v>6.2E-2</v>
      </c>
      <c r="G248" s="2">
        <v>6.5000000000000002E-2</v>
      </c>
      <c r="H248" s="2">
        <v>7.2999999999999995E-2</v>
      </c>
      <c r="I248" s="2">
        <v>6.5000000000000002E-2</v>
      </c>
      <c r="J248" s="2">
        <v>6.5000000000000002E-2</v>
      </c>
      <c r="K248" s="2">
        <v>0.109</v>
      </c>
      <c r="L248" s="2">
        <v>7.6999999999999999E-2</v>
      </c>
      <c r="M248" s="2">
        <v>6.5000000000000002E-2</v>
      </c>
      <c r="N248" s="2">
        <v>7.0000000000000007E-2</v>
      </c>
      <c r="O248" s="2">
        <v>8.1000000000000003E-2</v>
      </c>
      <c r="P248" s="2">
        <v>6.6000000000000003E-2</v>
      </c>
      <c r="Q248" s="2">
        <v>6.5000000000000002E-2</v>
      </c>
      <c r="R248" s="2">
        <v>9.6000000000000002E-2</v>
      </c>
      <c r="S248" s="2">
        <v>7.6999999999999999E-2</v>
      </c>
      <c r="T248" s="2">
        <v>6.5000000000000002E-2</v>
      </c>
      <c r="U248" s="2">
        <v>7.0000000000000007E-2</v>
      </c>
      <c r="V248" s="2">
        <v>8.1000000000000003E-2</v>
      </c>
    </row>
    <row r="249" spans="1:22" x14ac:dyDescent="0.25">
      <c r="A249" s="2">
        <v>546</v>
      </c>
      <c r="B249" s="2">
        <v>6.5000000000000002E-2</v>
      </c>
      <c r="C249" s="2">
        <v>6.4000000000000001E-2</v>
      </c>
      <c r="D249" s="2">
        <v>9.0999999999999998E-2</v>
      </c>
      <c r="E249" s="2">
        <v>7.1999999999999995E-2</v>
      </c>
      <c r="F249" s="2">
        <v>6.2E-2</v>
      </c>
      <c r="G249" s="2">
        <v>6.5000000000000002E-2</v>
      </c>
      <c r="H249" s="2">
        <v>7.2999999999999995E-2</v>
      </c>
      <c r="I249" s="2">
        <v>6.5000000000000002E-2</v>
      </c>
      <c r="J249" s="2">
        <v>6.4000000000000001E-2</v>
      </c>
      <c r="K249" s="2">
        <v>0.109</v>
      </c>
      <c r="L249" s="2">
        <v>7.5999999999999998E-2</v>
      </c>
      <c r="M249" s="2">
        <v>6.4000000000000001E-2</v>
      </c>
      <c r="N249" s="2">
        <v>6.9000000000000006E-2</v>
      </c>
      <c r="O249" s="2">
        <v>0.08</v>
      </c>
      <c r="P249" s="2">
        <v>6.6000000000000003E-2</v>
      </c>
      <c r="Q249" s="2">
        <v>6.5000000000000002E-2</v>
      </c>
      <c r="R249" s="2">
        <v>9.6000000000000002E-2</v>
      </c>
      <c r="S249" s="2">
        <v>7.5999999999999998E-2</v>
      </c>
      <c r="T249" s="2">
        <v>6.4000000000000001E-2</v>
      </c>
      <c r="U249" s="2">
        <v>6.9000000000000006E-2</v>
      </c>
      <c r="V249" s="2">
        <v>0.08</v>
      </c>
    </row>
    <row r="250" spans="1:22" x14ac:dyDescent="0.25">
      <c r="A250" s="2">
        <v>547</v>
      </c>
      <c r="B250" s="2">
        <v>6.5000000000000002E-2</v>
      </c>
      <c r="C250" s="2">
        <v>6.4000000000000001E-2</v>
      </c>
      <c r="D250" s="2">
        <v>9.0999999999999998E-2</v>
      </c>
      <c r="E250" s="2">
        <v>7.1999999999999995E-2</v>
      </c>
      <c r="F250" s="2">
        <v>6.2E-2</v>
      </c>
      <c r="G250" s="2">
        <v>6.5000000000000002E-2</v>
      </c>
      <c r="H250" s="2">
        <v>7.1999999999999995E-2</v>
      </c>
      <c r="I250" s="2">
        <v>6.5000000000000002E-2</v>
      </c>
      <c r="J250" s="2">
        <v>6.4000000000000001E-2</v>
      </c>
      <c r="K250" s="2">
        <v>0.109</v>
      </c>
      <c r="L250" s="2">
        <v>7.5999999999999998E-2</v>
      </c>
      <c r="M250" s="2">
        <v>6.4000000000000001E-2</v>
      </c>
      <c r="N250" s="2">
        <v>6.9000000000000006E-2</v>
      </c>
      <c r="O250" s="2">
        <v>7.9000000000000001E-2</v>
      </c>
      <c r="P250" s="2">
        <v>6.6000000000000003E-2</v>
      </c>
      <c r="Q250" s="2">
        <v>6.5000000000000002E-2</v>
      </c>
      <c r="R250" s="2">
        <v>9.6000000000000002E-2</v>
      </c>
      <c r="S250" s="2">
        <v>7.4999999999999997E-2</v>
      </c>
      <c r="T250" s="2">
        <v>6.4000000000000001E-2</v>
      </c>
      <c r="U250" s="2">
        <v>6.9000000000000006E-2</v>
      </c>
      <c r="V250" s="2">
        <v>0.08</v>
      </c>
    </row>
    <row r="251" spans="1:22" x14ac:dyDescent="0.25">
      <c r="A251" s="2">
        <v>548</v>
      </c>
      <c r="B251" s="2">
        <v>6.5000000000000002E-2</v>
      </c>
      <c r="C251" s="2">
        <v>6.4000000000000001E-2</v>
      </c>
      <c r="D251" s="2">
        <v>9.0999999999999998E-2</v>
      </c>
      <c r="E251" s="2">
        <v>7.1999999999999995E-2</v>
      </c>
      <c r="F251" s="2">
        <v>6.0999999999999999E-2</v>
      </c>
      <c r="G251" s="2">
        <v>6.4000000000000001E-2</v>
      </c>
      <c r="H251" s="2">
        <v>7.1999999999999995E-2</v>
      </c>
      <c r="I251" s="2">
        <v>6.5000000000000002E-2</v>
      </c>
      <c r="J251" s="2">
        <v>6.4000000000000001E-2</v>
      </c>
      <c r="K251" s="2">
        <v>0.108</v>
      </c>
      <c r="L251" s="2">
        <v>7.4999999999999997E-2</v>
      </c>
      <c r="M251" s="2">
        <v>6.4000000000000001E-2</v>
      </c>
      <c r="N251" s="2">
        <v>6.8000000000000005E-2</v>
      </c>
      <c r="O251" s="2">
        <v>7.8E-2</v>
      </c>
      <c r="P251" s="2">
        <v>6.6000000000000003E-2</v>
      </c>
      <c r="Q251" s="2">
        <v>6.5000000000000002E-2</v>
      </c>
      <c r="R251" s="2">
        <v>9.5000000000000001E-2</v>
      </c>
      <c r="S251" s="2">
        <v>7.4999999999999997E-2</v>
      </c>
      <c r="T251" s="2">
        <v>6.4000000000000001E-2</v>
      </c>
      <c r="U251" s="2">
        <v>6.8000000000000005E-2</v>
      </c>
      <c r="V251" s="2">
        <v>7.9000000000000001E-2</v>
      </c>
    </row>
    <row r="252" spans="1:22" x14ac:dyDescent="0.25">
      <c r="A252" s="2">
        <v>549</v>
      </c>
      <c r="B252" s="2">
        <v>6.5000000000000002E-2</v>
      </c>
      <c r="C252" s="2">
        <v>6.4000000000000001E-2</v>
      </c>
      <c r="D252" s="2">
        <v>9.0999999999999998E-2</v>
      </c>
      <c r="E252" s="2">
        <v>7.1999999999999995E-2</v>
      </c>
      <c r="F252" s="2">
        <v>6.2E-2</v>
      </c>
      <c r="G252" s="2">
        <v>6.4000000000000001E-2</v>
      </c>
      <c r="H252" s="2">
        <v>7.1999999999999995E-2</v>
      </c>
      <c r="I252" s="2">
        <v>6.5000000000000002E-2</v>
      </c>
      <c r="J252" s="2">
        <v>6.4000000000000001E-2</v>
      </c>
      <c r="K252" s="2">
        <v>0.108</v>
      </c>
      <c r="L252" s="2">
        <v>7.4999999999999997E-2</v>
      </c>
      <c r="M252" s="2">
        <v>6.3E-2</v>
      </c>
      <c r="N252" s="2">
        <v>6.8000000000000005E-2</v>
      </c>
      <c r="O252" s="2">
        <v>7.8E-2</v>
      </c>
      <c r="P252" s="2">
        <v>6.6000000000000003E-2</v>
      </c>
      <c r="Q252" s="2">
        <v>6.4000000000000001E-2</v>
      </c>
      <c r="R252" s="2">
        <v>9.5000000000000001E-2</v>
      </c>
      <c r="S252" s="2">
        <v>7.3999999999999996E-2</v>
      </c>
      <c r="T252" s="2">
        <v>6.3E-2</v>
      </c>
      <c r="U252" s="2">
        <v>6.8000000000000005E-2</v>
      </c>
      <c r="V252" s="2">
        <v>7.9000000000000001E-2</v>
      </c>
    </row>
    <row r="253" spans="1:22" x14ac:dyDescent="0.25">
      <c r="A253" s="2">
        <v>550</v>
      </c>
      <c r="B253" s="2">
        <v>6.5000000000000002E-2</v>
      </c>
      <c r="C253" s="2">
        <v>6.3E-2</v>
      </c>
      <c r="D253" s="2">
        <v>0.09</v>
      </c>
      <c r="E253" s="2">
        <v>7.0999999999999994E-2</v>
      </c>
      <c r="F253" s="2">
        <v>6.0999999999999999E-2</v>
      </c>
      <c r="G253" s="2">
        <v>6.4000000000000001E-2</v>
      </c>
      <c r="H253" s="2">
        <v>7.1999999999999995E-2</v>
      </c>
      <c r="I253" s="2">
        <v>6.5000000000000002E-2</v>
      </c>
      <c r="J253" s="2">
        <v>6.3E-2</v>
      </c>
      <c r="K253" s="2">
        <v>0.107</v>
      </c>
      <c r="L253" s="2">
        <v>7.3999999999999996E-2</v>
      </c>
      <c r="M253" s="2">
        <v>6.3E-2</v>
      </c>
      <c r="N253" s="2">
        <v>6.7000000000000004E-2</v>
      </c>
      <c r="O253" s="2">
        <v>7.6999999999999999E-2</v>
      </c>
      <c r="P253" s="2">
        <v>6.5000000000000002E-2</v>
      </c>
      <c r="Q253" s="2">
        <v>6.4000000000000001E-2</v>
      </c>
      <c r="R253" s="2">
        <v>9.4E-2</v>
      </c>
      <c r="S253" s="2">
        <v>7.3999999999999996E-2</v>
      </c>
      <c r="T253" s="2">
        <v>6.3E-2</v>
      </c>
      <c r="U253" s="2">
        <v>6.7000000000000004E-2</v>
      </c>
      <c r="V253" s="2">
        <v>7.8E-2</v>
      </c>
    </row>
    <row r="254" spans="1:22" x14ac:dyDescent="0.25">
      <c r="A254" s="2">
        <v>551</v>
      </c>
      <c r="B254" s="2">
        <v>6.5000000000000002E-2</v>
      </c>
      <c r="C254" s="2">
        <v>6.3E-2</v>
      </c>
      <c r="D254" s="2">
        <v>9.0999999999999998E-2</v>
      </c>
      <c r="E254" s="2">
        <v>7.0999999999999994E-2</v>
      </c>
      <c r="F254" s="2">
        <v>6.0999999999999999E-2</v>
      </c>
      <c r="G254" s="2">
        <v>6.4000000000000001E-2</v>
      </c>
      <c r="H254" s="2">
        <v>7.0999999999999994E-2</v>
      </c>
      <c r="I254" s="2">
        <v>6.5000000000000002E-2</v>
      </c>
      <c r="J254" s="2">
        <v>6.3E-2</v>
      </c>
      <c r="K254" s="2">
        <v>0.107</v>
      </c>
      <c r="L254" s="2">
        <v>7.3999999999999996E-2</v>
      </c>
      <c r="M254" s="2">
        <v>6.3E-2</v>
      </c>
      <c r="N254" s="2">
        <v>6.7000000000000004E-2</v>
      </c>
      <c r="O254" s="2">
        <v>7.5999999999999998E-2</v>
      </c>
      <c r="P254" s="2">
        <v>6.5000000000000002E-2</v>
      </c>
      <c r="Q254" s="2">
        <v>6.4000000000000001E-2</v>
      </c>
      <c r="R254" s="2">
        <v>9.5000000000000001E-2</v>
      </c>
      <c r="S254" s="2">
        <v>7.3999999999999996E-2</v>
      </c>
      <c r="T254" s="2">
        <v>6.3E-2</v>
      </c>
      <c r="U254" s="2">
        <v>6.7000000000000004E-2</v>
      </c>
      <c r="V254" s="2">
        <v>7.6999999999999999E-2</v>
      </c>
    </row>
    <row r="255" spans="1:22" x14ac:dyDescent="0.25">
      <c r="A255" s="2">
        <v>552</v>
      </c>
      <c r="B255" s="2">
        <v>6.4000000000000001E-2</v>
      </c>
      <c r="C255" s="2">
        <v>6.3E-2</v>
      </c>
      <c r="D255" s="2">
        <v>9.0999999999999998E-2</v>
      </c>
      <c r="E255" s="2">
        <v>7.0999999999999994E-2</v>
      </c>
      <c r="F255" s="2">
        <v>6.0999999999999999E-2</v>
      </c>
      <c r="G255" s="2">
        <v>6.4000000000000001E-2</v>
      </c>
      <c r="H255" s="2">
        <v>7.0999999999999994E-2</v>
      </c>
      <c r="I255" s="2">
        <v>6.5000000000000002E-2</v>
      </c>
      <c r="J255" s="2">
        <v>6.3E-2</v>
      </c>
      <c r="K255" s="2">
        <v>0.107</v>
      </c>
      <c r="L255" s="2">
        <v>7.2999999999999995E-2</v>
      </c>
      <c r="M255" s="2">
        <v>6.3E-2</v>
      </c>
      <c r="N255" s="2">
        <v>6.6000000000000003E-2</v>
      </c>
      <c r="O255" s="2">
        <v>7.5999999999999998E-2</v>
      </c>
      <c r="P255" s="2">
        <v>6.5000000000000002E-2</v>
      </c>
      <c r="Q255" s="2">
        <v>6.4000000000000001E-2</v>
      </c>
      <c r="R255" s="2">
        <v>9.4E-2</v>
      </c>
      <c r="S255" s="2">
        <v>7.2999999999999995E-2</v>
      </c>
      <c r="T255" s="2">
        <v>6.3E-2</v>
      </c>
      <c r="U255" s="2">
        <v>6.7000000000000004E-2</v>
      </c>
      <c r="V255" s="2">
        <v>7.6999999999999999E-2</v>
      </c>
    </row>
    <row r="256" spans="1:22" x14ac:dyDescent="0.25">
      <c r="A256" s="2">
        <v>553</v>
      </c>
      <c r="B256" s="2">
        <v>6.5000000000000002E-2</v>
      </c>
      <c r="C256" s="2">
        <v>6.4000000000000001E-2</v>
      </c>
      <c r="D256" s="2">
        <v>0.09</v>
      </c>
      <c r="E256" s="2">
        <v>7.0999999999999994E-2</v>
      </c>
      <c r="F256" s="2">
        <v>6.0999999999999999E-2</v>
      </c>
      <c r="G256" s="2">
        <v>6.4000000000000001E-2</v>
      </c>
      <c r="H256" s="2">
        <v>7.0999999999999994E-2</v>
      </c>
      <c r="I256" s="2">
        <v>6.5000000000000002E-2</v>
      </c>
      <c r="J256" s="2">
        <v>6.3E-2</v>
      </c>
      <c r="K256" s="2">
        <v>0.106</v>
      </c>
      <c r="L256" s="2">
        <v>7.2999999999999995E-2</v>
      </c>
      <c r="M256" s="2">
        <v>6.3E-2</v>
      </c>
      <c r="N256" s="2">
        <v>6.6000000000000003E-2</v>
      </c>
      <c r="O256" s="2">
        <v>7.5999999999999998E-2</v>
      </c>
      <c r="P256" s="2">
        <v>6.5000000000000002E-2</v>
      </c>
      <c r="Q256" s="2">
        <v>6.4000000000000001E-2</v>
      </c>
      <c r="R256" s="2">
        <v>9.4E-2</v>
      </c>
      <c r="S256" s="2">
        <v>7.2999999999999995E-2</v>
      </c>
      <c r="T256" s="2">
        <v>6.3E-2</v>
      </c>
      <c r="U256" s="2">
        <v>6.7000000000000004E-2</v>
      </c>
      <c r="V256" s="2">
        <v>7.6999999999999999E-2</v>
      </c>
    </row>
    <row r="257" spans="1:22" x14ac:dyDescent="0.25">
      <c r="A257" s="2">
        <v>554</v>
      </c>
      <c r="B257" s="2">
        <v>6.5000000000000002E-2</v>
      </c>
      <c r="C257" s="2">
        <v>6.3E-2</v>
      </c>
      <c r="D257" s="2">
        <v>0.09</v>
      </c>
      <c r="E257" s="2">
        <v>7.0999999999999994E-2</v>
      </c>
      <c r="F257" s="2">
        <v>6.0999999999999999E-2</v>
      </c>
      <c r="G257" s="2">
        <v>6.4000000000000001E-2</v>
      </c>
      <c r="H257" s="2">
        <v>7.0999999999999994E-2</v>
      </c>
      <c r="I257" s="2">
        <v>6.5000000000000002E-2</v>
      </c>
      <c r="J257" s="2">
        <v>6.3E-2</v>
      </c>
      <c r="K257" s="2">
        <v>0.106</v>
      </c>
      <c r="L257" s="2">
        <v>7.2999999999999995E-2</v>
      </c>
      <c r="M257" s="2">
        <v>6.2E-2</v>
      </c>
      <c r="N257" s="2">
        <v>6.6000000000000003E-2</v>
      </c>
      <c r="O257" s="2">
        <v>7.5999999999999998E-2</v>
      </c>
      <c r="P257" s="2">
        <v>6.5000000000000002E-2</v>
      </c>
      <c r="Q257" s="2">
        <v>6.4000000000000001E-2</v>
      </c>
      <c r="R257" s="2">
        <v>9.4E-2</v>
      </c>
      <c r="S257" s="2">
        <v>7.2999999999999995E-2</v>
      </c>
      <c r="T257" s="2">
        <v>6.3E-2</v>
      </c>
      <c r="U257" s="2">
        <v>6.6000000000000003E-2</v>
      </c>
      <c r="V257" s="2">
        <v>7.5999999999999998E-2</v>
      </c>
    </row>
    <row r="258" spans="1:22" x14ac:dyDescent="0.25">
      <c r="A258" s="2">
        <v>555</v>
      </c>
      <c r="B258" s="2">
        <v>6.4000000000000001E-2</v>
      </c>
      <c r="C258" s="2">
        <v>6.3E-2</v>
      </c>
      <c r="D258" s="2">
        <v>0.09</v>
      </c>
      <c r="E258" s="2">
        <v>7.0999999999999994E-2</v>
      </c>
      <c r="F258" s="2">
        <v>6.0999999999999999E-2</v>
      </c>
      <c r="G258" s="2">
        <v>6.4000000000000001E-2</v>
      </c>
      <c r="H258" s="2">
        <v>7.0999999999999994E-2</v>
      </c>
      <c r="I258" s="2">
        <v>6.5000000000000002E-2</v>
      </c>
      <c r="J258" s="2">
        <v>6.3E-2</v>
      </c>
      <c r="K258" s="2">
        <v>0.106</v>
      </c>
      <c r="L258" s="2">
        <v>7.2999999999999995E-2</v>
      </c>
      <c r="M258" s="2">
        <v>6.2E-2</v>
      </c>
      <c r="N258" s="2">
        <v>6.6000000000000003E-2</v>
      </c>
      <c r="O258" s="2">
        <v>7.5999999999999998E-2</v>
      </c>
      <c r="P258" s="2">
        <v>6.6000000000000003E-2</v>
      </c>
      <c r="Q258" s="2">
        <v>6.4000000000000001E-2</v>
      </c>
      <c r="R258" s="2">
        <v>9.4E-2</v>
      </c>
      <c r="S258" s="2">
        <v>7.2999999999999995E-2</v>
      </c>
      <c r="T258" s="2">
        <v>6.2E-2</v>
      </c>
      <c r="U258" s="2">
        <v>6.6000000000000003E-2</v>
      </c>
      <c r="V258" s="2">
        <v>7.5999999999999998E-2</v>
      </c>
    </row>
    <row r="259" spans="1:22" x14ac:dyDescent="0.25">
      <c r="A259" s="2">
        <v>556</v>
      </c>
      <c r="B259" s="2">
        <v>6.4000000000000001E-2</v>
      </c>
      <c r="C259" s="2">
        <v>6.3E-2</v>
      </c>
      <c r="D259" s="2">
        <v>0.09</v>
      </c>
      <c r="E259" s="2">
        <v>7.0999999999999994E-2</v>
      </c>
      <c r="F259" s="2">
        <v>6.0999999999999999E-2</v>
      </c>
      <c r="G259" s="2">
        <v>6.4000000000000001E-2</v>
      </c>
      <c r="H259" s="2">
        <v>7.0999999999999994E-2</v>
      </c>
      <c r="I259" s="2">
        <v>6.5000000000000002E-2</v>
      </c>
      <c r="J259" s="2">
        <v>6.3E-2</v>
      </c>
      <c r="K259" s="2">
        <v>0.106</v>
      </c>
      <c r="L259" s="2">
        <v>7.1999999999999995E-2</v>
      </c>
      <c r="M259" s="2">
        <v>6.2E-2</v>
      </c>
      <c r="N259" s="2">
        <v>6.6000000000000003E-2</v>
      </c>
      <c r="O259" s="2">
        <v>7.4999999999999997E-2</v>
      </c>
      <c r="P259" s="2">
        <v>6.5000000000000002E-2</v>
      </c>
      <c r="Q259" s="2">
        <v>6.3E-2</v>
      </c>
      <c r="R259" s="2">
        <v>9.4E-2</v>
      </c>
      <c r="S259" s="2">
        <v>7.2999999999999995E-2</v>
      </c>
      <c r="T259" s="2">
        <v>6.2E-2</v>
      </c>
      <c r="U259" s="2">
        <v>6.6000000000000003E-2</v>
      </c>
      <c r="V259" s="2">
        <v>7.5999999999999998E-2</v>
      </c>
    </row>
    <row r="260" spans="1:22" x14ac:dyDescent="0.25">
      <c r="A260" s="2">
        <v>557</v>
      </c>
      <c r="B260" s="2">
        <v>6.4000000000000001E-2</v>
      </c>
      <c r="C260" s="2">
        <v>6.3E-2</v>
      </c>
      <c r="D260" s="2">
        <v>0.09</v>
      </c>
      <c r="E260" s="2">
        <v>7.0999999999999994E-2</v>
      </c>
      <c r="F260" s="2">
        <v>6.0999999999999999E-2</v>
      </c>
      <c r="G260" s="2">
        <v>6.4000000000000001E-2</v>
      </c>
      <c r="H260" s="2">
        <v>7.0999999999999994E-2</v>
      </c>
      <c r="I260" s="2">
        <v>6.5000000000000002E-2</v>
      </c>
      <c r="J260" s="2">
        <v>6.3E-2</v>
      </c>
      <c r="K260" s="2">
        <v>0.106</v>
      </c>
      <c r="L260" s="2">
        <v>7.1999999999999995E-2</v>
      </c>
      <c r="M260" s="2">
        <v>6.2E-2</v>
      </c>
      <c r="N260" s="2">
        <v>6.6000000000000003E-2</v>
      </c>
      <c r="O260" s="2">
        <v>7.4999999999999997E-2</v>
      </c>
      <c r="P260" s="2">
        <v>6.5000000000000002E-2</v>
      </c>
      <c r="Q260" s="2">
        <v>6.4000000000000001E-2</v>
      </c>
      <c r="R260" s="2">
        <v>9.4E-2</v>
      </c>
      <c r="S260" s="2">
        <v>7.2999999999999995E-2</v>
      </c>
      <c r="T260" s="2">
        <v>6.3E-2</v>
      </c>
      <c r="U260" s="2">
        <v>6.6000000000000003E-2</v>
      </c>
      <c r="V260" s="2">
        <v>7.5999999999999998E-2</v>
      </c>
    </row>
    <row r="261" spans="1:22" x14ac:dyDescent="0.25">
      <c r="A261" s="2">
        <v>558</v>
      </c>
      <c r="B261" s="2">
        <v>6.4000000000000001E-2</v>
      </c>
      <c r="C261" s="2">
        <v>6.3E-2</v>
      </c>
      <c r="D261" s="2">
        <v>0.09</v>
      </c>
      <c r="E261" s="2">
        <v>7.0999999999999994E-2</v>
      </c>
      <c r="F261" s="2">
        <v>6.0999999999999999E-2</v>
      </c>
      <c r="G261" s="2">
        <v>6.4000000000000001E-2</v>
      </c>
      <c r="H261" s="2">
        <v>7.0999999999999994E-2</v>
      </c>
      <c r="I261" s="2">
        <v>6.5000000000000002E-2</v>
      </c>
      <c r="J261" s="2">
        <v>6.3E-2</v>
      </c>
      <c r="K261" s="2">
        <v>0.106</v>
      </c>
      <c r="L261" s="2">
        <v>7.1999999999999995E-2</v>
      </c>
      <c r="M261" s="2">
        <v>6.2E-2</v>
      </c>
      <c r="N261" s="2">
        <v>6.5000000000000002E-2</v>
      </c>
      <c r="O261" s="2">
        <v>7.4999999999999997E-2</v>
      </c>
      <c r="P261" s="2">
        <v>6.5000000000000002E-2</v>
      </c>
      <c r="Q261" s="2">
        <v>6.4000000000000001E-2</v>
      </c>
      <c r="R261" s="2">
        <v>9.4E-2</v>
      </c>
      <c r="S261" s="2">
        <v>7.2999999999999995E-2</v>
      </c>
      <c r="T261" s="2">
        <v>6.2E-2</v>
      </c>
      <c r="U261" s="2">
        <v>6.6000000000000003E-2</v>
      </c>
      <c r="V261" s="2">
        <v>7.5999999999999998E-2</v>
      </c>
    </row>
    <row r="262" spans="1:22" x14ac:dyDescent="0.25">
      <c r="A262" s="2">
        <v>559</v>
      </c>
      <c r="B262" s="2">
        <v>6.4000000000000001E-2</v>
      </c>
      <c r="C262" s="2">
        <v>6.3E-2</v>
      </c>
      <c r="D262" s="2">
        <v>0.09</v>
      </c>
      <c r="E262" s="2">
        <v>7.0999999999999994E-2</v>
      </c>
      <c r="F262" s="2">
        <v>6.0999999999999999E-2</v>
      </c>
      <c r="G262" s="2">
        <v>6.4000000000000001E-2</v>
      </c>
      <c r="H262" s="2">
        <v>7.0999999999999994E-2</v>
      </c>
      <c r="I262" s="2">
        <v>6.5000000000000002E-2</v>
      </c>
      <c r="J262" s="2">
        <v>6.3E-2</v>
      </c>
      <c r="K262" s="2">
        <v>0.106</v>
      </c>
      <c r="L262" s="2">
        <v>7.1999999999999995E-2</v>
      </c>
      <c r="M262" s="2">
        <v>6.2E-2</v>
      </c>
      <c r="N262" s="2">
        <v>6.5000000000000002E-2</v>
      </c>
      <c r="O262" s="2">
        <v>7.4999999999999997E-2</v>
      </c>
      <c r="P262" s="2">
        <v>6.5000000000000002E-2</v>
      </c>
      <c r="Q262" s="2">
        <v>6.4000000000000001E-2</v>
      </c>
      <c r="R262" s="2">
        <v>9.4E-2</v>
      </c>
      <c r="S262" s="2">
        <v>7.1999999999999995E-2</v>
      </c>
      <c r="T262" s="2">
        <v>6.2E-2</v>
      </c>
      <c r="U262" s="2">
        <v>6.6000000000000003E-2</v>
      </c>
      <c r="V262" s="2">
        <v>7.5999999999999998E-2</v>
      </c>
    </row>
    <row r="263" spans="1:22" x14ac:dyDescent="0.25">
      <c r="A263" s="2">
        <v>560</v>
      </c>
      <c r="B263" s="2">
        <v>6.4000000000000001E-2</v>
      </c>
      <c r="C263" s="2">
        <v>6.3E-2</v>
      </c>
      <c r="D263" s="2">
        <v>9.0999999999999998E-2</v>
      </c>
      <c r="E263" s="2">
        <v>7.0999999999999994E-2</v>
      </c>
      <c r="F263" s="2">
        <v>6.0999999999999999E-2</v>
      </c>
      <c r="G263" s="2">
        <v>6.4000000000000001E-2</v>
      </c>
      <c r="H263" s="2">
        <v>7.0999999999999994E-2</v>
      </c>
      <c r="I263" s="2">
        <v>6.5000000000000002E-2</v>
      </c>
      <c r="J263" s="2">
        <v>6.3E-2</v>
      </c>
      <c r="K263" s="2">
        <v>0.106</v>
      </c>
      <c r="L263" s="2">
        <v>7.1999999999999995E-2</v>
      </c>
      <c r="M263" s="2">
        <v>6.2E-2</v>
      </c>
      <c r="N263" s="2">
        <v>6.5000000000000002E-2</v>
      </c>
      <c r="O263" s="2">
        <v>7.4999999999999997E-2</v>
      </c>
      <c r="P263" s="2">
        <v>6.5000000000000002E-2</v>
      </c>
      <c r="Q263" s="2">
        <v>6.4000000000000001E-2</v>
      </c>
      <c r="R263" s="2">
        <v>9.4E-2</v>
      </c>
      <c r="S263" s="2">
        <v>7.1999999999999995E-2</v>
      </c>
      <c r="T263" s="2">
        <v>6.2E-2</v>
      </c>
      <c r="U263" s="2">
        <v>6.6000000000000003E-2</v>
      </c>
      <c r="V263" s="2">
        <v>7.4999999999999997E-2</v>
      </c>
    </row>
    <row r="264" spans="1:22" x14ac:dyDescent="0.25">
      <c r="A264" s="2">
        <v>561</v>
      </c>
      <c r="B264" s="2">
        <v>6.4000000000000001E-2</v>
      </c>
      <c r="C264" s="2">
        <v>6.3E-2</v>
      </c>
      <c r="D264" s="2">
        <v>9.0999999999999998E-2</v>
      </c>
      <c r="E264" s="2">
        <v>7.0999999999999994E-2</v>
      </c>
      <c r="F264" s="2">
        <v>6.0999999999999999E-2</v>
      </c>
      <c r="G264" s="2">
        <v>6.4000000000000001E-2</v>
      </c>
      <c r="H264" s="2">
        <v>7.0999999999999994E-2</v>
      </c>
      <c r="I264" s="2">
        <v>6.5000000000000002E-2</v>
      </c>
      <c r="J264" s="2">
        <v>6.3E-2</v>
      </c>
      <c r="K264" s="2">
        <v>0.106</v>
      </c>
      <c r="L264" s="2">
        <v>7.1999999999999995E-2</v>
      </c>
      <c r="M264" s="2">
        <v>6.2E-2</v>
      </c>
      <c r="N264" s="2">
        <v>6.5000000000000002E-2</v>
      </c>
      <c r="O264" s="2">
        <v>7.3999999999999996E-2</v>
      </c>
      <c r="P264" s="2">
        <v>6.5000000000000002E-2</v>
      </c>
      <c r="Q264" s="2">
        <v>6.4000000000000001E-2</v>
      </c>
      <c r="R264" s="2">
        <v>9.4E-2</v>
      </c>
      <c r="S264" s="2">
        <v>7.1999999999999995E-2</v>
      </c>
      <c r="T264" s="2">
        <v>6.2E-2</v>
      </c>
      <c r="U264" s="2">
        <v>6.6000000000000003E-2</v>
      </c>
      <c r="V264" s="2">
        <v>7.4999999999999997E-2</v>
      </c>
    </row>
    <row r="265" spans="1:22" x14ac:dyDescent="0.25">
      <c r="A265" s="2">
        <v>562</v>
      </c>
      <c r="B265" s="2">
        <v>6.4000000000000001E-2</v>
      </c>
      <c r="C265" s="2">
        <v>6.3E-2</v>
      </c>
      <c r="D265" s="2">
        <v>9.0999999999999998E-2</v>
      </c>
      <c r="E265" s="2">
        <v>7.1999999999999995E-2</v>
      </c>
      <c r="F265" s="2">
        <v>6.0999999999999999E-2</v>
      </c>
      <c r="G265" s="2">
        <v>6.4000000000000001E-2</v>
      </c>
      <c r="H265" s="2">
        <v>7.0999999999999994E-2</v>
      </c>
      <c r="I265" s="2">
        <v>6.5000000000000002E-2</v>
      </c>
      <c r="J265" s="2">
        <v>6.3E-2</v>
      </c>
      <c r="K265" s="2">
        <v>0.106</v>
      </c>
      <c r="L265" s="2">
        <v>7.1999999999999995E-2</v>
      </c>
      <c r="M265" s="2">
        <v>6.2E-2</v>
      </c>
      <c r="N265" s="2">
        <v>6.5000000000000002E-2</v>
      </c>
      <c r="O265" s="2">
        <v>7.3999999999999996E-2</v>
      </c>
      <c r="P265" s="2">
        <v>6.5000000000000002E-2</v>
      </c>
      <c r="Q265" s="2">
        <v>6.4000000000000001E-2</v>
      </c>
      <c r="R265" s="2">
        <v>9.4E-2</v>
      </c>
      <c r="S265" s="2">
        <v>7.1999999999999995E-2</v>
      </c>
      <c r="T265" s="2">
        <v>6.2E-2</v>
      </c>
      <c r="U265" s="2">
        <v>6.6000000000000003E-2</v>
      </c>
      <c r="V265" s="2">
        <v>7.5999999999999998E-2</v>
      </c>
    </row>
    <row r="266" spans="1:22" x14ac:dyDescent="0.25">
      <c r="A266" s="2">
        <v>563</v>
      </c>
      <c r="B266" s="2">
        <v>6.4000000000000001E-2</v>
      </c>
      <c r="C266" s="2">
        <v>6.4000000000000001E-2</v>
      </c>
      <c r="D266" s="2">
        <v>9.0999999999999998E-2</v>
      </c>
      <c r="E266" s="2">
        <v>7.1999999999999995E-2</v>
      </c>
      <c r="F266" s="2">
        <v>6.0999999999999999E-2</v>
      </c>
      <c r="G266" s="2">
        <v>6.4000000000000001E-2</v>
      </c>
      <c r="H266" s="2">
        <v>7.0999999999999994E-2</v>
      </c>
      <c r="I266" s="2">
        <v>6.5000000000000002E-2</v>
      </c>
      <c r="J266" s="2">
        <v>6.3E-2</v>
      </c>
      <c r="K266" s="2">
        <v>0.106</v>
      </c>
      <c r="L266" s="2">
        <v>7.1999999999999995E-2</v>
      </c>
      <c r="M266" s="2">
        <v>6.2E-2</v>
      </c>
      <c r="N266" s="2">
        <v>6.5000000000000002E-2</v>
      </c>
      <c r="O266" s="2">
        <v>7.3999999999999996E-2</v>
      </c>
      <c r="P266" s="2">
        <v>6.5000000000000002E-2</v>
      </c>
      <c r="Q266" s="2">
        <v>6.4000000000000001E-2</v>
      </c>
      <c r="R266" s="2">
        <v>9.4E-2</v>
      </c>
      <c r="S266" s="2">
        <v>7.1999999999999995E-2</v>
      </c>
      <c r="T266" s="2">
        <v>6.2E-2</v>
      </c>
      <c r="U266" s="2">
        <v>6.6000000000000003E-2</v>
      </c>
      <c r="V266" s="2">
        <v>7.4999999999999997E-2</v>
      </c>
    </row>
    <row r="267" spans="1:22" x14ac:dyDescent="0.25">
      <c r="A267" s="2">
        <v>564</v>
      </c>
      <c r="B267" s="2">
        <v>6.4000000000000001E-2</v>
      </c>
      <c r="C267" s="2">
        <v>6.4000000000000001E-2</v>
      </c>
      <c r="D267" s="2">
        <v>9.0999999999999998E-2</v>
      </c>
      <c r="E267" s="2">
        <v>7.1999999999999995E-2</v>
      </c>
      <c r="F267" s="2">
        <v>6.2E-2</v>
      </c>
      <c r="G267" s="2">
        <v>6.4000000000000001E-2</v>
      </c>
      <c r="H267" s="2">
        <v>7.1999999999999995E-2</v>
      </c>
      <c r="I267" s="2">
        <v>6.5000000000000002E-2</v>
      </c>
      <c r="J267" s="2">
        <v>6.3E-2</v>
      </c>
      <c r="K267" s="2">
        <v>0.105</v>
      </c>
      <c r="L267" s="2">
        <v>7.1999999999999995E-2</v>
      </c>
      <c r="M267" s="2">
        <v>6.2E-2</v>
      </c>
      <c r="N267" s="2">
        <v>6.5000000000000002E-2</v>
      </c>
      <c r="O267" s="2">
        <v>7.3999999999999996E-2</v>
      </c>
      <c r="P267" s="2">
        <v>6.5000000000000002E-2</v>
      </c>
      <c r="Q267" s="2">
        <v>6.3E-2</v>
      </c>
      <c r="R267" s="2">
        <v>9.4E-2</v>
      </c>
      <c r="S267" s="2">
        <v>7.1999999999999995E-2</v>
      </c>
      <c r="T267" s="2">
        <v>6.2E-2</v>
      </c>
      <c r="U267" s="2">
        <v>6.6000000000000003E-2</v>
      </c>
      <c r="V267" s="2">
        <v>7.4999999999999997E-2</v>
      </c>
    </row>
    <row r="268" spans="1:22" x14ac:dyDescent="0.25">
      <c r="A268" s="2">
        <v>565</v>
      </c>
      <c r="B268" s="2">
        <v>6.4000000000000001E-2</v>
      </c>
      <c r="C268" s="2">
        <v>6.4000000000000001E-2</v>
      </c>
      <c r="D268" s="2">
        <v>9.0999999999999998E-2</v>
      </c>
      <c r="E268" s="2">
        <v>7.1999999999999995E-2</v>
      </c>
      <c r="F268" s="2">
        <v>6.2E-2</v>
      </c>
      <c r="G268" s="2">
        <v>6.5000000000000002E-2</v>
      </c>
      <c r="H268" s="2">
        <v>7.1999999999999995E-2</v>
      </c>
      <c r="I268" s="2">
        <v>6.5000000000000002E-2</v>
      </c>
      <c r="J268" s="2">
        <v>6.3E-2</v>
      </c>
      <c r="K268" s="2">
        <v>0.105</v>
      </c>
      <c r="L268" s="2">
        <v>7.0999999999999994E-2</v>
      </c>
      <c r="M268" s="2">
        <v>6.2E-2</v>
      </c>
      <c r="N268" s="2">
        <v>6.5000000000000002E-2</v>
      </c>
      <c r="O268" s="2">
        <v>7.3999999999999996E-2</v>
      </c>
      <c r="P268" s="2">
        <v>6.5000000000000002E-2</v>
      </c>
      <c r="Q268" s="2">
        <v>6.4000000000000001E-2</v>
      </c>
      <c r="R268" s="2">
        <v>9.4E-2</v>
      </c>
      <c r="S268" s="2">
        <v>7.1999999999999995E-2</v>
      </c>
      <c r="T268" s="2">
        <v>6.2E-2</v>
      </c>
      <c r="U268" s="2">
        <v>6.6000000000000003E-2</v>
      </c>
      <c r="V268" s="2">
        <v>7.4999999999999997E-2</v>
      </c>
    </row>
    <row r="269" spans="1:22" x14ac:dyDescent="0.25">
      <c r="A269" s="2">
        <v>566</v>
      </c>
      <c r="B269" s="2">
        <v>6.4000000000000001E-2</v>
      </c>
      <c r="C269" s="2">
        <v>6.3E-2</v>
      </c>
      <c r="D269" s="2">
        <v>9.0999999999999998E-2</v>
      </c>
      <c r="E269" s="2">
        <v>7.1999999999999995E-2</v>
      </c>
      <c r="F269" s="2">
        <v>6.2E-2</v>
      </c>
      <c r="G269" s="2">
        <v>6.5000000000000002E-2</v>
      </c>
      <c r="H269" s="2">
        <v>7.1999999999999995E-2</v>
      </c>
      <c r="I269" s="2">
        <v>6.5000000000000002E-2</v>
      </c>
      <c r="J269" s="2">
        <v>6.3E-2</v>
      </c>
      <c r="K269" s="2">
        <v>0.105</v>
      </c>
      <c r="L269" s="2">
        <v>7.0999999999999994E-2</v>
      </c>
      <c r="M269" s="2">
        <v>6.2E-2</v>
      </c>
      <c r="N269" s="2">
        <v>6.4000000000000001E-2</v>
      </c>
      <c r="O269" s="2">
        <v>7.2999999999999995E-2</v>
      </c>
      <c r="P269" s="2">
        <v>6.5000000000000002E-2</v>
      </c>
      <c r="Q269" s="2">
        <v>6.3E-2</v>
      </c>
      <c r="R269" s="2">
        <v>9.2999999999999999E-2</v>
      </c>
      <c r="S269" s="2">
        <v>7.1999999999999995E-2</v>
      </c>
      <c r="T269" s="2">
        <v>6.2E-2</v>
      </c>
      <c r="U269" s="2">
        <v>6.6000000000000003E-2</v>
      </c>
      <c r="V269" s="2">
        <v>7.4999999999999997E-2</v>
      </c>
    </row>
    <row r="270" spans="1:22" x14ac:dyDescent="0.25">
      <c r="A270" s="2">
        <v>567</v>
      </c>
      <c r="B270" s="2">
        <v>6.4000000000000001E-2</v>
      </c>
      <c r="C270" s="2">
        <v>6.4000000000000001E-2</v>
      </c>
      <c r="D270" s="2">
        <v>9.1999999999999998E-2</v>
      </c>
      <c r="E270" s="2">
        <v>7.1999999999999995E-2</v>
      </c>
      <c r="F270" s="2">
        <v>6.2E-2</v>
      </c>
      <c r="G270" s="2">
        <v>6.5000000000000002E-2</v>
      </c>
      <c r="H270" s="2">
        <v>7.1999999999999995E-2</v>
      </c>
      <c r="I270" s="2">
        <v>6.5000000000000002E-2</v>
      </c>
      <c r="J270" s="2">
        <v>6.3E-2</v>
      </c>
      <c r="K270" s="2">
        <v>0.105</v>
      </c>
      <c r="L270" s="2">
        <v>7.0999999999999994E-2</v>
      </c>
      <c r="M270" s="2">
        <v>6.2E-2</v>
      </c>
      <c r="N270" s="2">
        <v>6.5000000000000002E-2</v>
      </c>
      <c r="O270" s="2">
        <v>7.2999999999999995E-2</v>
      </c>
      <c r="P270" s="2">
        <v>6.5000000000000002E-2</v>
      </c>
      <c r="Q270" s="2">
        <v>6.3E-2</v>
      </c>
      <c r="R270" s="2">
        <v>9.2999999999999999E-2</v>
      </c>
      <c r="S270" s="2">
        <v>7.0999999999999994E-2</v>
      </c>
      <c r="T270" s="2">
        <v>6.2E-2</v>
      </c>
      <c r="U270" s="2">
        <v>6.6000000000000003E-2</v>
      </c>
      <c r="V270" s="2">
        <v>7.3999999999999996E-2</v>
      </c>
    </row>
    <row r="271" spans="1:22" x14ac:dyDescent="0.25">
      <c r="A271" s="2">
        <v>568</v>
      </c>
      <c r="B271" s="2">
        <v>6.4000000000000001E-2</v>
      </c>
      <c r="C271" s="2">
        <v>6.4000000000000001E-2</v>
      </c>
      <c r="D271" s="2">
        <v>9.0999999999999998E-2</v>
      </c>
      <c r="E271" s="2">
        <v>7.1999999999999995E-2</v>
      </c>
      <c r="F271" s="2">
        <v>6.2E-2</v>
      </c>
      <c r="G271" s="2">
        <v>6.5000000000000002E-2</v>
      </c>
      <c r="H271" s="2">
        <v>7.1999999999999995E-2</v>
      </c>
      <c r="I271" s="2">
        <v>6.5000000000000002E-2</v>
      </c>
      <c r="J271" s="2">
        <v>6.2E-2</v>
      </c>
      <c r="K271" s="2">
        <v>0.105</v>
      </c>
      <c r="L271" s="2">
        <v>7.0999999999999994E-2</v>
      </c>
      <c r="M271" s="2">
        <v>6.2E-2</v>
      </c>
      <c r="N271" s="2">
        <v>6.4000000000000001E-2</v>
      </c>
      <c r="O271" s="2">
        <v>7.2999999999999995E-2</v>
      </c>
      <c r="P271" s="2">
        <v>6.5000000000000002E-2</v>
      </c>
      <c r="Q271" s="2">
        <v>6.3E-2</v>
      </c>
      <c r="R271" s="2">
        <v>9.2999999999999999E-2</v>
      </c>
      <c r="S271" s="2">
        <v>7.0999999999999994E-2</v>
      </c>
      <c r="T271" s="2">
        <v>6.2E-2</v>
      </c>
      <c r="U271" s="2">
        <v>6.6000000000000003E-2</v>
      </c>
      <c r="V271" s="2">
        <v>7.3999999999999996E-2</v>
      </c>
    </row>
    <row r="272" spans="1:22" x14ac:dyDescent="0.25">
      <c r="A272" s="2">
        <v>569</v>
      </c>
      <c r="B272" s="2">
        <v>6.4000000000000001E-2</v>
      </c>
      <c r="C272" s="2">
        <v>6.4000000000000001E-2</v>
      </c>
      <c r="D272" s="2">
        <v>9.0999999999999998E-2</v>
      </c>
      <c r="E272" s="2">
        <v>7.1999999999999995E-2</v>
      </c>
      <c r="F272" s="2">
        <v>6.2E-2</v>
      </c>
      <c r="G272" s="2">
        <v>6.5000000000000002E-2</v>
      </c>
      <c r="H272" s="2">
        <v>7.1999999999999995E-2</v>
      </c>
      <c r="I272" s="2">
        <v>6.5000000000000002E-2</v>
      </c>
      <c r="J272" s="2">
        <v>6.2E-2</v>
      </c>
      <c r="K272" s="2">
        <v>0.104</v>
      </c>
      <c r="L272" s="2">
        <v>7.0000000000000007E-2</v>
      </c>
      <c r="M272" s="2">
        <v>6.0999999999999999E-2</v>
      </c>
      <c r="N272" s="2">
        <v>6.4000000000000001E-2</v>
      </c>
      <c r="O272" s="2">
        <v>7.2999999999999995E-2</v>
      </c>
      <c r="P272" s="2">
        <v>6.5000000000000002E-2</v>
      </c>
      <c r="Q272" s="2">
        <v>6.3E-2</v>
      </c>
      <c r="R272" s="2">
        <v>9.1999999999999998E-2</v>
      </c>
      <c r="S272" s="2">
        <v>7.0999999999999994E-2</v>
      </c>
      <c r="T272" s="2">
        <v>6.2E-2</v>
      </c>
      <c r="U272" s="2">
        <v>6.5000000000000002E-2</v>
      </c>
      <c r="V272" s="2">
        <v>7.3999999999999996E-2</v>
      </c>
    </row>
    <row r="273" spans="1:22" x14ac:dyDescent="0.25">
      <c r="A273" s="2">
        <v>570</v>
      </c>
      <c r="B273" s="2">
        <v>6.4000000000000001E-2</v>
      </c>
      <c r="C273" s="2">
        <v>6.4000000000000001E-2</v>
      </c>
      <c r="D273" s="2">
        <v>9.1999999999999998E-2</v>
      </c>
      <c r="E273" s="2">
        <v>7.1999999999999995E-2</v>
      </c>
      <c r="F273" s="2">
        <v>6.2E-2</v>
      </c>
      <c r="G273" s="2">
        <v>6.5000000000000002E-2</v>
      </c>
      <c r="H273" s="2">
        <v>7.1999999999999995E-2</v>
      </c>
      <c r="I273" s="2">
        <v>6.4000000000000001E-2</v>
      </c>
      <c r="J273" s="2">
        <v>6.2E-2</v>
      </c>
      <c r="K273" s="2">
        <v>0.104</v>
      </c>
      <c r="L273" s="2">
        <v>7.0000000000000007E-2</v>
      </c>
      <c r="M273" s="2">
        <v>6.0999999999999999E-2</v>
      </c>
      <c r="N273" s="2">
        <v>6.4000000000000001E-2</v>
      </c>
      <c r="O273" s="2">
        <v>7.1999999999999995E-2</v>
      </c>
      <c r="P273" s="2">
        <v>6.5000000000000002E-2</v>
      </c>
      <c r="Q273" s="2">
        <v>6.3E-2</v>
      </c>
      <c r="R273" s="2">
        <v>9.1999999999999998E-2</v>
      </c>
      <c r="S273" s="2">
        <v>7.0999999999999994E-2</v>
      </c>
      <c r="T273" s="2">
        <v>6.0999999999999999E-2</v>
      </c>
      <c r="U273" s="2">
        <v>6.5000000000000002E-2</v>
      </c>
      <c r="V273" s="2">
        <v>7.2999999999999995E-2</v>
      </c>
    </row>
    <row r="274" spans="1:22" x14ac:dyDescent="0.25">
      <c r="A274" s="2">
        <v>571</v>
      </c>
      <c r="B274" s="2">
        <v>6.4000000000000001E-2</v>
      </c>
      <c r="C274" s="2">
        <v>6.4000000000000001E-2</v>
      </c>
      <c r="D274" s="2">
        <v>9.1999999999999998E-2</v>
      </c>
      <c r="E274" s="2">
        <v>7.2999999999999995E-2</v>
      </c>
      <c r="F274" s="2">
        <v>6.3E-2</v>
      </c>
      <c r="G274" s="2">
        <v>6.5000000000000002E-2</v>
      </c>
      <c r="H274" s="2">
        <v>7.2999999999999995E-2</v>
      </c>
      <c r="I274" s="2">
        <v>6.5000000000000002E-2</v>
      </c>
      <c r="J274" s="2">
        <v>6.2E-2</v>
      </c>
      <c r="K274" s="2">
        <v>0.104</v>
      </c>
      <c r="L274" s="2">
        <v>7.0000000000000007E-2</v>
      </c>
      <c r="M274" s="2">
        <v>6.0999999999999999E-2</v>
      </c>
      <c r="N274" s="2">
        <v>6.3E-2</v>
      </c>
      <c r="O274" s="2">
        <v>7.1999999999999995E-2</v>
      </c>
      <c r="P274" s="2">
        <v>6.5000000000000002E-2</v>
      </c>
      <c r="Q274" s="2">
        <v>6.3E-2</v>
      </c>
      <c r="R274" s="2">
        <v>9.2999999999999999E-2</v>
      </c>
      <c r="S274" s="2">
        <v>7.0999999999999994E-2</v>
      </c>
      <c r="T274" s="2">
        <v>6.0999999999999999E-2</v>
      </c>
      <c r="U274" s="2">
        <v>6.5000000000000002E-2</v>
      </c>
      <c r="V274" s="2">
        <v>7.2999999999999995E-2</v>
      </c>
    </row>
    <row r="275" spans="1:22" x14ac:dyDescent="0.25">
      <c r="A275" s="2">
        <v>572</v>
      </c>
      <c r="B275" s="2">
        <v>6.4000000000000001E-2</v>
      </c>
      <c r="C275" s="2">
        <v>6.4000000000000001E-2</v>
      </c>
      <c r="D275" s="2">
        <v>9.1999999999999998E-2</v>
      </c>
      <c r="E275" s="2">
        <v>7.1999999999999995E-2</v>
      </c>
      <c r="F275" s="2">
        <v>6.3E-2</v>
      </c>
      <c r="G275" s="2">
        <v>6.6000000000000003E-2</v>
      </c>
      <c r="H275" s="2">
        <v>7.1999999999999995E-2</v>
      </c>
      <c r="I275" s="2">
        <v>6.4000000000000001E-2</v>
      </c>
      <c r="J275" s="2">
        <v>6.2E-2</v>
      </c>
      <c r="K275" s="2">
        <v>0.10299999999999999</v>
      </c>
      <c r="L275" s="2">
        <v>6.9000000000000006E-2</v>
      </c>
      <c r="M275" s="2">
        <v>0.06</v>
      </c>
      <c r="N275" s="2">
        <v>6.3E-2</v>
      </c>
      <c r="O275" s="2">
        <v>7.0999999999999994E-2</v>
      </c>
      <c r="P275" s="2">
        <v>6.5000000000000002E-2</v>
      </c>
      <c r="Q275" s="2">
        <v>6.2E-2</v>
      </c>
      <c r="R275" s="2">
        <v>9.1999999999999998E-2</v>
      </c>
      <c r="S275" s="2">
        <v>7.0000000000000007E-2</v>
      </c>
      <c r="T275" s="2">
        <v>6.0999999999999999E-2</v>
      </c>
      <c r="U275" s="2">
        <v>6.4000000000000001E-2</v>
      </c>
      <c r="V275" s="2">
        <v>7.1999999999999995E-2</v>
      </c>
    </row>
    <row r="276" spans="1:22" x14ac:dyDescent="0.25">
      <c r="A276" s="2">
        <v>573</v>
      </c>
      <c r="B276" s="2">
        <v>6.4000000000000001E-2</v>
      </c>
      <c r="C276" s="2">
        <v>6.4000000000000001E-2</v>
      </c>
      <c r="D276" s="2">
        <v>9.1999999999999998E-2</v>
      </c>
      <c r="E276" s="2">
        <v>7.2999999999999995E-2</v>
      </c>
      <c r="F276" s="2">
        <v>6.3E-2</v>
      </c>
      <c r="G276" s="2">
        <v>6.6000000000000003E-2</v>
      </c>
      <c r="H276" s="2">
        <v>7.2999999999999995E-2</v>
      </c>
      <c r="I276" s="2">
        <v>6.4000000000000001E-2</v>
      </c>
      <c r="J276" s="2">
        <v>6.2E-2</v>
      </c>
      <c r="K276" s="2">
        <v>0.10299999999999999</v>
      </c>
      <c r="L276" s="2">
        <v>6.9000000000000006E-2</v>
      </c>
      <c r="M276" s="2">
        <v>0.06</v>
      </c>
      <c r="N276" s="2">
        <v>6.3E-2</v>
      </c>
      <c r="O276" s="2">
        <v>7.0999999999999994E-2</v>
      </c>
      <c r="P276" s="2">
        <v>6.5000000000000002E-2</v>
      </c>
      <c r="Q276" s="2">
        <v>6.2E-2</v>
      </c>
      <c r="R276" s="2">
        <v>9.1999999999999998E-2</v>
      </c>
      <c r="S276" s="2">
        <v>7.0000000000000007E-2</v>
      </c>
      <c r="T276" s="2">
        <v>6.0999999999999999E-2</v>
      </c>
      <c r="U276" s="2">
        <v>6.4000000000000001E-2</v>
      </c>
      <c r="V276" s="2">
        <v>7.1999999999999995E-2</v>
      </c>
    </row>
    <row r="277" spans="1:22" x14ac:dyDescent="0.25">
      <c r="A277" s="2">
        <v>574</v>
      </c>
      <c r="B277" s="2">
        <v>6.4000000000000001E-2</v>
      </c>
      <c r="C277" s="2">
        <v>6.4000000000000001E-2</v>
      </c>
      <c r="D277" s="2">
        <v>9.1999999999999998E-2</v>
      </c>
      <c r="E277" s="2">
        <v>7.2999999999999995E-2</v>
      </c>
      <c r="F277" s="2">
        <v>6.3E-2</v>
      </c>
      <c r="G277" s="2">
        <v>6.6000000000000003E-2</v>
      </c>
      <c r="H277" s="2">
        <v>7.2999999999999995E-2</v>
      </c>
      <c r="I277" s="2">
        <v>6.4000000000000001E-2</v>
      </c>
      <c r="J277" s="2">
        <v>6.0999999999999999E-2</v>
      </c>
      <c r="K277" s="2">
        <v>0.10299999999999999</v>
      </c>
      <c r="L277" s="2">
        <v>6.9000000000000006E-2</v>
      </c>
      <c r="M277" s="2">
        <v>0.06</v>
      </c>
      <c r="N277" s="2">
        <v>6.3E-2</v>
      </c>
      <c r="O277" s="2">
        <v>7.0999999999999994E-2</v>
      </c>
      <c r="P277" s="2">
        <v>6.5000000000000002E-2</v>
      </c>
      <c r="Q277" s="2">
        <v>6.2E-2</v>
      </c>
      <c r="R277" s="2">
        <v>9.0999999999999998E-2</v>
      </c>
      <c r="S277" s="2">
        <v>7.0000000000000007E-2</v>
      </c>
      <c r="T277" s="2">
        <v>0.06</v>
      </c>
      <c r="U277" s="2">
        <v>6.4000000000000001E-2</v>
      </c>
      <c r="V277" s="2">
        <v>7.1999999999999995E-2</v>
      </c>
    </row>
    <row r="278" spans="1:22" x14ac:dyDescent="0.25">
      <c r="A278" s="2">
        <v>575</v>
      </c>
      <c r="B278" s="2">
        <v>6.4000000000000001E-2</v>
      </c>
      <c r="C278" s="2">
        <v>6.4000000000000001E-2</v>
      </c>
      <c r="D278" s="2">
        <v>9.1999999999999998E-2</v>
      </c>
      <c r="E278" s="2">
        <v>7.2999999999999995E-2</v>
      </c>
      <c r="F278" s="2">
        <v>6.3E-2</v>
      </c>
      <c r="G278" s="2">
        <v>6.6000000000000003E-2</v>
      </c>
      <c r="H278" s="2">
        <v>7.2999999999999995E-2</v>
      </c>
      <c r="I278" s="2">
        <v>6.4000000000000001E-2</v>
      </c>
      <c r="J278" s="2">
        <v>6.0999999999999999E-2</v>
      </c>
      <c r="K278" s="2">
        <v>0.10299999999999999</v>
      </c>
      <c r="L278" s="2">
        <v>6.9000000000000006E-2</v>
      </c>
      <c r="M278" s="2">
        <v>0.06</v>
      </c>
      <c r="N278" s="2">
        <v>6.2E-2</v>
      </c>
      <c r="O278" s="2">
        <v>7.0000000000000007E-2</v>
      </c>
      <c r="P278" s="2">
        <v>6.5000000000000002E-2</v>
      </c>
      <c r="Q278" s="2">
        <v>6.2E-2</v>
      </c>
      <c r="R278" s="2">
        <v>9.0999999999999998E-2</v>
      </c>
      <c r="S278" s="2">
        <v>6.9000000000000006E-2</v>
      </c>
      <c r="T278" s="2">
        <v>0.06</v>
      </c>
      <c r="U278" s="2">
        <v>6.3E-2</v>
      </c>
      <c r="V278" s="2">
        <v>7.0999999999999994E-2</v>
      </c>
    </row>
    <row r="279" spans="1:22" x14ac:dyDescent="0.25">
      <c r="A279" s="2">
        <v>576</v>
      </c>
      <c r="B279" s="2">
        <v>6.4000000000000001E-2</v>
      </c>
      <c r="C279" s="2">
        <v>6.4000000000000001E-2</v>
      </c>
      <c r="D279" s="2">
        <v>9.1999999999999998E-2</v>
      </c>
      <c r="E279" s="2">
        <v>7.2999999999999995E-2</v>
      </c>
      <c r="F279" s="2">
        <v>6.3E-2</v>
      </c>
      <c r="G279" s="2">
        <v>6.6000000000000003E-2</v>
      </c>
      <c r="H279" s="2">
        <v>7.2999999999999995E-2</v>
      </c>
      <c r="I279" s="2">
        <v>6.4000000000000001E-2</v>
      </c>
      <c r="J279" s="2">
        <v>6.0999999999999999E-2</v>
      </c>
      <c r="K279" s="2">
        <v>0.10299999999999999</v>
      </c>
      <c r="L279" s="2">
        <v>6.9000000000000006E-2</v>
      </c>
      <c r="M279" s="2">
        <v>0.06</v>
      </c>
      <c r="N279" s="2">
        <v>6.2E-2</v>
      </c>
      <c r="O279" s="2">
        <v>7.0000000000000007E-2</v>
      </c>
      <c r="P279" s="2">
        <v>6.5000000000000002E-2</v>
      </c>
      <c r="Q279" s="2">
        <v>6.2E-2</v>
      </c>
      <c r="R279" s="2">
        <v>9.0999999999999998E-2</v>
      </c>
      <c r="S279" s="2">
        <v>6.9000000000000006E-2</v>
      </c>
      <c r="T279" s="2">
        <v>0.06</v>
      </c>
      <c r="U279" s="2">
        <v>6.3E-2</v>
      </c>
      <c r="V279" s="2">
        <v>7.0999999999999994E-2</v>
      </c>
    </row>
    <row r="280" spans="1:22" x14ac:dyDescent="0.25">
      <c r="A280" s="2">
        <v>577</v>
      </c>
      <c r="B280" s="2">
        <v>6.4000000000000001E-2</v>
      </c>
      <c r="C280" s="2">
        <v>6.4000000000000001E-2</v>
      </c>
      <c r="D280" s="2">
        <v>9.1999999999999998E-2</v>
      </c>
      <c r="E280" s="2">
        <v>7.2999999999999995E-2</v>
      </c>
      <c r="F280" s="2">
        <v>6.3E-2</v>
      </c>
      <c r="G280" s="2">
        <v>6.6000000000000003E-2</v>
      </c>
      <c r="H280" s="2">
        <v>7.2999999999999995E-2</v>
      </c>
      <c r="I280" s="2">
        <v>6.4000000000000001E-2</v>
      </c>
      <c r="J280" s="2">
        <v>6.0999999999999999E-2</v>
      </c>
      <c r="K280" s="2">
        <v>0.10299999999999999</v>
      </c>
      <c r="L280" s="2">
        <v>6.9000000000000006E-2</v>
      </c>
      <c r="M280" s="2">
        <v>0.06</v>
      </c>
      <c r="N280" s="2">
        <v>6.2E-2</v>
      </c>
      <c r="O280" s="2">
        <v>6.9000000000000006E-2</v>
      </c>
      <c r="P280" s="2">
        <v>6.4000000000000001E-2</v>
      </c>
      <c r="Q280" s="2">
        <v>6.2E-2</v>
      </c>
      <c r="R280" s="2">
        <v>0.09</v>
      </c>
      <c r="S280" s="2">
        <v>6.9000000000000006E-2</v>
      </c>
      <c r="T280" s="2">
        <v>0.06</v>
      </c>
      <c r="U280" s="2">
        <v>6.3E-2</v>
      </c>
      <c r="V280" s="2">
        <v>7.0000000000000007E-2</v>
      </c>
    </row>
    <row r="281" spans="1:22" x14ac:dyDescent="0.25">
      <c r="A281" s="2">
        <v>578</v>
      </c>
      <c r="B281" s="2">
        <v>6.4000000000000001E-2</v>
      </c>
      <c r="C281" s="2">
        <v>6.4000000000000001E-2</v>
      </c>
      <c r="D281" s="2">
        <v>9.1999999999999998E-2</v>
      </c>
      <c r="E281" s="2">
        <v>7.2999999999999995E-2</v>
      </c>
      <c r="F281" s="2">
        <v>6.4000000000000001E-2</v>
      </c>
      <c r="G281" s="2">
        <v>6.7000000000000004E-2</v>
      </c>
      <c r="H281" s="2">
        <v>7.2999999999999995E-2</v>
      </c>
      <c r="I281" s="2">
        <v>6.4000000000000001E-2</v>
      </c>
      <c r="J281" s="2">
        <v>6.0999999999999999E-2</v>
      </c>
      <c r="K281" s="2">
        <v>0.10199999999999999</v>
      </c>
      <c r="L281" s="2">
        <v>6.9000000000000006E-2</v>
      </c>
      <c r="M281" s="2">
        <v>5.8999999999999997E-2</v>
      </c>
      <c r="N281" s="2">
        <v>6.2E-2</v>
      </c>
      <c r="O281" s="2">
        <v>6.9000000000000006E-2</v>
      </c>
      <c r="P281" s="2">
        <v>6.5000000000000002E-2</v>
      </c>
      <c r="Q281" s="2">
        <v>6.2E-2</v>
      </c>
      <c r="R281" s="2">
        <v>0.09</v>
      </c>
      <c r="S281" s="2">
        <v>6.9000000000000006E-2</v>
      </c>
      <c r="T281" s="2">
        <v>0.06</v>
      </c>
      <c r="U281" s="2">
        <v>6.3E-2</v>
      </c>
      <c r="V281" s="2">
        <v>7.0000000000000007E-2</v>
      </c>
    </row>
    <row r="282" spans="1:22" x14ac:dyDescent="0.25">
      <c r="A282" s="2">
        <v>579</v>
      </c>
      <c r="B282" s="2">
        <v>6.4000000000000001E-2</v>
      </c>
      <c r="C282" s="2">
        <v>6.4000000000000001E-2</v>
      </c>
      <c r="D282" s="2">
        <v>9.1999999999999998E-2</v>
      </c>
      <c r="E282" s="2">
        <v>7.2999999999999995E-2</v>
      </c>
      <c r="F282" s="2">
        <v>6.4000000000000001E-2</v>
      </c>
      <c r="G282" s="2">
        <v>6.7000000000000004E-2</v>
      </c>
      <c r="H282" s="2">
        <v>7.2999999999999995E-2</v>
      </c>
      <c r="I282" s="2">
        <v>6.4000000000000001E-2</v>
      </c>
      <c r="J282" s="2">
        <v>6.0999999999999999E-2</v>
      </c>
      <c r="K282" s="2">
        <v>0.10199999999999999</v>
      </c>
      <c r="L282" s="2">
        <v>6.8000000000000005E-2</v>
      </c>
      <c r="M282" s="2">
        <v>5.8999999999999997E-2</v>
      </c>
      <c r="N282" s="2">
        <v>6.0999999999999999E-2</v>
      </c>
      <c r="O282" s="2">
        <v>6.9000000000000006E-2</v>
      </c>
      <c r="P282" s="2">
        <v>6.4000000000000001E-2</v>
      </c>
      <c r="Q282" s="2">
        <v>6.2E-2</v>
      </c>
      <c r="R282" s="2">
        <v>0.09</v>
      </c>
      <c r="S282" s="2">
        <v>6.9000000000000006E-2</v>
      </c>
      <c r="T282" s="2">
        <v>5.8999999999999997E-2</v>
      </c>
      <c r="U282" s="2">
        <v>6.2E-2</v>
      </c>
      <c r="V282" s="2">
        <v>7.0000000000000007E-2</v>
      </c>
    </row>
    <row r="283" spans="1:22" x14ac:dyDescent="0.25">
      <c r="A283" s="2">
        <v>580</v>
      </c>
      <c r="B283" s="2">
        <v>6.4000000000000001E-2</v>
      </c>
      <c r="C283" s="2">
        <v>6.4000000000000001E-2</v>
      </c>
      <c r="D283" s="2">
        <v>9.1999999999999998E-2</v>
      </c>
      <c r="E283" s="2">
        <v>7.2999999999999995E-2</v>
      </c>
      <c r="F283" s="2">
        <v>6.4000000000000001E-2</v>
      </c>
      <c r="G283" s="2">
        <v>6.7000000000000004E-2</v>
      </c>
      <c r="H283" s="2">
        <v>7.2999999999999995E-2</v>
      </c>
      <c r="I283" s="2">
        <v>6.4000000000000001E-2</v>
      </c>
      <c r="J283" s="2">
        <v>6.0999999999999999E-2</v>
      </c>
      <c r="K283" s="2">
        <v>0.10199999999999999</v>
      </c>
      <c r="L283" s="2">
        <v>6.8000000000000005E-2</v>
      </c>
      <c r="M283" s="2">
        <v>5.8999999999999997E-2</v>
      </c>
      <c r="N283" s="2">
        <v>6.0999999999999999E-2</v>
      </c>
      <c r="O283" s="2">
        <v>6.8000000000000005E-2</v>
      </c>
      <c r="P283" s="2">
        <v>6.4000000000000001E-2</v>
      </c>
      <c r="Q283" s="2">
        <v>6.0999999999999999E-2</v>
      </c>
      <c r="R283" s="2">
        <v>0.09</v>
      </c>
      <c r="S283" s="2">
        <v>6.8000000000000005E-2</v>
      </c>
      <c r="T283" s="2">
        <v>5.8999999999999997E-2</v>
      </c>
      <c r="U283" s="2">
        <v>6.2E-2</v>
      </c>
      <c r="V283" s="2">
        <v>6.9000000000000006E-2</v>
      </c>
    </row>
    <row r="284" spans="1:22" x14ac:dyDescent="0.25">
      <c r="A284" s="2">
        <v>581</v>
      </c>
      <c r="B284" s="2">
        <v>6.4000000000000001E-2</v>
      </c>
      <c r="C284" s="2">
        <v>6.4000000000000001E-2</v>
      </c>
      <c r="D284" s="2">
        <v>9.2999999999999999E-2</v>
      </c>
      <c r="E284" s="2">
        <v>7.3999999999999996E-2</v>
      </c>
      <c r="F284" s="2">
        <v>6.4000000000000001E-2</v>
      </c>
      <c r="G284" s="2">
        <v>6.7000000000000004E-2</v>
      </c>
      <c r="H284" s="2">
        <v>7.3999999999999996E-2</v>
      </c>
      <c r="I284" s="2">
        <v>6.4000000000000001E-2</v>
      </c>
      <c r="J284" s="2">
        <v>6.0999999999999999E-2</v>
      </c>
      <c r="K284" s="2">
        <v>0.10199999999999999</v>
      </c>
      <c r="L284" s="2">
        <v>6.8000000000000005E-2</v>
      </c>
      <c r="M284" s="2">
        <v>5.8999999999999997E-2</v>
      </c>
      <c r="N284" s="2">
        <v>6.0999999999999999E-2</v>
      </c>
      <c r="O284" s="2">
        <v>6.8000000000000005E-2</v>
      </c>
      <c r="P284" s="2">
        <v>6.5000000000000002E-2</v>
      </c>
      <c r="Q284" s="2">
        <v>6.2E-2</v>
      </c>
      <c r="R284" s="2">
        <v>0.09</v>
      </c>
      <c r="S284" s="2">
        <v>6.8000000000000005E-2</v>
      </c>
      <c r="T284" s="2">
        <v>5.8999999999999997E-2</v>
      </c>
      <c r="U284" s="2">
        <v>6.2E-2</v>
      </c>
      <c r="V284" s="2">
        <v>6.9000000000000006E-2</v>
      </c>
    </row>
    <row r="285" spans="1:22" x14ac:dyDescent="0.25">
      <c r="A285" s="2">
        <v>582</v>
      </c>
      <c r="B285" s="2">
        <v>6.3E-2</v>
      </c>
      <c r="C285" s="2">
        <v>6.4000000000000001E-2</v>
      </c>
      <c r="D285" s="2">
        <v>9.1999999999999998E-2</v>
      </c>
      <c r="E285" s="2">
        <v>7.3999999999999996E-2</v>
      </c>
      <c r="F285" s="2">
        <v>6.4000000000000001E-2</v>
      </c>
      <c r="G285" s="2">
        <v>6.7000000000000004E-2</v>
      </c>
      <c r="H285" s="2">
        <v>7.3999999999999996E-2</v>
      </c>
      <c r="I285" s="2">
        <v>6.4000000000000001E-2</v>
      </c>
      <c r="J285" s="2">
        <v>6.0999999999999999E-2</v>
      </c>
      <c r="K285" s="2">
        <v>0.10100000000000001</v>
      </c>
      <c r="L285" s="2">
        <v>6.8000000000000005E-2</v>
      </c>
      <c r="M285" s="2">
        <v>5.8999999999999997E-2</v>
      </c>
      <c r="N285" s="2">
        <v>6.0999999999999999E-2</v>
      </c>
      <c r="O285" s="2">
        <v>6.8000000000000005E-2</v>
      </c>
      <c r="P285" s="2">
        <v>6.4000000000000001E-2</v>
      </c>
      <c r="Q285" s="2">
        <v>6.0999999999999999E-2</v>
      </c>
      <c r="R285" s="2">
        <v>0.09</v>
      </c>
      <c r="S285" s="2">
        <v>6.8000000000000005E-2</v>
      </c>
      <c r="T285" s="2">
        <v>5.8999999999999997E-2</v>
      </c>
      <c r="U285" s="2">
        <v>6.2E-2</v>
      </c>
      <c r="V285" s="2">
        <v>6.9000000000000006E-2</v>
      </c>
    </row>
    <row r="286" spans="1:22" x14ac:dyDescent="0.25">
      <c r="A286" s="2">
        <v>583</v>
      </c>
      <c r="B286" s="2">
        <v>6.4000000000000001E-2</v>
      </c>
      <c r="C286" s="2">
        <v>6.4000000000000001E-2</v>
      </c>
      <c r="D286" s="2">
        <v>9.1999999999999998E-2</v>
      </c>
      <c r="E286" s="2">
        <v>7.3999999999999996E-2</v>
      </c>
      <c r="F286" s="2">
        <v>6.4000000000000001E-2</v>
      </c>
      <c r="G286" s="2">
        <v>6.7000000000000004E-2</v>
      </c>
      <c r="H286" s="2">
        <v>7.3999999999999996E-2</v>
      </c>
      <c r="I286" s="2">
        <v>6.4000000000000001E-2</v>
      </c>
      <c r="J286" s="2">
        <v>6.0999999999999999E-2</v>
      </c>
      <c r="K286" s="2">
        <v>0.10100000000000001</v>
      </c>
      <c r="L286" s="2">
        <v>6.8000000000000005E-2</v>
      </c>
      <c r="M286" s="2">
        <v>5.8999999999999997E-2</v>
      </c>
      <c r="N286" s="2">
        <v>6.0999999999999999E-2</v>
      </c>
      <c r="O286" s="2">
        <v>6.8000000000000005E-2</v>
      </c>
      <c r="P286" s="2">
        <v>6.4000000000000001E-2</v>
      </c>
      <c r="Q286" s="2">
        <v>6.0999999999999999E-2</v>
      </c>
      <c r="R286" s="2">
        <v>0.09</v>
      </c>
      <c r="S286" s="2">
        <v>6.8000000000000005E-2</v>
      </c>
      <c r="T286" s="2">
        <v>5.8999999999999997E-2</v>
      </c>
      <c r="U286" s="2">
        <v>6.2E-2</v>
      </c>
      <c r="V286" s="2">
        <v>6.9000000000000006E-2</v>
      </c>
    </row>
    <row r="287" spans="1:22" x14ac:dyDescent="0.25">
      <c r="A287" s="2">
        <v>584</v>
      </c>
      <c r="B287" s="2">
        <v>6.3E-2</v>
      </c>
      <c r="C287" s="2">
        <v>6.4000000000000001E-2</v>
      </c>
      <c r="D287" s="2">
        <v>9.2999999999999999E-2</v>
      </c>
      <c r="E287" s="2">
        <v>7.3999999999999996E-2</v>
      </c>
      <c r="F287" s="2">
        <v>6.4000000000000001E-2</v>
      </c>
      <c r="G287" s="2">
        <v>6.7000000000000004E-2</v>
      </c>
      <c r="H287" s="2">
        <v>7.3999999999999996E-2</v>
      </c>
      <c r="I287" s="2">
        <v>6.4000000000000001E-2</v>
      </c>
      <c r="J287" s="2">
        <v>6.0999999999999999E-2</v>
      </c>
      <c r="K287" s="2">
        <v>0.10100000000000001</v>
      </c>
      <c r="L287" s="2">
        <v>6.8000000000000005E-2</v>
      </c>
      <c r="M287" s="2">
        <v>5.8999999999999997E-2</v>
      </c>
      <c r="N287" s="2">
        <v>6.0999999999999999E-2</v>
      </c>
      <c r="O287" s="2">
        <v>6.8000000000000005E-2</v>
      </c>
      <c r="P287" s="2">
        <v>6.4000000000000001E-2</v>
      </c>
      <c r="Q287" s="2">
        <v>6.0999999999999999E-2</v>
      </c>
      <c r="R287" s="2">
        <v>0.09</v>
      </c>
      <c r="S287" s="2">
        <v>6.8000000000000005E-2</v>
      </c>
      <c r="T287" s="2">
        <v>5.8999999999999997E-2</v>
      </c>
      <c r="U287" s="2">
        <v>6.2E-2</v>
      </c>
      <c r="V287" s="2">
        <v>6.9000000000000006E-2</v>
      </c>
    </row>
    <row r="288" spans="1:22" x14ac:dyDescent="0.25">
      <c r="A288" s="2">
        <v>585</v>
      </c>
      <c r="B288" s="2">
        <v>6.4000000000000001E-2</v>
      </c>
      <c r="C288" s="2">
        <v>6.4000000000000001E-2</v>
      </c>
      <c r="D288" s="2">
        <v>9.2999999999999999E-2</v>
      </c>
      <c r="E288" s="2">
        <v>7.3999999999999996E-2</v>
      </c>
      <c r="F288" s="2">
        <v>6.4000000000000001E-2</v>
      </c>
      <c r="G288" s="2">
        <v>6.7000000000000004E-2</v>
      </c>
      <c r="H288" s="2">
        <v>7.3999999999999996E-2</v>
      </c>
      <c r="I288" s="2">
        <v>6.4000000000000001E-2</v>
      </c>
      <c r="J288" s="2">
        <v>6.0999999999999999E-2</v>
      </c>
      <c r="K288" s="2">
        <v>0.10100000000000001</v>
      </c>
      <c r="L288" s="2">
        <v>6.8000000000000005E-2</v>
      </c>
      <c r="M288" s="2">
        <v>5.8999999999999997E-2</v>
      </c>
      <c r="N288" s="2">
        <v>6.0999999999999999E-2</v>
      </c>
      <c r="O288" s="2">
        <v>6.8000000000000005E-2</v>
      </c>
      <c r="P288" s="2">
        <v>6.4000000000000001E-2</v>
      </c>
      <c r="Q288" s="2">
        <v>6.0999999999999999E-2</v>
      </c>
      <c r="R288" s="2">
        <v>0.09</v>
      </c>
      <c r="S288" s="2">
        <v>6.8000000000000005E-2</v>
      </c>
      <c r="T288" s="2">
        <v>5.8999999999999997E-2</v>
      </c>
      <c r="U288" s="2">
        <v>6.2E-2</v>
      </c>
      <c r="V288" s="2">
        <v>6.9000000000000006E-2</v>
      </c>
    </row>
    <row r="289" spans="1:22" x14ac:dyDescent="0.25">
      <c r="A289" s="2">
        <v>586</v>
      </c>
      <c r="B289" s="2">
        <v>6.3E-2</v>
      </c>
      <c r="C289" s="2">
        <v>6.4000000000000001E-2</v>
      </c>
      <c r="D289" s="2">
        <v>9.2999999999999999E-2</v>
      </c>
      <c r="E289" s="2">
        <v>7.3999999999999996E-2</v>
      </c>
      <c r="F289" s="2">
        <v>6.4000000000000001E-2</v>
      </c>
      <c r="G289" s="2">
        <v>6.7000000000000004E-2</v>
      </c>
      <c r="H289" s="2">
        <v>7.3999999999999996E-2</v>
      </c>
      <c r="I289" s="2">
        <v>6.4000000000000001E-2</v>
      </c>
      <c r="J289" s="2">
        <v>6.0999999999999999E-2</v>
      </c>
      <c r="K289" s="2">
        <v>0.10100000000000001</v>
      </c>
      <c r="L289" s="2">
        <v>6.8000000000000005E-2</v>
      </c>
      <c r="M289" s="2">
        <v>5.8999999999999997E-2</v>
      </c>
      <c r="N289" s="2">
        <v>6.0999999999999999E-2</v>
      </c>
      <c r="O289" s="2">
        <v>6.8000000000000005E-2</v>
      </c>
      <c r="P289" s="2">
        <v>6.4000000000000001E-2</v>
      </c>
      <c r="Q289" s="2">
        <v>6.0999999999999999E-2</v>
      </c>
      <c r="R289" s="2">
        <v>0.09</v>
      </c>
      <c r="S289" s="2">
        <v>6.8000000000000005E-2</v>
      </c>
      <c r="T289" s="2">
        <v>5.8999999999999997E-2</v>
      </c>
      <c r="U289" s="2">
        <v>6.2E-2</v>
      </c>
      <c r="V289" s="2">
        <v>6.9000000000000006E-2</v>
      </c>
    </row>
    <row r="290" spans="1:22" x14ac:dyDescent="0.25">
      <c r="A290" s="2">
        <v>587</v>
      </c>
      <c r="B290" s="2">
        <v>6.4000000000000001E-2</v>
      </c>
      <c r="C290" s="2">
        <v>6.4000000000000001E-2</v>
      </c>
      <c r="D290" s="2">
        <v>9.2999999999999999E-2</v>
      </c>
      <c r="E290" s="2">
        <v>7.3999999999999996E-2</v>
      </c>
      <c r="F290" s="2">
        <v>6.5000000000000002E-2</v>
      </c>
      <c r="G290" s="2">
        <v>6.8000000000000005E-2</v>
      </c>
      <c r="H290" s="2">
        <v>7.4999999999999997E-2</v>
      </c>
      <c r="I290" s="2">
        <v>6.4000000000000001E-2</v>
      </c>
      <c r="J290" s="2">
        <v>6.0999999999999999E-2</v>
      </c>
      <c r="K290" s="2">
        <v>0.10199999999999999</v>
      </c>
      <c r="L290" s="2">
        <v>6.8000000000000005E-2</v>
      </c>
      <c r="M290" s="2">
        <v>5.8999999999999997E-2</v>
      </c>
      <c r="N290" s="2">
        <v>6.2E-2</v>
      </c>
      <c r="O290" s="2">
        <v>6.8000000000000005E-2</v>
      </c>
      <c r="P290" s="2">
        <v>6.4000000000000001E-2</v>
      </c>
      <c r="Q290" s="2">
        <v>6.2E-2</v>
      </c>
      <c r="R290" s="2">
        <v>0.09</v>
      </c>
      <c r="S290" s="2">
        <v>6.8000000000000005E-2</v>
      </c>
      <c r="T290" s="2">
        <v>0.06</v>
      </c>
      <c r="U290" s="2">
        <v>6.2E-2</v>
      </c>
      <c r="V290" s="2">
        <v>6.9000000000000006E-2</v>
      </c>
    </row>
    <row r="291" spans="1:22" x14ac:dyDescent="0.25">
      <c r="A291" s="2">
        <v>588</v>
      </c>
      <c r="B291" s="2">
        <v>6.3E-2</v>
      </c>
      <c r="C291" s="2">
        <v>6.4000000000000001E-2</v>
      </c>
      <c r="D291" s="2">
        <v>9.2999999999999999E-2</v>
      </c>
      <c r="E291" s="2">
        <v>7.3999999999999996E-2</v>
      </c>
      <c r="F291" s="2">
        <v>6.4000000000000001E-2</v>
      </c>
      <c r="G291" s="2">
        <v>6.8000000000000005E-2</v>
      </c>
      <c r="H291" s="2">
        <v>7.4999999999999997E-2</v>
      </c>
      <c r="I291" s="2">
        <v>6.4000000000000001E-2</v>
      </c>
      <c r="J291" s="2">
        <v>6.0999999999999999E-2</v>
      </c>
      <c r="K291" s="2">
        <v>0.10199999999999999</v>
      </c>
      <c r="L291" s="2">
        <v>6.9000000000000006E-2</v>
      </c>
      <c r="M291" s="2">
        <v>5.8999999999999997E-2</v>
      </c>
      <c r="N291" s="2">
        <v>6.2E-2</v>
      </c>
      <c r="O291" s="2">
        <v>6.8000000000000005E-2</v>
      </c>
      <c r="P291" s="2">
        <v>6.4000000000000001E-2</v>
      </c>
      <c r="Q291" s="2">
        <v>6.0999999999999999E-2</v>
      </c>
      <c r="R291" s="2">
        <v>0.09</v>
      </c>
      <c r="S291" s="2">
        <v>6.8000000000000005E-2</v>
      </c>
      <c r="T291" s="2">
        <v>5.8999999999999997E-2</v>
      </c>
      <c r="U291" s="2">
        <v>6.2E-2</v>
      </c>
      <c r="V291" s="2">
        <v>6.9000000000000006E-2</v>
      </c>
    </row>
    <row r="292" spans="1:22" x14ac:dyDescent="0.25">
      <c r="A292" s="2">
        <v>589</v>
      </c>
      <c r="B292" s="2">
        <v>6.3E-2</v>
      </c>
      <c r="C292" s="2">
        <v>6.5000000000000002E-2</v>
      </c>
      <c r="D292" s="2">
        <v>9.2999999999999999E-2</v>
      </c>
      <c r="E292" s="2">
        <v>7.3999999999999996E-2</v>
      </c>
      <c r="F292" s="2">
        <v>6.4000000000000001E-2</v>
      </c>
      <c r="G292" s="2">
        <v>6.8000000000000005E-2</v>
      </c>
      <c r="H292" s="2">
        <v>7.4999999999999997E-2</v>
      </c>
      <c r="I292" s="2">
        <v>6.4000000000000001E-2</v>
      </c>
      <c r="J292" s="2">
        <v>6.0999999999999999E-2</v>
      </c>
      <c r="K292" s="2">
        <v>0.10199999999999999</v>
      </c>
      <c r="L292" s="2">
        <v>6.8000000000000005E-2</v>
      </c>
      <c r="M292" s="2">
        <v>0.06</v>
      </c>
      <c r="N292" s="2">
        <v>6.2E-2</v>
      </c>
      <c r="O292" s="2">
        <v>6.9000000000000006E-2</v>
      </c>
      <c r="P292" s="2">
        <v>6.4000000000000001E-2</v>
      </c>
      <c r="Q292" s="2">
        <v>6.2E-2</v>
      </c>
      <c r="R292" s="2">
        <v>0.09</v>
      </c>
      <c r="S292" s="2">
        <v>6.9000000000000006E-2</v>
      </c>
      <c r="T292" s="2">
        <v>0.06</v>
      </c>
      <c r="U292" s="2">
        <v>6.3E-2</v>
      </c>
      <c r="V292" s="2">
        <v>6.9000000000000006E-2</v>
      </c>
    </row>
    <row r="293" spans="1:22" x14ac:dyDescent="0.25">
      <c r="A293" s="2">
        <v>590</v>
      </c>
      <c r="B293" s="2">
        <v>6.3E-2</v>
      </c>
      <c r="C293" s="2">
        <v>6.5000000000000002E-2</v>
      </c>
      <c r="D293" s="2">
        <v>9.2999999999999999E-2</v>
      </c>
      <c r="E293" s="2">
        <v>7.4999999999999997E-2</v>
      </c>
      <c r="F293" s="2">
        <v>6.5000000000000002E-2</v>
      </c>
      <c r="G293" s="2">
        <v>6.8000000000000005E-2</v>
      </c>
      <c r="H293" s="2">
        <v>7.4999999999999997E-2</v>
      </c>
      <c r="I293" s="2">
        <v>6.4000000000000001E-2</v>
      </c>
      <c r="J293" s="2">
        <v>6.0999999999999999E-2</v>
      </c>
      <c r="K293" s="2">
        <v>0.10199999999999999</v>
      </c>
      <c r="L293" s="2">
        <v>6.9000000000000006E-2</v>
      </c>
      <c r="M293" s="2">
        <v>0.06</v>
      </c>
      <c r="N293" s="2">
        <v>6.2E-2</v>
      </c>
      <c r="O293" s="2">
        <v>6.9000000000000006E-2</v>
      </c>
      <c r="P293" s="2">
        <v>6.4000000000000001E-2</v>
      </c>
      <c r="Q293" s="2">
        <v>6.2E-2</v>
      </c>
      <c r="R293" s="2">
        <v>9.0999999999999998E-2</v>
      </c>
      <c r="S293" s="2">
        <v>6.9000000000000006E-2</v>
      </c>
      <c r="T293" s="2">
        <v>0.06</v>
      </c>
      <c r="U293" s="2">
        <v>6.3E-2</v>
      </c>
      <c r="V293" s="2">
        <v>7.0000000000000007E-2</v>
      </c>
    </row>
    <row r="294" spans="1:22" x14ac:dyDescent="0.25">
      <c r="A294" s="2">
        <v>591</v>
      </c>
      <c r="B294" s="2">
        <v>6.3E-2</v>
      </c>
      <c r="C294" s="2">
        <v>6.5000000000000002E-2</v>
      </c>
      <c r="D294" s="2">
        <v>9.2999999999999999E-2</v>
      </c>
      <c r="E294" s="2">
        <v>7.4999999999999997E-2</v>
      </c>
      <c r="F294" s="2">
        <v>6.5000000000000002E-2</v>
      </c>
      <c r="G294" s="2">
        <v>6.8000000000000005E-2</v>
      </c>
      <c r="H294" s="2">
        <v>7.4999999999999997E-2</v>
      </c>
      <c r="I294" s="2">
        <v>6.4000000000000001E-2</v>
      </c>
      <c r="J294" s="2">
        <v>6.2E-2</v>
      </c>
      <c r="K294" s="2">
        <v>0.10199999999999999</v>
      </c>
      <c r="L294" s="2">
        <v>6.9000000000000006E-2</v>
      </c>
      <c r="M294" s="2">
        <v>0.06</v>
      </c>
      <c r="N294" s="2">
        <v>6.3E-2</v>
      </c>
      <c r="O294" s="2">
        <v>6.9000000000000006E-2</v>
      </c>
      <c r="P294" s="2">
        <v>6.4000000000000001E-2</v>
      </c>
      <c r="Q294" s="2">
        <v>6.2E-2</v>
      </c>
      <c r="R294" s="2">
        <v>9.0999999999999998E-2</v>
      </c>
      <c r="S294" s="2">
        <v>6.9000000000000006E-2</v>
      </c>
      <c r="T294" s="2">
        <v>0.06</v>
      </c>
      <c r="U294" s="2">
        <v>6.4000000000000001E-2</v>
      </c>
      <c r="V294" s="2">
        <v>7.0000000000000007E-2</v>
      </c>
    </row>
    <row r="295" spans="1:22" x14ac:dyDescent="0.25">
      <c r="A295" s="2">
        <v>592</v>
      </c>
      <c r="B295" s="2">
        <v>6.3E-2</v>
      </c>
      <c r="C295" s="2">
        <v>6.5000000000000002E-2</v>
      </c>
      <c r="D295" s="2">
        <v>9.2999999999999999E-2</v>
      </c>
      <c r="E295" s="2">
        <v>7.4999999999999997E-2</v>
      </c>
      <c r="F295" s="2">
        <v>6.5000000000000002E-2</v>
      </c>
      <c r="G295" s="2">
        <v>6.8000000000000005E-2</v>
      </c>
      <c r="H295" s="2">
        <v>7.4999999999999997E-2</v>
      </c>
      <c r="I295" s="2">
        <v>6.4000000000000001E-2</v>
      </c>
      <c r="J295" s="2">
        <v>6.2E-2</v>
      </c>
      <c r="K295" s="2">
        <v>0.10199999999999999</v>
      </c>
      <c r="L295" s="2">
        <v>7.0000000000000007E-2</v>
      </c>
      <c r="M295" s="2">
        <v>0.06</v>
      </c>
      <c r="N295" s="2">
        <v>6.3E-2</v>
      </c>
      <c r="O295" s="2">
        <v>7.0000000000000007E-2</v>
      </c>
      <c r="P295" s="2">
        <v>6.4000000000000001E-2</v>
      </c>
      <c r="Q295" s="2">
        <v>6.2E-2</v>
      </c>
      <c r="R295" s="2">
        <v>9.0999999999999998E-2</v>
      </c>
      <c r="S295" s="2">
        <v>7.0000000000000007E-2</v>
      </c>
      <c r="T295" s="2">
        <v>0.06</v>
      </c>
      <c r="U295" s="2">
        <v>6.4000000000000001E-2</v>
      </c>
      <c r="V295" s="2">
        <v>7.0000000000000007E-2</v>
      </c>
    </row>
    <row r="296" spans="1:22" x14ac:dyDescent="0.25">
      <c r="A296" s="2">
        <v>593</v>
      </c>
      <c r="B296" s="2">
        <v>6.3E-2</v>
      </c>
      <c r="C296" s="2">
        <v>6.5000000000000002E-2</v>
      </c>
      <c r="D296" s="2">
        <v>9.2999999999999999E-2</v>
      </c>
      <c r="E296" s="2">
        <v>7.4999999999999997E-2</v>
      </c>
      <c r="F296" s="2">
        <v>6.5000000000000002E-2</v>
      </c>
      <c r="G296" s="2">
        <v>6.8000000000000005E-2</v>
      </c>
      <c r="H296" s="2">
        <v>7.4999999999999997E-2</v>
      </c>
      <c r="I296" s="2">
        <v>6.3E-2</v>
      </c>
      <c r="J296" s="2">
        <v>6.2E-2</v>
      </c>
      <c r="K296" s="2">
        <v>0.10299999999999999</v>
      </c>
      <c r="L296" s="2">
        <v>7.0000000000000007E-2</v>
      </c>
      <c r="M296" s="2">
        <v>6.0999999999999999E-2</v>
      </c>
      <c r="N296" s="2">
        <v>6.3E-2</v>
      </c>
      <c r="O296" s="2">
        <v>7.0000000000000007E-2</v>
      </c>
      <c r="P296" s="2">
        <v>6.4000000000000001E-2</v>
      </c>
      <c r="Q296" s="2">
        <v>6.2E-2</v>
      </c>
      <c r="R296" s="2">
        <v>9.0999999999999998E-2</v>
      </c>
      <c r="S296" s="2">
        <v>7.0000000000000007E-2</v>
      </c>
      <c r="T296" s="2">
        <v>6.0999999999999999E-2</v>
      </c>
      <c r="U296" s="2">
        <v>6.4000000000000001E-2</v>
      </c>
      <c r="V296" s="2">
        <v>7.0999999999999994E-2</v>
      </c>
    </row>
    <row r="297" spans="1:22" x14ac:dyDescent="0.25">
      <c r="A297" s="2">
        <v>594</v>
      </c>
      <c r="B297" s="2">
        <v>6.3E-2</v>
      </c>
      <c r="C297" s="2">
        <v>6.4000000000000001E-2</v>
      </c>
      <c r="D297" s="2">
        <v>9.4E-2</v>
      </c>
      <c r="E297" s="2">
        <v>7.4999999999999997E-2</v>
      </c>
      <c r="F297" s="2">
        <v>6.5000000000000002E-2</v>
      </c>
      <c r="G297" s="2">
        <v>6.8000000000000005E-2</v>
      </c>
      <c r="H297" s="2">
        <v>7.4999999999999997E-2</v>
      </c>
      <c r="I297" s="2">
        <v>6.3E-2</v>
      </c>
      <c r="J297" s="2">
        <v>6.2E-2</v>
      </c>
      <c r="K297" s="2">
        <v>0.10299999999999999</v>
      </c>
      <c r="L297" s="2">
        <v>7.0000000000000007E-2</v>
      </c>
      <c r="M297" s="2">
        <v>6.0999999999999999E-2</v>
      </c>
      <c r="N297" s="2">
        <v>6.4000000000000001E-2</v>
      </c>
      <c r="O297" s="2">
        <v>7.0999999999999994E-2</v>
      </c>
      <c r="P297" s="2">
        <v>6.4000000000000001E-2</v>
      </c>
      <c r="Q297" s="2">
        <v>6.2E-2</v>
      </c>
      <c r="R297" s="2">
        <v>9.1999999999999998E-2</v>
      </c>
      <c r="S297" s="2">
        <v>7.0000000000000007E-2</v>
      </c>
      <c r="T297" s="2">
        <v>6.0999999999999999E-2</v>
      </c>
      <c r="U297" s="2">
        <v>6.5000000000000002E-2</v>
      </c>
      <c r="V297" s="2">
        <v>7.0999999999999994E-2</v>
      </c>
    </row>
    <row r="298" spans="1:22" x14ac:dyDescent="0.25">
      <c r="A298" s="2">
        <v>595</v>
      </c>
      <c r="B298" s="2">
        <v>6.3E-2</v>
      </c>
      <c r="C298" s="2">
        <v>6.5000000000000002E-2</v>
      </c>
      <c r="D298" s="2">
        <v>9.4E-2</v>
      </c>
      <c r="E298" s="2">
        <v>7.4999999999999997E-2</v>
      </c>
      <c r="F298" s="2">
        <v>6.5000000000000002E-2</v>
      </c>
      <c r="G298" s="2">
        <v>6.9000000000000006E-2</v>
      </c>
      <c r="H298" s="2">
        <v>7.5999999999999998E-2</v>
      </c>
      <c r="I298" s="2">
        <v>6.3E-2</v>
      </c>
      <c r="J298" s="2">
        <v>6.2E-2</v>
      </c>
      <c r="K298" s="2">
        <v>0.10299999999999999</v>
      </c>
      <c r="L298" s="2">
        <v>7.0999999999999994E-2</v>
      </c>
      <c r="M298" s="2">
        <v>6.0999999999999999E-2</v>
      </c>
      <c r="N298" s="2">
        <v>6.4000000000000001E-2</v>
      </c>
      <c r="O298" s="2">
        <v>7.0999999999999994E-2</v>
      </c>
      <c r="P298" s="2">
        <v>6.4000000000000001E-2</v>
      </c>
      <c r="Q298" s="2">
        <v>6.2E-2</v>
      </c>
      <c r="R298" s="2">
        <v>9.1999999999999998E-2</v>
      </c>
      <c r="S298" s="2">
        <v>7.0000000000000007E-2</v>
      </c>
      <c r="T298" s="2">
        <v>6.2E-2</v>
      </c>
      <c r="U298" s="2">
        <v>6.5000000000000002E-2</v>
      </c>
      <c r="V298" s="2">
        <v>7.1999999999999995E-2</v>
      </c>
    </row>
    <row r="299" spans="1:22" x14ac:dyDescent="0.25">
      <c r="A299" s="2">
        <v>596</v>
      </c>
      <c r="B299" s="2">
        <v>6.3E-2</v>
      </c>
      <c r="C299" s="2">
        <v>6.5000000000000002E-2</v>
      </c>
      <c r="D299" s="2">
        <v>9.4E-2</v>
      </c>
      <c r="E299" s="2">
        <v>7.4999999999999997E-2</v>
      </c>
      <c r="F299" s="2">
        <v>6.5000000000000002E-2</v>
      </c>
      <c r="G299" s="2">
        <v>6.9000000000000006E-2</v>
      </c>
      <c r="H299" s="2">
        <v>7.5999999999999998E-2</v>
      </c>
      <c r="I299" s="2">
        <v>6.3E-2</v>
      </c>
      <c r="J299" s="2">
        <v>6.2E-2</v>
      </c>
      <c r="K299" s="2">
        <v>0.10299999999999999</v>
      </c>
      <c r="L299" s="2">
        <v>7.0999999999999994E-2</v>
      </c>
      <c r="M299" s="2">
        <v>6.2E-2</v>
      </c>
      <c r="N299" s="2">
        <v>6.5000000000000002E-2</v>
      </c>
      <c r="O299" s="2">
        <v>7.0999999999999994E-2</v>
      </c>
      <c r="P299" s="2">
        <v>6.4000000000000001E-2</v>
      </c>
      <c r="Q299" s="2">
        <v>6.2E-2</v>
      </c>
      <c r="R299" s="2">
        <v>9.1999999999999998E-2</v>
      </c>
      <c r="S299" s="2">
        <v>7.0999999999999994E-2</v>
      </c>
      <c r="T299" s="2">
        <v>6.2E-2</v>
      </c>
      <c r="U299" s="2">
        <v>6.5000000000000002E-2</v>
      </c>
      <c r="V299" s="2">
        <v>7.1999999999999995E-2</v>
      </c>
    </row>
    <row r="300" spans="1:22" x14ac:dyDescent="0.25">
      <c r="A300" s="2">
        <v>597</v>
      </c>
      <c r="B300" s="2">
        <v>6.3E-2</v>
      </c>
      <c r="C300" s="2">
        <v>6.5000000000000002E-2</v>
      </c>
      <c r="D300" s="2">
        <v>9.4E-2</v>
      </c>
      <c r="E300" s="2">
        <v>7.5999999999999998E-2</v>
      </c>
      <c r="F300" s="2">
        <v>6.6000000000000003E-2</v>
      </c>
      <c r="G300" s="2">
        <v>7.0000000000000007E-2</v>
      </c>
      <c r="H300" s="2">
        <v>7.5999999999999998E-2</v>
      </c>
      <c r="I300" s="2">
        <v>6.3E-2</v>
      </c>
      <c r="J300" s="2">
        <v>6.3E-2</v>
      </c>
      <c r="K300" s="2">
        <v>0.104</v>
      </c>
      <c r="L300" s="2">
        <v>7.1999999999999995E-2</v>
      </c>
      <c r="M300" s="2">
        <v>6.3E-2</v>
      </c>
      <c r="N300" s="2">
        <v>6.5000000000000002E-2</v>
      </c>
      <c r="O300" s="2">
        <v>7.1999999999999995E-2</v>
      </c>
      <c r="P300" s="2">
        <v>6.4000000000000001E-2</v>
      </c>
      <c r="Q300" s="2">
        <v>6.3E-2</v>
      </c>
      <c r="R300" s="2">
        <v>9.1999999999999998E-2</v>
      </c>
      <c r="S300" s="2">
        <v>7.1999999999999995E-2</v>
      </c>
      <c r="T300" s="2">
        <v>6.3E-2</v>
      </c>
      <c r="U300" s="2">
        <v>6.6000000000000003E-2</v>
      </c>
      <c r="V300" s="2">
        <v>7.2999999999999995E-2</v>
      </c>
    </row>
    <row r="301" spans="1:22" x14ac:dyDescent="0.25">
      <c r="A301" s="2">
        <v>598</v>
      </c>
      <c r="B301" s="2">
        <v>6.3E-2</v>
      </c>
      <c r="C301" s="2">
        <v>6.5000000000000002E-2</v>
      </c>
      <c r="D301" s="2">
        <v>9.4E-2</v>
      </c>
      <c r="E301" s="2">
        <v>7.5999999999999998E-2</v>
      </c>
      <c r="F301" s="2">
        <v>6.6000000000000003E-2</v>
      </c>
      <c r="G301" s="2">
        <v>7.0000000000000007E-2</v>
      </c>
      <c r="H301" s="2">
        <v>7.6999999999999999E-2</v>
      </c>
      <c r="I301" s="2">
        <v>6.3E-2</v>
      </c>
      <c r="J301" s="2">
        <v>6.3E-2</v>
      </c>
      <c r="K301" s="2">
        <v>0.104</v>
      </c>
      <c r="L301" s="2">
        <v>7.1999999999999995E-2</v>
      </c>
      <c r="M301" s="2">
        <v>6.3E-2</v>
      </c>
      <c r="N301" s="2">
        <v>6.6000000000000003E-2</v>
      </c>
      <c r="O301" s="2">
        <v>7.2999999999999995E-2</v>
      </c>
      <c r="P301" s="2">
        <v>6.4000000000000001E-2</v>
      </c>
      <c r="Q301" s="2">
        <v>6.3E-2</v>
      </c>
      <c r="R301" s="2">
        <v>9.1999999999999998E-2</v>
      </c>
      <c r="S301" s="2">
        <v>7.1999999999999995E-2</v>
      </c>
      <c r="T301" s="2">
        <v>6.3E-2</v>
      </c>
      <c r="U301" s="2">
        <v>6.7000000000000004E-2</v>
      </c>
      <c r="V301" s="2">
        <v>7.2999999999999995E-2</v>
      </c>
    </row>
    <row r="302" spans="1:22" x14ac:dyDescent="0.25">
      <c r="A302" s="2">
        <v>599</v>
      </c>
      <c r="B302" s="2">
        <v>6.3E-2</v>
      </c>
      <c r="C302" s="2">
        <v>6.5000000000000002E-2</v>
      </c>
      <c r="D302" s="2">
        <v>9.4E-2</v>
      </c>
      <c r="E302" s="2">
        <v>7.6999999999999999E-2</v>
      </c>
      <c r="F302" s="2">
        <v>6.7000000000000004E-2</v>
      </c>
      <c r="G302" s="2">
        <v>7.0000000000000007E-2</v>
      </c>
      <c r="H302" s="2">
        <v>7.6999999999999999E-2</v>
      </c>
      <c r="I302" s="2">
        <v>6.3E-2</v>
      </c>
      <c r="J302" s="2">
        <v>6.3E-2</v>
      </c>
      <c r="K302" s="2">
        <v>0.105</v>
      </c>
      <c r="L302" s="2">
        <v>7.2999999999999995E-2</v>
      </c>
      <c r="M302" s="2">
        <v>6.3E-2</v>
      </c>
      <c r="N302" s="2">
        <v>6.6000000000000003E-2</v>
      </c>
      <c r="O302" s="2">
        <v>7.2999999999999995E-2</v>
      </c>
      <c r="P302" s="2">
        <v>6.4000000000000001E-2</v>
      </c>
      <c r="Q302" s="2">
        <v>6.3E-2</v>
      </c>
      <c r="R302" s="2">
        <v>9.1999999999999998E-2</v>
      </c>
      <c r="S302" s="2">
        <v>7.1999999999999995E-2</v>
      </c>
      <c r="T302" s="2">
        <v>6.3E-2</v>
      </c>
      <c r="U302" s="2">
        <v>6.7000000000000004E-2</v>
      </c>
      <c r="V302" s="2">
        <v>7.3999999999999996E-2</v>
      </c>
    </row>
    <row r="303" spans="1:22" x14ac:dyDescent="0.25">
      <c r="A303" s="2">
        <v>600</v>
      </c>
      <c r="B303" s="2">
        <v>6.3E-2</v>
      </c>
      <c r="C303" s="2">
        <v>6.5000000000000002E-2</v>
      </c>
      <c r="D303" s="2">
        <v>9.4E-2</v>
      </c>
      <c r="E303" s="2">
        <v>7.6999999999999999E-2</v>
      </c>
      <c r="F303" s="2">
        <v>6.7000000000000004E-2</v>
      </c>
      <c r="G303" s="2">
        <v>7.0999999999999994E-2</v>
      </c>
      <c r="H303" s="2">
        <v>7.6999999999999999E-2</v>
      </c>
      <c r="I303" s="2">
        <v>6.3E-2</v>
      </c>
      <c r="J303" s="2">
        <v>6.3E-2</v>
      </c>
      <c r="K303" s="2">
        <v>0.105</v>
      </c>
      <c r="L303" s="2">
        <v>7.2999999999999995E-2</v>
      </c>
      <c r="M303" s="2">
        <v>6.4000000000000001E-2</v>
      </c>
      <c r="N303" s="2">
        <v>6.7000000000000004E-2</v>
      </c>
      <c r="O303" s="2">
        <v>7.3999999999999996E-2</v>
      </c>
      <c r="P303" s="2">
        <v>6.4000000000000001E-2</v>
      </c>
      <c r="Q303" s="2">
        <v>6.3E-2</v>
      </c>
      <c r="R303" s="2">
        <v>9.2999999999999999E-2</v>
      </c>
      <c r="S303" s="2">
        <v>7.2999999999999995E-2</v>
      </c>
      <c r="T303" s="2">
        <v>6.4000000000000001E-2</v>
      </c>
      <c r="U303" s="2">
        <v>6.7000000000000004E-2</v>
      </c>
      <c r="V303" s="2">
        <v>7.3999999999999996E-2</v>
      </c>
    </row>
    <row r="304" spans="1:22" x14ac:dyDescent="0.25">
      <c r="A304" s="2">
        <v>601</v>
      </c>
      <c r="B304" s="2">
        <v>6.3E-2</v>
      </c>
      <c r="C304" s="2">
        <v>6.5000000000000002E-2</v>
      </c>
      <c r="D304" s="2">
        <v>9.5000000000000001E-2</v>
      </c>
      <c r="E304" s="2">
        <v>7.6999999999999999E-2</v>
      </c>
      <c r="F304" s="2">
        <v>6.7000000000000004E-2</v>
      </c>
      <c r="G304" s="2">
        <v>7.0999999999999994E-2</v>
      </c>
      <c r="H304" s="2">
        <v>7.8E-2</v>
      </c>
      <c r="I304" s="2">
        <v>6.3E-2</v>
      </c>
      <c r="J304" s="2">
        <v>6.3E-2</v>
      </c>
      <c r="K304" s="2">
        <v>0.105</v>
      </c>
      <c r="L304" s="2">
        <v>7.2999999999999995E-2</v>
      </c>
      <c r="M304" s="2">
        <v>6.4000000000000001E-2</v>
      </c>
      <c r="N304" s="2">
        <v>6.7000000000000004E-2</v>
      </c>
      <c r="O304" s="2">
        <v>7.3999999999999996E-2</v>
      </c>
      <c r="P304" s="2">
        <v>6.3E-2</v>
      </c>
      <c r="Q304" s="2">
        <v>6.3E-2</v>
      </c>
      <c r="R304" s="2">
        <v>9.4E-2</v>
      </c>
      <c r="S304" s="2">
        <v>7.2999999999999995E-2</v>
      </c>
      <c r="T304" s="2">
        <v>6.4000000000000001E-2</v>
      </c>
      <c r="U304" s="2">
        <v>6.8000000000000005E-2</v>
      </c>
      <c r="V304" s="2">
        <v>7.4999999999999997E-2</v>
      </c>
    </row>
    <row r="305" spans="1:22" x14ac:dyDescent="0.25">
      <c r="A305" s="2">
        <v>602</v>
      </c>
      <c r="B305" s="2">
        <v>6.2E-2</v>
      </c>
      <c r="C305" s="2">
        <v>6.5000000000000002E-2</v>
      </c>
      <c r="D305" s="2">
        <v>9.6000000000000002E-2</v>
      </c>
      <c r="E305" s="2">
        <v>7.6999999999999999E-2</v>
      </c>
      <c r="F305" s="2">
        <v>6.8000000000000005E-2</v>
      </c>
      <c r="G305" s="2">
        <v>7.0999999999999994E-2</v>
      </c>
      <c r="H305" s="2">
        <v>7.9000000000000001E-2</v>
      </c>
      <c r="I305" s="2">
        <v>6.3E-2</v>
      </c>
      <c r="J305" s="2">
        <v>6.3E-2</v>
      </c>
      <c r="K305" s="2">
        <v>0.105</v>
      </c>
      <c r="L305" s="2">
        <v>7.3999999999999996E-2</v>
      </c>
      <c r="M305" s="2">
        <v>6.4000000000000001E-2</v>
      </c>
      <c r="N305" s="2">
        <v>6.7000000000000004E-2</v>
      </c>
      <c r="O305" s="2">
        <v>7.3999999999999996E-2</v>
      </c>
      <c r="P305" s="2">
        <v>6.3E-2</v>
      </c>
      <c r="Q305" s="2">
        <v>6.4000000000000001E-2</v>
      </c>
      <c r="R305" s="2">
        <v>9.4E-2</v>
      </c>
      <c r="S305" s="2">
        <v>7.2999999999999995E-2</v>
      </c>
      <c r="T305" s="2">
        <v>6.4000000000000001E-2</v>
      </c>
      <c r="U305" s="2">
        <v>6.8000000000000005E-2</v>
      </c>
      <c r="V305" s="2">
        <v>7.4999999999999997E-2</v>
      </c>
    </row>
    <row r="306" spans="1:22" x14ac:dyDescent="0.25">
      <c r="A306" s="2">
        <v>603</v>
      </c>
      <c r="B306" s="2">
        <v>6.3E-2</v>
      </c>
      <c r="C306" s="2">
        <v>6.6000000000000003E-2</v>
      </c>
      <c r="D306" s="2">
        <v>9.6000000000000002E-2</v>
      </c>
      <c r="E306" s="2">
        <v>7.8E-2</v>
      </c>
      <c r="F306" s="2">
        <v>6.8000000000000005E-2</v>
      </c>
      <c r="G306" s="2">
        <v>7.1999999999999995E-2</v>
      </c>
      <c r="H306" s="2">
        <v>0.08</v>
      </c>
      <c r="I306" s="2">
        <v>6.3E-2</v>
      </c>
      <c r="J306" s="2">
        <v>6.4000000000000001E-2</v>
      </c>
      <c r="K306" s="2">
        <v>0.106</v>
      </c>
      <c r="L306" s="2">
        <v>7.3999999999999996E-2</v>
      </c>
      <c r="M306" s="2">
        <v>6.4000000000000001E-2</v>
      </c>
      <c r="N306" s="2">
        <v>6.8000000000000005E-2</v>
      </c>
      <c r="O306" s="2">
        <v>7.4999999999999997E-2</v>
      </c>
      <c r="P306" s="2">
        <v>6.3E-2</v>
      </c>
      <c r="Q306" s="2">
        <v>6.4000000000000001E-2</v>
      </c>
      <c r="R306" s="2">
        <v>9.5000000000000001E-2</v>
      </c>
      <c r="S306" s="2">
        <v>7.3999999999999996E-2</v>
      </c>
      <c r="T306" s="2">
        <v>6.4000000000000001E-2</v>
      </c>
      <c r="U306" s="2">
        <v>6.8000000000000005E-2</v>
      </c>
      <c r="V306" s="2">
        <v>7.4999999999999997E-2</v>
      </c>
    </row>
    <row r="307" spans="1:22" x14ac:dyDescent="0.25">
      <c r="A307" s="2">
        <v>604</v>
      </c>
      <c r="B307" s="2">
        <v>6.3E-2</v>
      </c>
      <c r="C307" s="2">
        <v>6.6000000000000003E-2</v>
      </c>
      <c r="D307" s="2">
        <v>9.6000000000000002E-2</v>
      </c>
      <c r="E307" s="2">
        <v>7.9000000000000001E-2</v>
      </c>
      <c r="F307" s="2">
        <v>6.8000000000000005E-2</v>
      </c>
      <c r="G307" s="2">
        <v>7.1999999999999995E-2</v>
      </c>
      <c r="H307" s="2">
        <v>0.08</v>
      </c>
      <c r="I307" s="2">
        <v>6.3E-2</v>
      </c>
      <c r="J307" s="2">
        <v>6.4000000000000001E-2</v>
      </c>
      <c r="K307" s="2">
        <v>0.106</v>
      </c>
      <c r="L307" s="2">
        <v>7.3999999999999996E-2</v>
      </c>
      <c r="M307" s="2">
        <v>6.5000000000000002E-2</v>
      </c>
      <c r="N307" s="2">
        <v>6.8000000000000005E-2</v>
      </c>
      <c r="O307" s="2">
        <v>7.4999999999999997E-2</v>
      </c>
      <c r="P307" s="2">
        <v>6.3E-2</v>
      </c>
      <c r="Q307" s="2">
        <v>6.4000000000000001E-2</v>
      </c>
      <c r="R307" s="2">
        <v>9.4E-2</v>
      </c>
      <c r="S307" s="2">
        <v>7.3999999999999996E-2</v>
      </c>
      <c r="T307" s="2">
        <v>6.4000000000000001E-2</v>
      </c>
      <c r="U307" s="2">
        <v>6.8000000000000005E-2</v>
      </c>
      <c r="V307" s="2">
        <v>7.5999999999999998E-2</v>
      </c>
    </row>
    <row r="308" spans="1:22" x14ac:dyDescent="0.25">
      <c r="A308" s="2">
        <v>605</v>
      </c>
      <c r="B308" s="2">
        <v>6.3E-2</v>
      </c>
      <c r="C308" s="2">
        <v>6.6000000000000003E-2</v>
      </c>
      <c r="D308" s="2">
        <v>9.6000000000000002E-2</v>
      </c>
      <c r="E308" s="2">
        <v>7.9000000000000001E-2</v>
      </c>
      <c r="F308" s="2">
        <v>6.9000000000000006E-2</v>
      </c>
      <c r="G308" s="2">
        <v>7.2999999999999995E-2</v>
      </c>
      <c r="H308" s="2">
        <v>8.1000000000000003E-2</v>
      </c>
      <c r="I308" s="2">
        <v>6.3E-2</v>
      </c>
      <c r="J308" s="2">
        <v>6.3E-2</v>
      </c>
      <c r="K308" s="2">
        <v>0.106</v>
      </c>
      <c r="L308" s="2">
        <v>7.4999999999999997E-2</v>
      </c>
      <c r="M308" s="2">
        <v>6.5000000000000002E-2</v>
      </c>
      <c r="N308" s="2">
        <v>6.8000000000000005E-2</v>
      </c>
      <c r="O308" s="2">
        <v>7.4999999999999997E-2</v>
      </c>
      <c r="P308" s="2">
        <v>6.3E-2</v>
      </c>
      <c r="Q308" s="2">
        <v>6.4000000000000001E-2</v>
      </c>
      <c r="R308" s="2">
        <v>9.4E-2</v>
      </c>
      <c r="S308" s="2">
        <v>7.3999999999999996E-2</v>
      </c>
      <c r="T308" s="2">
        <v>6.4000000000000001E-2</v>
      </c>
      <c r="U308" s="2">
        <v>6.8000000000000005E-2</v>
      </c>
      <c r="V308" s="2">
        <v>7.5999999999999998E-2</v>
      </c>
    </row>
    <row r="309" spans="1:22" x14ac:dyDescent="0.25">
      <c r="A309" s="2">
        <v>606</v>
      </c>
      <c r="B309" s="2">
        <v>6.3E-2</v>
      </c>
      <c r="C309" s="2">
        <v>6.6000000000000003E-2</v>
      </c>
      <c r="D309" s="2">
        <v>9.6000000000000002E-2</v>
      </c>
      <c r="E309" s="2">
        <v>0.08</v>
      </c>
      <c r="F309" s="2">
        <v>6.9000000000000006E-2</v>
      </c>
      <c r="G309" s="2">
        <v>7.2999999999999995E-2</v>
      </c>
      <c r="H309" s="2">
        <v>8.1000000000000003E-2</v>
      </c>
      <c r="I309" s="2">
        <v>6.3E-2</v>
      </c>
      <c r="J309" s="2">
        <v>6.4000000000000001E-2</v>
      </c>
      <c r="K309" s="2">
        <v>0.106</v>
      </c>
      <c r="L309" s="2">
        <v>7.4999999999999997E-2</v>
      </c>
      <c r="M309" s="2">
        <v>6.5000000000000002E-2</v>
      </c>
      <c r="N309" s="2">
        <v>6.9000000000000006E-2</v>
      </c>
      <c r="O309" s="2">
        <v>7.4999999999999997E-2</v>
      </c>
      <c r="P309" s="2">
        <v>6.3E-2</v>
      </c>
      <c r="Q309" s="2">
        <v>6.4000000000000001E-2</v>
      </c>
      <c r="R309" s="2">
        <v>9.4E-2</v>
      </c>
      <c r="S309" s="2">
        <v>7.3999999999999996E-2</v>
      </c>
      <c r="T309" s="2">
        <v>6.4000000000000001E-2</v>
      </c>
      <c r="U309" s="2">
        <v>6.8000000000000005E-2</v>
      </c>
      <c r="V309" s="2">
        <v>7.5999999999999998E-2</v>
      </c>
    </row>
    <row r="310" spans="1:22" x14ac:dyDescent="0.25">
      <c r="A310" s="2">
        <v>607</v>
      </c>
      <c r="B310" s="2">
        <v>6.3E-2</v>
      </c>
      <c r="C310" s="2">
        <v>6.6000000000000003E-2</v>
      </c>
      <c r="D310" s="2">
        <v>9.7000000000000003E-2</v>
      </c>
      <c r="E310" s="2">
        <v>0.08</v>
      </c>
      <c r="F310" s="2">
        <v>7.0000000000000007E-2</v>
      </c>
      <c r="G310" s="2">
        <v>7.3999999999999996E-2</v>
      </c>
      <c r="H310" s="2">
        <v>8.2000000000000003E-2</v>
      </c>
      <c r="I310" s="2">
        <v>6.3E-2</v>
      </c>
      <c r="J310" s="2">
        <v>6.4000000000000001E-2</v>
      </c>
      <c r="K310" s="2">
        <v>0.106</v>
      </c>
      <c r="L310" s="2">
        <v>7.4999999999999997E-2</v>
      </c>
      <c r="M310" s="2">
        <v>6.5000000000000002E-2</v>
      </c>
      <c r="N310" s="2">
        <v>6.8000000000000005E-2</v>
      </c>
      <c r="O310" s="2">
        <v>7.4999999999999997E-2</v>
      </c>
      <c r="P310" s="2">
        <v>6.3E-2</v>
      </c>
      <c r="Q310" s="2">
        <v>6.4000000000000001E-2</v>
      </c>
      <c r="R310" s="2">
        <v>9.4E-2</v>
      </c>
      <c r="S310" s="2">
        <v>7.3999999999999996E-2</v>
      </c>
      <c r="T310" s="2">
        <v>6.4000000000000001E-2</v>
      </c>
      <c r="U310" s="2">
        <v>6.8000000000000005E-2</v>
      </c>
      <c r="V310" s="2">
        <v>7.4999999999999997E-2</v>
      </c>
    </row>
    <row r="311" spans="1:22" x14ac:dyDescent="0.25">
      <c r="A311" s="2">
        <v>608</v>
      </c>
      <c r="B311" s="2">
        <v>6.2E-2</v>
      </c>
      <c r="C311" s="2">
        <v>6.7000000000000004E-2</v>
      </c>
      <c r="D311" s="2">
        <v>9.7000000000000003E-2</v>
      </c>
      <c r="E311" s="2">
        <v>0.08</v>
      </c>
      <c r="F311" s="2">
        <v>7.0000000000000007E-2</v>
      </c>
      <c r="G311" s="2">
        <v>7.3999999999999996E-2</v>
      </c>
      <c r="H311" s="2">
        <v>8.2000000000000003E-2</v>
      </c>
      <c r="I311" s="2">
        <v>6.3E-2</v>
      </c>
      <c r="J311" s="2">
        <v>6.4000000000000001E-2</v>
      </c>
      <c r="K311" s="2">
        <v>0.106</v>
      </c>
      <c r="L311" s="2">
        <v>7.3999999999999996E-2</v>
      </c>
      <c r="M311" s="2">
        <v>6.5000000000000002E-2</v>
      </c>
      <c r="N311" s="2">
        <v>6.8000000000000005E-2</v>
      </c>
      <c r="O311" s="2">
        <v>7.4999999999999997E-2</v>
      </c>
      <c r="P311" s="2">
        <v>6.3E-2</v>
      </c>
      <c r="Q311" s="2">
        <v>6.3E-2</v>
      </c>
      <c r="R311" s="2">
        <v>9.4E-2</v>
      </c>
      <c r="S311" s="2">
        <v>7.3999999999999996E-2</v>
      </c>
      <c r="T311" s="2">
        <v>6.4000000000000001E-2</v>
      </c>
      <c r="U311" s="2">
        <v>6.8000000000000005E-2</v>
      </c>
      <c r="V311" s="2">
        <v>7.4999999999999997E-2</v>
      </c>
    </row>
    <row r="312" spans="1:22" x14ac:dyDescent="0.25">
      <c r="A312" s="2">
        <v>609</v>
      </c>
      <c r="B312" s="2">
        <v>6.2E-2</v>
      </c>
      <c r="C312" s="2">
        <v>6.7000000000000004E-2</v>
      </c>
      <c r="D312" s="2">
        <v>9.7000000000000003E-2</v>
      </c>
      <c r="E312" s="2">
        <v>8.1000000000000003E-2</v>
      </c>
      <c r="F312" s="2">
        <v>7.0000000000000007E-2</v>
      </c>
      <c r="G312" s="2">
        <v>7.4999999999999997E-2</v>
      </c>
      <c r="H312" s="2">
        <v>8.3000000000000004E-2</v>
      </c>
      <c r="I312" s="2">
        <v>6.3E-2</v>
      </c>
      <c r="J312" s="2">
        <v>6.3E-2</v>
      </c>
      <c r="K312" s="2">
        <v>0.105</v>
      </c>
      <c r="L312" s="2">
        <v>7.3999999999999996E-2</v>
      </c>
      <c r="M312" s="2">
        <v>6.4000000000000001E-2</v>
      </c>
      <c r="N312" s="2">
        <v>6.8000000000000005E-2</v>
      </c>
      <c r="O312" s="2">
        <v>7.3999999999999996E-2</v>
      </c>
      <c r="P312" s="2">
        <v>6.3E-2</v>
      </c>
      <c r="Q312" s="2">
        <v>6.3E-2</v>
      </c>
      <c r="R312" s="2">
        <v>9.4E-2</v>
      </c>
      <c r="S312" s="2">
        <v>7.3999999999999996E-2</v>
      </c>
      <c r="T312" s="2">
        <v>6.4000000000000001E-2</v>
      </c>
      <c r="U312" s="2">
        <v>6.8000000000000005E-2</v>
      </c>
      <c r="V312" s="2">
        <v>7.4999999999999997E-2</v>
      </c>
    </row>
    <row r="313" spans="1:22" x14ac:dyDescent="0.25">
      <c r="A313" s="2">
        <v>610</v>
      </c>
      <c r="B313" s="2">
        <v>6.2E-2</v>
      </c>
      <c r="C313" s="2">
        <v>6.7000000000000004E-2</v>
      </c>
      <c r="D313" s="2">
        <v>9.7000000000000003E-2</v>
      </c>
      <c r="E313" s="2">
        <v>8.1000000000000003E-2</v>
      </c>
      <c r="F313" s="2">
        <v>7.0999999999999994E-2</v>
      </c>
      <c r="G313" s="2">
        <v>7.4999999999999997E-2</v>
      </c>
      <c r="H313" s="2">
        <v>8.3000000000000004E-2</v>
      </c>
      <c r="I313" s="2">
        <v>6.3E-2</v>
      </c>
      <c r="J313" s="2">
        <v>6.4000000000000001E-2</v>
      </c>
      <c r="K313" s="2">
        <v>0.105</v>
      </c>
      <c r="L313" s="2">
        <v>7.3999999999999996E-2</v>
      </c>
      <c r="M313" s="2">
        <v>6.4000000000000001E-2</v>
      </c>
      <c r="N313" s="2">
        <v>6.8000000000000005E-2</v>
      </c>
      <c r="O313" s="2">
        <v>7.3999999999999996E-2</v>
      </c>
      <c r="P313" s="2">
        <v>6.3E-2</v>
      </c>
      <c r="Q313" s="2">
        <v>6.3E-2</v>
      </c>
      <c r="R313" s="2">
        <v>9.4E-2</v>
      </c>
      <c r="S313" s="2">
        <v>7.2999999999999995E-2</v>
      </c>
      <c r="T313" s="2">
        <v>6.4000000000000001E-2</v>
      </c>
      <c r="U313" s="2">
        <v>6.8000000000000005E-2</v>
      </c>
      <c r="V313" s="2">
        <v>7.4999999999999997E-2</v>
      </c>
    </row>
    <row r="314" spans="1:22" x14ac:dyDescent="0.25">
      <c r="A314" s="2">
        <v>611</v>
      </c>
      <c r="B314" s="2">
        <v>6.2E-2</v>
      </c>
      <c r="C314" s="2">
        <v>6.7000000000000004E-2</v>
      </c>
      <c r="D314" s="2">
        <v>9.8000000000000004E-2</v>
      </c>
      <c r="E314" s="2">
        <v>8.1000000000000003E-2</v>
      </c>
      <c r="F314" s="2">
        <v>7.0999999999999994E-2</v>
      </c>
      <c r="G314" s="2">
        <v>7.4999999999999997E-2</v>
      </c>
      <c r="H314" s="2">
        <v>8.4000000000000005E-2</v>
      </c>
      <c r="I314" s="2">
        <v>6.3E-2</v>
      </c>
      <c r="J314" s="2">
        <v>6.3E-2</v>
      </c>
      <c r="K314" s="2">
        <v>0.105</v>
      </c>
      <c r="L314" s="2">
        <v>7.3999999999999996E-2</v>
      </c>
      <c r="M314" s="2">
        <v>6.4000000000000001E-2</v>
      </c>
      <c r="N314" s="2">
        <v>6.8000000000000005E-2</v>
      </c>
      <c r="O314" s="2">
        <v>7.2999999999999995E-2</v>
      </c>
      <c r="P314" s="2">
        <v>6.3E-2</v>
      </c>
      <c r="Q314" s="2">
        <v>6.3E-2</v>
      </c>
      <c r="R314" s="2">
        <v>9.2999999999999999E-2</v>
      </c>
      <c r="S314" s="2">
        <v>7.2999999999999995E-2</v>
      </c>
      <c r="T314" s="2">
        <v>6.4000000000000001E-2</v>
      </c>
      <c r="U314" s="2">
        <v>6.7000000000000004E-2</v>
      </c>
      <c r="V314" s="2">
        <v>7.3999999999999996E-2</v>
      </c>
    </row>
    <row r="315" spans="1:22" x14ac:dyDescent="0.25">
      <c r="A315" s="2">
        <v>612</v>
      </c>
      <c r="B315" s="2">
        <v>6.2E-2</v>
      </c>
      <c r="C315" s="2">
        <v>6.7000000000000004E-2</v>
      </c>
      <c r="D315" s="2">
        <v>9.8000000000000004E-2</v>
      </c>
      <c r="E315" s="2">
        <v>8.2000000000000003E-2</v>
      </c>
      <c r="F315" s="2">
        <v>7.0999999999999994E-2</v>
      </c>
      <c r="G315" s="2">
        <v>7.5999999999999998E-2</v>
      </c>
      <c r="H315" s="2">
        <v>8.4000000000000005E-2</v>
      </c>
      <c r="I315" s="2">
        <v>6.3E-2</v>
      </c>
      <c r="J315" s="2">
        <v>6.3E-2</v>
      </c>
      <c r="K315" s="2">
        <v>0.105</v>
      </c>
      <c r="L315" s="2">
        <v>7.3999999999999996E-2</v>
      </c>
      <c r="M315" s="2">
        <v>6.4000000000000001E-2</v>
      </c>
      <c r="N315" s="2">
        <v>6.7000000000000004E-2</v>
      </c>
      <c r="O315" s="2">
        <v>7.2999999999999995E-2</v>
      </c>
      <c r="P315" s="2">
        <v>6.3E-2</v>
      </c>
      <c r="Q315" s="2">
        <v>6.3E-2</v>
      </c>
      <c r="R315" s="2">
        <v>9.2999999999999999E-2</v>
      </c>
      <c r="S315" s="2">
        <v>7.2999999999999995E-2</v>
      </c>
      <c r="T315" s="2">
        <v>6.3E-2</v>
      </c>
      <c r="U315" s="2">
        <v>6.7000000000000004E-2</v>
      </c>
      <c r="V315" s="2">
        <v>7.3999999999999996E-2</v>
      </c>
    </row>
    <row r="316" spans="1:22" x14ac:dyDescent="0.25">
      <c r="A316" s="2">
        <v>613</v>
      </c>
      <c r="B316" s="2">
        <v>6.2E-2</v>
      </c>
      <c r="C316" s="2">
        <v>6.7000000000000004E-2</v>
      </c>
      <c r="D316" s="2">
        <v>9.8000000000000004E-2</v>
      </c>
      <c r="E316" s="2">
        <v>8.2000000000000003E-2</v>
      </c>
      <c r="F316" s="2">
        <v>7.0999999999999994E-2</v>
      </c>
      <c r="G316" s="2">
        <v>7.5999999999999998E-2</v>
      </c>
      <c r="H316" s="2">
        <v>8.4000000000000005E-2</v>
      </c>
      <c r="I316" s="2">
        <v>6.2E-2</v>
      </c>
      <c r="J316" s="2">
        <v>6.3E-2</v>
      </c>
      <c r="K316" s="2">
        <v>0.104</v>
      </c>
      <c r="L316" s="2">
        <v>7.2999999999999995E-2</v>
      </c>
      <c r="M316" s="2">
        <v>6.3E-2</v>
      </c>
      <c r="N316" s="2">
        <v>6.7000000000000004E-2</v>
      </c>
      <c r="O316" s="2">
        <v>7.1999999999999995E-2</v>
      </c>
      <c r="P316" s="2">
        <v>6.3E-2</v>
      </c>
      <c r="Q316" s="2">
        <v>6.3E-2</v>
      </c>
      <c r="R316" s="2">
        <v>9.1999999999999998E-2</v>
      </c>
      <c r="S316" s="2">
        <v>7.1999999999999995E-2</v>
      </c>
      <c r="T316" s="2">
        <v>6.3E-2</v>
      </c>
      <c r="U316" s="2">
        <v>6.6000000000000003E-2</v>
      </c>
      <c r="V316" s="2">
        <v>7.2999999999999995E-2</v>
      </c>
    </row>
    <row r="317" spans="1:22" x14ac:dyDescent="0.25">
      <c r="A317" s="2">
        <v>614</v>
      </c>
      <c r="B317" s="2">
        <v>6.2E-2</v>
      </c>
      <c r="C317" s="2">
        <v>6.7000000000000004E-2</v>
      </c>
      <c r="D317" s="2">
        <v>9.8000000000000004E-2</v>
      </c>
      <c r="E317" s="2">
        <v>8.2000000000000003E-2</v>
      </c>
      <c r="F317" s="2">
        <v>7.0999999999999994E-2</v>
      </c>
      <c r="G317" s="2">
        <v>7.5999999999999998E-2</v>
      </c>
      <c r="H317" s="2">
        <v>8.5000000000000006E-2</v>
      </c>
      <c r="I317" s="2">
        <v>6.2E-2</v>
      </c>
      <c r="J317" s="2">
        <v>6.3E-2</v>
      </c>
      <c r="K317" s="2">
        <v>0.104</v>
      </c>
      <c r="L317" s="2">
        <v>7.2999999999999995E-2</v>
      </c>
      <c r="M317" s="2">
        <v>6.3E-2</v>
      </c>
      <c r="N317" s="2">
        <v>6.6000000000000003E-2</v>
      </c>
      <c r="O317" s="2">
        <v>7.1999999999999995E-2</v>
      </c>
      <c r="P317" s="2">
        <v>6.3E-2</v>
      </c>
      <c r="Q317" s="2">
        <v>6.2E-2</v>
      </c>
      <c r="R317" s="2">
        <v>9.1999999999999998E-2</v>
      </c>
      <c r="S317" s="2">
        <v>7.1999999999999995E-2</v>
      </c>
      <c r="T317" s="2">
        <v>6.3E-2</v>
      </c>
      <c r="U317" s="2">
        <v>6.6000000000000003E-2</v>
      </c>
      <c r="V317" s="2">
        <v>7.1999999999999995E-2</v>
      </c>
    </row>
    <row r="318" spans="1:22" x14ac:dyDescent="0.25">
      <c r="A318" s="2">
        <v>615</v>
      </c>
      <c r="B318" s="2">
        <v>6.2E-2</v>
      </c>
      <c r="C318" s="2">
        <v>6.7000000000000004E-2</v>
      </c>
      <c r="D318" s="2">
        <v>9.8000000000000004E-2</v>
      </c>
      <c r="E318" s="2">
        <v>8.2000000000000003E-2</v>
      </c>
      <c r="F318" s="2">
        <v>7.0999999999999994E-2</v>
      </c>
      <c r="G318" s="2">
        <v>7.5999999999999998E-2</v>
      </c>
      <c r="H318" s="2">
        <v>8.5000000000000006E-2</v>
      </c>
      <c r="I318" s="2">
        <v>6.2E-2</v>
      </c>
      <c r="J318" s="2">
        <v>6.2E-2</v>
      </c>
      <c r="K318" s="2">
        <v>0.10299999999999999</v>
      </c>
      <c r="L318" s="2">
        <v>7.1999999999999995E-2</v>
      </c>
      <c r="M318" s="2">
        <v>6.3E-2</v>
      </c>
      <c r="N318" s="2">
        <v>6.6000000000000003E-2</v>
      </c>
      <c r="O318" s="2">
        <v>7.1999999999999995E-2</v>
      </c>
      <c r="P318" s="2">
        <v>6.3E-2</v>
      </c>
      <c r="Q318" s="2">
        <v>6.2E-2</v>
      </c>
      <c r="R318" s="2">
        <v>9.1999999999999998E-2</v>
      </c>
      <c r="S318" s="2">
        <v>7.0999999999999994E-2</v>
      </c>
      <c r="T318" s="2">
        <v>6.2E-2</v>
      </c>
      <c r="U318" s="2">
        <v>6.6000000000000003E-2</v>
      </c>
      <c r="V318" s="2">
        <v>7.1999999999999995E-2</v>
      </c>
    </row>
    <row r="319" spans="1:22" x14ac:dyDescent="0.25">
      <c r="A319" s="2">
        <v>616</v>
      </c>
      <c r="B319" s="2">
        <v>6.2E-2</v>
      </c>
      <c r="C319" s="2">
        <v>6.7000000000000004E-2</v>
      </c>
      <c r="D319" s="2">
        <v>9.8000000000000004E-2</v>
      </c>
      <c r="E319" s="2">
        <v>8.2000000000000003E-2</v>
      </c>
      <c r="F319" s="2">
        <v>7.0999999999999994E-2</v>
      </c>
      <c r="G319" s="2">
        <v>7.5999999999999998E-2</v>
      </c>
      <c r="H319" s="2">
        <v>8.5000000000000006E-2</v>
      </c>
      <c r="I319" s="2">
        <v>6.2E-2</v>
      </c>
      <c r="J319" s="2">
        <v>6.2E-2</v>
      </c>
      <c r="K319" s="2">
        <v>0.10299999999999999</v>
      </c>
      <c r="L319" s="2">
        <v>7.1999999999999995E-2</v>
      </c>
      <c r="M319" s="2">
        <v>6.2E-2</v>
      </c>
      <c r="N319" s="2">
        <v>6.5000000000000002E-2</v>
      </c>
      <c r="O319" s="2">
        <v>7.0999999999999994E-2</v>
      </c>
      <c r="P319" s="2">
        <v>6.3E-2</v>
      </c>
      <c r="Q319" s="2">
        <v>6.2E-2</v>
      </c>
      <c r="R319" s="2">
        <v>9.0999999999999998E-2</v>
      </c>
      <c r="S319" s="2">
        <v>7.0999999999999994E-2</v>
      </c>
      <c r="T319" s="2">
        <v>6.2E-2</v>
      </c>
      <c r="U319" s="2">
        <v>6.5000000000000002E-2</v>
      </c>
      <c r="V319" s="2">
        <v>7.1999999999999995E-2</v>
      </c>
    </row>
    <row r="320" spans="1:22" x14ac:dyDescent="0.25">
      <c r="A320" s="2">
        <v>617</v>
      </c>
      <c r="B320" s="2">
        <v>6.2E-2</v>
      </c>
      <c r="C320" s="2">
        <v>6.7000000000000004E-2</v>
      </c>
      <c r="D320" s="2">
        <v>9.8000000000000004E-2</v>
      </c>
      <c r="E320" s="2">
        <v>8.2000000000000003E-2</v>
      </c>
      <c r="F320" s="2">
        <v>7.1999999999999995E-2</v>
      </c>
      <c r="G320" s="2">
        <v>7.5999999999999998E-2</v>
      </c>
      <c r="H320" s="2">
        <v>8.5000000000000006E-2</v>
      </c>
      <c r="I320" s="2">
        <v>6.2E-2</v>
      </c>
      <c r="J320" s="2">
        <v>6.2E-2</v>
      </c>
      <c r="K320" s="2">
        <v>0.10299999999999999</v>
      </c>
      <c r="L320" s="2">
        <v>7.1999999999999995E-2</v>
      </c>
      <c r="M320" s="2">
        <v>6.2E-2</v>
      </c>
      <c r="N320" s="2">
        <v>6.5000000000000002E-2</v>
      </c>
      <c r="O320" s="2">
        <v>7.0000000000000007E-2</v>
      </c>
      <c r="P320" s="2">
        <v>6.3E-2</v>
      </c>
      <c r="Q320" s="2">
        <v>6.2E-2</v>
      </c>
      <c r="R320" s="2">
        <v>9.0999999999999998E-2</v>
      </c>
      <c r="S320" s="2">
        <v>7.0000000000000007E-2</v>
      </c>
      <c r="T320" s="2">
        <v>6.2E-2</v>
      </c>
      <c r="U320" s="2">
        <v>6.5000000000000002E-2</v>
      </c>
      <c r="V320" s="2">
        <v>7.0999999999999994E-2</v>
      </c>
    </row>
    <row r="321" spans="1:22" x14ac:dyDescent="0.25">
      <c r="A321" s="2">
        <v>618</v>
      </c>
      <c r="B321" s="2">
        <v>6.0999999999999999E-2</v>
      </c>
      <c r="C321" s="2">
        <v>6.7000000000000004E-2</v>
      </c>
      <c r="D321" s="2">
        <v>9.9000000000000005E-2</v>
      </c>
      <c r="E321" s="2">
        <v>8.2000000000000003E-2</v>
      </c>
      <c r="F321" s="2">
        <v>7.0999999999999994E-2</v>
      </c>
      <c r="G321" s="2">
        <v>7.5999999999999998E-2</v>
      </c>
      <c r="H321" s="2">
        <v>8.5000000000000006E-2</v>
      </c>
      <c r="I321" s="2">
        <v>6.2E-2</v>
      </c>
      <c r="J321" s="2">
        <v>6.2E-2</v>
      </c>
      <c r="K321" s="2">
        <v>0.10199999999999999</v>
      </c>
      <c r="L321" s="2">
        <v>7.0999999999999994E-2</v>
      </c>
      <c r="M321" s="2">
        <v>6.0999999999999999E-2</v>
      </c>
      <c r="N321" s="2">
        <v>6.5000000000000002E-2</v>
      </c>
      <c r="O321" s="2">
        <v>7.0000000000000007E-2</v>
      </c>
      <c r="P321" s="2">
        <v>6.2E-2</v>
      </c>
      <c r="Q321" s="2">
        <v>6.2E-2</v>
      </c>
      <c r="R321" s="2">
        <v>9.0999999999999998E-2</v>
      </c>
      <c r="S321" s="2">
        <v>7.0000000000000007E-2</v>
      </c>
      <c r="T321" s="2">
        <v>6.0999999999999999E-2</v>
      </c>
      <c r="U321" s="2">
        <v>6.4000000000000001E-2</v>
      </c>
      <c r="V321" s="2">
        <v>7.0000000000000007E-2</v>
      </c>
    </row>
    <row r="322" spans="1:22" x14ac:dyDescent="0.25">
      <c r="A322" s="2">
        <v>619</v>
      </c>
      <c r="B322" s="2">
        <v>6.0999999999999999E-2</v>
      </c>
      <c r="C322" s="2">
        <v>6.7000000000000004E-2</v>
      </c>
      <c r="D322" s="2">
        <v>9.8000000000000004E-2</v>
      </c>
      <c r="E322" s="2">
        <v>8.2000000000000003E-2</v>
      </c>
      <c r="F322" s="2">
        <v>7.0999999999999994E-2</v>
      </c>
      <c r="G322" s="2">
        <v>7.5999999999999998E-2</v>
      </c>
      <c r="H322" s="2">
        <v>8.5000000000000006E-2</v>
      </c>
      <c r="I322" s="2">
        <v>6.2E-2</v>
      </c>
      <c r="J322" s="2">
        <v>6.0999999999999999E-2</v>
      </c>
      <c r="K322" s="2">
        <v>0.10199999999999999</v>
      </c>
      <c r="L322" s="2">
        <v>7.0000000000000007E-2</v>
      </c>
      <c r="M322" s="2">
        <v>6.0999999999999999E-2</v>
      </c>
      <c r="N322" s="2">
        <v>6.4000000000000001E-2</v>
      </c>
      <c r="O322" s="2">
        <v>6.9000000000000006E-2</v>
      </c>
      <c r="P322" s="2">
        <v>6.3E-2</v>
      </c>
      <c r="Q322" s="2">
        <v>6.0999999999999999E-2</v>
      </c>
      <c r="R322" s="2">
        <v>0.09</v>
      </c>
      <c r="S322" s="2">
        <v>7.0000000000000007E-2</v>
      </c>
      <c r="T322" s="2">
        <v>6.0999999999999999E-2</v>
      </c>
      <c r="U322" s="2">
        <v>6.4000000000000001E-2</v>
      </c>
      <c r="V322" s="2">
        <v>7.0000000000000007E-2</v>
      </c>
    </row>
    <row r="323" spans="1:22" x14ac:dyDescent="0.25">
      <c r="A323" s="2">
        <v>620</v>
      </c>
      <c r="B323" s="2">
        <v>6.0999999999999999E-2</v>
      </c>
      <c r="C323" s="2">
        <v>6.7000000000000004E-2</v>
      </c>
      <c r="D323" s="2">
        <v>9.8000000000000004E-2</v>
      </c>
      <c r="E323" s="2">
        <v>8.2000000000000003E-2</v>
      </c>
      <c r="F323" s="2">
        <v>7.0999999999999994E-2</v>
      </c>
      <c r="G323" s="2">
        <v>7.5999999999999998E-2</v>
      </c>
      <c r="H323" s="2">
        <v>8.4000000000000005E-2</v>
      </c>
      <c r="I323" s="2">
        <v>6.2E-2</v>
      </c>
      <c r="J323" s="2">
        <v>6.0999999999999999E-2</v>
      </c>
      <c r="K323" s="2">
        <v>0.10100000000000001</v>
      </c>
      <c r="L323" s="2">
        <v>7.0000000000000007E-2</v>
      </c>
      <c r="M323" s="2">
        <v>6.0999999999999999E-2</v>
      </c>
      <c r="N323" s="2">
        <v>6.4000000000000001E-2</v>
      </c>
      <c r="O323" s="2">
        <v>6.9000000000000006E-2</v>
      </c>
      <c r="P323" s="2">
        <v>6.2E-2</v>
      </c>
      <c r="Q323" s="2">
        <v>6.0999999999999999E-2</v>
      </c>
      <c r="R323" s="2">
        <v>0.09</v>
      </c>
      <c r="S323" s="2">
        <v>6.9000000000000006E-2</v>
      </c>
      <c r="T323" s="2">
        <v>0.06</v>
      </c>
      <c r="U323" s="2">
        <v>6.3E-2</v>
      </c>
      <c r="V323" s="2">
        <v>6.9000000000000006E-2</v>
      </c>
    </row>
    <row r="324" spans="1:22" x14ac:dyDescent="0.25">
      <c r="A324" s="2">
        <v>621</v>
      </c>
      <c r="B324" s="2">
        <v>6.0999999999999999E-2</v>
      </c>
      <c r="C324" s="2">
        <v>6.7000000000000004E-2</v>
      </c>
      <c r="D324" s="2">
        <v>9.8000000000000004E-2</v>
      </c>
      <c r="E324" s="2">
        <v>8.2000000000000003E-2</v>
      </c>
      <c r="F324" s="2">
        <v>7.0999999999999994E-2</v>
      </c>
      <c r="G324" s="2">
        <v>7.5999999999999998E-2</v>
      </c>
      <c r="H324" s="2">
        <v>8.4000000000000005E-2</v>
      </c>
      <c r="I324" s="2">
        <v>6.2E-2</v>
      </c>
      <c r="J324" s="2">
        <v>6.0999999999999999E-2</v>
      </c>
      <c r="K324" s="2">
        <v>0.10100000000000001</v>
      </c>
      <c r="L324" s="2">
        <v>7.0000000000000007E-2</v>
      </c>
      <c r="M324" s="2">
        <v>0.06</v>
      </c>
      <c r="N324" s="2">
        <v>6.3E-2</v>
      </c>
      <c r="O324" s="2">
        <v>6.8000000000000005E-2</v>
      </c>
      <c r="P324" s="2">
        <v>6.2E-2</v>
      </c>
      <c r="Q324" s="2">
        <v>6.0999999999999999E-2</v>
      </c>
      <c r="R324" s="2">
        <v>0.09</v>
      </c>
      <c r="S324" s="2">
        <v>6.9000000000000006E-2</v>
      </c>
      <c r="T324" s="2">
        <v>0.06</v>
      </c>
      <c r="U324" s="2">
        <v>6.3E-2</v>
      </c>
      <c r="V324" s="2">
        <v>6.9000000000000006E-2</v>
      </c>
    </row>
    <row r="325" spans="1:22" x14ac:dyDescent="0.25">
      <c r="A325" s="2">
        <v>622</v>
      </c>
      <c r="B325" s="2">
        <v>6.0999999999999999E-2</v>
      </c>
      <c r="C325" s="2">
        <v>6.7000000000000004E-2</v>
      </c>
      <c r="D325" s="2">
        <v>9.8000000000000004E-2</v>
      </c>
      <c r="E325" s="2">
        <v>8.1000000000000003E-2</v>
      </c>
      <c r="F325" s="2">
        <v>7.0999999999999994E-2</v>
      </c>
      <c r="G325" s="2">
        <v>7.5999999999999998E-2</v>
      </c>
      <c r="H325" s="2">
        <v>8.4000000000000005E-2</v>
      </c>
      <c r="I325" s="2">
        <v>6.2E-2</v>
      </c>
      <c r="J325" s="2">
        <v>6.0999999999999999E-2</v>
      </c>
      <c r="K325" s="2">
        <v>0.10100000000000001</v>
      </c>
      <c r="L325" s="2">
        <v>6.9000000000000006E-2</v>
      </c>
      <c r="M325" s="2">
        <v>0.06</v>
      </c>
      <c r="N325" s="2">
        <v>6.3E-2</v>
      </c>
      <c r="O325" s="2">
        <v>6.8000000000000005E-2</v>
      </c>
      <c r="P325" s="2">
        <v>6.2E-2</v>
      </c>
      <c r="Q325" s="2">
        <v>6.0999999999999999E-2</v>
      </c>
      <c r="R325" s="2">
        <v>8.8999999999999996E-2</v>
      </c>
      <c r="S325" s="2">
        <v>6.9000000000000006E-2</v>
      </c>
      <c r="T325" s="2">
        <v>0.06</v>
      </c>
      <c r="U325" s="2">
        <v>6.3E-2</v>
      </c>
      <c r="V325" s="2">
        <v>6.9000000000000006E-2</v>
      </c>
    </row>
    <row r="326" spans="1:22" x14ac:dyDescent="0.25">
      <c r="A326" s="2">
        <v>623</v>
      </c>
      <c r="B326" s="2">
        <v>6.0999999999999999E-2</v>
      </c>
      <c r="C326" s="2">
        <v>6.6000000000000003E-2</v>
      </c>
      <c r="D326" s="2">
        <v>9.8000000000000004E-2</v>
      </c>
      <c r="E326" s="2">
        <v>8.1000000000000003E-2</v>
      </c>
      <c r="F326" s="2">
        <v>7.0999999999999994E-2</v>
      </c>
      <c r="G326" s="2">
        <v>7.4999999999999997E-2</v>
      </c>
      <c r="H326" s="2">
        <v>8.4000000000000005E-2</v>
      </c>
      <c r="I326" s="2">
        <v>6.2E-2</v>
      </c>
      <c r="J326" s="2">
        <v>6.0999999999999999E-2</v>
      </c>
      <c r="K326" s="2">
        <v>0.10100000000000001</v>
      </c>
      <c r="L326" s="2">
        <v>6.9000000000000006E-2</v>
      </c>
      <c r="M326" s="2">
        <v>0.06</v>
      </c>
      <c r="N326" s="2">
        <v>6.3E-2</v>
      </c>
      <c r="O326" s="2">
        <v>6.8000000000000005E-2</v>
      </c>
      <c r="P326" s="2">
        <v>6.2E-2</v>
      </c>
      <c r="Q326" s="2">
        <v>6.0999999999999999E-2</v>
      </c>
      <c r="R326" s="2">
        <v>0.09</v>
      </c>
      <c r="S326" s="2">
        <v>6.8000000000000005E-2</v>
      </c>
      <c r="T326" s="2">
        <v>0.06</v>
      </c>
      <c r="U326" s="2">
        <v>6.3E-2</v>
      </c>
      <c r="V326" s="2">
        <v>6.8000000000000005E-2</v>
      </c>
    </row>
    <row r="327" spans="1:22" x14ac:dyDescent="0.25">
      <c r="A327" s="2">
        <v>624</v>
      </c>
      <c r="B327" s="2">
        <v>6.0999999999999999E-2</v>
      </c>
      <c r="C327" s="2">
        <v>6.6000000000000003E-2</v>
      </c>
      <c r="D327" s="2">
        <v>9.8000000000000004E-2</v>
      </c>
      <c r="E327" s="2">
        <v>8.1000000000000003E-2</v>
      </c>
      <c r="F327" s="2">
        <v>7.0000000000000007E-2</v>
      </c>
      <c r="G327" s="2">
        <v>7.4999999999999997E-2</v>
      </c>
      <c r="H327" s="2">
        <v>8.4000000000000005E-2</v>
      </c>
      <c r="I327" s="2">
        <v>6.2E-2</v>
      </c>
      <c r="J327" s="2">
        <v>6.0999999999999999E-2</v>
      </c>
      <c r="K327" s="2">
        <v>0.1</v>
      </c>
      <c r="L327" s="2">
        <v>6.9000000000000006E-2</v>
      </c>
      <c r="M327" s="2">
        <v>0.06</v>
      </c>
      <c r="N327" s="2">
        <v>6.2E-2</v>
      </c>
      <c r="O327" s="2">
        <v>6.8000000000000005E-2</v>
      </c>
      <c r="P327" s="2">
        <v>6.2E-2</v>
      </c>
      <c r="Q327" s="2">
        <v>0.06</v>
      </c>
      <c r="R327" s="2">
        <v>8.8999999999999996E-2</v>
      </c>
      <c r="S327" s="2">
        <v>6.8000000000000005E-2</v>
      </c>
      <c r="T327" s="2">
        <v>0.06</v>
      </c>
      <c r="U327" s="2">
        <v>6.2E-2</v>
      </c>
      <c r="V327" s="2">
        <v>6.8000000000000005E-2</v>
      </c>
    </row>
    <row r="328" spans="1:22" x14ac:dyDescent="0.25">
      <c r="A328" s="2">
        <v>625</v>
      </c>
      <c r="B328" s="2">
        <v>6.0999999999999999E-2</v>
      </c>
      <c r="C328" s="2">
        <v>6.6000000000000003E-2</v>
      </c>
      <c r="D328" s="2">
        <v>9.8000000000000004E-2</v>
      </c>
      <c r="E328" s="2">
        <v>8.1000000000000003E-2</v>
      </c>
      <c r="F328" s="2">
        <v>7.0000000000000007E-2</v>
      </c>
      <c r="G328" s="2">
        <v>7.4999999999999997E-2</v>
      </c>
      <c r="H328" s="2">
        <v>8.3000000000000004E-2</v>
      </c>
      <c r="I328" s="2">
        <v>6.0999999999999999E-2</v>
      </c>
      <c r="J328" s="2">
        <v>6.0999999999999999E-2</v>
      </c>
      <c r="K328" s="2">
        <v>0.1</v>
      </c>
      <c r="L328" s="2">
        <v>6.8000000000000005E-2</v>
      </c>
      <c r="M328" s="2">
        <v>0.06</v>
      </c>
      <c r="N328" s="2">
        <v>6.2E-2</v>
      </c>
      <c r="O328" s="2">
        <v>6.7000000000000004E-2</v>
      </c>
      <c r="P328" s="2">
        <v>6.2E-2</v>
      </c>
      <c r="Q328" s="2">
        <v>6.0999999999999999E-2</v>
      </c>
      <c r="R328" s="2">
        <v>8.8999999999999996E-2</v>
      </c>
      <c r="S328" s="2">
        <v>6.8000000000000005E-2</v>
      </c>
      <c r="T328" s="2">
        <v>5.8999999999999997E-2</v>
      </c>
      <c r="U328" s="2">
        <v>6.2E-2</v>
      </c>
      <c r="V328" s="2">
        <v>6.8000000000000005E-2</v>
      </c>
    </row>
    <row r="329" spans="1:22" x14ac:dyDescent="0.25">
      <c r="A329" s="2">
        <v>626</v>
      </c>
      <c r="B329" s="2">
        <v>6.0999999999999999E-2</v>
      </c>
      <c r="C329" s="2">
        <v>6.6000000000000003E-2</v>
      </c>
      <c r="D329" s="2">
        <v>9.7000000000000003E-2</v>
      </c>
      <c r="E329" s="2">
        <v>8.1000000000000003E-2</v>
      </c>
      <c r="F329" s="2">
        <v>7.0000000000000007E-2</v>
      </c>
      <c r="G329" s="2">
        <v>7.4999999999999997E-2</v>
      </c>
      <c r="H329" s="2">
        <v>8.3000000000000004E-2</v>
      </c>
      <c r="I329" s="2">
        <v>6.0999999999999999E-2</v>
      </c>
      <c r="J329" s="2">
        <v>6.0999999999999999E-2</v>
      </c>
      <c r="K329" s="2">
        <v>0.1</v>
      </c>
      <c r="L329" s="2">
        <v>6.8000000000000005E-2</v>
      </c>
      <c r="M329" s="2">
        <v>5.8999999999999997E-2</v>
      </c>
      <c r="N329" s="2">
        <v>6.2E-2</v>
      </c>
      <c r="O329" s="2">
        <v>6.7000000000000004E-2</v>
      </c>
      <c r="P329" s="2">
        <v>6.2E-2</v>
      </c>
      <c r="Q329" s="2">
        <v>0.06</v>
      </c>
      <c r="R329" s="2">
        <v>8.8999999999999996E-2</v>
      </c>
      <c r="S329" s="2">
        <v>6.8000000000000005E-2</v>
      </c>
      <c r="T329" s="2">
        <v>0.06</v>
      </c>
      <c r="U329" s="2">
        <v>6.2E-2</v>
      </c>
      <c r="V329" s="2">
        <v>6.8000000000000005E-2</v>
      </c>
    </row>
    <row r="330" spans="1:22" x14ac:dyDescent="0.25">
      <c r="A330" s="2">
        <v>627</v>
      </c>
      <c r="B330" s="2">
        <v>6.0999999999999999E-2</v>
      </c>
      <c r="C330" s="2">
        <v>6.6000000000000003E-2</v>
      </c>
      <c r="D330" s="2">
        <v>9.7000000000000003E-2</v>
      </c>
      <c r="E330" s="2">
        <v>8.1000000000000003E-2</v>
      </c>
      <c r="F330" s="2">
        <v>7.0000000000000007E-2</v>
      </c>
      <c r="G330" s="2">
        <v>7.4999999999999997E-2</v>
      </c>
      <c r="H330" s="2">
        <v>8.3000000000000004E-2</v>
      </c>
      <c r="I330" s="2">
        <v>6.2E-2</v>
      </c>
      <c r="J330" s="2">
        <v>6.0999999999999999E-2</v>
      </c>
      <c r="K330" s="2">
        <v>0.1</v>
      </c>
      <c r="L330" s="2">
        <v>6.8000000000000005E-2</v>
      </c>
      <c r="M330" s="2">
        <v>0.06</v>
      </c>
      <c r="N330" s="2">
        <v>6.2E-2</v>
      </c>
      <c r="O330" s="2">
        <v>6.7000000000000004E-2</v>
      </c>
      <c r="P330" s="2">
        <v>6.2E-2</v>
      </c>
      <c r="Q330" s="2">
        <v>6.0999999999999999E-2</v>
      </c>
      <c r="R330" s="2">
        <v>8.8999999999999996E-2</v>
      </c>
      <c r="S330" s="2">
        <v>6.8000000000000005E-2</v>
      </c>
      <c r="T330" s="2">
        <v>5.8999999999999997E-2</v>
      </c>
      <c r="U330" s="2">
        <v>6.2E-2</v>
      </c>
      <c r="V330" s="2">
        <v>6.8000000000000005E-2</v>
      </c>
    </row>
    <row r="331" spans="1:22" x14ac:dyDescent="0.25">
      <c r="A331" s="2">
        <v>628</v>
      </c>
      <c r="B331" s="2">
        <v>6.0999999999999999E-2</v>
      </c>
      <c r="C331" s="2">
        <v>6.6000000000000003E-2</v>
      </c>
      <c r="D331" s="2">
        <v>9.7000000000000003E-2</v>
      </c>
      <c r="E331" s="2">
        <v>0.08</v>
      </c>
      <c r="F331" s="2">
        <v>7.0000000000000007E-2</v>
      </c>
      <c r="G331" s="2">
        <v>7.4999999999999997E-2</v>
      </c>
      <c r="H331" s="2">
        <v>8.3000000000000004E-2</v>
      </c>
      <c r="I331" s="2">
        <v>6.0999999999999999E-2</v>
      </c>
      <c r="J331" s="2">
        <v>0.06</v>
      </c>
      <c r="K331" s="2">
        <v>0.1</v>
      </c>
      <c r="L331" s="2">
        <v>6.8000000000000005E-2</v>
      </c>
      <c r="M331" s="2">
        <v>5.8999999999999997E-2</v>
      </c>
      <c r="N331" s="2">
        <v>6.2E-2</v>
      </c>
      <c r="O331" s="2">
        <v>6.7000000000000004E-2</v>
      </c>
      <c r="P331" s="2">
        <v>6.2E-2</v>
      </c>
      <c r="Q331" s="2">
        <v>6.0999999999999999E-2</v>
      </c>
      <c r="R331" s="2">
        <v>8.8999999999999996E-2</v>
      </c>
      <c r="S331" s="2">
        <v>6.8000000000000005E-2</v>
      </c>
      <c r="T331" s="2">
        <v>5.8999999999999997E-2</v>
      </c>
      <c r="U331" s="2">
        <v>6.2E-2</v>
      </c>
      <c r="V331" s="2">
        <v>6.8000000000000005E-2</v>
      </c>
    </row>
    <row r="332" spans="1:22" x14ac:dyDescent="0.25">
      <c r="A332" s="2">
        <v>629</v>
      </c>
      <c r="B332" s="2">
        <v>6.0999999999999999E-2</v>
      </c>
      <c r="C332" s="2">
        <v>6.6000000000000003E-2</v>
      </c>
      <c r="D332" s="2">
        <v>9.6000000000000002E-2</v>
      </c>
      <c r="E332" s="2">
        <v>0.08</v>
      </c>
      <c r="F332" s="2">
        <v>7.0000000000000007E-2</v>
      </c>
      <c r="G332" s="2">
        <v>7.3999999999999996E-2</v>
      </c>
      <c r="H332" s="2">
        <v>8.2000000000000003E-2</v>
      </c>
      <c r="I332" s="2">
        <v>6.0999999999999999E-2</v>
      </c>
      <c r="J332" s="2">
        <v>6.0999999999999999E-2</v>
      </c>
      <c r="K332" s="2">
        <v>0.1</v>
      </c>
      <c r="L332" s="2">
        <v>6.8000000000000005E-2</v>
      </c>
      <c r="M332" s="2">
        <v>0.06</v>
      </c>
      <c r="N332" s="2">
        <v>6.2E-2</v>
      </c>
      <c r="O332" s="2">
        <v>6.7000000000000004E-2</v>
      </c>
      <c r="P332" s="2">
        <v>6.2E-2</v>
      </c>
      <c r="Q332" s="2">
        <v>0.06</v>
      </c>
      <c r="R332" s="2">
        <v>8.8999999999999996E-2</v>
      </c>
      <c r="S332" s="2">
        <v>6.8000000000000005E-2</v>
      </c>
      <c r="T332" s="2">
        <v>0.06</v>
      </c>
      <c r="U332" s="2">
        <v>6.2E-2</v>
      </c>
      <c r="V332" s="2">
        <v>6.8000000000000005E-2</v>
      </c>
    </row>
    <row r="333" spans="1:22" x14ac:dyDescent="0.25">
      <c r="A333" s="2">
        <v>630</v>
      </c>
      <c r="B333" s="2">
        <v>6.0999999999999999E-2</v>
      </c>
      <c r="C333" s="2">
        <v>6.5000000000000002E-2</v>
      </c>
      <c r="D333" s="2">
        <v>9.6000000000000002E-2</v>
      </c>
      <c r="E333" s="2">
        <v>0.08</v>
      </c>
      <c r="F333" s="2">
        <v>6.9000000000000006E-2</v>
      </c>
      <c r="G333" s="2">
        <v>7.3999999999999996E-2</v>
      </c>
      <c r="H333" s="2">
        <v>8.2000000000000003E-2</v>
      </c>
      <c r="I333" s="2">
        <v>6.0999999999999999E-2</v>
      </c>
      <c r="J333" s="2">
        <v>0.06</v>
      </c>
      <c r="K333" s="2">
        <v>0.1</v>
      </c>
      <c r="L333" s="2">
        <v>6.8000000000000005E-2</v>
      </c>
      <c r="M333" s="2">
        <v>5.8999999999999997E-2</v>
      </c>
      <c r="N333" s="2">
        <v>6.2E-2</v>
      </c>
      <c r="O333" s="2">
        <v>6.7000000000000004E-2</v>
      </c>
      <c r="P333" s="2">
        <v>6.2E-2</v>
      </c>
      <c r="Q333" s="2">
        <v>0.06</v>
      </c>
      <c r="R333" s="2">
        <v>8.8999999999999996E-2</v>
      </c>
      <c r="S333" s="2">
        <v>6.8000000000000005E-2</v>
      </c>
      <c r="T333" s="2">
        <v>5.8999999999999997E-2</v>
      </c>
      <c r="U333" s="2">
        <v>6.2E-2</v>
      </c>
      <c r="V333" s="2">
        <v>6.8000000000000005E-2</v>
      </c>
    </row>
    <row r="334" spans="1:22" x14ac:dyDescent="0.25">
      <c r="A334" s="2">
        <v>631</v>
      </c>
      <c r="B334" s="2">
        <v>6.0999999999999999E-2</v>
      </c>
      <c r="C334" s="2">
        <v>6.5000000000000002E-2</v>
      </c>
      <c r="D334" s="2">
        <v>9.6000000000000002E-2</v>
      </c>
      <c r="E334" s="2">
        <v>0.08</v>
      </c>
      <c r="F334" s="2">
        <v>7.0000000000000007E-2</v>
      </c>
      <c r="G334" s="2">
        <v>7.3999999999999996E-2</v>
      </c>
      <c r="H334" s="2">
        <v>8.2000000000000003E-2</v>
      </c>
      <c r="I334" s="2">
        <v>6.0999999999999999E-2</v>
      </c>
      <c r="J334" s="2">
        <v>6.0999999999999999E-2</v>
      </c>
      <c r="K334" s="2">
        <v>0.1</v>
      </c>
      <c r="L334" s="2">
        <v>6.8000000000000005E-2</v>
      </c>
      <c r="M334" s="2">
        <v>5.8999999999999997E-2</v>
      </c>
      <c r="N334" s="2">
        <v>6.2E-2</v>
      </c>
      <c r="O334" s="2">
        <v>6.7000000000000004E-2</v>
      </c>
      <c r="P334" s="2">
        <v>6.2E-2</v>
      </c>
      <c r="Q334" s="2">
        <v>0.06</v>
      </c>
      <c r="R334" s="2">
        <v>8.8999999999999996E-2</v>
      </c>
      <c r="S334" s="2">
        <v>6.8000000000000005E-2</v>
      </c>
      <c r="T334" s="2">
        <v>0.06</v>
      </c>
      <c r="U334" s="2">
        <v>6.3E-2</v>
      </c>
      <c r="V334" s="2">
        <v>6.8000000000000005E-2</v>
      </c>
    </row>
    <row r="335" spans="1:22" x14ac:dyDescent="0.25">
      <c r="A335" s="2">
        <v>632</v>
      </c>
      <c r="B335" s="2">
        <v>6.0999999999999999E-2</v>
      </c>
      <c r="C335" s="2">
        <v>6.5000000000000002E-2</v>
      </c>
      <c r="D335" s="2">
        <v>9.6000000000000002E-2</v>
      </c>
      <c r="E335" s="2">
        <v>0.08</v>
      </c>
      <c r="F335" s="2">
        <v>7.0000000000000007E-2</v>
      </c>
      <c r="G335" s="2">
        <v>7.3999999999999996E-2</v>
      </c>
      <c r="H335" s="2">
        <v>8.2000000000000003E-2</v>
      </c>
      <c r="I335" s="2">
        <v>6.0999999999999999E-2</v>
      </c>
      <c r="J335" s="2">
        <v>0.06</v>
      </c>
      <c r="K335" s="2">
        <v>0.1</v>
      </c>
      <c r="L335" s="2">
        <v>6.8000000000000005E-2</v>
      </c>
      <c r="M335" s="2">
        <v>0.06</v>
      </c>
      <c r="N335" s="2">
        <v>6.2E-2</v>
      </c>
      <c r="O335" s="2">
        <v>6.8000000000000005E-2</v>
      </c>
      <c r="P335" s="2">
        <v>6.2E-2</v>
      </c>
      <c r="Q335" s="2">
        <v>0.06</v>
      </c>
      <c r="R335" s="2">
        <v>8.8999999999999996E-2</v>
      </c>
      <c r="S335" s="2">
        <v>6.8000000000000005E-2</v>
      </c>
      <c r="T335" s="2">
        <v>0.06</v>
      </c>
      <c r="U335" s="2">
        <v>6.3E-2</v>
      </c>
      <c r="V335" s="2">
        <v>6.8000000000000005E-2</v>
      </c>
    </row>
    <row r="336" spans="1:22" x14ac:dyDescent="0.25">
      <c r="A336" s="2">
        <v>633</v>
      </c>
      <c r="B336" s="2">
        <v>6.0999999999999999E-2</v>
      </c>
      <c r="C336" s="2">
        <v>6.5000000000000002E-2</v>
      </c>
      <c r="D336" s="2">
        <v>9.6000000000000002E-2</v>
      </c>
      <c r="E336" s="2">
        <v>0.08</v>
      </c>
      <c r="F336" s="2">
        <v>6.9000000000000006E-2</v>
      </c>
      <c r="G336" s="2">
        <v>7.3999999999999996E-2</v>
      </c>
      <c r="H336" s="2">
        <v>8.2000000000000003E-2</v>
      </c>
      <c r="I336" s="2">
        <v>6.0999999999999999E-2</v>
      </c>
      <c r="J336" s="2">
        <v>6.0999999999999999E-2</v>
      </c>
      <c r="K336" s="2">
        <v>0.1</v>
      </c>
      <c r="L336" s="2">
        <v>6.8000000000000005E-2</v>
      </c>
      <c r="M336" s="2">
        <v>0.06</v>
      </c>
      <c r="N336" s="2">
        <v>6.3E-2</v>
      </c>
      <c r="O336" s="2">
        <v>6.8000000000000005E-2</v>
      </c>
      <c r="P336" s="2">
        <v>6.2E-2</v>
      </c>
      <c r="Q336" s="2">
        <v>6.0999999999999999E-2</v>
      </c>
      <c r="R336" s="2">
        <v>8.8999999999999996E-2</v>
      </c>
      <c r="S336" s="2">
        <v>6.8000000000000005E-2</v>
      </c>
      <c r="T336" s="2">
        <v>0.06</v>
      </c>
      <c r="U336" s="2">
        <v>6.3E-2</v>
      </c>
      <c r="V336" s="2">
        <v>6.9000000000000006E-2</v>
      </c>
    </row>
    <row r="337" spans="1:22" x14ac:dyDescent="0.25">
      <c r="A337" s="2">
        <v>634</v>
      </c>
      <c r="B337" s="2">
        <v>6.0999999999999999E-2</v>
      </c>
      <c r="C337" s="2">
        <v>6.5000000000000002E-2</v>
      </c>
      <c r="D337" s="2">
        <v>9.6000000000000002E-2</v>
      </c>
      <c r="E337" s="2">
        <v>0.08</v>
      </c>
      <c r="F337" s="2">
        <v>6.9000000000000006E-2</v>
      </c>
      <c r="G337" s="2">
        <v>7.3999999999999996E-2</v>
      </c>
      <c r="H337" s="2">
        <v>8.2000000000000003E-2</v>
      </c>
      <c r="I337" s="2">
        <v>6.0999999999999999E-2</v>
      </c>
      <c r="J337" s="2">
        <v>6.0999999999999999E-2</v>
      </c>
      <c r="K337" s="2">
        <v>0.1</v>
      </c>
      <c r="L337" s="2">
        <v>6.9000000000000006E-2</v>
      </c>
      <c r="M337" s="2">
        <v>0.06</v>
      </c>
      <c r="N337" s="2">
        <v>6.3E-2</v>
      </c>
      <c r="O337" s="2">
        <v>6.8000000000000005E-2</v>
      </c>
      <c r="P337" s="2">
        <v>6.2E-2</v>
      </c>
      <c r="Q337" s="2">
        <v>6.0999999999999999E-2</v>
      </c>
      <c r="R337" s="2">
        <v>8.8999999999999996E-2</v>
      </c>
      <c r="S337" s="2">
        <v>6.9000000000000006E-2</v>
      </c>
      <c r="T337" s="2">
        <v>0.06</v>
      </c>
      <c r="U337" s="2">
        <v>6.4000000000000001E-2</v>
      </c>
      <c r="V337" s="2">
        <v>6.9000000000000006E-2</v>
      </c>
    </row>
    <row r="338" spans="1:22" x14ac:dyDescent="0.25">
      <c r="A338" s="2">
        <v>635</v>
      </c>
      <c r="B338" s="2">
        <v>6.0999999999999999E-2</v>
      </c>
      <c r="C338" s="2">
        <v>6.5000000000000002E-2</v>
      </c>
      <c r="D338" s="2">
        <v>9.6000000000000002E-2</v>
      </c>
      <c r="E338" s="2">
        <v>0.08</v>
      </c>
      <c r="F338" s="2">
        <v>6.9000000000000006E-2</v>
      </c>
      <c r="G338" s="2">
        <v>7.3999999999999996E-2</v>
      </c>
      <c r="H338" s="2">
        <v>8.2000000000000003E-2</v>
      </c>
      <c r="I338" s="2">
        <v>6.0999999999999999E-2</v>
      </c>
      <c r="J338" s="2">
        <v>6.0999999999999999E-2</v>
      </c>
      <c r="K338" s="2">
        <v>0.10100000000000001</v>
      </c>
      <c r="L338" s="2">
        <v>6.9000000000000006E-2</v>
      </c>
      <c r="M338" s="2">
        <v>0.06</v>
      </c>
      <c r="N338" s="2">
        <v>6.3E-2</v>
      </c>
      <c r="O338" s="2">
        <v>6.9000000000000006E-2</v>
      </c>
      <c r="P338" s="2">
        <v>6.2E-2</v>
      </c>
      <c r="Q338" s="2">
        <v>6.0999999999999999E-2</v>
      </c>
      <c r="R338" s="2">
        <v>8.8999999999999996E-2</v>
      </c>
      <c r="S338" s="2">
        <v>6.9000000000000006E-2</v>
      </c>
      <c r="T338" s="2">
        <v>6.0999999999999999E-2</v>
      </c>
      <c r="U338" s="2">
        <v>6.4000000000000001E-2</v>
      </c>
      <c r="V338" s="2">
        <v>6.9000000000000006E-2</v>
      </c>
    </row>
    <row r="339" spans="1:22" x14ac:dyDescent="0.25">
      <c r="A339" s="2">
        <v>636</v>
      </c>
      <c r="B339" s="2">
        <v>0.06</v>
      </c>
      <c r="C339" s="2">
        <v>6.5000000000000002E-2</v>
      </c>
      <c r="D339" s="2">
        <v>9.5000000000000001E-2</v>
      </c>
      <c r="E339" s="2">
        <v>7.9000000000000001E-2</v>
      </c>
      <c r="F339" s="2">
        <v>6.9000000000000006E-2</v>
      </c>
      <c r="G339" s="2">
        <v>7.3999999999999996E-2</v>
      </c>
      <c r="H339" s="2">
        <v>8.2000000000000003E-2</v>
      </c>
      <c r="I339" s="2">
        <v>6.0999999999999999E-2</v>
      </c>
      <c r="J339" s="2">
        <v>6.0999999999999999E-2</v>
      </c>
      <c r="K339" s="2">
        <v>0.10100000000000001</v>
      </c>
      <c r="L339" s="2">
        <v>6.9000000000000006E-2</v>
      </c>
      <c r="M339" s="2">
        <v>6.0999999999999999E-2</v>
      </c>
      <c r="N339" s="2">
        <v>6.3E-2</v>
      </c>
      <c r="O339" s="2">
        <v>7.0000000000000007E-2</v>
      </c>
      <c r="P339" s="2">
        <v>6.0999999999999999E-2</v>
      </c>
      <c r="Q339" s="2">
        <v>6.0999999999999999E-2</v>
      </c>
      <c r="R339" s="2">
        <v>0.09</v>
      </c>
      <c r="S339" s="2">
        <v>6.9000000000000006E-2</v>
      </c>
      <c r="T339" s="2">
        <v>6.0999999999999999E-2</v>
      </c>
      <c r="U339" s="2">
        <v>6.4000000000000001E-2</v>
      </c>
      <c r="V339" s="2">
        <v>7.0000000000000007E-2</v>
      </c>
    </row>
    <row r="340" spans="1:22" x14ac:dyDescent="0.25">
      <c r="A340" s="2">
        <v>637</v>
      </c>
      <c r="B340" s="2">
        <v>6.0999999999999999E-2</v>
      </c>
      <c r="C340" s="2">
        <v>6.5000000000000002E-2</v>
      </c>
      <c r="D340" s="2">
        <v>9.5000000000000001E-2</v>
      </c>
      <c r="E340" s="2">
        <v>0.08</v>
      </c>
      <c r="F340" s="2">
        <v>6.9000000000000006E-2</v>
      </c>
      <c r="G340" s="2">
        <v>7.3999999999999996E-2</v>
      </c>
      <c r="H340" s="2">
        <v>8.2000000000000003E-2</v>
      </c>
      <c r="I340" s="2">
        <v>6.0999999999999999E-2</v>
      </c>
      <c r="J340" s="2">
        <v>6.0999999999999999E-2</v>
      </c>
      <c r="K340" s="2">
        <v>0.10100000000000001</v>
      </c>
      <c r="L340" s="2">
        <v>6.9000000000000006E-2</v>
      </c>
      <c r="M340" s="2">
        <v>6.0999999999999999E-2</v>
      </c>
      <c r="N340" s="2">
        <v>6.4000000000000001E-2</v>
      </c>
      <c r="O340" s="2">
        <v>7.0000000000000007E-2</v>
      </c>
      <c r="P340" s="2">
        <v>6.2E-2</v>
      </c>
      <c r="Q340" s="2">
        <v>6.0999999999999999E-2</v>
      </c>
      <c r="R340" s="2">
        <v>0.09</v>
      </c>
      <c r="S340" s="2">
        <v>7.0000000000000007E-2</v>
      </c>
      <c r="T340" s="2">
        <v>6.0999999999999999E-2</v>
      </c>
      <c r="U340" s="2">
        <v>6.5000000000000002E-2</v>
      </c>
      <c r="V340" s="2">
        <v>7.0999999999999994E-2</v>
      </c>
    </row>
    <row r="341" spans="1:22" x14ac:dyDescent="0.25">
      <c r="A341" s="2">
        <v>638</v>
      </c>
      <c r="B341" s="2">
        <v>0.06</v>
      </c>
      <c r="C341" s="2">
        <v>6.5000000000000002E-2</v>
      </c>
      <c r="D341" s="2">
        <v>9.5000000000000001E-2</v>
      </c>
      <c r="E341" s="2">
        <v>0.08</v>
      </c>
      <c r="F341" s="2">
        <v>7.0000000000000007E-2</v>
      </c>
      <c r="G341" s="2">
        <v>7.3999999999999996E-2</v>
      </c>
      <c r="H341" s="2">
        <v>8.2000000000000003E-2</v>
      </c>
      <c r="I341" s="2">
        <v>6.0999999999999999E-2</v>
      </c>
      <c r="J341" s="2">
        <v>6.0999999999999999E-2</v>
      </c>
      <c r="K341" s="2">
        <v>0.10199999999999999</v>
      </c>
      <c r="L341" s="2">
        <v>7.0000000000000007E-2</v>
      </c>
      <c r="M341" s="2">
        <v>6.2E-2</v>
      </c>
      <c r="N341" s="2">
        <v>6.4000000000000001E-2</v>
      </c>
      <c r="O341" s="2">
        <v>7.0999999999999994E-2</v>
      </c>
      <c r="P341" s="2">
        <v>6.0999999999999999E-2</v>
      </c>
      <c r="Q341" s="2">
        <v>6.0999999999999999E-2</v>
      </c>
      <c r="R341" s="2">
        <v>9.0999999999999998E-2</v>
      </c>
      <c r="S341" s="2">
        <v>7.0000000000000007E-2</v>
      </c>
      <c r="T341" s="2">
        <v>6.2E-2</v>
      </c>
      <c r="U341" s="2">
        <v>6.6000000000000003E-2</v>
      </c>
      <c r="V341" s="2">
        <v>7.1999999999999995E-2</v>
      </c>
    </row>
    <row r="342" spans="1:22" x14ac:dyDescent="0.25">
      <c r="A342" s="2">
        <v>639</v>
      </c>
      <c r="B342" s="2">
        <v>0.06</v>
      </c>
      <c r="C342" s="2">
        <v>6.5000000000000002E-2</v>
      </c>
      <c r="D342" s="2">
        <v>9.6000000000000002E-2</v>
      </c>
      <c r="E342" s="2">
        <v>0.08</v>
      </c>
      <c r="F342" s="2">
        <v>7.0000000000000007E-2</v>
      </c>
      <c r="G342" s="2">
        <v>7.3999999999999996E-2</v>
      </c>
      <c r="H342" s="2">
        <v>8.3000000000000004E-2</v>
      </c>
      <c r="I342" s="2">
        <v>6.0999999999999999E-2</v>
      </c>
      <c r="J342" s="2">
        <v>6.0999999999999999E-2</v>
      </c>
      <c r="K342" s="2">
        <v>0.10199999999999999</v>
      </c>
      <c r="L342" s="2">
        <v>7.0000000000000007E-2</v>
      </c>
      <c r="M342" s="2">
        <v>6.2E-2</v>
      </c>
      <c r="N342" s="2">
        <v>6.5000000000000002E-2</v>
      </c>
      <c r="O342" s="2">
        <v>7.1999999999999995E-2</v>
      </c>
      <c r="P342" s="2">
        <v>6.0999999999999999E-2</v>
      </c>
      <c r="Q342" s="2">
        <v>6.2E-2</v>
      </c>
      <c r="R342" s="2">
        <v>9.0999999999999998E-2</v>
      </c>
      <c r="S342" s="2">
        <v>7.0999999999999994E-2</v>
      </c>
      <c r="T342" s="2">
        <v>6.3E-2</v>
      </c>
      <c r="U342" s="2">
        <v>6.7000000000000004E-2</v>
      </c>
      <c r="V342" s="2">
        <v>7.2999999999999995E-2</v>
      </c>
    </row>
    <row r="343" spans="1:22" x14ac:dyDescent="0.25">
      <c r="A343" s="2">
        <v>640</v>
      </c>
      <c r="B343" s="2">
        <v>0.06</v>
      </c>
      <c r="C343" s="2">
        <v>6.5000000000000002E-2</v>
      </c>
      <c r="D343" s="2">
        <v>9.6000000000000002E-2</v>
      </c>
      <c r="E343" s="2">
        <v>0.08</v>
      </c>
      <c r="F343" s="2">
        <v>7.0000000000000007E-2</v>
      </c>
      <c r="G343" s="2">
        <v>7.4999999999999997E-2</v>
      </c>
      <c r="H343" s="2">
        <v>8.3000000000000004E-2</v>
      </c>
      <c r="I343" s="2">
        <v>6.0999999999999999E-2</v>
      </c>
      <c r="J343" s="2">
        <v>6.2E-2</v>
      </c>
      <c r="K343" s="2">
        <v>0.10199999999999999</v>
      </c>
      <c r="L343" s="2">
        <v>7.0999999999999994E-2</v>
      </c>
      <c r="M343" s="2">
        <v>6.3E-2</v>
      </c>
      <c r="N343" s="2">
        <v>6.6000000000000003E-2</v>
      </c>
      <c r="O343" s="2">
        <v>7.2999999999999995E-2</v>
      </c>
      <c r="P343" s="2">
        <v>6.0999999999999999E-2</v>
      </c>
      <c r="Q343" s="2">
        <v>6.2E-2</v>
      </c>
      <c r="R343" s="2">
        <v>9.1999999999999998E-2</v>
      </c>
      <c r="S343" s="2">
        <v>7.1999999999999995E-2</v>
      </c>
      <c r="T343" s="2">
        <v>6.4000000000000001E-2</v>
      </c>
      <c r="U343" s="2">
        <v>6.8000000000000005E-2</v>
      </c>
      <c r="V343" s="2">
        <v>7.3999999999999996E-2</v>
      </c>
    </row>
    <row r="344" spans="1:22" x14ac:dyDescent="0.25">
      <c r="A344" s="2">
        <v>641</v>
      </c>
      <c r="B344" s="2">
        <v>0.06</v>
      </c>
      <c r="C344" s="2">
        <v>6.6000000000000003E-2</v>
      </c>
      <c r="D344" s="2">
        <v>9.6000000000000002E-2</v>
      </c>
      <c r="E344" s="2">
        <v>0.08</v>
      </c>
      <c r="F344" s="2">
        <v>7.0000000000000007E-2</v>
      </c>
      <c r="G344" s="2">
        <v>7.4999999999999997E-2</v>
      </c>
      <c r="H344" s="2">
        <v>8.3000000000000004E-2</v>
      </c>
      <c r="I344" s="2">
        <v>0.06</v>
      </c>
      <c r="J344" s="2">
        <v>6.2E-2</v>
      </c>
      <c r="K344" s="2">
        <v>0.10299999999999999</v>
      </c>
      <c r="L344" s="2">
        <v>7.0999999999999994E-2</v>
      </c>
      <c r="M344" s="2">
        <v>6.4000000000000001E-2</v>
      </c>
      <c r="N344" s="2">
        <v>6.7000000000000004E-2</v>
      </c>
      <c r="O344" s="2">
        <v>7.4999999999999997E-2</v>
      </c>
      <c r="P344" s="2">
        <v>6.0999999999999999E-2</v>
      </c>
      <c r="Q344" s="2">
        <v>6.2E-2</v>
      </c>
      <c r="R344" s="2">
        <v>9.1999999999999998E-2</v>
      </c>
      <c r="S344" s="2">
        <v>7.2999999999999995E-2</v>
      </c>
      <c r="T344" s="2">
        <v>6.5000000000000002E-2</v>
      </c>
      <c r="U344" s="2">
        <v>6.9000000000000006E-2</v>
      </c>
      <c r="V344" s="2">
        <v>7.5999999999999998E-2</v>
      </c>
    </row>
    <row r="345" spans="1:22" x14ac:dyDescent="0.25">
      <c r="A345" s="2">
        <v>642</v>
      </c>
      <c r="B345" s="2">
        <v>0.06</v>
      </c>
      <c r="C345" s="2">
        <v>6.6000000000000003E-2</v>
      </c>
      <c r="D345" s="2">
        <v>9.7000000000000003E-2</v>
      </c>
      <c r="E345" s="2">
        <v>8.1000000000000003E-2</v>
      </c>
      <c r="F345" s="2">
        <v>7.0999999999999994E-2</v>
      </c>
      <c r="G345" s="2">
        <v>7.5999999999999998E-2</v>
      </c>
      <c r="H345" s="2">
        <v>8.4000000000000005E-2</v>
      </c>
      <c r="I345" s="2">
        <v>0.06</v>
      </c>
      <c r="J345" s="2">
        <v>6.2E-2</v>
      </c>
      <c r="K345" s="2">
        <v>0.104</v>
      </c>
      <c r="L345" s="2">
        <v>7.1999999999999995E-2</v>
      </c>
      <c r="M345" s="2">
        <v>6.5000000000000002E-2</v>
      </c>
      <c r="N345" s="2">
        <v>6.8000000000000005E-2</v>
      </c>
      <c r="O345" s="2">
        <v>7.5999999999999998E-2</v>
      </c>
      <c r="P345" s="2">
        <v>6.0999999999999999E-2</v>
      </c>
      <c r="Q345" s="2">
        <v>6.3E-2</v>
      </c>
      <c r="R345" s="2">
        <v>9.4E-2</v>
      </c>
      <c r="S345" s="2">
        <v>7.3999999999999996E-2</v>
      </c>
      <c r="T345" s="2">
        <v>6.6000000000000003E-2</v>
      </c>
      <c r="U345" s="2">
        <v>7.0999999999999994E-2</v>
      </c>
      <c r="V345" s="2">
        <v>7.6999999999999999E-2</v>
      </c>
    </row>
    <row r="346" spans="1:22" x14ac:dyDescent="0.25">
      <c r="A346" s="2">
        <v>643</v>
      </c>
      <c r="B346" s="2">
        <v>0.06</v>
      </c>
      <c r="C346" s="2">
        <v>6.6000000000000003E-2</v>
      </c>
      <c r="D346" s="2">
        <v>9.7000000000000003E-2</v>
      </c>
      <c r="E346" s="2">
        <v>8.2000000000000003E-2</v>
      </c>
      <c r="F346" s="2">
        <v>7.0999999999999994E-2</v>
      </c>
      <c r="G346" s="2">
        <v>7.5999999999999998E-2</v>
      </c>
      <c r="H346" s="2">
        <v>8.5000000000000006E-2</v>
      </c>
      <c r="I346" s="2">
        <v>0.06</v>
      </c>
      <c r="J346" s="2">
        <v>6.3E-2</v>
      </c>
      <c r="K346" s="2">
        <v>0.105</v>
      </c>
      <c r="L346" s="2">
        <v>7.2999999999999995E-2</v>
      </c>
      <c r="M346" s="2">
        <v>6.6000000000000003E-2</v>
      </c>
      <c r="N346" s="2">
        <v>6.9000000000000006E-2</v>
      </c>
      <c r="O346" s="2">
        <v>7.9000000000000001E-2</v>
      </c>
      <c r="P346" s="2">
        <v>6.0999999999999999E-2</v>
      </c>
      <c r="Q346" s="2">
        <v>6.3E-2</v>
      </c>
      <c r="R346" s="2">
        <v>9.4E-2</v>
      </c>
      <c r="S346" s="2">
        <v>7.5999999999999998E-2</v>
      </c>
      <c r="T346" s="2">
        <v>6.8000000000000005E-2</v>
      </c>
      <c r="U346" s="2">
        <v>7.1999999999999995E-2</v>
      </c>
      <c r="V346" s="2">
        <v>7.9000000000000001E-2</v>
      </c>
    </row>
    <row r="347" spans="1:22" x14ac:dyDescent="0.25">
      <c r="A347" s="2">
        <v>644</v>
      </c>
      <c r="B347" s="2">
        <v>0.06</v>
      </c>
      <c r="C347" s="2">
        <v>6.6000000000000003E-2</v>
      </c>
      <c r="D347" s="2">
        <v>9.8000000000000004E-2</v>
      </c>
      <c r="E347" s="2">
        <v>8.3000000000000004E-2</v>
      </c>
      <c r="F347" s="2">
        <v>7.1999999999999995E-2</v>
      </c>
      <c r="G347" s="2">
        <v>7.6999999999999999E-2</v>
      </c>
      <c r="H347" s="2">
        <v>8.5999999999999993E-2</v>
      </c>
      <c r="I347" s="2">
        <v>0.06</v>
      </c>
      <c r="J347" s="2">
        <v>6.3E-2</v>
      </c>
      <c r="K347" s="2">
        <v>0.106</v>
      </c>
      <c r="L347" s="2">
        <v>7.4999999999999997E-2</v>
      </c>
      <c r="M347" s="2">
        <v>6.7000000000000004E-2</v>
      </c>
      <c r="N347" s="2">
        <v>7.0999999999999994E-2</v>
      </c>
      <c r="O347" s="2">
        <v>8.1000000000000003E-2</v>
      </c>
      <c r="P347" s="2">
        <v>6.0999999999999999E-2</v>
      </c>
      <c r="Q347" s="2">
        <v>6.4000000000000001E-2</v>
      </c>
      <c r="R347" s="2">
        <v>9.6000000000000002E-2</v>
      </c>
      <c r="S347" s="2">
        <v>7.6999999999999999E-2</v>
      </c>
      <c r="T347" s="2">
        <v>6.9000000000000006E-2</v>
      </c>
      <c r="U347" s="2">
        <v>7.3999999999999996E-2</v>
      </c>
      <c r="V347" s="2">
        <v>8.2000000000000003E-2</v>
      </c>
    </row>
    <row r="348" spans="1:22" x14ac:dyDescent="0.25">
      <c r="A348" s="2">
        <v>645</v>
      </c>
      <c r="B348" s="2">
        <v>0.06</v>
      </c>
      <c r="C348" s="2">
        <v>6.6000000000000003E-2</v>
      </c>
      <c r="D348" s="2">
        <v>9.8000000000000004E-2</v>
      </c>
      <c r="E348" s="2">
        <v>8.3000000000000004E-2</v>
      </c>
      <c r="F348" s="2">
        <v>7.2999999999999995E-2</v>
      </c>
      <c r="G348" s="2">
        <v>7.8E-2</v>
      </c>
      <c r="H348" s="2">
        <v>8.6999999999999994E-2</v>
      </c>
      <c r="I348" s="2">
        <v>0.06</v>
      </c>
      <c r="J348" s="2">
        <v>6.4000000000000001E-2</v>
      </c>
      <c r="K348" s="2">
        <v>0.107</v>
      </c>
      <c r="L348" s="2">
        <v>7.5999999999999998E-2</v>
      </c>
      <c r="M348" s="2">
        <v>6.9000000000000006E-2</v>
      </c>
      <c r="N348" s="2">
        <v>7.1999999999999995E-2</v>
      </c>
      <c r="O348" s="2">
        <v>8.3000000000000004E-2</v>
      </c>
      <c r="P348" s="2">
        <v>6.0999999999999999E-2</v>
      </c>
      <c r="Q348" s="2">
        <v>6.4000000000000001E-2</v>
      </c>
      <c r="R348" s="2">
        <v>9.7000000000000003E-2</v>
      </c>
      <c r="S348" s="2">
        <v>7.9000000000000001E-2</v>
      </c>
      <c r="T348" s="2">
        <v>7.0000000000000007E-2</v>
      </c>
      <c r="U348" s="2">
        <v>7.5999999999999998E-2</v>
      </c>
      <c r="V348" s="2">
        <v>8.4000000000000005E-2</v>
      </c>
    </row>
    <row r="349" spans="1:22" x14ac:dyDescent="0.25">
      <c r="A349" s="2">
        <v>646</v>
      </c>
      <c r="B349" s="2">
        <v>0.06</v>
      </c>
      <c r="C349" s="2">
        <v>6.7000000000000004E-2</v>
      </c>
      <c r="D349" s="2">
        <v>9.9000000000000005E-2</v>
      </c>
      <c r="E349" s="2">
        <v>8.5000000000000006E-2</v>
      </c>
      <c r="F349" s="2">
        <v>7.3999999999999996E-2</v>
      </c>
      <c r="G349" s="2">
        <v>7.9000000000000001E-2</v>
      </c>
      <c r="H349" s="2">
        <v>8.8999999999999996E-2</v>
      </c>
      <c r="I349" s="2">
        <v>0.06</v>
      </c>
      <c r="J349" s="2">
        <v>6.4000000000000001E-2</v>
      </c>
      <c r="K349" s="2">
        <v>0.109</v>
      </c>
      <c r="L349" s="2">
        <v>7.6999999999999999E-2</v>
      </c>
      <c r="M349" s="2">
        <v>7.0000000000000007E-2</v>
      </c>
      <c r="N349" s="2">
        <v>7.3999999999999996E-2</v>
      </c>
      <c r="O349" s="2">
        <v>8.5999999999999993E-2</v>
      </c>
      <c r="P349" s="2">
        <v>6.0999999999999999E-2</v>
      </c>
      <c r="Q349" s="2">
        <v>6.5000000000000002E-2</v>
      </c>
      <c r="R349" s="2">
        <v>9.9000000000000005E-2</v>
      </c>
      <c r="S349" s="2">
        <v>8.1000000000000003E-2</v>
      </c>
      <c r="T349" s="2">
        <v>7.1999999999999995E-2</v>
      </c>
      <c r="U349" s="2">
        <v>7.9000000000000001E-2</v>
      </c>
      <c r="V349" s="2">
        <v>8.6999999999999994E-2</v>
      </c>
    </row>
    <row r="350" spans="1:22" x14ac:dyDescent="0.25">
      <c r="A350" s="2">
        <v>647</v>
      </c>
      <c r="B350" s="2">
        <v>0.06</v>
      </c>
      <c r="C350" s="2">
        <v>6.8000000000000005E-2</v>
      </c>
      <c r="D350" s="2">
        <v>0.10100000000000001</v>
      </c>
      <c r="E350" s="2">
        <v>8.5999999999999993E-2</v>
      </c>
      <c r="F350" s="2">
        <v>7.4999999999999997E-2</v>
      </c>
      <c r="G350" s="2">
        <v>8.1000000000000003E-2</v>
      </c>
      <c r="H350" s="2">
        <v>9.0999999999999998E-2</v>
      </c>
      <c r="I350" s="2">
        <v>0.06</v>
      </c>
      <c r="J350" s="2">
        <v>6.5000000000000002E-2</v>
      </c>
      <c r="K350" s="2">
        <v>0.11</v>
      </c>
      <c r="L350" s="2">
        <v>7.9000000000000001E-2</v>
      </c>
      <c r="M350" s="2">
        <v>7.1999999999999995E-2</v>
      </c>
      <c r="N350" s="2">
        <v>7.5999999999999998E-2</v>
      </c>
      <c r="O350" s="2">
        <v>8.8999999999999996E-2</v>
      </c>
      <c r="P350" s="2">
        <v>6.0999999999999999E-2</v>
      </c>
      <c r="Q350" s="2">
        <v>6.6000000000000003E-2</v>
      </c>
      <c r="R350" s="2">
        <v>0.1</v>
      </c>
      <c r="S350" s="2">
        <v>8.3000000000000004E-2</v>
      </c>
      <c r="T350" s="2">
        <v>7.3999999999999996E-2</v>
      </c>
      <c r="U350" s="2">
        <v>8.1000000000000003E-2</v>
      </c>
      <c r="V350" s="2">
        <v>0.09</v>
      </c>
    </row>
    <row r="351" spans="1:22" x14ac:dyDescent="0.25">
      <c r="A351" s="2">
        <v>648</v>
      </c>
      <c r="B351" s="2">
        <v>0.06</v>
      </c>
      <c r="C351" s="2">
        <v>6.8000000000000005E-2</v>
      </c>
      <c r="D351" s="2">
        <v>0.10199999999999999</v>
      </c>
      <c r="E351" s="2">
        <v>8.7999999999999995E-2</v>
      </c>
      <c r="F351" s="2">
        <v>7.5999999999999998E-2</v>
      </c>
      <c r="G351" s="2">
        <v>8.3000000000000004E-2</v>
      </c>
      <c r="H351" s="2">
        <v>9.2999999999999999E-2</v>
      </c>
      <c r="I351" s="2">
        <v>0.06</v>
      </c>
      <c r="J351" s="2">
        <v>6.6000000000000003E-2</v>
      </c>
      <c r="K351" s="2">
        <v>0.111</v>
      </c>
      <c r="L351" s="2">
        <v>8.1000000000000003E-2</v>
      </c>
      <c r="M351" s="2">
        <v>7.3999999999999996E-2</v>
      </c>
      <c r="N351" s="2">
        <v>7.8E-2</v>
      </c>
      <c r="O351" s="2">
        <v>9.1999999999999998E-2</v>
      </c>
      <c r="P351" s="2">
        <v>6.0999999999999999E-2</v>
      </c>
      <c r="Q351" s="2">
        <v>6.7000000000000004E-2</v>
      </c>
      <c r="R351" s="2">
        <v>0.10199999999999999</v>
      </c>
      <c r="S351" s="2">
        <v>8.5000000000000006E-2</v>
      </c>
      <c r="T351" s="2">
        <v>7.5999999999999998E-2</v>
      </c>
      <c r="U351" s="2">
        <v>8.4000000000000005E-2</v>
      </c>
      <c r="V351" s="2">
        <v>9.2999999999999999E-2</v>
      </c>
    </row>
    <row r="352" spans="1:22" x14ac:dyDescent="0.25">
      <c r="A352" s="2">
        <v>649</v>
      </c>
      <c r="B352" s="2">
        <v>0.06</v>
      </c>
      <c r="C352" s="2">
        <v>6.9000000000000006E-2</v>
      </c>
      <c r="D352" s="2">
        <v>0.10299999999999999</v>
      </c>
      <c r="E352" s="2">
        <v>0.09</v>
      </c>
      <c r="F352" s="2">
        <v>7.8E-2</v>
      </c>
      <c r="G352" s="2">
        <v>8.5000000000000006E-2</v>
      </c>
      <c r="H352" s="2">
        <v>9.5000000000000001E-2</v>
      </c>
      <c r="I352" s="2">
        <v>0.06</v>
      </c>
      <c r="J352" s="2">
        <v>6.7000000000000004E-2</v>
      </c>
      <c r="K352" s="2">
        <v>0.113</v>
      </c>
      <c r="L352" s="2">
        <v>8.3000000000000004E-2</v>
      </c>
      <c r="M352" s="2">
        <v>7.5999999999999998E-2</v>
      </c>
      <c r="N352" s="2">
        <v>8.1000000000000003E-2</v>
      </c>
      <c r="O352" s="2">
        <v>9.5000000000000001E-2</v>
      </c>
      <c r="P352" s="2">
        <v>6.0999999999999999E-2</v>
      </c>
      <c r="Q352" s="2">
        <v>6.8000000000000005E-2</v>
      </c>
      <c r="R352" s="2">
        <v>0.104</v>
      </c>
      <c r="S352" s="2">
        <v>8.6999999999999994E-2</v>
      </c>
      <c r="T352" s="2">
        <v>7.9000000000000001E-2</v>
      </c>
      <c r="U352" s="2">
        <v>8.5999999999999993E-2</v>
      </c>
      <c r="V352" s="2">
        <v>9.6000000000000002E-2</v>
      </c>
    </row>
    <row r="353" spans="1:22" x14ac:dyDescent="0.25">
      <c r="A353" s="2">
        <v>650</v>
      </c>
      <c r="B353" s="2">
        <v>5.8999999999999997E-2</v>
      </c>
      <c r="C353" s="2">
        <v>7.0000000000000007E-2</v>
      </c>
      <c r="D353" s="2">
        <v>0.105</v>
      </c>
      <c r="E353" s="2">
        <v>9.1999999999999998E-2</v>
      </c>
      <c r="F353" s="2">
        <v>0.08</v>
      </c>
      <c r="G353" s="2">
        <v>8.6999999999999994E-2</v>
      </c>
      <c r="H353" s="2">
        <v>9.9000000000000005E-2</v>
      </c>
      <c r="I353" s="2">
        <v>0.06</v>
      </c>
      <c r="J353" s="2">
        <v>6.8000000000000005E-2</v>
      </c>
      <c r="K353" s="2">
        <v>0.115</v>
      </c>
      <c r="L353" s="2">
        <v>8.5000000000000006E-2</v>
      </c>
      <c r="M353" s="2">
        <v>7.8E-2</v>
      </c>
      <c r="N353" s="2">
        <v>8.3000000000000004E-2</v>
      </c>
      <c r="O353" s="2">
        <v>9.8000000000000004E-2</v>
      </c>
      <c r="P353" s="2">
        <v>6.0999999999999999E-2</v>
      </c>
      <c r="Q353" s="2">
        <v>6.9000000000000006E-2</v>
      </c>
      <c r="R353" s="2">
        <v>0.106</v>
      </c>
      <c r="S353" s="2">
        <v>0.09</v>
      </c>
      <c r="T353" s="2">
        <v>8.1000000000000003E-2</v>
      </c>
      <c r="U353" s="2">
        <v>8.8999999999999996E-2</v>
      </c>
      <c r="V353" s="2">
        <v>0.1</v>
      </c>
    </row>
    <row r="354" spans="1:22" x14ac:dyDescent="0.25">
      <c r="A354" s="2">
        <v>651</v>
      </c>
      <c r="B354" s="2">
        <v>5.8999999999999997E-2</v>
      </c>
      <c r="C354" s="2">
        <v>7.0999999999999994E-2</v>
      </c>
      <c r="D354" s="2">
        <v>0.107</v>
      </c>
      <c r="E354" s="2">
        <v>9.5000000000000001E-2</v>
      </c>
      <c r="F354" s="2">
        <v>8.2000000000000003E-2</v>
      </c>
      <c r="G354" s="2">
        <v>0.09</v>
      </c>
      <c r="H354" s="2">
        <v>0.10199999999999999</v>
      </c>
      <c r="I354" s="2">
        <v>0.06</v>
      </c>
      <c r="J354" s="2">
        <v>6.8000000000000005E-2</v>
      </c>
      <c r="K354" s="2">
        <v>0.11700000000000001</v>
      </c>
      <c r="L354" s="2">
        <v>8.6999999999999994E-2</v>
      </c>
      <c r="M354" s="2">
        <v>0.08</v>
      </c>
      <c r="N354" s="2">
        <v>8.5000000000000006E-2</v>
      </c>
      <c r="O354" s="2">
        <v>0.10100000000000001</v>
      </c>
      <c r="P354" s="2">
        <v>6.0999999999999999E-2</v>
      </c>
      <c r="Q354" s="2">
        <v>7.0000000000000007E-2</v>
      </c>
      <c r="R354" s="2">
        <v>0.108</v>
      </c>
      <c r="S354" s="2">
        <v>9.1999999999999998E-2</v>
      </c>
      <c r="T354" s="2">
        <v>8.3000000000000004E-2</v>
      </c>
      <c r="U354" s="2">
        <v>9.1999999999999998E-2</v>
      </c>
      <c r="V354" s="2">
        <v>0.10299999999999999</v>
      </c>
    </row>
    <row r="355" spans="1:22" x14ac:dyDescent="0.25">
      <c r="A355" s="2">
        <v>652</v>
      </c>
      <c r="B355" s="2">
        <v>5.8999999999999997E-2</v>
      </c>
      <c r="C355" s="2">
        <v>7.1999999999999995E-2</v>
      </c>
      <c r="D355" s="2">
        <v>0.109</v>
      </c>
      <c r="E355" s="2">
        <v>9.8000000000000004E-2</v>
      </c>
      <c r="F355" s="2">
        <v>8.5000000000000006E-2</v>
      </c>
      <c r="G355" s="2">
        <v>9.2999999999999999E-2</v>
      </c>
      <c r="H355" s="2">
        <v>0.106</v>
      </c>
      <c r="I355" s="2">
        <v>5.8999999999999997E-2</v>
      </c>
      <c r="J355" s="2">
        <v>6.9000000000000006E-2</v>
      </c>
      <c r="K355" s="2">
        <v>0.11799999999999999</v>
      </c>
      <c r="L355" s="2">
        <v>8.8999999999999996E-2</v>
      </c>
      <c r="M355" s="2">
        <v>8.2000000000000003E-2</v>
      </c>
      <c r="N355" s="2">
        <v>8.7999999999999995E-2</v>
      </c>
      <c r="O355" s="2">
        <v>0.104</v>
      </c>
      <c r="P355" s="2">
        <v>0.06</v>
      </c>
      <c r="Q355" s="2">
        <v>7.0999999999999994E-2</v>
      </c>
      <c r="R355" s="2">
        <v>0.109</v>
      </c>
      <c r="S355" s="2">
        <v>9.5000000000000001E-2</v>
      </c>
      <c r="T355" s="2">
        <v>8.5000000000000006E-2</v>
      </c>
      <c r="U355" s="2">
        <v>9.4E-2</v>
      </c>
      <c r="V355" s="2">
        <v>0.106</v>
      </c>
    </row>
    <row r="356" spans="1:22" x14ac:dyDescent="0.25">
      <c r="A356" s="2">
        <v>653</v>
      </c>
      <c r="B356" s="2">
        <v>5.8999999999999997E-2</v>
      </c>
      <c r="C356" s="2">
        <v>7.2999999999999995E-2</v>
      </c>
      <c r="D356" s="2">
        <v>0.112</v>
      </c>
      <c r="E356" s="2">
        <v>0.10100000000000001</v>
      </c>
      <c r="F356" s="2">
        <v>8.7999999999999995E-2</v>
      </c>
      <c r="G356" s="2">
        <v>9.7000000000000003E-2</v>
      </c>
      <c r="H356" s="2">
        <v>0.11</v>
      </c>
      <c r="I356" s="2">
        <v>0.06</v>
      </c>
      <c r="J356" s="2">
        <v>7.0000000000000007E-2</v>
      </c>
      <c r="K356" s="2">
        <v>0.12</v>
      </c>
      <c r="L356" s="2">
        <v>9.0999999999999998E-2</v>
      </c>
      <c r="M356" s="2">
        <v>8.4000000000000005E-2</v>
      </c>
      <c r="N356" s="2">
        <v>0.09</v>
      </c>
      <c r="O356" s="2">
        <v>0.107</v>
      </c>
      <c r="P356" s="2">
        <v>0.06</v>
      </c>
      <c r="Q356" s="2">
        <v>7.0999999999999994E-2</v>
      </c>
      <c r="R356" s="2">
        <v>0.111</v>
      </c>
      <c r="S356" s="2">
        <v>9.7000000000000003E-2</v>
      </c>
      <c r="T356" s="2">
        <v>8.6999999999999994E-2</v>
      </c>
      <c r="U356" s="2">
        <v>9.7000000000000003E-2</v>
      </c>
      <c r="V356" s="2">
        <v>0.108</v>
      </c>
    </row>
    <row r="357" spans="1:22" x14ac:dyDescent="0.25">
      <c r="A357" s="2">
        <v>654</v>
      </c>
      <c r="B357" s="2">
        <v>5.8999999999999997E-2</v>
      </c>
      <c r="C357" s="2">
        <v>7.4999999999999997E-2</v>
      </c>
      <c r="D357" s="2">
        <v>0.115</v>
      </c>
      <c r="E357" s="2">
        <v>0.105</v>
      </c>
      <c r="F357" s="2">
        <v>9.0999999999999998E-2</v>
      </c>
      <c r="G357" s="2">
        <v>0.10100000000000001</v>
      </c>
      <c r="H357" s="2">
        <v>0.11600000000000001</v>
      </c>
      <c r="I357" s="2">
        <v>5.8999999999999997E-2</v>
      </c>
      <c r="J357" s="2">
        <v>7.0999999999999994E-2</v>
      </c>
      <c r="K357" s="2">
        <v>0.121</v>
      </c>
      <c r="L357" s="2">
        <v>9.4E-2</v>
      </c>
      <c r="M357" s="2">
        <v>8.5999999999999993E-2</v>
      </c>
      <c r="N357" s="2">
        <v>9.2999999999999999E-2</v>
      </c>
      <c r="O357" s="2">
        <v>0.11</v>
      </c>
      <c r="P357" s="2">
        <v>0.06</v>
      </c>
      <c r="Q357" s="2">
        <v>7.1999999999999995E-2</v>
      </c>
      <c r="R357" s="2">
        <v>0.112</v>
      </c>
      <c r="S357" s="2">
        <v>9.9000000000000005E-2</v>
      </c>
      <c r="T357" s="2">
        <v>8.7999999999999995E-2</v>
      </c>
      <c r="U357" s="2">
        <v>9.9000000000000005E-2</v>
      </c>
      <c r="V357" s="2">
        <v>0.111</v>
      </c>
    </row>
    <row r="358" spans="1:22" x14ac:dyDescent="0.25">
      <c r="A358" s="2">
        <v>655</v>
      </c>
      <c r="B358" s="2">
        <v>5.8999999999999997E-2</v>
      </c>
      <c r="C358" s="2">
        <v>7.6999999999999999E-2</v>
      </c>
      <c r="D358" s="2">
        <v>0.11799999999999999</v>
      </c>
      <c r="E358" s="2">
        <v>0.109</v>
      </c>
      <c r="F358" s="2">
        <v>9.5000000000000001E-2</v>
      </c>
      <c r="G358" s="2">
        <v>0.105</v>
      </c>
      <c r="H358" s="2">
        <v>0.121</v>
      </c>
      <c r="I358" s="2">
        <v>5.8999999999999997E-2</v>
      </c>
      <c r="J358" s="2">
        <v>7.1999999999999995E-2</v>
      </c>
      <c r="K358" s="2">
        <v>0.123</v>
      </c>
      <c r="L358" s="2">
        <v>9.6000000000000002E-2</v>
      </c>
      <c r="M358" s="2">
        <v>8.6999999999999994E-2</v>
      </c>
      <c r="N358" s="2">
        <v>9.5000000000000001E-2</v>
      </c>
      <c r="O358" s="2">
        <v>0.112</v>
      </c>
      <c r="P358" s="2">
        <v>0.06</v>
      </c>
      <c r="Q358" s="2">
        <v>7.2999999999999995E-2</v>
      </c>
      <c r="R358" s="2">
        <v>0.114</v>
      </c>
      <c r="S358" s="2">
        <v>0.10100000000000001</v>
      </c>
      <c r="T358" s="2">
        <v>0.09</v>
      </c>
      <c r="U358" s="2">
        <v>0.1</v>
      </c>
      <c r="V358" s="2">
        <v>0.113</v>
      </c>
    </row>
    <row r="359" spans="1:22" x14ac:dyDescent="0.25">
      <c r="A359" s="2">
        <v>656</v>
      </c>
      <c r="B359" s="2">
        <v>5.8999999999999997E-2</v>
      </c>
      <c r="C359" s="2">
        <v>7.9000000000000001E-2</v>
      </c>
      <c r="D359" s="2">
        <v>0.122</v>
      </c>
      <c r="E359" s="2">
        <v>0.114</v>
      </c>
      <c r="F359" s="2">
        <v>9.9000000000000005E-2</v>
      </c>
      <c r="G359" s="2">
        <v>0.11</v>
      </c>
      <c r="H359" s="2">
        <v>0.127</v>
      </c>
      <c r="I359" s="2">
        <v>5.8999999999999997E-2</v>
      </c>
      <c r="J359" s="2">
        <v>7.2999999999999995E-2</v>
      </c>
      <c r="K359" s="2">
        <v>0.124</v>
      </c>
      <c r="L359" s="2">
        <v>9.9000000000000005E-2</v>
      </c>
      <c r="M359" s="2">
        <v>8.8999999999999996E-2</v>
      </c>
      <c r="N359" s="2">
        <v>9.7000000000000003E-2</v>
      </c>
      <c r="O359" s="2">
        <v>0.114</v>
      </c>
      <c r="P359" s="2">
        <v>0.06</v>
      </c>
      <c r="Q359" s="2">
        <v>7.3999999999999996E-2</v>
      </c>
      <c r="R359" s="2">
        <v>0.115</v>
      </c>
      <c r="S359" s="2">
        <v>0.10199999999999999</v>
      </c>
      <c r="T359" s="2">
        <v>9.0999999999999998E-2</v>
      </c>
      <c r="U359" s="2">
        <v>0.10199999999999999</v>
      </c>
      <c r="V359" s="2">
        <v>0.115</v>
      </c>
    </row>
    <row r="360" spans="1:22" x14ac:dyDescent="0.25">
      <c r="A360" s="2">
        <v>657</v>
      </c>
      <c r="B360" s="2">
        <v>5.8999999999999997E-2</v>
      </c>
      <c r="C360" s="2">
        <v>0.08</v>
      </c>
      <c r="D360" s="2">
        <v>0.125</v>
      </c>
      <c r="E360" s="2">
        <v>0.11799999999999999</v>
      </c>
      <c r="F360" s="2">
        <v>0.10299999999999999</v>
      </c>
      <c r="G360" s="2">
        <v>0.115</v>
      </c>
      <c r="H360" s="2">
        <v>0.13300000000000001</v>
      </c>
      <c r="I360" s="2">
        <v>5.8999999999999997E-2</v>
      </c>
      <c r="J360" s="2">
        <v>7.3999999999999996E-2</v>
      </c>
      <c r="K360" s="2">
        <v>0.126</v>
      </c>
      <c r="L360" s="2">
        <v>0.10100000000000001</v>
      </c>
      <c r="M360" s="2">
        <v>0.09</v>
      </c>
      <c r="N360" s="2">
        <v>9.9000000000000005E-2</v>
      </c>
      <c r="O360" s="2">
        <v>0.115</v>
      </c>
      <c r="P360" s="2">
        <v>0.06</v>
      </c>
      <c r="Q360" s="2">
        <v>7.3999999999999996E-2</v>
      </c>
      <c r="R360" s="2">
        <v>0.11600000000000001</v>
      </c>
      <c r="S360" s="2">
        <v>0.104</v>
      </c>
      <c r="T360" s="2">
        <v>9.1999999999999998E-2</v>
      </c>
      <c r="U360" s="2">
        <v>0.10299999999999999</v>
      </c>
      <c r="V360" s="2">
        <v>0.11600000000000001</v>
      </c>
    </row>
    <row r="361" spans="1:22" x14ac:dyDescent="0.25">
      <c r="A361" s="2">
        <v>658</v>
      </c>
      <c r="B361" s="2">
        <v>5.8999999999999997E-2</v>
      </c>
      <c r="C361" s="2">
        <v>8.2000000000000003E-2</v>
      </c>
      <c r="D361" s="2">
        <v>0.129</v>
      </c>
      <c r="E361" s="2">
        <v>0.124</v>
      </c>
      <c r="F361" s="2">
        <v>0.107</v>
      </c>
      <c r="G361" s="2">
        <v>0.12</v>
      </c>
      <c r="H361" s="2">
        <v>0.14000000000000001</v>
      </c>
      <c r="I361" s="2">
        <v>5.8999999999999997E-2</v>
      </c>
      <c r="J361" s="2">
        <v>7.4999999999999997E-2</v>
      </c>
      <c r="K361" s="2">
        <v>0.127</v>
      </c>
      <c r="L361" s="2">
        <v>0.104</v>
      </c>
      <c r="M361" s="2">
        <v>9.1999999999999998E-2</v>
      </c>
      <c r="N361" s="2">
        <v>0.10100000000000001</v>
      </c>
      <c r="O361" s="2">
        <v>0.11700000000000001</v>
      </c>
      <c r="P361" s="2">
        <v>0.06</v>
      </c>
      <c r="Q361" s="2">
        <v>7.4999999999999997E-2</v>
      </c>
      <c r="R361" s="2">
        <v>0.11700000000000001</v>
      </c>
      <c r="S361" s="2">
        <v>0.105</v>
      </c>
      <c r="T361" s="2">
        <v>9.1999999999999998E-2</v>
      </c>
      <c r="U361" s="2">
        <v>0.10299999999999999</v>
      </c>
      <c r="V361" s="2">
        <v>0.11700000000000001</v>
      </c>
    </row>
    <row r="362" spans="1:22" x14ac:dyDescent="0.25">
      <c r="A362" s="2">
        <v>659</v>
      </c>
      <c r="B362" s="2">
        <v>5.8999999999999997E-2</v>
      </c>
      <c r="C362" s="2">
        <v>8.4000000000000005E-2</v>
      </c>
      <c r="D362" s="2">
        <v>0.13200000000000001</v>
      </c>
      <c r="E362" s="2">
        <v>0.128</v>
      </c>
      <c r="F362" s="2">
        <v>0.111</v>
      </c>
      <c r="G362" s="2">
        <v>0.125</v>
      </c>
      <c r="H362" s="2">
        <v>0.14499999999999999</v>
      </c>
      <c r="I362" s="2">
        <v>5.8999999999999997E-2</v>
      </c>
      <c r="J362" s="2">
        <v>7.4999999999999997E-2</v>
      </c>
      <c r="K362" s="2">
        <v>0.128</v>
      </c>
      <c r="L362" s="2">
        <v>0.106</v>
      </c>
      <c r="M362" s="2">
        <v>9.2999999999999999E-2</v>
      </c>
      <c r="N362" s="2">
        <v>0.10299999999999999</v>
      </c>
      <c r="O362" s="2">
        <v>0.11700000000000001</v>
      </c>
      <c r="P362" s="2">
        <v>0.06</v>
      </c>
      <c r="Q362" s="2">
        <v>7.4999999999999997E-2</v>
      </c>
      <c r="R362" s="2">
        <v>0.11799999999999999</v>
      </c>
      <c r="S362" s="2">
        <v>0.106</v>
      </c>
      <c r="T362" s="2">
        <v>9.2999999999999999E-2</v>
      </c>
      <c r="U362" s="2">
        <v>0.104</v>
      </c>
      <c r="V362" s="2">
        <v>0.11799999999999999</v>
      </c>
    </row>
    <row r="363" spans="1:22" x14ac:dyDescent="0.25">
      <c r="A363" s="2">
        <v>660</v>
      </c>
      <c r="B363" s="2">
        <v>5.8999999999999997E-2</v>
      </c>
      <c r="C363" s="2">
        <v>8.5999999999999993E-2</v>
      </c>
      <c r="D363" s="2">
        <v>0.13500000000000001</v>
      </c>
      <c r="E363" s="2">
        <v>0.13200000000000001</v>
      </c>
      <c r="F363" s="2">
        <v>0.115</v>
      </c>
      <c r="G363" s="2">
        <v>0.129</v>
      </c>
      <c r="H363" s="2">
        <v>0.151</v>
      </c>
      <c r="I363" s="2">
        <v>5.8999999999999997E-2</v>
      </c>
      <c r="J363" s="2">
        <v>7.5999999999999998E-2</v>
      </c>
      <c r="K363" s="2">
        <v>0.128</v>
      </c>
      <c r="L363" s="2">
        <v>0.108</v>
      </c>
      <c r="M363" s="2">
        <v>9.2999999999999999E-2</v>
      </c>
      <c r="N363" s="2">
        <v>0.104</v>
      </c>
      <c r="O363" s="2">
        <v>0.11799999999999999</v>
      </c>
      <c r="P363" s="2">
        <v>0.06</v>
      </c>
      <c r="Q363" s="2">
        <v>7.4999999999999997E-2</v>
      </c>
      <c r="R363" s="2">
        <v>0.11799999999999999</v>
      </c>
      <c r="S363" s="2">
        <v>0.106</v>
      </c>
      <c r="T363" s="2">
        <v>9.2999999999999999E-2</v>
      </c>
      <c r="U363" s="2">
        <v>0.104</v>
      </c>
      <c r="V363" s="2">
        <v>0.11799999999999999</v>
      </c>
    </row>
    <row r="364" spans="1:22" x14ac:dyDescent="0.25">
      <c r="A364" s="2">
        <v>661</v>
      </c>
      <c r="B364" s="2">
        <v>5.8999999999999997E-2</v>
      </c>
      <c r="C364" s="2">
        <v>8.6999999999999994E-2</v>
      </c>
      <c r="D364" s="2">
        <v>0.13700000000000001</v>
      </c>
      <c r="E364" s="2">
        <v>0.13600000000000001</v>
      </c>
      <c r="F364" s="2">
        <v>0.11700000000000001</v>
      </c>
      <c r="G364" s="2">
        <v>0.13300000000000001</v>
      </c>
      <c r="H364" s="2">
        <v>0.155</v>
      </c>
      <c r="I364" s="2">
        <v>5.8999999999999997E-2</v>
      </c>
      <c r="J364" s="2">
        <v>7.5999999999999998E-2</v>
      </c>
      <c r="K364" s="2">
        <v>0.129</v>
      </c>
      <c r="L364" s="2">
        <v>0.109</v>
      </c>
      <c r="M364" s="2">
        <v>9.4E-2</v>
      </c>
      <c r="N364" s="2">
        <v>0.105</v>
      </c>
      <c r="O364" s="2">
        <v>0.11799999999999999</v>
      </c>
      <c r="P364" s="2">
        <v>0.06</v>
      </c>
      <c r="Q364" s="2">
        <v>7.5999999999999998E-2</v>
      </c>
      <c r="R364" s="2">
        <v>0.11799999999999999</v>
      </c>
      <c r="S364" s="2">
        <v>0.107</v>
      </c>
      <c r="T364" s="2">
        <v>9.2999999999999999E-2</v>
      </c>
      <c r="U364" s="2">
        <v>0.10299999999999999</v>
      </c>
      <c r="V364" s="2">
        <v>0.11799999999999999</v>
      </c>
    </row>
    <row r="365" spans="1:22" x14ac:dyDescent="0.25">
      <c r="A365" s="2">
        <v>662</v>
      </c>
      <c r="B365" s="2">
        <v>5.8999999999999997E-2</v>
      </c>
      <c r="C365" s="2">
        <v>8.7999999999999995E-2</v>
      </c>
      <c r="D365" s="2">
        <v>0.14000000000000001</v>
      </c>
      <c r="E365" s="2">
        <v>0.13900000000000001</v>
      </c>
      <c r="F365" s="2">
        <v>0.12</v>
      </c>
      <c r="G365" s="2">
        <v>0.13600000000000001</v>
      </c>
      <c r="H365" s="2">
        <v>0.159</v>
      </c>
      <c r="I365" s="2">
        <v>5.8999999999999997E-2</v>
      </c>
      <c r="J365" s="2">
        <v>7.6999999999999999E-2</v>
      </c>
      <c r="K365" s="2">
        <v>0.129</v>
      </c>
      <c r="L365" s="2">
        <v>0.11</v>
      </c>
      <c r="M365" s="2">
        <v>9.4E-2</v>
      </c>
      <c r="N365" s="2">
        <v>0.106</v>
      </c>
      <c r="O365" s="2">
        <v>0.11700000000000001</v>
      </c>
      <c r="P365" s="2">
        <v>0.06</v>
      </c>
      <c r="Q365" s="2">
        <v>7.4999999999999997E-2</v>
      </c>
      <c r="R365" s="2">
        <v>0.11799999999999999</v>
      </c>
      <c r="S365" s="2">
        <v>0.106</v>
      </c>
      <c r="T365" s="2">
        <v>9.1999999999999998E-2</v>
      </c>
      <c r="U365" s="2">
        <v>0.10299999999999999</v>
      </c>
      <c r="V365" s="2">
        <v>0.11700000000000001</v>
      </c>
    </row>
    <row r="366" spans="1:22" x14ac:dyDescent="0.25">
      <c r="A366" s="2">
        <v>663</v>
      </c>
      <c r="B366" s="2">
        <v>5.8999999999999997E-2</v>
      </c>
      <c r="C366" s="2">
        <v>8.8999999999999996E-2</v>
      </c>
      <c r="D366" s="2">
        <v>0.14199999999999999</v>
      </c>
      <c r="E366" s="2">
        <v>0.14099999999999999</v>
      </c>
      <c r="F366" s="2">
        <v>0.123</v>
      </c>
      <c r="G366" s="2">
        <v>0.13900000000000001</v>
      </c>
      <c r="H366" s="2">
        <v>0.16300000000000001</v>
      </c>
      <c r="I366" s="2">
        <v>5.8999999999999997E-2</v>
      </c>
      <c r="J366" s="2">
        <v>7.6999999999999999E-2</v>
      </c>
      <c r="K366" s="2">
        <v>0.129</v>
      </c>
      <c r="L366" s="2">
        <v>0.111</v>
      </c>
      <c r="M366" s="2">
        <v>9.4E-2</v>
      </c>
      <c r="N366" s="2">
        <v>0.106</v>
      </c>
      <c r="O366" s="2">
        <v>0.11700000000000001</v>
      </c>
      <c r="P366" s="2">
        <v>0.06</v>
      </c>
      <c r="Q366" s="2">
        <v>7.4999999999999997E-2</v>
      </c>
      <c r="R366" s="2">
        <v>0.11799999999999999</v>
      </c>
      <c r="S366" s="2">
        <v>0.106</v>
      </c>
      <c r="T366" s="2">
        <v>9.1999999999999998E-2</v>
      </c>
      <c r="U366" s="2">
        <v>0.10199999999999999</v>
      </c>
      <c r="V366" s="2">
        <v>0.11600000000000001</v>
      </c>
    </row>
    <row r="367" spans="1:22" x14ac:dyDescent="0.25">
      <c r="A367" s="2">
        <v>664</v>
      </c>
      <c r="B367" s="2">
        <v>5.8999999999999997E-2</v>
      </c>
      <c r="C367" s="2">
        <v>0.09</v>
      </c>
      <c r="D367" s="2">
        <v>0.14299999999999999</v>
      </c>
      <c r="E367" s="2">
        <v>0.14399999999999999</v>
      </c>
      <c r="F367" s="2">
        <v>0.124</v>
      </c>
      <c r="G367" s="2">
        <v>0.14000000000000001</v>
      </c>
      <c r="H367" s="2">
        <v>0.16500000000000001</v>
      </c>
      <c r="I367" s="2">
        <v>5.8999999999999997E-2</v>
      </c>
      <c r="J367" s="2">
        <v>7.6999999999999999E-2</v>
      </c>
      <c r="K367" s="2">
        <v>0.129</v>
      </c>
      <c r="L367" s="2">
        <v>0.111</v>
      </c>
      <c r="M367" s="2">
        <v>9.4E-2</v>
      </c>
      <c r="N367" s="2">
        <v>0.106</v>
      </c>
      <c r="O367" s="2">
        <v>0.115</v>
      </c>
      <c r="P367" s="2">
        <v>0.06</v>
      </c>
      <c r="Q367" s="2">
        <v>7.4999999999999997E-2</v>
      </c>
      <c r="R367" s="2">
        <v>0.11700000000000001</v>
      </c>
      <c r="S367" s="2">
        <v>0.105</v>
      </c>
      <c r="T367" s="2">
        <v>9.0999999999999998E-2</v>
      </c>
      <c r="U367" s="2">
        <v>0.10100000000000001</v>
      </c>
      <c r="V367" s="2">
        <v>0.115</v>
      </c>
    </row>
    <row r="368" spans="1:22" x14ac:dyDescent="0.25">
      <c r="A368" s="2">
        <v>665</v>
      </c>
      <c r="B368" s="2">
        <v>5.8999999999999997E-2</v>
      </c>
      <c r="C368" s="2">
        <v>0.09</v>
      </c>
      <c r="D368" s="2">
        <v>0.14399999999999999</v>
      </c>
      <c r="E368" s="2">
        <v>0.14399999999999999</v>
      </c>
      <c r="F368" s="2">
        <v>0.125</v>
      </c>
      <c r="G368" s="2">
        <v>0.14099999999999999</v>
      </c>
      <c r="H368" s="2">
        <v>0.16600000000000001</v>
      </c>
      <c r="I368" s="2">
        <v>5.8999999999999997E-2</v>
      </c>
      <c r="J368" s="2">
        <v>7.6999999999999999E-2</v>
      </c>
      <c r="K368" s="2">
        <v>0.128</v>
      </c>
      <c r="L368" s="2">
        <v>0.111</v>
      </c>
      <c r="M368" s="2">
        <v>9.1999999999999998E-2</v>
      </c>
      <c r="N368" s="2">
        <v>0.105</v>
      </c>
      <c r="O368" s="2">
        <v>0.114</v>
      </c>
      <c r="P368" s="2">
        <v>0.06</v>
      </c>
      <c r="Q368" s="2">
        <v>7.4999999999999997E-2</v>
      </c>
      <c r="R368" s="2">
        <v>0.11700000000000001</v>
      </c>
      <c r="S368" s="2">
        <v>0.104</v>
      </c>
      <c r="T368" s="2">
        <v>8.8999999999999996E-2</v>
      </c>
      <c r="U368" s="2">
        <v>9.9000000000000005E-2</v>
      </c>
      <c r="V368" s="2">
        <v>0.113</v>
      </c>
    </row>
    <row r="369" spans="1:22" x14ac:dyDescent="0.25">
      <c r="A369" s="2">
        <v>666</v>
      </c>
      <c r="B369" s="2">
        <v>5.8000000000000003E-2</v>
      </c>
      <c r="C369" s="2">
        <v>0.09</v>
      </c>
      <c r="D369" s="2">
        <v>0.14399999999999999</v>
      </c>
      <c r="E369" s="2">
        <v>0.14399999999999999</v>
      </c>
      <c r="F369" s="2">
        <v>0.124</v>
      </c>
      <c r="G369" s="2">
        <v>0.14099999999999999</v>
      </c>
      <c r="H369" s="2">
        <v>0.16500000000000001</v>
      </c>
      <c r="I369" s="2">
        <v>5.8999999999999997E-2</v>
      </c>
      <c r="J369" s="2">
        <v>7.5999999999999998E-2</v>
      </c>
      <c r="K369" s="2">
        <v>0.127</v>
      </c>
      <c r="L369" s="2">
        <v>0.11</v>
      </c>
      <c r="M369" s="2">
        <v>9.0999999999999998E-2</v>
      </c>
      <c r="N369" s="2">
        <v>0.104</v>
      </c>
      <c r="O369" s="2">
        <v>0.111</v>
      </c>
      <c r="P369" s="2">
        <v>0.06</v>
      </c>
      <c r="Q369" s="2">
        <v>7.3999999999999996E-2</v>
      </c>
      <c r="R369" s="2">
        <v>0.115</v>
      </c>
      <c r="S369" s="2">
        <v>0.10199999999999999</v>
      </c>
      <c r="T369" s="2">
        <v>8.7999999999999995E-2</v>
      </c>
      <c r="U369" s="2">
        <v>9.7000000000000003E-2</v>
      </c>
      <c r="V369" s="2">
        <v>0.11</v>
      </c>
    </row>
    <row r="370" spans="1:22" x14ac:dyDescent="0.25">
      <c r="A370" s="2">
        <v>667</v>
      </c>
      <c r="B370" s="2">
        <v>5.8000000000000003E-2</v>
      </c>
      <c r="C370" s="2">
        <v>8.8999999999999996E-2</v>
      </c>
      <c r="D370" s="2">
        <v>0.14299999999999999</v>
      </c>
      <c r="E370" s="2">
        <v>0.14199999999999999</v>
      </c>
      <c r="F370" s="2">
        <v>0.123</v>
      </c>
      <c r="G370" s="2">
        <v>0.13900000000000001</v>
      </c>
      <c r="H370" s="2">
        <v>0.16300000000000001</v>
      </c>
      <c r="I370" s="2">
        <v>5.8999999999999997E-2</v>
      </c>
      <c r="J370" s="2">
        <v>7.5999999999999998E-2</v>
      </c>
      <c r="K370" s="2">
        <v>0.125</v>
      </c>
      <c r="L370" s="2">
        <v>0.108</v>
      </c>
      <c r="M370" s="2">
        <v>8.8999999999999996E-2</v>
      </c>
      <c r="N370" s="2">
        <v>0.10199999999999999</v>
      </c>
      <c r="O370" s="2">
        <v>0.109</v>
      </c>
      <c r="P370" s="2">
        <v>0.06</v>
      </c>
      <c r="Q370" s="2">
        <v>7.2999999999999995E-2</v>
      </c>
      <c r="R370" s="2">
        <v>0.114</v>
      </c>
      <c r="S370" s="2">
        <v>0.10100000000000001</v>
      </c>
      <c r="T370" s="2">
        <v>8.5999999999999993E-2</v>
      </c>
      <c r="U370" s="2">
        <v>9.5000000000000001E-2</v>
      </c>
      <c r="V370" s="2">
        <v>0.108</v>
      </c>
    </row>
    <row r="371" spans="1:22" x14ac:dyDescent="0.25">
      <c r="A371" s="2">
        <v>668</v>
      </c>
      <c r="B371" s="2">
        <v>5.8000000000000003E-2</v>
      </c>
      <c r="C371" s="2">
        <v>8.7999999999999995E-2</v>
      </c>
      <c r="D371" s="2">
        <v>0.14099999999999999</v>
      </c>
      <c r="E371" s="2">
        <v>0.14000000000000001</v>
      </c>
      <c r="F371" s="2">
        <v>0.121</v>
      </c>
      <c r="G371" s="2">
        <v>0.13700000000000001</v>
      </c>
      <c r="H371" s="2">
        <v>0.16</v>
      </c>
      <c r="I371" s="2">
        <v>5.8999999999999997E-2</v>
      </c>
      <c r="J371" s="2">
        <v>7.4999999999999997E-2</v>
      </c>
      <c r="K371" s="2">
        <v>0.123</v>
      </c>
      <c r="L371" s="2">
        <v>0.105</v>
      </c>
      <c r="M371" s="2">
        <v>8.6999999999999994E-2</v>
      </c>
      <c r="N371" s="2">
        <v>9.9000000000000005E-2</v>
      </c>
      <c r="O371" s="2">
        <v>0.105</v>
      </c>
      <c r="P371" s="2">
        <v>0.06</v>
      </c>
      <c r="Q371" s="2">
        <v>7.1999999999999995E-2</v>
      </c>
      <c r="R371" s="2">
        <v>0.112</v>
      </c>
      <c r="S371" s="2">
        <v>9.8000000000000004E-2</v>
      </c>
      <c r="T371" s="2">
        <v>8.4000000000000005E-2</v>
      </c>
      <c r="U371" s="2">
        <v>9.1999999999999998E-2</v>
      </c>
      <c r="V371" s="2">
        <v>0.104</v>
      </c>
    </row>
    <row r="372" spans="1:22" x14ac:dyDescent="0.25">
      <c r="A372" s="2">
        <v>669</v>
      </c>
      <c r="B372" s="2">
        <v>5.8000000000000003E-2</v>
      </c>
      <c r="C372" s="2">
        <v>8.6999999999999994E-2</v>
      </c>
      <c r="D372" s="2">
        <v>0.13900000000000001</v>
      </c>
      <c r="E372" s="2">
        <v>0.13700000000000001</v>
      </c>
      <c r="F372" s="2">
        <v>0.11799999999999999</v>
      </c>
      <c r="G372" s="2">
        <v>0.13300000000000001</v>
      </c>
      <c r="H372" s="2">
        <v>0.156</v>
      </c>
      <c r="I372" s="2">
        <v>5.8999999999999997E-2</v>
      </c>
      <c r="J372" s="2">
        <v>7.2999999999999995E-2</v>
      </c>
      <c r="K372" s="2">
        <v>0.121</v>
      </c>
      <c r="L372" s="2">
        <v>0.10299999999999999</v>
      </c>
      <c r="M372" s="2">
        <v>8.5000000000000006E-2</v>
      </c>
      <c r="N372" s="2">
        <v>9.6000000000000002E-2</v>
      </c>
      <c r="O372" s="2">
        <v>0.10199999999999999</v>
      </c>
      <c r="P372" s="2">
        <v>0.06</v>
      </c>
      <c r="Q372" s="2">
        <v>7.0999999999999994E-2</v>
      </c>
      <c r="R372" s="2">
        <v>0.11</v>
      </c>
      <c r="S372" s="2">
        <v>9.6000000000000002E-2</v>
      </c>
      <c r="T372" s="2">
        <v>8.2000000000000003E-2</v>
      </c>
      <c r="U372" s="2">
        <v>8.8999999999999996E-2</v>
      </c>
      <c r="V372" s="2">
        <v>0.10100000000000001</v>
      </c>
    </row>
    <row r="373" spans="1:22" x14ac:dyDescent="0.25">
      <c r="A373" s="2">
        <v>670</v>
      </c>
      <c r="B373" s="2">
        <v>5.8000000000000003E-2</v>
      </c>
      <c r="C373" s="2">
        <v>8.5999999999999993E-2</v>
      </c>
      <c r="D373" s="2">
        <v>0.13500000000000001</v>
      </c>
      <c r="E373" s="2">
        <v>0.13400000000000001</v>
      </c>
      <c r="F373" s="2">
        <v>0.115</v>
      </c>
      <c r="G373" s="2">
        <v>0.129</v>
      </c>
      <c r="H373" s="2">
        <v>0.151</v>
      </c>
      <c r="I373" s="2">
        <v>5.8999999999999997E-2</v>
      </c>
      <c r="J373" s="2">
        <v>7.1999999999999995E-2</v>
      </c>
      <c r="K373" s="2">
        <v>0.11899999999999999</v>
      </c>
      <c r="L373" s="2">
        <v>0.1</v>
      </c>
      <c r="M373" s="2">
        <v>8.3000000000000004E-2</v>
      </c>
      <c r="N373" s="2">
        <v>9.2999999999999999E-2</v>
      </c>
      <c r="O373" s="2">
        <v>9.9000000000000005E-2</v>
      </c>
      <c r="P373" s="2">
        <v>0.06</v>
      </c>
      <c r="Q373" s="2">
        <v>7.0000000000000007E-2</v>
      </c>
      <c r="R373" s="2">
        <v>0.108</v>
      </c>
      <c r="S373" s="2">
        <v>9.2999999999999999E-2</v>
      </c>
      <c r="T373" s="2">
        <v>7.9000000000000001E-2</v>
      </c>
      <c r="U373" s="2">
        <v>8.5999999999999993E-2</v>
      </c>
      <c r="V373" s="2">
        <v>9.8000000000000004E-2</v>
      </c>
    </row>
    <row r="374" spans="1:22" x14ac:dyDescent="0.25">
      <c r="A374" s="2">
        <v>671</v>
      </c>
      <c r="B374" s="2">
        <v>5.8000000000000003E-2</v>
      </c>
      <c r="C374" s="2">
        <v>8.4000000000000005E-2</v>
      </c>
      <c r="D374" s="2">
        <v>0.13200000000000001</v>
      </c>
      <c r="E374" s="2">
        <v>0.128</v>
      </c>
      <c r="F374" s="2">
        <v>0.111</v>
      </c>
      <c r="G374" s="2">
        <v>0.124</v>
      </c>
      <c r="H374" s="2">
        <v>0.14399999999999999</v>
      </c>
      <c r="I374" s="2">
        <v>5.8999999999999997E-2</v>
      </c>
      <c r="J374" s="2">
        <v>7.0999999999999994E-2</v>
      </c>
      <c r="K374" s="2">
        <v>0.11700000000000001</v>
      </c>
      <c r="L374" s="2">
        <v>9.7000000000000003E-2</v>
      </c>
      <c r="M374" s="2">
        <v>0.08</v>
      </c>
      <c r="N374" s="2">
        <v>8.8999999999999996E-2</v>
      </c>
      <c r="O374" s="2">
        <v>9.5000000000000001E-2</v>
      </c>
      <c r="P374" s="2">
        <v>0.06</v>
      </c>
      <c r="Q374" s="2">
        <v>6.9000000000000006E-2</v>
      </c>
      <c r="R374" s="2">
        <v>0.105</v>
      </c>
      <c r="S374" s="2">
        <v>0.09</v>
      </c>
      <c r="T374" s="2">
        <v>7.6999999999999999E-2</v>
      </c>
      <c r="U374" s="2">
        <v>8.3000000000000004E-2</v>
      </c>
      <c r="V374" s="2">
        <v>9.4E-2</v>
      </c>
    </row>
    <row r="375" spans="1:22" x14ac:dyDescent="0.25">
      <c r="A375" s="2">
        <v>672</v>
      </c>
      <c r="B375" s="2">
        <v>5.8000000000000003E-2</v>
      </c>
      <c r="C375" s="2">
        <v>8.2000000000000003E-2</v>
      </c>
      <c r="D375" s="2">
        <v>0.128</v>
      </c>
      <c r="E375" s="2">
        <v>0.124</v>
      </c>
      <c r="F375" s="2">
        <v>0.106</v>
      </c>
      <c r="G375" s="2">
        <v>0.11899999999999999</v>
      </c>
      <c r="H375" s="2">
        <v>0.13800000000000001</v>
      </c>
      <c r="I375" s="2">
        <v>5.8999999999999997E-2</v>
      </c>
      <c r="J375" s="2">
        <v>7.0000000000000007E-2</v>
      </c>
      <c r="K375" s="2">
        <v>0.114</v>
      </c>
      <c r="L375" s="2">
        <v>9.2999999999999999E-2</v>
      </c>
      <c r="M375" s="2">
        <v>7.6999999999999999E-2</v>
      </c>
      <c r="N375" s="2">
        <v>8.5999999999999993E-2</v>
      </c>
      <c r="O375" s="2">
        <v>9.0999999999999998E-2</v>
      </c>
      <c r="P375" s="2">
        <v>0.06</v>
      </c>
      <c r="Q375" s="2">
        <v>6.8000000000000005E-2</v>
      </c>
      <c r="R375" s="2">
        <v>0.10299999999999999</v>
      </c>
      <c r="S375" s="2">
        <v>8.6999999999999994E-2</v>
      </c>
      <c r="T375" s="2">
        <v>7.3999999999999996E-2</v>
      </c>
      <c r="U375" s="2">
        <v>8.1000000000000003E-2</v>
      </c>
      <c r="V375" s="2">
        <v>0.09</v>
      </c>
    </row>
    <row r="376" spans="1:22" x14ac:dyDescent="0.25">
      <c r="A376" s="2">
        <v>673</v>
      </c>
      <c r="B376" s="2">
        <v>5.8000000000000003E-2</v>
      </c>
      <c r="C376" s="2">
        <v>7.9000000000000001E-2</v>
      </c>
      <c r="D376" s="2">
        <v>0.124</v>
      </c>
      <c r="E376" s="2">
        <v>0.11799999999999999</v>
      </c>
      <c r="F376" s="2">
        <v>0.10199999999999999</v>
      </c>
      <c r="G376" s="2">
        <v>0.113</v>
      </c>
      <c r="H376" s="2">
        <v>0.13100000000000001</v>
      </c>
      <c r="I376" s="2">
        <v>5.8999999999999997E-2</v>
      </c>
      <c r="J376" s="2">
        <v>6.8000000000000005E-2</v>
      </c>
      <c r="K376" s="2">
        <v>0.112</v>
      </c>
      <c r="L376" s="2">
        <v>8.8999999999999996E-2</v>
      </c>
      <c r="M376" s="2">
        <v>7.3999999999999996E-2</v>
      </c>
      <c r="N376" s="2">
        <v>8.3000000000000004E-2</v>
      </c>
      <c r="O376" s="2">
        <v>8.6999999999999994E-2</v>
      </c>
      <c r="P376" s="2">
        <v>0.06</v>
      </c>
      <c r="Q376" s="2">
        <v>6.6000000000000003E-2</v>
      </c>
      <c r="R376" s="2">
        <v>0.1</v>
      </c>
      <c r="S376" s="2">
        <v>8.4000000000000005E-2</v>
      </c>
      <c r="T376" s="2">
        <v>7.1999999999999995E-2</v>
      </c>
      <c r="U376" s="2">
        <v>7.6999999999999999E-2</v>
      </c>
      <c r="V376" s="2">
        <v>8.5999999999999993E-2</v>
      </c>
    </row>
    <row r="377" spans="1:22" x14ac:dyDescent="0.25">
      <c r="A377" s="2">
        <v>674</v>
      </c>
      <c r="B377" s="2">
        <v>5.8000000000000003E-2</v>
      </c>
      <c r="C377" s="2">
        <v>7.6999999999999999E-2</v>
      </c>
      <c r="D377" s="2">
        <v>0.12</v>
      </c>
      <c r="E377" s="2">
        <v>0.113</v>
      </c>
      <c r="F377" s="2">
        <v>9.7000000000000003E-2</v>
      </c>
      <c r="G377" s="2">
        <v>0.108</v>
      </c>
      <c r="H377" s="2">
        <v>0.124</v>
      </c>
      <c r="I377" s="2">
        <v>5.8999999999999997E-2</v>
      </c>
      <c r="J377" s="2">
        <v>6.7000000000000004E-2</v>
      </c>
      <c r="K377" s="2">
        <v>0.109</v>
      </c>
      <c r="L377" s="2">
        <v>8.5999999999999993E-2</v>
      </c>
      <c r="M377" s="2">
        <v>7.1999999999999995E-2</v>
      </c>
      <c r="N377" s="2">
        <v>7.9000000000000001E-2</v>
      </c>
      <c r="O377" s="2">
        <v>8.4000000000000005E-2</v>
      </c>
      <c r="P377" s="2">
        <v>0.06</v>
      </c>
      <c r="Q377" s="2">
        <v>6.5000000000000002E-2</v>
      </c>
      <c r="R377" s="2">
        <v>9.8000000000000004E-2</v>
      </c>
      <c r="S377" s="2">
        <v>8.1000000000000003E-2</v>
      </c>
      <c r="T377" s="2">
        <v>7.0000000000000007E-2</v>
      </c>
      <c r="U377" s="2">
        <v>7.3999999999999996E-2</v>
      </c>
      <c r="V377" s="2">
        <v>8.3000000000000004E-2</v>
      </c>
    </row>
    <row r="378" spans="1:22" x14ac:dyDescent="0.25">
      <c r="A378" s="2">
        <v>675</v>
      </c>
      <c r="B378" s="2">
        <v>5.8000000000000003E-2</v>
      </c>
      <c r="C378" s="2">
        <v>7.4999999999999997E-2</v>
      </c>
      <c r="D378" s="2">
        <v>0.11600000000000001</v>
      </c>
      <c r="E378" s="2">
        <v>0.109</v>
      </c>
      <c r="F378" s="2">
        <v>9.2999999999999999E-2</v>
      </c>
      <c r="G378" s="2">
        <v>0.10299999999999999</v>
      </c>
      <c r="H378" s="2">
        <v>0.11799999999999999</v>
      </c>
      <c r="I378" s="2">
        <v>5.8999999999999997E-2</v>
      </c>
      <c r="J378" s="2">
        <v>6.6000000000000003E-2</v>
      </c>
      <c r="K378" s="2">
        <v>0.107</v>
      </c>
      <c r="L378" s="2">
        <v>8.3000000000000004E-2</v>
      </c>
      <c r="M378" s="2">
        <v>7.0000000000000007E-2</v>
      </c>
      <c r="N378" s="2">
        <v>7.5999999999999998E-2</v>
      </c>
      <c r="O378" s="2">
        <v>8.1000000000000003E-2</v>
      </c>
      <c r="P378" s="2">
        <v>0.06</v>
      </c>
      <c r="Q378" s="2">
        <v>6.4000000000000001E-2</v>
      </c>
      <c r="R378" s="2">
        <v>9.6000000000000002E-2</v>
      </c>
      <c r="S378" s="2">
        <v>7.8E-2</v>
      </c>
      <c r="T378" s="2">
        <v>6.8000000000000005E-2</v>
      </c>
      <c r="U378" s="2">
        <v>7.1999999999999995E-2</v>
      </c>
      <c r="V378" s="2">
        <v>0.08</v>
      </c>
    </row>
    <row r="379" spans="1:22" x14ac:dyDescent="0.25">
      <c r="A379" s="2">
        <v>676</v>
      </c>
      <c r="B379" s="2">
        <v>5.8000000000000003E-2</v>
      </c>
      <c r="C379" s="2">
        <v>7.2999999999999995E-2</v>
      </c>
      <c r="D379" s="2">
        <v>0.112</v>
      </c>
      <c r="E379" s="2">
        <v>0.104</v>
      </c>
      <c r="F379" s="2">
        <v>8.7999999999999995E-2</v>
      </c>
      <c r="G379" s="2">
        <v>9.8000000000000004E-2</v>
      </c>
      <c r="H379" s="2">
        <v>0.111</v>
      </c>
      <c r="I379" s="2">
        <v>5.8999999999999997E-2</v>
      </c>
      <c r="J379" s="2">
        <v>6.4000000000000001E-2</v>
      </c>
      <c r="K379" s="2">
        <v>0.105</v>
      </c>
      <c r="L379" s="2">
        <v>0.08</v>
      </c>
      <c r="M379" s="2">
        <v>6.7000000000000004E-2</v>
      </c>
      <c r="N379" s="2">
        <v>7.2999999999999995E-2</v>
      </c>
      <c r="O379" s="2">
        <v>7.6999999999999999E-2</v>
      </c>
      <c r="P379" s="2">
        <v>0.06</v>
      </c>
      <c r="Q379" s="2">
        <v>6.3E-2</v>
      </c>
      <c r="R379" s="2">
        <v>9.4E-2</v>
      </c>
      <c r="S379" s="2">
        <v>7.5999999999999998E-2</v>
      </c>
      <c r="T379" s="2">
        <v>6.5000000000000002E-2</v>
      </c>
      <c r="U379" s="2">
        <v>7.0000000000000007E-2</v>
      </c>
      <c r="V379" s="2">
        <v>7.5999999999999998E-2</v>
      </c>
    </row>
    <row r="380" spans="1:22" x14ac:dyDescent="0.25">
      <c r="A380" s="2">
        <v>677</v>
      </c>
      <c r="B380" s="2">
        <v>5.8000000000000003E-2</v>
      </c>
      <c r="C380" s="2">
        <v>7.0999999999999994E-2</v>
      </c>
      <c r="D380" s="2">
        <v>0.109</v>
      </c>
      <c r="E380" s="2">
        <v>9.9000000000000005E-2</v>
      </c>
      <c r="F380" s="2">
        <v>8.4000000000000005E-2</v>
      </c>
      <c r="G380" s="2">
        <v>9.1999999999999998E-2</v>
      </c>
      <c r="H380" s="2">
        <v>0.105</v>
      </c>
      <c r="I380" s="2">
        <v>5.8999999999999997E-2</v>
      </c>
      <c r="J380" s="2">
        <v>6.3E-2</v>
      </c>
      <c r="K380" s="2">
        <v>0.10299999999999999</v>
      </c>
      <c r="L380" s="2">
        <v>7.6999999999999999E-2</v>
      </c>
      <c r="M380" s="2">
        <v>6.5000000000000002E-2</v>
      </c>
      <c r="N380" s="2">
        <v>7.0000000000000007E-2</v>
      </c>
      <c r="O380" s="2">
        <v>7.3999999999999996E-2</v>
      </c>
      <c r="P380" s="2">
        <v>5.8999999999999997E-2</v>
      </c>
      <c r="Q380" s="2">
        <v>6.2E-2</v>
      </c>
      <c r="R380" s="2">
        <v>9.1999999999999998E-2</v>
      </c>
      <c r="S380" s="2">
        <v>7.2999999999999995E-2</v>
      </c>
      <c r="T380" s="2">
        <v>6.4000000000000001E-2</v>
      </c>
      <c r="U380" s="2">
        <v>6.7000000000000004E-2</v>
      </c>
      <c r="V380" s="2">
        <v>7.3999999999999996E-2</v>
      </c>
    </row>
    <row r="381" spans="1:22" x14ac:dyDescent="0.25">
      <c r="A381" s="2">
        <v>678</v>
      </c>
      <c r="B381" s="2">
        <v>5.8000000000000003E-2</v>
      </c>
      <c r="C381" s="2">
        <v>6.9000000000000006E-2</v>
      </c>
      <c r="D381" s="2">
        <v>0.104</v>
      </c>
      <c r="E381" s="2">
        <v>9.4E-2</v>
      </c>
      <c r="F381" s="2">
        <v>0.08</v>
      </c>
      <c r="G381" s="2">
        <v>8.6999999999999994E-2</v>
      </c>
      <c r="H381" s="2">
        <v>9.8000000000000004E-2</v>
      </c>
      <c r="I381" s="2">
        <v>5.8999999999999997E-2</v>
      </c>
      <c r="J381" s="2">
        <v>6.2E-2</v>
      </c>
      <c r="K381" s="2">
        <v>0.10100000000000001</v>
      </c>
      <c r="L381" s="2">
        <v>7.3999999999999996E-2</v>
      </c>
      <c r="M381" s="2">
        <v>6.3E-2</v>
      </c>
      <c r="N381" s="2">
        <v>6.8000000000000005E-2</v>
      </c>
      <c r="O381" s="2">
        <v>7.1999999999999995E-2</v>
      </c>
      <c r="P381" s="2">
        <v>0.06</v>
      </c>
      <c r="Q381" s="2">
        <v>6.0999999999999999E-2</v>
      </c>
      <c r="R381" s="2">
        <v>9.0999999999999998E-2</v>
      </c>
      <c r="S381" s="2">
        <v>7.0999999999999994E-2</v>
      </c>
      <c r="T381" s="2">
        <v>6.2E-2</v>
      </c>
      <c r="U381" s="2">
        <v>6.5000000000000002E-2</v>
      </c>
      <c r="V381" s="2">
        <v>7.0999999999999994E-2</v>
      </c>
    </row>
    <row r="382" spans="1:22" x14ac:dyDescent="0.25">
      <c r="A382" s="2">
        <v>679</v>
      </c>
      <c r="B382" s="2">
        <v>5.8000000000000003E-2</v>
      </c>
      <c r="C382" s="2">
        <v>6.7000000000000004E-2</v>
      </c>
      <c r="D382" s="2">
        <v>0.10100000000000001</v>
      </c>
      <c r="E382" s="2">
        <v>8.8999999999999996E-2</v>
      </c>
      <c r="F382" s="2">
        <v>7.5999999999999998E-2</v>
      </c>
      <c r="G382" s="2">
        <v>8.3000000000000004E-2</v>
      </c>
      <c r="H382" s="2">
        <v>9.2999999999999999E-2</v>
      </c>
      <c r="I382" s="2">
        <v>5.8000000000000003E-2</v>
      </c>
      <c r="J382" s="2">
        <v>6.0999999999999999E-2</v>
      </c>
      <c r="K382" s="2">
        <v>0.1</v>
      </c>
      <c r="L382" s="2">
        <v>7.1999999999999995E-2</v>
      </c>
      <c r="M382" s="2">
        <v>6.0999999999999999E-2</v>
      </c>
      <c r="N382" s="2">
        <v>6.6000000000000003E-2</v>
      </c>
      <c r="O382" s="2">
        <v>6.9000000000000006E-2</v>
      </c>
      <c r="P382" s="2">
        <v>0.06</v>
      </c>
      <c r="Q382" s="2">
        <v>0.06</v>
      </c>
      <c r="R382" s="2">
        <v>8.8999999999999996E-2</v>
      </c>
      <c r="S382" s="2">
        <v>6.9000000000000006E-2</v>
      </c>
      <c r="T382" s="2">
        <v>0.06</v>
      </c>
      <c r="U382" s="2">
        <v>6.3E-2</v>
      </c>
      <c r="V382" s="2">
        <v>6.9000000000000006E-2</v>
      </c>
    </row>
    <row r="383" spans="1:22" x14ac:dyDescent="0.25">
      <c r="A383" s="2">
        <v>680</v>
      </c>
      <c r="B383" s="2">
        <v>5.8000000000000003E-2</v>
      </c>
      <c r="C383" s="2">
        <v>6.6000000000000003E-2</v>
      </c>
      <c r="D383" s="2">
        <v>9.8000000000000004E-2</v>
      </c>
      <c r="E383" s="2">
        <v>8.5000000000000006E-2</v>
      </c>
      <c r="F383" s="2">
        <v>7.2999999999999995E-2</v>
      </c>
      <c r="G383" s="2">
        <v>7.9000000000000001E-2</v>
      </c>
      <c r="H383" s="2">
        <v>8.7999999999999995E-2</v>
      </c>
      <c r="I383" s="2">
        <v>5.8000000000000003E-2</v>
      </c>
      <c r="J383" s="2">
        <v>0.06</v>
      </c>
      <c r="K383" s="2">
        <v>9.9000000000000005E-2</v>
      </c>
      <c r="L383" s="2">
        <v>7.0000000000000007E-2</v>
      </c>
      <c r="M383" s="2">
        <v>0.06</v>
      </c>
      <c r="N383" s="2">
        <v>6.4000000000000001E-2</v>
      </c>
      <c r="O383" s="2">
        <v>6.7000000000000004E-2</v>
      </c>
      <c r="P383" s="2">
        <v>0.06</v>
      </c>
      <c r="Q383" s="2">
        <v>5.8999999999999997E-2</v>
      </c>
      <c r="R383" s="2">
        <v>8.7999999999999995E-2</v>
      </c>
      <c r="S383" s="2">
        <v>6.8000000000000005E-2</v>
      </c>
      <c r="T383" s="2">
        <v>5.8999999999999997E-2</v>
      </c>
      <c r="U383" s="2">
        <v>6.2E-2</v>
      </c>
      <c r="V383" s="2">
        <v>6.7000000000000004E-2</v>
      </c>
    </row>
    <row r="384" spans="1:22" x14ac:dyDescent="0.25">
      <c r="A384" s="2">
        <v>681</v>
      </c>
      <c r="B384" s="2">
        <v>5.8000000000000003E-2</v>
      </c>
      <c r="C384" s="2">
        <v>6.4000000000000001E-2</v>
      </c>
      <c r="D384" s="2">
        <v>9.6000000000000002E-2</v>
      </c>
      <c r="E384" s="2">
        <v>8.2000000000000003E-2</v>
      </c>
      <c r="F384" s="2">
        <v>7.0000000000000007E-2</v>
      </c>
      <c r="G384" s="2">
        <v>7.4999999999999997E-2</v>
      </c>
      <c r="H384" s="2">
        <v>8.4000000000000005E-2</v>
      </c>
      <c r="I384" s="2">
        <v>5.8000000000000003E-2</v>
      </c>
      <c r="J384" s="2">
        <v>0.06</v>
      </c>
      <c r="K384" s="2">
        <v>9.7000000000000003E-2</v>
      </c>
      <c r="L384" s="2">
        <v>6.8000000000000005E-2</v>
      </c>
      <c r="M384" s="2">
        <v>5.8000000000000003E-2</v>
      </c>
      <c r="N384" s="2">
        <v>6.2E-2</v>
      </c>
      <c r="O384" s="2">
        <v>6.5000000000000002E-2</v>
      </c>
      <c r="P384" s="2">
        <v>5.8999999999999997E-2</v>
      </c>
      <c r="Q384" s="2">
        <v>5.8000000000000003E-2</v>
      </c>
      <c r="R384" s="2">
        <v>8.5999999999999993E-2</v>
      </c>
      <c r="S384" s="2">
        <v>6.6000000000000003E-2</v>
      </c>
      <c r="T384" s="2">
        <v>5.8000000000000003E-2</v>
      </c>
      <c r="U384" s="2">
        <v>0.06</v>
      </c>
      <c r="V384" s="2">
        <v>6.5000000000000002E-2</v>
      </c>
    </row>
    <row r="385" spans="1:22" x14ac:dyDescent="0.25">
      <c r="A385" s="2">
        <v>682</v>
      </c>
      <c r="B385" s="2">
        <v>5.8000000000000003E-2</v>
      </c>
      <c r="C385" s="2">
        <v>6.3E-2</v>
      </c>
      <c r="D385" s="2">
        <v>9.2999999999999999E-2</v>
      </c>
      <c r="E385" s="2">
        <v>7.9000000000000001E-2</v>
      </c>
      <c r="F385" s="2">
        <v>6.7000000000000004E-2</v>
      </c>
      <c r="G385" s="2">
        <v>7.1999999999999995E-2</v>
      </c>
      <c r="H385" s="2">
        <v>0.08</v>
      </c>
      <c r="I385" s="2">
        <v>5.8000000000000003E-2</v>
      </c>
      <c r="J385" s="2">
        <v>5.8999999999999997E-2</v>
      </c>
      <c r="K385" s="2">
        <v>9.7000000000000003E-2</v>
      </c>
      <c r="L385" s="2">
        <v>6.6000000000000003E-2</v>
      </c>
      <c r="M385" s="2">
        <v>5.7000000000000002E-2</v>
      </c>
      <c r="N385" s="2">
        <v>0.06</v>
      </c>
      <c r="O385" s="2">
        <v>6.4000000000000001E-2</v>
      </c>
      <c r="P385" s="2">
        <v>0.06</v>
      </c>
      <c r="Q385" s="2">
        <v>5.8000000000000003E-2</v>
      </c>
      <c r="R385" s="2">
        <v>8.5999999999999993E-2</v>
      </c>
      <c r="S385" s="2">
        <v>6.5000000000000002E-2</v>
      </c>
      <c r="T385" s="2">
        <v>5.7000000000000002E-2</v>
      </c>
      <c r="U385" s="2">
        <v>5.8999999999999997E-2</v>
      </c>
      <c r="V385" s="2">
        <v>6.4000000000000001E-2</v>
      </c>
    </row>
    <row r="386" spans="1:22" x14ac:dyDescent="0.25">
      <c r="A386" s="2">
        <v>683</v>
      </c>
      <c r="B386" s="2">
        <v>5.8000000000000003E-2</v>
      </c>
      <c r="C386" s="2">
        <v>6.2E-2</v>
      </c>
      <c r="D386" s="2">
        <v>9.0999999999999998E-2</v>
      </c>
      <c r="E386" s="2">
        <v>7.5999999999999998E-2</v>
      </c>
      <c r="F386" s="2">
        <v>6.5000000000000002E-2</v>
      </c>
      <c r="G386" s="2">
        <v>6.9000000000000006E-2</v>
      </c>
      <c r="H386" s="2">
        <v>7.5999999999999998E-2</v>
      </c>
      <c r="I386" s="2">
        <v>5.8000000000000003E-2</v>
      </c>
      <c r="J386" s="2">
        <v>5.8999999999999997E-2</v>
      </c>
      <c r="K386" s="2">
        <v>9.6000000000000002E-2</v>
      </c>
      <c r="L386" s="2">
        <v>6.5000000000000002E-2</v>
      </c>
      <c r="M386" s="2">
        <v>5.6000000000000001E-2</v>
      </c>
      <c r="N386" s="2">
        <v>5.8999999999999997E-2</v>
      </c>
      <c r="O386" s="2">
        <v>6.3E-2</v>
      </c>
      <c r="P386" s="2">
        <v>5.8999999999999997E-2</v>
      </c>
      <c r="Q386" s="2">
        <v>5.8000000000000003E-2</v>
      </c>
      <c r="R386" s="2">
        <v>8.5000000000000006E-2</v>
      </c>
      <c r="S386" s="2">
        <v>6.4000000000000001E-2</v>
      </c>
      <c r="T386" s="2">
        <v>5.6000000000000001E-2</v>
      </c>
      <c r="U386" s="2">
        <v>5.8000000000000003E-2</v>
      </c>
      <c r="V386" s="2">
        <v>6.2E-2</v>
      </c>
    </row>
    <row r="387" spans="1:22" x14ac:dyDescent="0.25">
      <c r="A387" s="2">
        <v>684</v>
      </c>
      <c r="B387" s="2">
        <v>5.8000000000000003E-2</v>
      </c>
      <c r="C387" s="2">
        <v>6.0999999999999999E-2</v>
      </c>
      <c r="D387" s="2">
        <v>8.8999999999999996E-2</v>
      </c>
      <c r="E387" s="2">
        <v>7.3999999999999996E-2</v>
      </c>
      <c r="F387" s="2">
        <v>6.3E-2</v>
      </c>
      <c r="G387" s="2">
        <v>6.7000000000000004E-2</v>
      </c>
      <c r="H387" s="2">
        <v>7.2999999999999995E-2</v>
      </c>
      <c r="I387" s="2">
        <v>5.8000000000000003E-2</v>
      </c>
      <c r="J387" s="2">
        <v>5.8000000000000003E-2</v>
      </c>
      <c r="K387" s="2">
        <v>9.5000000000000001E-2</v>
      </c>
      <c r="L387" s="2">
        <v>6.4000000000000001E-2</v>
      </c>
      <c r="M387" s="2">
        <v>5.6000000000000001E-2</v>
      </c>
      <c r="N387" s="2">
        <v>5.8000000000000003E-2</v>
      </c>
      <c r="O387" s="2">
        <v>6.2E-2</v>
      </c>
      <c r="P387" s="2">
        <v>0.06</v>
      </c>
      <c r="Q387" s="2">
        <v>5.7000000000000002E-2</v>
      </c>
      <c r="R387" s="2">
        <v>8.4000000000000005E-2</v>
      </c>
      <c r="S387" s="2">
        <v>6.3E-2</v>
      </c>
      <c r="T387" s="2">
        <v>5.6000000000000001E-2</v>
      </c>
      <c r="U387" s="2">
        <v>5.8000000000000003E-2</v>
      </c>
      <c r="V387" s="2">
        <v>6.0999999999999999E-2</v>
      </c>
    </row>
    <row r="388" spans="1:22" x14ac:dyDescent="0.25">
      <c r="A388" s="2">
        <v>685</v>
      </c>
      <c r="B388" s="2">
        <v>5.8000000000000003E-2</v>
      </c>
      <c r="C388" s="2">
        <v>0.06</v>
      </c>
      <c r="D388" s="2">
        <v>8.7999999999999995E-2</v>
      </c>
      <c r="E388" s="2">
        <v>7.0999999999999994E-2</v>
      </c>
      <c r="F388" s="2">
        <v>6.0999999999999999E-2</v>
      </c>
      <c r="G388" s="2">
        <v>6.5000000000000002E-2</v>
      </c>
      <c r="H388" s="2">
        <v>7.0000000000000007E-2</v>
      </c>
      <c r="I388" s="2">
        <v>5.8000000000000003E-2</v>
      </c>
      <c r="J388" s="2">
        <v>5.8000000000000003E-2</v>
      </c>
      <c r="K388" s="2">
        <v>9.4E-2</v>
      </c>
      <c r="L388" s="2">
        <v>6.3E-2</v>
      </c>
      <c r="M388" s="2">
        <v>5.5E-2</v>
      </c>
      <c r="N388" s="2">
        <v>5.8000000000000003E-2</v>
      </c>
      <c r="O388" s="2">
        <v>6.0999999999999999E-2</v>
      </c>
      <c r="P388" s="2">
        <v>0.06</v>
      </c>
      <c r="Q388" s="2">
        <v>5.7000000000000002E-2</v>
      </c>
      <c r="R388" s="2">
        <v>8.3000000000000004E-2</v>
      </c>
      <c r="S388" s="2">
        <v>6.2E-2</v>
      </c>
      <c r="T388" s="2">
        <v>5.5E-2</v>
      </c>
      <c r="U388" s="2">
        <v>5.7000000000000002E-2</v>
      </c>
      <c r="V388" s="2">
        <v>0.06</v>
      </c>
    </row>
    <row r="389" spans="1:22" x14ac:dyDescent="0.25">
      <c r="A389" s="2">
        <v>686</v>
      </c>
      <c r="B389" s="2">
        <v>5.8000000000000003E-2</v>
      </c>
      <c r="C389" s="2">
        <v>5.8999999999999997E-2</v>
      </c>
      <c r="D389" s="2">
        <v>8.5999999999999993E-2</v>
      </c>
      <c r="E389" s="2">
        <v>7.0000000000000007E-2</v>
      </c>
      <c r="F389" s="2">
        <v>0.06</v>
      </c>
      <c r="G389" s="2">
        <v>6.3E-2</v>
      </c>
      <c r="H389" s="2">
        <v>6.8000000000000005E-2</v>
      </c>
      <c r="I389" s="2">
        <v>5.8000000000000003E-2</v>
      </c>
      <c r="J389" s="2">
        <v>5.8000000000000003E-2</v>
      </c>
      <c r="K389" s="2">
        <v>9.4E-2</v>
      </c>
      <c r="L389" s="2">
        <v>6.2E-2</v>
      </c>
      <c r="M389" s="2">
        <v>5.5E-2</v>
      </c>
      <c r="N389" s="2">
        <v>5.7000000000000002E-2</v>
      </c>
      <c r="O389" s="2">
        <v>0.06</v>
      </c>
      <c r="P389" s="2">
        <v>0.06</v>
      </c>
      <c r="Q389" s="2">
        <v>5.7000000000000002E-2</v>
      </c>
      <c r="R389" s="2">
        <v>8.3000000000000004E-2</v>
      </c>
      <c r="S389" s="2">
        <v>6.2E-2</v>
      </c>
      <c r="T389" s="2">
        <v>5.3999999999999999E-2</v>
      </c>
      <c r="U389" s="2">
        <v>5.6000000000000001E-2</v>
      </c>
      <c r="V389" s="2">
        <v>5.8999999999999997E-2</v>
      </c>
    </row>
    <row r="390" spans="1:22" x14ac:dyDescent="0.25">
      <c r="A390" s="2">
        <v>687</v>
      </c>
      <c r="B390" s="2">
        <v>5.8000000000000003E-2</v>
      </c>
      <c r="C390" s="2">
        <v>5.8999999999999997E-2</v>
      </c>
      <c r="D390" s="2">
        <v>8.5999999999999993E-2</v>
      </c>
      <c r="E390" s="2">
        <v>6.8000000000000005E-2</v>
      </c>
      <c r="F390" s="2">
        <v>5.8999999999999997E-2</v>
      </c>
      <c r="G390" s="2">
        <v>6.0999999999999999E-2</v>
      </c>
      <c r="H390" s="2">
        <v>6.7000000000000004E-2</v>
      </c>
      <c r="I390" s="2">
        <v>5.8000000000000003E-2</v>
      </c>
      <c r="J390" s="2">
        <v>5.8000000000000003E-2</v>
      </c>
      <c r="K390" s="2">
        <v>9.2999999999999999E-2</v>
      </c>
      <c r="L390" s="2">
        <v>6.2E-2</v>
      </c>
      <c r="M390" s="2">
        <v>5.3999999999999999E-2</v>
      </c>
      <c r="N390" s="2">
        <v>5.6000000000000001E-2</v>
      </c>
      <c r="O390" s="2">
        <v>5.8999999999999997E-2</v>
      </c>
      <c r="P390" s="2">
        <v>5.8999999999999997E-2</v>
      </c>
      <c r="Q390" s="2">
        <v>5.6000000000000001E-2</v>
      </c>
      <c r="R390" s="2">
        <v>8.3000000000000004E-2</v>
      </c>
      <c r="S390" s="2">
        <v>6.0999999999999999E-2</v>
      </c>
      <c r="T390" s="2">
        <v>5.3999999999999999E-2</v>
      </c>
      <c r="U390" s="2">
        <v>5.6000000000000001E-2</v>
      </c>
      <c r="V390" s="2">
        <v>5.8999999999999997E-2</v>
      </c>
    </row>
    <row r="391" spans="1:22" x14ac:dyDescent="0.25">
      <c r="A391" s="2">
        <v>688</v>
      </c>
      <c r="B391" s="2">
        <v>5.8000000000000003E-2</v>
      </c>
      <c r="C391" s="2">
        <v>5.8999999999999997E-2</v>
      </c>
      <c r="D391" s="2">
        <v>8.4000000000000005E-2</v>
      </c>
      <c r="E391" s="2">
        <v>6.7000000000000004E-2</v>
      </c>
      <c r="F391" s="2">
        <v>5.7000000000000002E-2</v>
      </c>
      <c r="G391" s="2">
        <v>0.06</v>
      </c>
      <c r="H391" s="2">
        <v>6.5000000000000002E-2</v>
      </c>
      <c r="I391" s="2">
        <v>5.8000000000000003E-2</v>
      </c>
      <c r="J391" s="2">
        <v>5.7000000000000002E-2</v>
      </c>
      <c r="K391" s="2">
        <v>9.2999999999999999E-2</v>
      </c>
      <c r="L391" s="2">
        <v>6.0999999999999999E-2</v>
      </c>
      <c r="M391" s="2">
        <v>5.3999999999999999E-2</v>
      </c>
      <c r="N391" s="2">
        <v>5.5E-2</v>
      </c>
      <c r="O391" s="2">
        <v>5.8999999999999997E-2</v>
      </c>
      <c r="P391" s="2">
        <v>5.8999999999999997E-2</v>
      </c>
      <c r="Q391" s="2">
        <v>5.6000000000000001E-2</v>
      </c>
      <c r="R391" s="2">
        <v>8.2000000000000003E-2</v>
      </c>
      <c r="S391" s="2">
        <v>6.0999999999999999E-2</v>
      </c>
      <c r="T391" s="2">
        <v>5.2999999999999999E-2</v>
      </c>
      <c r="U391" s="2">
        <v>5.5E-2</v>
      </c>
      <c r="V391" s="2">
        <v>5.8000000000000003E-2</v>
      </c>
    </row>
    <row r="392" spans="1:22" x14ac:dyDescent="0.25">
      <c r="A392" s="2">
        <v>689</v>
      </c>
      <c r="B392" s="2">
        <v>5.8000000000000003E-2</v>
      </c>
      <c r="C392" s="2">
        <v>5.8000000000000003E-2</v>
      </c>
      <c r="D392" s="2">
        <v>8.4000000000000005E-2</v>
      </c>
      <c r="E392" s="2">
        <v>6.5000000000000002E-2</v>
      </c>
      <c r="F392" s="2">
        <v>5.7000000000000002E-2</v>
      </c>
      <c r="G392" s="2">
        <v>5.8999999999999997E-2</v>
      </c>
      <c r="H392" s="2">
        <v>6.3E-2</v>
      </c>
      <c r="I392" s="2">
        <v>5.8000000000000003E-2</v>
      </c>
      <c r="J392" s="2">
        <v>5.7000000000000002E-2</v>
      </c>
      <c r="K392" s="2">
        <v>9.1999999999999998E-2</v>
      </c>
      <c r="L392" s="2">
        <v>6.0999999999999999E-2</v>
      </c>
      <c r="M392" s="2">
        <v>5.2999999999999999E-2</v>
      </c>
      <c r="N392" s="2">
        <v>5.5E-2</v>
      </c>
      <c r="O392" s="2">
        <v>5.8000000000000003E-2</v>
      </c>
      <c r="P392" s="2">
        <v>5.8999999999999997E-2</v>
      </c>
      <c r="Q392" s="2">
        <v>5.6000000000000001E-2</v>
      </c>
      <c r="R392" s="2">
        <v>8.2000000000000003E-2</v>
      </c>
      <c r="S392" s="2">
        <v>0.06</v>
      </c>
      <c r="T392" s="2">
        <v>5.2999999999999999E-2</v>
      </c>
      <c r="U392" s="2">
        <v>5.5E-2</v>
      </c>
      <c r="V392" s="2">
        <v>5.8000000000000003E-2</v>
      </c>
    </row>
    <row r="393" spans="1:22" x14ac:dyDescent="0.25">
      <c r="A393" s="2">
        <v>690</v>
      </c>
      <c r="B393" s="2">
        <v>5.8000000000000003E-2</v>
      </c>
      <c r="C393" s="2">
        <v>5.8000000000000003E-2</v>
      </c>
      <c r="D393" s="2">
        <v>8.3000000000000004E-2</v>
      </c>
      <c r="E393" s="2">
        <v>6.4000000000000001E-2</v>
      </c>
      <c r="F393" s="2">
        <v>5.6000000000000001E-2</v>
      </c>
      <c r="G393" s="2">
        <v>5.8000000000000003E-2</v>
      </c>
      <c r="H393" s="2">
        <v>6.2E-2</v>
      </c>
      <c r="I393" s="2">
        <v>5.8000000000000003E-2</v>
      </c>
      <c r="J393" s="2">
        <v>5.7000000000000002E-2</v>
      </c>
      <c r="K393" s="2">
        <v>9.1999999999999998E-2</v>
      </c>
      <c r="L393" s="2">
        <v>0.06</v>
      </c>
      <c r="M393" s="2">
        <v>5.2999999999999999E-2</v>
      </c>
      <c r="N393" s="2">
        <v>5.5E-2</v>
      </c>
      <c r="O393" s="2">
        <v>5.8000000000000003E-2</v>
      </c>
      <c r="P393" s="2">
        <v>5.8999999999999997E-2</v>
      </c>
      <c r="Q393" s="2">
        <v>5.6000000000000001E-2</v>
      </c>
      <c r="R393" s="2">
        <v>8.2000000000000003E-2</v>
      </c>
      <c r="S393" s="2">
        <v>0.06</v>
      </c>
      <c r="T393" s="2">
        <v>5.2999999999999999E-2</v>
      </c>
      <c r="U393" s="2">
        <v>5.5E-2</v>
      </c>
      <c r="V393" s="2">
        <v>5.7000000000000002E-2</v>
      </c>
    </row>
    <row r="394" spans="1:22" x14ac:dyDescent="0.25">
      <c r="A394" s="2">
        <v>691</v>
      </c>
      <c r="B394" s="2">
        <v>5.8000000000000003E-2</v>
      </c>
      <c r="C394" s="2">
        <v>5.8000000000000003E-2</v>
      </c>
      <c r="D394" s="2">
        <v>8.2000000000000003E-2</v>
      </c>
      <c r="E394" s="2">
        <v>6.4000000000000001E-2</v>
      </c>
      <c r="F394" s="2">
        <v>5.5E-2</v>
      </c>
      <c r="G394" s="2">
        <v>5.7000000000000002E-2</v>
      </c>
      <c r="H394" s="2">
        <v>6.0999999999999999E-2</v>
      </c>
      <c r="I394" s="2">
        <v>5.8000000000000003E-2</v>
      </c>
      <c r="J394" s="2">
        <v>5.7000000000000002E-2</v>
      </c>
      <c r="K394" s="2">
        <v>9.1999999999999998E-2</v>
      </c>
      <c r="L394" s="2">
        <v>0.06</v>
      </c>
      <c r="M394" s="2">
        <v>5.2999999999999999E-2</v>
      </c>
      <c r="N394" s="2">
        <v>5.5E-2</v>
      </c>
      <c r="O394" s="2">
        <v>5.8000000000000003E-2</v>
      </c>
      <c r="P394" s="2">
        <v>5.8999999999999997E-2</v>
      </c>
      <c r="Q394" s="2">
        <v>5.6000000000000001E-2</v>
      </c>
      <c r="R394" s="2">
        <v>8.2000000000000003E-2</v>
      </c>
      <c r="S394" s="2">
        <v>0.06</v>
      </c>
      <c r="T394" s="2">
        <v>5.2999999999999999E-2</v>
      </c>
      <c r="U394" s="2">
        <v>5.3999999999999999E-2</v>
      </c>
      <c r="V394" s="2">
        <v>5.7000000000000002E-2</v>
      </c>
    </row>
    <row r="395" spans="1:22" x14ac:dyDescent="0.25">
      <c r="A395" s="2">
        <v>692</v>
      </c>
      <c r="B395" s="2">
        <v>5.7000000000000002E-2</v>
      </c>
      <c r="C395" s="2">
        <v>5.7000000000000002E-2</v>
      </c>
      <c r="D395" s="2">
        <v>8.2000000000000003E-2</v>
      </c>
      <c r="E395" s="2">
        <v>6.3E-2</v>
      </c>
      <c r="F395" s="2">
        <v>5.3999999999999999E-2</v>
      </c>
      <c r="G395" s="2">
        <v>5.6000000000000001E-2</v>
      </c>
      <c r="H395" s="2">
        <v>0.06</v>
      </c>
      <c r="I395" s="2">
        <v>5.8000000000000003E-2</v>
      </c>
      <c r="J395" s="2">
        <v>5.7000000000000002E-2</v>
      </c>
      <c r="K395" s="2">
        <v>9.1999999999999998E-2</v>
      </c>
      <c r="L395" s="2">
        <v>0.06</v>
      </c>
      <c r="M395" s="2">
        <v>5.1999999999999998E-2</v>
      </c>
      <c r="N395" s="2">
        <v>5.3999999999999999E-2</v>
      </c>
      <c r="O395" s="2">
        <v>5.7000000000000002E-2</v>
      </c>
      <c r="P395" s="2">
        <v>5.8999999999999997E-2</v>
      </c>
      <c r="Q395" s="2">
        <v>5.6000000000000001E-2</v>
      </c>
      <c r="R395" s="2">
        <v>8.1000000000000003E-2</v>
      </c>
      <c r="S395" s="2">
        <v>5.8999999999999997E-2</v>
      </c>
      <c r="T395" s="2">
        <v>5.1999999999999998E-2</v>
      </c>
      <c r="U395" s="2">
        <v>5.3999999999999999E-2</v>
      </c>
      <c r="V395" s="2">
        <v>5.7000000000000002E-2</v>
      </c>
    </row>
    <row r="396" spans="1:22" x14ac:dyDescent="0.25">
      <c r="A396" s="2">
        <v>693</v>
      </c>
      <c r="B396" s="2">
        <v>5.8000000000000003E-2</v>
      </c>
      <c r="C396" s="2">
        <v>5.7000000000000002E-2</v>
      </c>
      <c r="D396" s="2">
        <v>8.1000000000000003E-2</v>
      </c>
      <c r="E396" s="2">
        <v>6.2E-2</v>
      </c>
      <c r="F396" s="2">
        <v>5.3999999999999999E-2</v>
      </c>
      <c r="G396" s="2">
        <v>5.6000000000000001E-2</v>
      </c>
      <c r="H396" s="2">
        <v>0.06</v>
      </c>
      <c r="I396" s="2">
        <v>5.8000000000000003E-2</v>
      </c>
      <c r="J396" s="2">
        <v>5.7000000000000002E-2</v>
      </c>
      <c r="K396" s="2">
        <v>9.1999999999999998E-2</v>
      </c>
      <c r="L396" s="2">
        <v>5.8999999999999997E-2</v>
      </c>
      <c r="M396" s="2">
        <v>5.1999999999999998E-2</v>
      </c>
      <c r="N396" s="2">
        <v>5.3999999999999999E-2</v>
      </c>
      <c r="O396" s="2">
        <v>5.7000000000000002E-2</v>
      </c>
      <c r="P396" s="2">
        <v>5.8999999999999997E-2</v>
      </c>
      <c r="Q396" s="2">
        <v>5.6000000000000001E-2</v>
      </c>
      <c r="R396" s="2">
        <v>8.1000000000000003E-2</v>
      </c>
      <c r="S396" s="2">
        <v>5.8999999999999997E-2</v>
      </c>
      <c r="T396" s="2">
        <v>5.1999999999999998E-2</v>
      </c>
      <c r="U396" s="2">
        <v>5.3999999999999999E-2</v>
      </c>
      <c r="V396" s="2">
        <v>5.6000000000000001E-2</v>
      </c>
    </row>
    <row r="397" spans="1:22" x14ac:dyDescent="0.25">
      <c r="A397" s="2">
        <v>694</v>
      </c>
      <c r="B397" s="2">
        <v>5.8000000000000003E-2</v>
      </c>
      <c r="C397" s="2">
        <v>5.7000000000000002E-2</v>
      </c>
      <c r="D397" s="2">
        <v>8.1000000000000003E-2</v>
      </c>
      <c r="E397" s="2">
        <v>6.2E-2</v>
      </c>
      <c r="F397" s="2">
        <v>5.3999999999999999E-2</v>
      </c>
      <c r="G397" s="2">
        <v>5.5E-2</v>
      </c>
      <c r="H397" s="2">
        <v>5.8999999999999997E-2</v>
      </c>
      <c r="I397" s="2">
        <v>5.8000000000000003E-2</v>
      </c>
      <c r="J397" s="2">
        <v>5.7000000000000002E-2</v>
      </c>
      <c r="K397" s="2">
        <v>9.0999999999999998E-2</v>
      </c>
      <c r="L397" s="2">
        <v>5.8999999999999997E-2</v>
      </c>
      <c r="M397" s="2">
        <v>5.1999999999999998E-2</v>
      </c>
      <c r="N397" s="2">
        <v>5.3999999999999999E-2</v>
      </c>
      <c r="O397" s="2">
        <v>5.7000000000000002E-2</v>
      </c>
      <c r="P397" s="2">
        <v>5.8999999999999997E-2</v>
      </c>
      <c r="Q397" s="2">
        <v>5.5E-2</v>
      </c>
      <c r="R397" s="2">
        <v>8.1000000000000003E-2</v>
      </c>
      <c r="S397" s="2">
        <v>5.8999999999999997E-2</v>
      </c>
      <c r="T397" s="2">
        <v>5.1999999999999998E-2</v>
      </c>
      <c r="U397" s="2">
        <v>5.3999999999999999E-2</v>
      </c>
      <c r="V397" s="2">
        <v>5.6000000000000001E-2</v>
      </c>
    </row>
    <row r="398" spans="1:22" x14ac:dyDescent="0.25">
      <c r="A398" s="2">
        <v>695</v>
      </c>
      <c r="B398" s="2">
        <v>5.8000000000000003E-2</v>
      </c>
      <c r="C398" s="2">
        <v>5.7000000000000002E-2</v>
      </c>
      <c r="D398" s="2">
        <v>8.1000000000000003E-2</v>
      </c>
      <c r="E398" s="2">
        <v>6.2E-2</v>
      </c>
      <c r="F398" s="2">
        <v>5.2999999999999999E-2</v>
      </c>
      <c r="G398" s="2">
        <v>5.5E-2</v>
      </c>
      <c r="H398" s="2">
        <v>5.8999999999999997E-2</v>
      </c>
      <c r="I398" s="2">
        <v>5.8000000000000003E-2</v>
      </c>
      <c r="J398" s="2">
        <v>5.7000000000000002E-2</v>
      </c>
      <c r="K398" s="2">
        <v>9.0999999999999998E-2</v>
      </c>
      <c r="L398" s="2">
        <v>5.8999999999999997E-2</v>
      </c>
      <c r="M398" s="2">
        <v>5.1999999999999998E-2</v>
      </c>
      <c r="N398" s="2">
        <v>5.3999999999999999E-2</v>
      </c>
      <c r="O398" s="2">
        <v>5.7000000000000002E-2</v>
      </c>
      <c r="P398" s="2">
        <v>5.8999999999999997E-2</v>
      </c>
      <c r="Q398" s="2">
        <v>5.6000000000000001E-2</v>
      </c>
      <c r="R398" s="2">
        <v>8.2000000000000003E-2</v>
      </c>
      <c r="S398" s="2">
        <v>5.8999999999999997E-2</v>
      </c>
      <c r="T398" s="2">
        <v>5.1999999999999998E-2</v>
      </c>
      <c r="U398" s="2">
        <v>5.3999999999999999E-2</v>
      </c>
      <c r="V398" s="2">
        <v>5.6000000000000001E-2</v>
      </c>
    </row>
    <row r="399" spans="1:22" x14ac:dyDescent="0.25">
      <c r="A399" s="2">
        <v>696</v>
      </c>
      <c r="B399" s="2">
        <v>5.8000000000000003E-2</v>
      </c>
      <c r="C399" s="2">
        <v>5.7000000000000002E-2</v>
      </c>
      <c r="D399" s="2">
        <v>0.08</v>
      </c>
      <c r="E399" s="2">
        <v>6.0999999999999999E-2</v>
      </c>
      <c r="F399" s="2">
        <v>5.2999999999999999E-2</v>
      </c>
      <c r="G399" s="2">
        <v>5.5E-2</v>
      </c>
      <c r="H399" s="2">
        <v>5.8000000000000003E-2</v>
      </c>
      <c r="I399" s="2">
        <v>5.8000000000000003E-2</v>
      </c>
      <c r="J399" s="2">
        <v>5.7000000000000002E-2</v>
      </c>
      <c r="K399" s="2">
        <v>9.0999999999999998E-2</v>
      </c>
      <c r="L399" s="2">
        <v>5.8999999999999997E-2</v>
      </c>
      <c r="M399" s="2">
        <v>5.1999999999999998E-2</v>
      </c>
      <c r="N399" s="2">
        <v>5.2999999999999999E-2</v>
      </c>
      <c r="O399" s="2">
        <v>5.7000000000000002E-2</v>
      </c>
      <c r="P399" s="2">
        <v>5.8999999999999997E-2</v>
      </c>
      <c r="Q399" s="2">
        <v>5.5E-2</v>
      </c>
      <c r="R399" s="2">
        <v>8.1000000000000003E-2</v>
      </c>
      <c r="S399" s="2">
        <v>5.8999999999999997E-2</v>
      </c>
      <c r="T399" s="2">
        <v>5.1999999999999998E-2</v>
      </c>
      <c r="U399" s="2">
        <v>5.2999999999999999E-2</v>
      </c>
      <c r="V399" s="2">
        <v>5.6000000000000001E-2</v>
      </c>
    </row>
    <row r="400" spans="1:22" x14ac:dyDescent="0.25">
      <c r="A400" s="2">
        <v>697</v>
      </c>
      <c r="B400" s="2">
        <v>5.7000000000000002E-2</v>
      </c>
      <c r="C400" s="2">
        <v>5.6000000000000001E-2</v>
      </c>
      <c r="D400" s="2">
        <v>0.08</v>
      </c>
      <c r="E400" s="2">
        <v>0.06</v>
      </c>
      <c r="F400" s="2">
        <v>5.2999999999999999E-2</v>
      </c>
      <c r="G400" s="2">
        <v>5.3999999999999999E-2</v>
      </c>
      <c r="H400" s="2">
        <v>5.8000000000000003E-2</v>
      </c>
      <c r="I400" s="2">
        <v>5.8000000000000003E-2</v>
      </c>
      <c r="J400" s="2">
        <v>5.7000000000000002E-2</v>
      </c>
      <c r="K400" s="2">
        <v>9.0999999999999998E-2</v>
      </c>
      <c r="L400" s="2">
        <v>5.8999999999999997E-2</v>
      </c>
      <c r="M400" s="2">
        <v>5.1999999999999998E-2</v>
      </c>
      <c r="N400" s="2">
        <v>5.2999999999999999E-2</v>
      </c>
      <c r="O400" s="2">
        <v>5.6000000000000001E-2</v>
      </c>
      <c r="P400" s="2">
        <v>5.8999999999999997E-2</v>
      </c>
      <c r="Q400" s="2">
        <v>5.5E-2</v>
      </c>
      <c r="R400" s="2">
        <v>8.1000000000000003E-2</v>
      </c>
      <c r="S400" s="2">
        <v>5.8999999999999997E-2</v>
      </c>
      <c r="T400" s="2">
        <v>5.1999999999999998E-2</v>
      </c>
      <c r="U400" s="2">
        <v>5.2999999999999999E-2</v>
      </c>
      <c r="V400" s="2">
        <v>5.6000000000000001E-2</v>
      </c>
    </row>
    <row r="401" spans="1:22" x14ac:dyDescent="0.25">
      <c r="A401" s="2">
        <v>698</v>
      </c>
      <c r="B401" s="2">
        <v>5.8000000000000003E-2</v>
      </c>
      <c r="C401" s="2">
        <v>5.6000000000000001E-2</v>
      </c>
      <c r="D401" s="2">
        <v>0.08</v>
      </c>
      <c r="E401" s="2">
        <v>0.06</v>
      </c>
      <c r="F401" s="2">
        <v>5.2999999999999999E-2</v>
      </c>
      <c r="G401" s="2">
        <v>5.3999999999999999E-2</v>
      </c>
      <c r="H401" s="2">
        <v>5.8000000000000003E-2</v>
      </c>
      <c r="I401" s="2">
        <v>5.8000000000000003E-2</v>
      </c>
      <c r="J401" s="2">
        <v>5.6000000000000001E-2</v>
      </c>
      <c r="K401" s="2">
        <v>9.0999999999999998E-2</v>
      </c>
      <c r="L401" s="2">
        <v>5.8999999999999997E-2</v>
      </c>
      <c r="M401" s="2">
        <v>5.1999999999999998E-2</v>
      </c>
      <c r="N401" s="2">
        <v>5.2999999999999999E-2</v>
      </c>
      <c r="O401" s="2">
        <v>5.6000000000000001E-2</v>
      </c>
      <c r="P401" s="2">
        <v>5.8999999999999997E-2</v>
      </c>
      <c r="Q401" s="2">
        <v>5.5E-2</v>
      </c>
      <c r="R401" s="2">
        <v>8.1000000000000003E-2</v>
      </c>
      <c r="S401" s="2">
        <v>5.8999999999999997E-2</v>
      </c>
      <c r="T401" s="2">
        <v>5.1999999999999998E-2</v>
      </c>
      <c r="U401" s="2">
        <v>5.2999999999999999E-2</v>
      </c>
      <c r="V401" s="2">
        <v>5.6000000000000001E-2</v>
      </c>
    </row>
    <row r="402" spans="1:22" x14ac:dyDescent="0.25">
      <c r="A402" s="2">
        <v>699</v>
      </c>
      <c r="B402" s="2">
        <v>5.8000000000000003E-2</v>
      </c>
      <c r="C402" s="2">
        <v>5.6000000000000001E-2</v>
      </c>
      <c r="D402" s="2">
        <v>0.08</v>
      </c>
      <c r="E402" s="2">
        <v>0.06</v>
      </c>
      <c r="F402" s="2">
        <v>5.2999999999999999E-2</v>
      </c>
      <c r="G402" s="2">
        <v>5.3999999999999999E-2</v>
      </c>
      <c r="H402" s="2">
        <v>5.8000000000000003E-2</v>
      </c>
      <c r="I402" s="2">
        <v>5.8000000000000003E-2</v>
      </c>
      <c r="J402" s="2">
        <v>5.7000000000000002E-2</v>
      </c>
      <c r="K402" s="2">
        <v>9.0999999999999998E-2</v>
      </c>
      <c r="L402" s="2">
        <v>5.8999999999999997E-2</v>
      </c>
      <c r="M402" s="2">
        <v>5.1999999999999998E-2</v>
      </c>
      <c r="N402" s="2">
        <v>5.2999999999999999E-2</v>
      </c>
      <c r="O402" s="2">
        <v>5.6000000000000001E-2</v>
      </c>
      <c r="P402" s="2">
        <v>0.06</v>
      </c>
      <c r="Q402" s="2">
        <v>5.6000000000000001E-2</v>
      </c>
      <c r="R402" s="2">
        <v>0.08</v>
      </c>
      <c r="S402" s="2">
        <v>5.8999999999999997E-2</v>
      </c>
      <c r="T402" s="2">
        <v>5.1999999999999998E-2</v>
      </c>
      <c r="U402" s="2">
        <v>5.2999999999999999E-2</v>
      </c>
      <c r="V402" s="2">
        <v>5.6000000000000001E-2</v>
      </c>
    </row>
    <row r="403" spans="1:22" x14ac:dyDescent="0.25">
      <c r="A403" s="2">
        <v>700</v>
      </c>
      <c r="B403" s="2">
        <v>5.8000000000000003E-2</v>
      </c>
      <c r="C403" s="2">
        <v>5.6000000000000001E-2</v>
      </c>
      <c r="D403" s="2">
        <v>7.9000000000000001E-2</v>
      </c>
      <c r="E403" s="2">
        <v>0.06</v>
      </c>
      <c r="F403" s="2">
        <v>5.1999999999999998E-2</v>
      </c>
      <c r="G403" s="2">
        <v>5.3999999999999999E-2</v>
      </c>
      <c r="H403" s="2">
        <v>5.7000000000000002E-2</v>
      </c>
      <c r="I403" s="2">
        <v>5.8000000000000003E-2</v>
      </c>
      <c r="J403" s="2">
        <v>5.6000000000000001E-2</v>
      </c>
      <c r="K403" s="2">
        <v>9.0999999999999998E-2</v>
      </c>
      <c r="L403" s="2">
        <v>5.8999999999999997E-2</v>
      </c>
      <c r="M403" s="2">
        <v>5.1999999999999998E-2</v>
      </c>
      <c r="N403" s="2">
        <v>5.2999999999999999E-2</v>
      </c>
      <c r="O403" s="2">
        <v>5.6000000000000001E-2</v>
      </c>
      <c r="P403" s="2">
        <v>0.06</v>
      </c>
      <c r="Q403" s="2">
        <v>5.6000000000000001E-2</v>
      </c>
      <c r="R403" s="2">
        <v>0.08</v>
      </c>
      <c r="S403" s="2">
        <v>5.8999999999999997E-2</v>
      </c>
      <c r="T403" s="2">
        <v>5.1999999999999998E-2</v>
      </c>
      <c r="U403" s="2">
        <v>5.2999999999999999E-2</v>
      </c>
      <c r="V403" s="2">
        <v>5.6000000000000001E-2</v>
      </c>
    </row>
    <row r="404" spans="1:22" x14ac:dyDescent="0.25">
      <c r="A404" s="2">
        <v>701</v>
      </c>
      <c r="B404" s="2">
        <v>5.8000000000000003E-2</v>
      </c>
      <c r="C404" s="2">
        <v>5.6000000000000001E-2</v>
      </c>
      <c r="D404" s="2">
        <v>7.9000000000000001E-2</v>
      </c>
      <c r="E404" s="2">
        <v>5.8999999999999997E-2</v>
      </c>
      <c r="F404" s="2">
        <v>5.1999999999999998E-2</v>
      </c>
      <c r="G404" s="2">
        <v>5.3999999999999999E-2</v>
      </c>
      <c r="H404" s="2">
        <v>5.7000000000000002E-2</v>
      </c>
      <c r="I404" s="2">
        <v>5.8000000000000003E-2</v>
      </c>
      <c r="J404" s="2">
        <v>5.6000000000000001E-2</v>
      </c>
      <c r="K404" s="2">
        <v>9.0999999999999998E-2</v>
      </c>
      <c r="L404" s="2">
        <v>5.8999999999999997E-2</v>
      </c>
      <c r="M404" s="2">
        <v>5.1999999999999998E-2</v>
      </c>
      <c r="N404" s="2">
        <v>5.2999999999999999E-2</v>
      </c>
      <c r="O404" s="2">
        <v>5.6000000000000001E-2</v>
      </c>
      <c r="P404" s="2">
        <v>0.06</v>
      </c>
      <c r="Q404" s="2">
        <v>5.5E-2</v>
      </c>
      <c r="R404" s="2">
        <v>0.08</v>
      </c>
      <c r="S404" s="2">
        <v>5.8999999999999997E-2</v>
      </c>
      <c r="T404" s="2">
        <v>5.1999999999999998E-2</v>
      </c>
      <c r="U404" s="2">
        <v>5.2999999999999999E-2</v>
      </c>
      <c r="V404" s="2">
        <v>5.5E-2</v>
      </c>
    </row>
    <row r="405" spans="1:22" x14ac:dyDescent="0.25">
      <c r="A405" s="2">
        <v>702</v>
      </c>
      <c r="B405" s="2">
        <v>5.8000000000000003E-2</v>
      </c>
      <c r="C405" s="2">
        <v>5.6000000000000001E-2</v>
      </c>
      <c r="D405" s="2">
        <v>7.9000000000000001E-2</v>
      </c>
      <c r="E405" s="2">
        <v>5.8999999999999997E-2</v>
      </c>
      <c r="F405" s="2">
        <v>5.1999999999999998E-2</v>
      </c>
      <c r="G405" s="2">
        <v>5.3999999999999999E-2</v>
      </c>
      <c r="H405" s="2">
        <v>5.7000000000000002E-2</v>
      </c>
      <c r="I405" s="2">
        <v>5.8000000000000003E-2</v>
      </c>
      <c r="J405" s="2">
        <v>5.7000000000000002E-2</v>
      </c>
      <c r="K405" s="2">
        <v>0.09</v>
      </c>
      <c r="L405" s="2">
        <v>5.8999999999999997E-2</v>
      </c>
      <c r="M405" s="2">
        <v>5.1999999999999998E-2</v>
      </c>
      <c r="N405" s="2">
        <v>5.2999999999999999E-2</v>
      </c>
      <c r="O405" s="2">
        <v>5.6000000000000001E-2</v>
      </c>
      <c r="P405" s="2">
        <v>0.06</v>
      </c>
      <c r="Q405" s="2">
        <v>5.5E-2</v>
      </c>
      <c r="R405" s="2">
        <v>7.9000000000000001E-2</v>
      </c>
      <c r="S405" s="2">
        <v>5.8000000000000003E-2</v>
      </c>
      <c r="T405" s="2">
        <v>5.1999999999999998E-2</v>
      </c>
      <c r="U405" s="2">
        <v>5.2999999999999999E-2</v>
      </c>
      <c r="V405" s="2">
        <v>5.6000000000000001E-2</v>
      </c>
    </row>
    <row r="406" spans="1:22" x14ac:dyDescent="0.25">
      <c r="A406" s="2">
        <v>703</v>
      </c>
      <c r="B406" s="2">
        <v>5.8000000000000003E-2</v>
      </c>
      <c r="C406" s="2">
        <v>5.6000000000000001E-2</v>
      </c>
      <c r="D406" s="2">
        <v>7.8E-2</v>
      </c>
      <c r="E406" s="2">
        <v>5.8999999999999997E-2</v>
      </c>
      <c r="F406" s="2">
        <v>5.1999999999999998E-2</v>
      </c>
      <c r="G406" s="2">
        <v>5.3999999999999999E-2</v>
      </c>
      <c r="H406" s="2">
        <v>5.7000000000000002E-2</v>
      </c>
      <c r="I406" s="2">
        <v>5.8000000000000003E-2</v>
      </c>
      <c r="J406" s="2">
        <v>5.7000000000000002E-2</v>
      </c>
      <c r="K406" s="2">
        <v>9.0999999999999998E-2</v>
      </c>
      <c r="L406" s="2">
        <v>5.8999999999999997E-2</v>
      </c>
      <c r="M406" s="2">
        <v>5.1999999999999998E-2</v>
      </c>
      <c r="N406" s="2">
        <v>5.2999999999999999E-2</v>
      </c>
      <c r="O406" s="2">
        <v>5.6000000000000001E-2</v>
      </c>
      <c r="P406" s="2">
        <v>0.06</v>
      </c>
      <c r="Q406" s="2">
        <v>5.6000000000000001E-2</v>
      </c>
      <c r="R406" s="2">
        <v>7.9000000000000001E-2</v>
      </c>
      <c r="S406" s="2">
        <v>5.8999999999999997E-2</v>
      </c>
      <c r="T406" s="2">
        <v>5.1999999999999998E-2</v>
      </c>
      <c r="U406" s="2">
        <v>5.2999999999999999E-2</v>
      </c>
      <c r="V406" s="2">
        <v>5.6000000000000001E-2</v>
      </c>
    </row>
    <row r="407" spans="1:22" x14ac:dyDescent="0.25">
      <c r="A407" s="2">
        <v>704</v>
      </c>
      <c r="B407" s="2">
        <v>5.8000000000000003E-2</v>
      </c>
      <c r="C407" s="2">
        <v>5.6000000000000001E-2</v>
      </c>
      <c r="D407" s="2">
        <v>7.8E-2</v>
      </c>
      <c r="E407" s="2">
        <v>5.8999999999999997E-2</v>
      </c>
      <c r="F407" s="2">
        <v>5.1999999999999998E-2</v>
      </c>
      <c r="G407" s="2">
        <v>5.3999999999999999E-2</v>
      </c>
      <c r="H407" s="2">
        <v>5.7000000000000002E-2</v>
      </c>
      <c r="I407" s="2">
        <v>5.8000000000000003E-2</v>
      </c>
      <c r="J407" s="2">
        <v>5.7000000000000002E-2</v>
      </c>
      <c r="K407" s="2">
        <v>9.0999999999999998E-2</v>
      </c>
      <c r="L407" s="2">
        <v>5.8999999999999997E-2</v>
      </c>
      <c r="M407" s="2">
        <v>5.1999999999999998E-2</v>
      </c>
      <c r="N407" s="2">
        <v>5.2999999999999999E-2</v>
      </c>
      <c r="O407" s="2">
        <v>5.6000000000000001E-2</v>
      </c>
      <c r="P407" s="2">
        <v>0.06</v>
      </c>
      <c r="Q407" s="2">
        <v>5.6000000000000001E-2</v>
      </c>
      <c r="R407" s="2">
        <v>7.9000000000000001E-2</v>
      </c>
      <c r="S407" s="2">
        <v>5.8999999999999997E-2</v>
      </c>
      <c r="T407" s="2">
        <v>5.1999999999999998E-2</v>
      </c>
      <c r="U407" s="2">
        <v>5.2999999999999999E-2</v>
      </c>
      <c r="V407" s="2">
        <v>5.6000000000000001E-2</v>
      </c>
    </row>
    <row r="408" spans="1:22" x14ac:dyDescent="0.25">
      <c r="A408" s="2">
        <v>705</v>
      </c>
      <c r="B408" s="2">
        <v>5.8000000000000003E-2</v>
      </c>
      <c r="C408" s="2">
        <v>5.6000000000000001E-2</v>
      </c>
      <c r="D408" s="2">
        <v>7.8E-2</v>
      </c>
      <c r="E408" s="2">
        <v>5.8999999999999997E-2</v>
      </c>
      <c r="F408" s="2">
        <v>5.1999999999999998E-2</v>
      </c>
      <c r="G408" s="2">
        <v>5.3999999999999999E-2</v>
      </c>
      <c r="H408" s="2">
        <v>5.7000000000000002E-2</v>
      </c>
      <c r="I408" s="2">
        <v>5.8000000000000003E-2</v>
      </c>
      <c r="J408" s="2">
        <v>5.7000000000000002E-2</v>
      </c>
      <c r="K408" s="2">
        <v>9.0999999999999998E-2</v>
      </c>
      <c r="L408" s="2">
        <v>5.8999999999999997E-2</v>
      </c>
      <c r="M408" s="2">
        <v>5.1999999999999998E-2</v>
      </c>
      <c r="N408" s="2">
        <v>5.2999999999999999E-2</v>
      </c>
      <c r="O408" s="2">
        <v>5.6000000000000001E-2</v>
      </c>
      <c r="P408" s="2">
        <v>0.06</v>
      </c>
      <c r="Q408" s="2">
        <v>5.6000000000000001E-2</v>
      </c>
      <c r="R408" s="2">
        <v>7.9000000000000001E-2</v>
      </c>
      <c r="S408" s="2">
        <v>5.8999999999999997E-2</v>
      </c>
      <c r="T408" s="2">
        <v>5.1999999999999998E-2</v>
      </c>
      <c r="U408" s="2">
        <v>5.2999999999999999E-2</v>
      </c>
      <c r="V408" s="2">
        <v>5.6000000000000001E-2</v>
      </c>
    </row>
    <row r="409" spans="1:22" x14ac:dyDescent="0.25">
      <c r="A409" s="2">
        <v>706</v>
      </c>
      <c r="B409" s="2">
        <v>5.8000000000000003E-2</v>
      </c>
      <c r="C409" s="2">
        <v>5.6000000000000001E-2</v>
      </c>
      <c r="D409" s="2">
        <v>7.9000000000000001E-2</v>
      </c>
      <c r="E409" s="2">
        <v>5.8999999999999997E-2</v>
      </c>
      <c r="F409" s="2">
        <v>5.1999999999999998E-2</v>
      </c>
      <c r="G409" s="2">
        <v>5.3999999999999999E-2</v>
      </c>
      <c r="H409" s="2">
        <v>5.7000000000000002E-2</v>
      </c>
      <c r="I409" s="2">
        <v>5.8000000000000003E-2</v>
      </c>
      <c r="J409" s="2">
        <v>5.7000000000000002E-2</v>
      </c>
      <c r="K409" s="2">
        <v>9.0999999999999998E-2</v>
      </c>
      <c r="L409" s="2">
        <v>5.8999999999999997E-2</v>
      </c>
      <c r="M409" s="2">
        <v>5.1999999999999998E-2</v>
      </c>
      <c r="N409" s="2">
        <v>5.2999999999999999E-2</v>
      </c>
      <c r="O409" s="2">
        <v>5.6000000000000001E-2</v>
      </c>
      <c r="P409" s="2">
        <v>0.06</v>
      </c>
      <c r="Q409" s="2">
        <v>5.6000000000000001E-2</v>
      </c>
      <c r="R409" s="2">
        <v>7.9000000000000001E-2</v>
      </c>
      <c r="S409" s="2">
        <v>5.8999999999999997E-2</v>
      </c>
      <c r="T409" s="2">
        <v>5.1999999999999998E-2</v>
      </c>
      <c r="U409" s="2">
        <v>5.2999999999999999E-2</v>
      </c>
      <c r="V409" s="2">
        <v>5.6000000000000001E-2</v>
      </c>
    </row>
    <row r="410" spans="1:22" x14ac:dyDescent="0.25">
      <c r="A410" s="2">
        <v>707</v>
      </c>
      <c r="B410" s="2">
        <v>5.8000000000000003E-2</v>
      </c>
      <c r="C410" s="2">
        <v>5.6000000000000001E-2</v>
      </c>
      <c r="D410" s="2">
        <v>7.8E-2</v>
      </c>
      <c r="E410" s="2">
        <v>5.8999999999999997E-2</v>
      </c>
      <c r="F410" s="2">
        <v>5.1999999999999998E-2</v>
      </c>
      <c r="G410" s="2">
        <v>5.3999999999999999E-2</v>
      </c>
      <c r="H410" s="2">
        <v>5.7000000000000002E-2</v>
      </c>
      <c r="I410" s="2">
        <v>5.8999999999999997E-2</v>
      </c>
      <c r="J410" s="2">
        <v>5.7000000000000002E-2</v>
      </c>
      <c r="K410" s="2">
        <v>9.0999999999999998E-2</v>
      </c>
      <c r="L410" s="2">
        <v>5.8999999999999997E-2</v>
      </c>
      <c r="M410" s="2">
        <v>5.1999999999999998E-2</v>
      </c>
      <c r="N410" s="2">
        <v>5.2999999999999999E-2</v>
      </c>
      <c r="O410" s="2">
        <v>5.7000000000000002E-2</v>
      </c>
      <c r="P410" s="2">
        <v>0.06</v>
      </c>
      <c r="Q410" s="2">
        <v>5.6000000000000001E-2</v>
      </c>
      <c r="R410" s="2">
        <v>0.08</v>
      </c>
      <c r="S410" s="2">
        <v>5.8999999999999997E-2</v>
      </c>
      <c r="T410" s="2">
        <v>5.1999999999999998E-2</v>
      </c>
      <c r="U410" s="2">
        <v>5.3999999999999999E-2</v>
      </c>
      <c r="V410" s="2">
        <v>5.6000000000000001E-2</v>
      </c>
    </row>
    <row r="411" spans="1:22" x14ac:dyDescent="0.25">
      <c r="A411" s="2">
        <v>708</v>
      </c>
      <c r="B411" s="2">
        <v>5.8000000000000003E-2</v>
      </c>
      <c r="C411" s="2">
        <v>5.7000000000000002E-2</v>
      </c>
      <c r="D411" s="2">
        <v>7.8E-2</v>
      </c>
      <c r="E411" s="2">
        <v>5.8999999999999997E-2</v>
      </c>
      <c r="F411" s="2">
        <v>5.1999999999999998E-2</v>
      </c>
      <c r="G411" s="2">
        <v>5.3999999999999999E-2</v>
      </c>
      <c r="H411" s="2">
        <v>5.7000000000000002E-2</v>
      </c>
      <c r="I411" s="2">
        <v>5.8999999999999997E-2</v>
      </c>
      <c r="J411" s="2">
        <v>5.7000000000000002E-2</v>
      </c>
      <c r="K411" s="2">
        <v>9.0999999999999998E-2</v>
      </c>
      <c r="L411" s="2">
        <v>5.8999999999999997E-2</v>
      </c>
      <c r="M411" s="2">
        <v>5.1999999999999998E-2</v>
      </c>
      <c r="N411" s="2">
        <v>5.2999999999999999E-2</v>
      </c>
      <c r="O411" s="2">
        <v>5.7000000000000002E-2</v>
      </c>
      <c r="P411" s="2">
        <v>6.0999999999999999E-2</v>
      </c>
      <c r="Q411" s="2">
        <v>5.6000000000000001E-2</v>
      </c>
      <c r="R411" s="2">
        <v>0.08</v>
      </c>
      <c r="S411" s="2">
        <v>5.8999999999999997E-2</v>
      </c>
      <c r="T411" s="2">
        <v>5.1999999999999998E-2</v>
      </c>
      <c r="U411" s="2">
        <v>5.2999999999999999E-2</v>
      </c>
      <c r="V411" s="2">
        <v>5.6000000000000001E-2</v>
      </c>
    </row>
    <row r="412" spans="1:22" x14ac:dyDescent="0.25">
      <c r="A412" s="2">
        <v>709</v>
      </c>
      <c r="B412" s="2">
        <v>5.8000000000000003E-2</v>
      </c>
      <c r="C412" s="2">
        <v>5.6000000000000001E-2</v>
      </c>
      <c r="D412" s="2">
        <v>7.9000000000000001E-2</v>
      </c>
      <c r="E412" s="2">
        <v>5.8999999999999997E-2</v>
      </c>
      <c r="F412" s="2">
        <v>5.2999999999999999E-2</v>
      </c>
      <c r="G412" s="2">
        <v>5.3999999999999999E-2</v>
      </c>
      <c r="H412" s="2">
        <v>5.7000000000000002E-2</v>
      </c>
      <c r="I412" s="2">
        <v>5.8999999999999997E-2</v>
      </c>
      <c r="J412" s="2">
        <v>5.7000000000000002E-2</v>
      </c>
      <c r="K412" s="2">
        <v>9.0999999999999998E-2</v>
      </c>
      <c r="L412" s="2">
        <v>5.8999999999999997E-2</v>
      </c>
      <c r="M412" s="2">
        <v>5.1999999999999998E-2</v>
      </c>
      <c r="N412" s="2">
        <v>5.2999999999999999E-2</v>
      </c>
      <c r="O412" s="2">
        <v>5.7000000000000002E-2</v>
      </c>
      <c r="P412" s="2">
        <v>6.0999999999999999E-2</v>
      </c>
      <c r="Q412" s="2">
        <v>5.6000000000000001E-2</v>
      </c>
      <c r="R412" s="2">
        <v>0.08</v>
      </c>
      <c r="S412" s="2">
        <v>5.8999999999999997E-2</v>
      </c>
      <c r="T412" s="2">
        <v>5.1999999999999998E-2</v>
      </c>
      <c r="U412" s="2">
        <v>5.3999999999999999E-2</v>
      </c>
      <c r="V412" s="2">
        <v>5.6000000000000001E-2</v>
      </c>
    </row>
    <row r="413" spans="1:22" x14ac:dyDescent="0.25">
      <c r="A413" s="2">
        <v>710</v>
      </c>
      <c r="B413" s="2">
        <v>5.8000000000000003E-2</v>
      </c>
      <c r="C413" s="2">
        <v>5.6000000000000001E-2</v>
      </c>
      <c r="D413" s="2">
        <v>7.9000000000000001E-2</v>
      </c>
      <c r="E413" s="2">
        <v>5.8999999999999997E-2</v>
      </c>
      <c r="F413" s="2">
        <v>5.1999999999999998E-2</v>
      </c>
      <c r="G413" s="2">
        <v>5.3999999999999999E-2</v>
      </c>
      <c r="H413" s="2">
        <v>5.7000000000000002E-2</v>
      </c>
      <c r="I413" s="2">
        <v>5.8999999999999997E-2</v>
      </c>
      <c r="J413" s="2">
        <v>5.7000000000000002E-2</v>
      </c>
      <c r="K413" s="2">
        <v>9.0999999999999998E-2</v>
      </c>
      <c r="L413" s="2">
        <v>5.8999999999999997E-2</v>
      </c>
      <c r="M413" s="2">
        <v>5.1999999999999998E-2</v>
      </c>
      <c r="N413" s="2">
        <v>5.2999999999999999E-2</v>
      </c>
      <c r="O413" s="2">
        <v>5.7000000000000002E-2</v>
      </c>
      <c r="P413" s="2">
        <v>6.0999999999999999E-2</v>
      </c>
      <c r="Q413" s="2">
        <v>5.6000000000000001E-2</v>
      </c>
      <c r="R413" s="2">
        <v>0.08</v>
      </c>
      <c r="S413" s="2">
        <v>5.8999999999999997E-2</v>
      </c>
      <c r="T413" s="2">
        <v>5.1999999999999998E-2</v>
      </c>
      <c r="U413" s="2">
        <v>5.2999999999999999E-2</v>
      </c>
      <c r="V413" s="2">
        <v>5.6000000000000001E-2</v>
      </c>
    </row>
    <row r="414" spans="1:22" x14ac:dyDescent="0.25">
      <c r="A414" s="2">
        <v>711</v>
      </c>
      <c r="B414" s="2">
        <v>5.8000000000000003E-2</v>
      </c>
      <c r="C414" s="2">
        <v>5.7000000000000002E-2</v>
      </c>
      <c r="D414" s="2">
        <v>7.9000000000000001E-2</v>
      </c>
      <c r="E414" s="2">
        <v>5.8999999999999997E-2</v>
      </c>
      <c r="F414" s="2">
        <v>5.2999999999999999E-2</v>
      </c>
      <c r="G414" s="2">
        <v>5.3999999999999999E-2</v>
      </c>
      <c r="H414" s="2">
        <v>5.7000000000000002E-2</v>
      </c>
      <c r="I414" s="2">
        <v>5.8999999999999997E-2</v>
      </c>
      <c r="J414" s="2">
        <v>5.8000000000000003E-2</v>
      </c>
      <c r="K414" s="2">
        <v>9.1999999999999998E-2</v>
      </c>
      <c r="L414" s="2">
        <v>5.8999999999999997E-2</v>
      </c>
      <c r="M414" s="2">
        <v>5.1999999999999998E-2</v>
      </c>
      <c r="N414" s="2">
        <v>5.3999999999999999E-2</v>
      </c>
      <c r="O414" s="2">
        <v>5.7000000000000002E-2</v>
      </c>
      <c r="P414" s="2">
        <v>6.0999999999999999E-2</v>
      </c>
      <c r="Q414" s="2">
        <v>5.6000000000000001E-2</v>
      </c>
      <c r="R414" s="2">
        <v>0.08</v>
      </c>
      <c r="S414" s="2">
        <v>5.8999999999999997E-2</v>
      </c>
      <c r="T414" s="2">
        <v>5.2999999999999999E-2</v>
      </c>
      <c r="U414" s="2">
        <v>5.3999999999999999E-2</v>
      </c>
      <c r="V414" s="2">
        <v>5.6000000000000001E-2</v>
      </c>
    </row>
    <row r="415" spans="1:22" x14ac:dyDescent="0.25">
      <c r="A415" s="2">
        <v>712</v>
      </c>
      <c r="B415" s="2">
        <v>5.8000000000000003E-2</v>
      </c>
      <c r="C415" s="2">
        <v>5.7000000000000002E-2</v>
      </c>
      <c r="D415" s="2">
        <v>7.9000000000000001E-2</v>
      </c>
      <c r="E415" s="2">
        <v>5.8999999999999997E-2</v>
      </c>
      <c r="F415" s="2">
        <v>5.2999999999999999E-2</v>
      </c>
      <c r="G415" s="2">
        <v>5.3999999999999999E-2</v>
      </c>
      <c r="H415" s="2">
        <v>5.7000000000000002E-2</v>
      </c>
      <c r="I415" s="2">
        <v>5.8999999999999997E-2</v>
      </c>
      <c r="J415" s="2">
        <v>5.8000000000000003E-2</v>
      </c>
      <c r="K415" s="2">
        <v>9.1999999999999998E-2</v>
      </c>
      <c r="L415" s="2">
        <v>5.8999999999999997E-2</v>
      </c>
      <c r="M415" s="2">
        <v>5.1999999999999998E-2</v>
      </c>
      <c r="N415" s="2">
        <v>5.3999999999999999E-2</v>
      </c>
      <c r="O415" s="2">
        <v>5.7000000000000002E-2</v>
      </c>
      <c r="P415" s="2">
        <v>6.0999999999999999E-2</v>
      </c>
      <c r="Q415" s="2">
        <v>5.6000000000000001E-2</v>
      </c>
      <c r="R415" s="2">
        <v>0.08</v>
      </c>
      <c r="S415" s="2">
        <v>5.8999999999999997E-2</v>
      </c>
      <c r="T415" s="2">
        <v>5.2999999999999999E-2</v>
      </c>
      <c r="U415" s="2">
        <v>5.3999999999999999E-2</v>
      </c>
      <c r="V415" s="2">
        <v>5.6000000000000001E-2</v>
      </c>
    </row>
    <row r="416" spans="1:22" x14ac:dyDescent="0.25">
      <c r="A416" s="2">
        <v>713</v>
      </c>
      <c r="B416" s="2">
        <v>5.8000000000000003E-2</v>
      </c>
      <c r="C416" s="2">
        <v>5.7000000000000002E-2</v>
      </c>
      <c r="D416" s="2">
        <v>7.9000000000000001E-2</v>
      </c>
      <c r="E416" s="2">
        <v>5.8999999999999997E-2</v>
      </c>
      <c r="F416" s="2">
        <v>5.2999999999999999E-2</v>
      </c>
      <c r="G416" s="2">
        <v>5.3999999999999999E-2</v>
      </c>
      <c r="H416" s="2">
        <v>5.7000000000000002E-2</v>
      </c>
      <c r="I416" s="2">
        <v>5.8999999999999997E-2</v>
      </c>
      <c r="J416" s="2">
        <v>5.8000000000000003E-2</v>
      </c>
      <c r="K416" s="2">
        <v>9.1999999999999998E-2</v>
      </c>
      <c r="L416" s="2">
        <v>5.8999999999999997E-2</v>
      </c>
      <c r="M416" s="2">
        <v>5.1999999999999998E-2</v>
      </c>
      <c r="N416" s="2">
        <v>5.3999999999999999E-2</v>
      </c>
      <c r="O416" s="2">
        <v>5.7000000000000002E-2</v>
      </c>
      <c r="P416" s="2">
        <v>6.0999999999999999E-2</v>
      </c>
      <c r="Q416" s="2">
        <v>5.6000000000000001E-2</v>
      </c>
      <c r="R416" s="2">
        <v>0.08</v>
      </c>
      <c r="S416" s="2">
        <v>5.8999999999999997E-2</v>
      </c>
      <c r="T416" s="2">
        <v>5.1999999999999998E-2</v>
      </c>
      <c r="U416" s="2">
        <v>5.3999999999999999E-2</v>
      </c>
      <c r="V416" s="2">
        <v>5.6000000000000001E-2</v>
      </c>
    </row>
    <row r="417" spans="1:22" x14ac:dyDescent="0.25">
      <c r="A417" s="2">
        <v>714</v>
      </c>
      <c r="B417" s="2">
        <v>5.8000000000000003E-2</v>
      </c>
      <c r="C417" s="2">
        <v>5.7000000000000002E-2</v>
      </c>
      <c r="D417" s="2">
        <v>7.9000000000000001E-2</v>
      </c>
      <c r="E417" s="2">
        <v>5.8999999999999997E-2</v>
      </c>
      <c r="F417" s="2">
        <v>5.2999999999999999E-2</v>
      </c>
      <c r="G417" s="2">
        <v>5.3999999999999999E-2</v>
      </c>
      <c r="H417" s="2">
        <v>5.7000000000000002E-2</v>
      </c>
      <c r="I417" s="2">
        <v>5.8999999999999997E-2</v>
      </c>
      <c r="J417" s="2">
        <v>5.8000000000000003E-2</v>
      </c>
      <c r="K417" s="2">
        <v>9.1999999999999998E-2</v>
      </c>
      <c r="L417" s="2">
        <v>5.8999999999999997E-2</v>
      </c>
      <c r="M417" s="2">
        <v>5.1999999999999998E-2</v>
      </c>
      <c r="N417" s="2">
        <v>5.3999999999999999E-2</v>
      </c>
      <c r="O417" s="2">
        <v>5.7000000000000002E-2</v>
      </c>
      <c r="P417" s="2">
        <v>6.0999999999999999E-2</v>
      </c>
      <c r="Q417" s="2">
        <v>5.6000000000000001E-2</v>
      </c>
      <c r="R417" s="2">
        <v>8.1000000000000003E-2</v>
      </c>
      <c r="S417" s="2">
        <v>5.8999999999999997E-2</v>
      </c>
      <c r="T417" s="2">
        <v>5.2999999999999999E-2</v>
      </c>
      <c r="U417" s="2">
        <v>5.3999999999999999E-2</v>
      </c>
      <c r="V417" s="2">
        <v>5.6000000000000001E-2</v>
      </c>
    </row>
    <row r="418" spans="1:22" x14ac:dyDescent="0.25">
      <c r="A418" s="2">
        <v>715</v>
      </c>
      <c r="B418" s="2">
        <v>5.8000000000000003E-2</v>
      </c>
      <c r="C418" s="2">
        <v>5.7000000000000002E-2</v>
      </c>
      <c r="D418" s="2">
        <v>7.9000000000000001E-2</v>
      </c>
      <c r="E418" s="2">
        <v>5.8999999999999997E-2</v>
      </c>
      <c r="F418" s="2">
        <v>5.2999999999999999E-2</v>
      </c>
      <c r="G418" s="2">
        <v>5.3999999999999999E-2</v>
      </c>
      <c r="H418" s="2">
        <v>5.7000000000000002E-2</v>
      </c>
      <c r="I418" s="2">
        <v>5.8999999999999997E-2</v>
      </c>
      <c r="J418" s="2">
        <v>5.8000000000000003E-2</v>
      </c>
      <c r="K418" s="2">
        <v>9.1999999999999998E-2</v>
      </c>
      <c r="L418" s="2">
        <v>5.8999999999999997E-2</v>
      </c>
      <c r="M418" s="2">
        <v>5.1999999999999998E-2</v>
      </c>
      <c r="N418" s="2">
        <v>5.3999999999999999E-2</v>
      </c>
      <c r="O418" s="2">
        <v>5.7000000000000002E-2</v>
      </c>
      <c r="P418" s="2">
        <v>6.0999999999999999E-2</v>
      </c>
      <c r="Q418" s="2">
        <v>5.6000000000000001E-2</v>
      </c>
      <c r="R418" s="2">
        <v>8.1000000000000003E-2</v>
      </c>
      <c r="S418" s="2">
        <v>5.8999999999999997E-2</v>
      </c>
      <c r="T418" s="2">
        <v>5.2999999999999999E-2</v>
      </c>
      <c r="U418" s="2">
        <v>5.3999999999999999E-2</v>
      </c>
      <c r="V418" s="2">
        <v>5.6000000000000001E-2</v>
      </c>
    </row>
    <row r="419" spans="1:22" x14ac:dyDescent="0.25">
      <c r="A419" s="2">
        <v>716</v>
      </c>
      <c r="B419" s="2">
        <v>5.8000000000000003E-2</v>
      </c>
      <c r="C419" s="2">
        <v>5.7000000000000002E-2</v>
      </c>
      <c r="D419" s="2">
        <v>7.9000000000000001E-2</v>
      </c>
      <c r="E419" s="2">
        <v>5.8999999999999997E-2</v>
      </c>
      <c r="F419" s="2">
        <v>5.2999999999999999E-2</v>
      </c>
      <c r="G419" s="2">
        <v>5.3999999999999999E-2</v>
      </c>
      <c r="H419" s="2">
        <v>5.7000000000000002E-2</v>
      </c>
      <c r="I419" s="2">
        <v>5.8999999999999997E-2</v>
      </c>
      <c r="J419" s="2">
        <v>5.8000000000000003E-2</v>
      </c>
      <c r="K419" s="2">
        <v>9.1999999999999998E-2</v>
      </c>
      <c r="L419" s="2">
        <v>5.8999999999999997E-2</v>
      </c>
      <c r="M419" s="2">
        <v>5.1999999999999998E-2</v>
      </c>
      <c r="N419" s="2">
        <v>5.3999999999999999E-2</v>
      </c>
      <c r="O419" s="2">
        <v>5.7000000000000002E-2</v>
      </c>
      <c r="P419" s="2">
        <v>6.0999999999999999E-2</v>
      </c>
      <c r="Q419" s="2">
        <v>5.6000000000000001E-2</v>
      </c>
      <c r="R419" s="2">
        <v>8.1000000000000003E-2</v>
      </c>
      <c r="S419" s="2">
        <v>5.8999999999999997E-2</v>
      </c>
      <c r="T419" s="2">
        <v>5.2999999999999999E-2</v>
      </c>
      <c r="U419" s="2">
        <v>5.3999999999999999E-2</v>
      </c>
      <c r="V419" s="2">
        <v>5.6000000000000001E-2</v>
      </c>
    </row>
    <row r="420" spans="1:22" x14ac:dyDescent="0.25">
      <c r="A420" s="2">
        <v>717</v>
      </c>
      <c r="B420" s="2">
        <v>5.8000000000000003E-2</v>
      </c>
      <c r="C420" s="2">
        <v>5.7000000000000002E-2</v>
      </c>
      <c r="D420" s="2">
        <v>0.08</v>
      </c>
      <c r="E420" s="2">
        <v>5.8999999999999997E-2</v>
      </c>
      <c r="F420" s="2">
        <v>5.2999999999999999E-2</v>
      </c>
      <c r="G420" s="2">
        <v>5.3999999999999999E-2</v>
      </c>
      <c r="H420" s="2">
        <v>5.8000000000000003E-2</v>
      </c>
      <c r="I420" s="2">
        <v>5.8999999999999997E-2</v>
      </c>
      <c r="J420" s="2">
        <v>5.8000000000000003E-2</v>
      </c>
      <c r="K420" s="2">
        <v>9.1999999999999998E-2</v>
      </c>
      <c r="L420" s="2">
        <v>5.8999999999999997E-2</v>
      </c>
      <c r="M420" s="2">
        <v>5.1999999999999998E-2</v>
      </c>
      <c r="N420" s="2">
        <v>5.3999999999999999E-2</v>
      </c>
      <c r="O420" s="2">
        <v>5.7000000000000002E-2</v>
      </c>
      <c r="P420" s="2">
        <v>6.0999999999999999E-2</v>
      </c>
      <c r="Q420" s="2">
        <v>5.6000000000000001E-2</v>
      </c>
      <c r="R420" s="2">
        <v>8.1000000000000003E-2</v>
      </c>
      <c r="S420" s="2">
        <v>5.8999999999999997E-2</v>
      </c>
      <c r="T420" s="2">
        <v>5.2999999999999999E-2</v>
      </c>
      <c r="U420" s="2">
        <v>5.3999999999999999E-2</v>
      </c>
      <c r="V420" s="2">
        <v>5.6000000000000001E-2</v>
      </c>
    </row>
    <row r="421" spans="1:22" x14ac:dyDescent="0.25">
      <c r="A421" s="2">
        <v>718</v>
      </c>
      <c r="B421" s="2">
        <v>5.8999999999999997E-2</v>
      </c>
      <c r="C421" s="2">
        <v>5.7000000000000002E-2</v>
      </c>
      <c r="D421" s="2">
        <v>0.08</v>
      </c>
      <c r="E421" s="2">
        <v>5.8999999999999997E-2</v>
      </c>
      <c r="F421" s="2">
        <v>5.2999999999999999E-2</v>
      </c>
      <c r="G421" s="2">
        <v>5.3999999999999999E-2</v>
      </c>
      <c r="H421" s="2">
        <v>5.8000000000000003E-2</v>
      </c>
      <c r="I421" s="2">
        <v>5.8999999999999997E-2</v>
      </c>
      <c r="J421" s="2">
        <v>5.8000000000000003E-2</v>
      </c>
      <c r="K421" s="2">
        <v>9.1999999999999998E-2</v>
      </c>
      <c r="L421" s="2">
        <v>5.8999999999999997E-2</v>
      </c>
      <c r="M421" s="2">
        <v>5.2999999999999999E-2</v>
      </c>
      <c r="N421" s="2">
        <v>5.3999999999999999E-2</v>
      </c>
      <c r="O421" s="2">
        <v>5.7000000000000002E-2</v>
      </c>
      <c r="P421" s="2">
        <v>6.0999999999999999E-2</v>
      </c>
      <c r="Q421" s="2">
        <v>5.6000000000000001E-2</v>
      </c>
      <c r="R421" s="2">
        <v>8.1000000000000003E-2</v>
      </c>
      <c r="S421" s="2">
        <v>5.8999999999999997E-2</v>
      </c>
      <c r="T421" s="2">
        <v>5.2999999999999999E-2</v>
      </c>
      <c r="U421" s="2">
        <v>5.3999999999999999E-2</v>
      </c>
      <c r="V421" s="2">
        <v>5.6000000000000001E-2</v>
      </c>
    </row>
    <row r="422" spans="1:22" x14ac:dyDescent="0.25">
      <c r="A422" s="2">
        <v>719</v>
      </c>
      <c r="B422" s="2">
        <v>5.8000000000000003E-2</v>
      </c>
      <c r="C422" s="2">
        <v>5.7000000000000002E-2</v>
      </c>
      <c r="D422" s="2">
        <v>0.08</v>
      </c>
      <c r="E422" s="2">
        <v>5.8999999999999997E-2</v>
      </c>
      <c r="F422" s="2">
        <v>5.2999999999999999E-2</v>
      </c>
      <c r="G422" s="2">
        <v>5.3999999999999999E-2</v>
      </c>
      <c r="H422" s="2">
        <v>5.8000000000000003E-2</v>
      </c>
      <c r="I422" s="2">
        <v>5.8999999999999997E-2</v>
      </c>
      <c r="J422" s="2">
        <v>5.8000000000000003E-2</v>
      </c>
      <c r="K422" s="2">
        <v>9.0999999999999998E-2</v>
      </c>
      <c r="L422" s="2">
        <v>5.8999999999999997E-2</v>
      </c>
      <c r="M422" s="2">
        <v>5.1999999999999998E-2</v>
      </c>
      <c r="N422" s="2">
        <v>5.3999999999999999E-2</v>
      </c>
      <c r="O422" s="2">
        <v>5.7000000000000002E-2</v>
      </c>
      <c r="P422" s="2">
        <v>6.0999999999999999E-2</v>
      </c>
      <c r="Q422" s="2">
        <v>5.6000000000000001E-2</v>
      </c>
      <c r="R422" s="2">
        <v>8.1000000000000003E-2</v>
      </c>
      <c r="S422" s="2">
        <v>5.8999999999999997E-2</v>
      </c>
      <c r="T422" s="2">
        <v>5.2999999999999999E-2</v>
      </c>
      <c r="U422" s="2">
        <v>5.3999999999999999E-2</v>
      </c>
      <c r="V422" s="2">
        <v>5.6000000000000001E-2</v>
      </c>
    </row>
    <row r="423" spans="1:22" x14ac:dyDescent="0.25">
      <c r="A423" s="2">
        <v>720</v>
      </c>
      <c r="B423" s="2">
        <v>5.8000000000000003E-2</v>
      </c>
      <c r="C423" s="2">
        <v>5.6000000000000001E-2</v>
      </c>
      <c r="D423" s="2">
        <v>0.08</v>
      </c>
      <c r="E423" s="2">
        <v>5.8999999999999997E-2</v>
      </c>
      <c r="F423" s="2">
        <v>5.1999999999999998E-2</v>
      </c>
      <c r="G423" s="2">
        <v>5.3999999999999999E-2</v>
      </c>
      <c r="H423" s="2">
        <v>5.7000000000000002E-2</v>
      </c>
      <c r="I423" s="2">
        <v>5.8999999999999997E-2</v>
      </c>
      <c r="J423" s="2">
        <v>5.8000000000000003E-2</v>
      </c>
      <c r="K423" s="2">
        <v>9.0999999999999998E-2</v>
      </c>
      <c r="L423" s="2">
        <v>5.8999999999999997E-2</v>
      </c>
      <c r="M423" s="2">
        <v>5.1999999999999998E-2</v>
      </c>
      <c r="N423" s="2">
        <v>5.3999999999999999E-2</v>
      </c>
      <c r="O423" s="2">
        <v>5.7000000000000002E-2</v>
      </c>
      <c r="P423" s="2">
        <v>6.0999999999999999E-2</v>
      </c>
      <c r="Q423" s="2">
        <v>5.6000000000000001E-2</v>
      </c>
      <c r="R423" s="2">
        <v>8.1000000000000003E-2</v>
      </c>
      <c r="S423" s="2">
        <v>5.8999999999999997E-2</v>
      </c>
      <c r="T423" s="2">
        <v>5.2999999999999999E-2</v>
      </c>
      <c r="U423" s="2">
        <v>5.3999999999999999E-2</v>
      </c>
      <c r="V423" s="2">
        <v>5.6000000000000001E-2</v>
      </c>
    </row>
    <row r="424" spans="1:22" x14ac:dyDescent="0.25">
      <c r="A424" s="2">
        <v>721</v>
      </c>
      <c r="B424" s="2">
        <v>5.8000000000000003E-2</v>
      </c>
      <c r="C424" s="2">
        <v>5.6000000000000001E-2</v>
      </c>
      <c r="D424" s="2">
        <v>0.08</v>
      </c>
      <c r="E424" s="2">
        <v>5.8999999999999997E-2</v>
      </c>
      <c r="F424" s="2">
        <v>5.1999999999999998E-2</v>
      </c>
      <c r="G424" s="2">
        <v>5.3999999999999999E-2</v>
      </c>
      <c r="H424" s="2">
        <v>5.7000000000000002E-2</v>
      </c>
      <c r="I424" s="2">
        <v>5.8999999999999997E-2</v>
      </c>
      <c r="J424" s="2">
        <v>5.8000000000000003E-2</v>
      </c>
      <c r="K424" s="2">
        <v>9.0999999999999998E-2</v>
      </c>
      <c r="L424" s="2">
        <v>5.8999999999999997E-2</v>
      </c>
      <c r="M424" s="2">
        <v>5.1999999999999998E-2</v>
      </c>
      <c r="N424" s="2">
        <v>5.3999999999999999E-2</v>
      </c>
      <c r="O424" s="2">
        <v>5.7000000000000002E-2</v>
      </c>
      <c r="P424" s="2">
        <v>6.0999999999999999E-2</v>
      </c>
      <c r="Q424" s="2">
        <v>5.6000000000000001E-2</v>
      </c>
      <c r="R424" s="2">
        <v>8.1000000000000003E-2</v>
      </c>
      <c r="S424" s="2">
        <v>5.8999999999999997E-2</v>
      </c>
      <c r="T424" s="2">
        <v>5.1999999999999998E-2</v>
      </c>
      <c r="U424" s="2">
        <v>5.3999999999999999E-2</v>
      </c>
      <c r="V424" s="2">
        <v>5.6000000000000001E-2</v>
      </c>
    </row>
    <row r="425" spans="1:22" x14ac:dyDescent="0.25">
      <c r="A425" s="2">
        <v>722</v>
      </c>
      <c r="B425" s="2">
        <v>5.8000000000000003E-2</v>
      </c>
      <c r="C425" s="2">
        <v>5.7000000000000002E-2</v>
      </c>
      <c r="D425" s="2">
        <v>0.08</v>
      </c>
      <c r="E425" s="2">
        <v>5.8999999999999997E-2</v>
      </c>
      <c r="F425" s="2">
        <v>5.1999999999999998E-2</v>
      </c>
      <c r="G425" s="2">
        <v>5.3999999999999999E-2</v>
      </c>
      <c r="H425" s="2">
        <v>5.8000000000000003E-2</v>
      </c>
      <c r="I425" s="2">
        <v>5.8999999999999997E-2</v>
      </c>
      <c r="J425" s="2">
        <v>5.8000000000000003E-2</v>
      </c>
      <c r="K425" s="2">
        <v>9.0999999999999998E-2</v>
      </c>
      <c r="L425" s="2">
        <v>5.8999999999999997E-2</v>
      </c>
      <c r="M425" s="2">
        <v>5.1999999999999998E-2</v>
      </c>
      <c r="N425" s="2">
        <v>5.3999999999999999E-2</v>
      </c>
      <c r="O425" s="2">
        <v>5.7000000000000002E-2</v>
      </c>
      <c r="P425" s="2">
        <v>6.0999999999999999E-2</v>
      </c>
      <c r="Q425" s="2">
        <v>5.6000000000000001E-2</v>
      </c>
      <c r="R425" s="2">
        <v>8.1000000000000003E-2</v>
      </c>
      <c r="S425" s="2">
        <v>5.8999999999999997E-2</v>
      </c>
      <c r="T425" s="2">
        <v>5.2999999999999999E-2</v>
      </c>
      <c r="U425" s="2">
        <v>5.3999999999999999E-2</v>
      </c>
      <c r="V425" s="2">
        <v>5.6000000000000001E-2</v>
      </c>
    </row>
    <row r="426" spans="1:22" x14ac:dyDescent="0.25">
      <c r="A426" s="2">
        <v>723</v>
      </c>
      <c r="B426" s="2">
        <v>5.8999999999999997E-2</v>
      </c>
      <c r="C426" s="2">
        <v>5.7000000000000002E-2</v>
      </c>
      <c r="D426" s="2">
        <v>0.08</v>
      </c>
      <c r="E426" s="2">
        <v>5.8999999999999997E-2</v>
      </c>
      <c r="F426" s="2">
        <v>5.1999999999999998E-2</v>
      </c>
      <c r="G426" s="2">
        <v>5.3999999999999999E-2</v>
      </c>
      <c r="H426" s="2">
        <v>5.8000000000000003E-2</v>
      </c>
      <c r="I426" s="2">
        <v>5.8999999999999997E-2</v>
      </c>
      <c r="J426" s="2">
        <v>5.8000000000000003E-2</v>
      </c>
      <c r="K426" s="2">
        <v>9.0999999999999998E-2</v>
      </c>
      <c r="L426" s="2">
        <v>5.8999999999999997E-2</v>
      </c>
      <c r="M426" s="2">
        <v>5.1999999999999998E-2</v>
      </c>
      <c r="N426" s="2">
        <v>5.3999999999999999E-2</v>
      </c>
      <c r="O426" s="2">
        <v>5.7000000000000002E-2</v>
      </c>
      <c r="P426" s="2">
        <v>6.0999999999999999E-2</v>
      </c>
      <c r="Q426" s="2">
        <v>5.6000000000000001E-2</v>
      </c>
      <c r="R426" s="2">
        <v>8.2000000000000003E-2</v>
      </c>
      <c r="S426" s="2">
        <v>5.8999999999999997E-2</v>
      </c>
      <c r="T426" s="2">
        <v>5.1999999999999998E-2</v>
      </c>
      <c r="U426" s="2">
        <v>5.3999999999999999E-2</v>
      </c>
      <c r="V426" s="2">
        <v>5.6000000000000001E-2</v>
      </c>
    </row>
    <row r="427" spans="1:22" x14ac:dyDescent="0.25">
      <c r="A427" s="2">
        <v>724</v>
      </c>
      <c r="B427" s="2">
        <v>5.8000000000000003E-2</v>
      </c>
      <c r="C427" s="2">
        <v>5.7000000000000002E-2</v>
      </c>
      <c r="D427" s="2">
        <v>0.08</v>
      </c>
      <c r="E427" s="2">
        <v>5.8999999999999997E-2</v>
      </c>
      <c r="F427" s="2">
        <v>5.1999999999999998E-2</v>
      </c>
      <c r="G427" s="2">
        <v>5.3999999999999999E-2</v>
      </c>
      <c r="H427" s="2">
        <v>5.7000000000000002E-2</v>
      </c>
      <c r="I427" s="2">
        <v>5.8999999999999997E-2</v>
      </c>
      <c r="J427" s="2">
        <v>5.8000000000000003E-2</v>
      </c>
      <c r="K427" s="2">
        <v>9.0999999999999998E-2</v>
      </c>
      <c r="L427" s="2">
        <v>5.8999999999999997E-2</v>
      </c>
      <c r="M427" s="2">
        <v>5.1999999999999998E-2</v>
      </c>
      <c r="N427" s="2">
        <v>5.3999999999999999E-2</v>
      </c>
      <c r="O427" s="2">
        <v>5.7000000000000002E-2</v>
      </c>
      <c r="P427" s="2">
        <v>6.0999999999999999E-2</v>
      </c>
      <c r="Q427" s="2">
        <v>5.6000000000000001E-2</v>
      </c>
      <c r="R427" s="2">
        <v>8.1000000000000003E-2</v>
      </c>
      <c r="S427" s="2">
        <v>5.8999999999999997E-2</v>
      </c>
      <c r="T427" s="2">
        <v>5.1999999999999998E-2</v>
      </c>
      <c r="U427" s="2">
        <v>5.3999999999999999E-2</v>
      </c>
      <c r="V427" s="2">
        <v>5.6000000000000001E-2</v>
      </c>
    </row>
    <row r="428" spans="1:22" x14ac:dyDescent="0.25">
      <c r="A428" s="2">
        <v>725</v>
      </c>
      <c r="B428" s="2">
        <v>5.8999999999999997E-2</v>
      </c>
      <c r="C428" s="2">
        <v>5.7000000000000002E-2</v>
      </c>
      <c r="D428" s="2">
        <v>0.08</v>
      </c>
      <c r="E428" s="2">
        <v>5.8999999999999997E-2</v>
      </c>
      <c r="F428" s="2">
        <v>5.2999999999999999E-2</v>
      </c>
      <c r="G428" s="2">
        <v>5.3999999999999999E-2</v>
      </c>
      <c r="H428" s="2">
        <v>5.7000000000000002E-2</v>
      </c>
      <c r="I428" s="2">
        <v>5.8999999999999997E-2</v>
      </c>
      <c r="J428" s="2">
        <v>5.8000000000000003E-2</v>
      </c>
      <c r="K428" s="2">
        <v>9.0999999999999998E-2</v>
      </c>
      <c r="L428" s="2">
        <v>5.8999999999999997E-2</v>
      </c>
      <c r="M428" s="2">
        <v>5.1999999999999998E-2</v>
      </c>
      <c r="N428" s="2">
        <v>5.3999999999999999E-2</v>
      </c>
      <c r="O428" s="2">
        <v>5.7000000000000002E-2</v>
      </c>
      <c r="P428" s="2">
        <v>6.0999999999999999E-2</v>
      </c>
      <c r="Q428" s="2">
        <v>5.6000000000000001E-2</v>
      </c>
      <c r="R428" s="2">
        <v>8.2000000000000003E-2</v>
      </c>
      <c r="S428" s="2">
        <v>5.8999999999999997E-2</v>
      </c>
      <c r="T428" s="2">
        <v>5.1999999999999998E-2</v>
      </c>
      <c r="U428" s="2">
        <v>5.3999999999999999E-2</v>
      </c>
      <c r="V428" s="2">
        <v>5.6000000000000001E-2</v>
      </c>
    </row>
    <row r="429" spans="1:22" x14ac:dyDescent="0.25">
      <c r="A429" s="2">
        <v>726</v>
      </c>
      <c r="B429" s="2">
        <v>5.8999999999999997E-2</v>
      </c>
      <c r="C429" s="2">
        <v>5.7000000000000002E-2</v>
      </c>
      <c r="D429" s="2">
        <v>0.08</v>
      </c>
      <c r="E429" s="2">
        <v>5.8999999999999997E-2</v>
      </c>
      <c r="F429" s="2">
        <v>5.2999999999999999E-2</v>
      </c>
      <c r="G429" s="2">
        <v>5.3999999999999999E-2</v>
      </c>
      <c r="H429" s="2">
        <v>5.8000000000000003E-2</v>
      </c>
      <c r="I429" s="2">
        <v>5.8999999999999997E-2</v>
      </c>
      <c r="J429" s="2">
        <v>5.8000000000000003E-2</v>
      </c>
      <c r="K429" s="2">
        <v>9.0999999999999998E-2</v>
      </c>
      <c r="L429" s="2">
        <v>5.8999999999999997E-2</v>
      </c>
      <c r="M429" s="2">
        <v>5.2999999999999999E-2</v>
      </c>
      <c r="N429" s="2">
        <v>5.3999999999999999E-2</v>
      </c>
      <c r="O429" s="2">
        <v>5.7000000000000002E-2</v>
      </c>
      <c r="P429" s="2">
        <v>6.0999999999999999E-2</v>
      </c>
      <c r="Q429" s="2">
        <v>5.6000000000000001E-2</v>
      </c>
      <c r="R429" s="2">
        <v>8.2000000000000003E-2</v>
      </c>
      <c r="S429" s="2">
        <v>5.8999999999999997E-2</v>
      </c>
      <c r="T429" s="2">
        <v>5.2999999999999999E-2</v>
      </c>
      <c r="U429" s="2">
        <v>5.3999999999999999E-2</v>
      </c>
      <c r="V429" s="2">
        <v>5.6000000000000001E-2</v>
      </c>
    </row>
    <row r="430" spans="1:22" x14ac:dyDescent="0.25">
      <c r="A430" s="2">
        <v>727</v>
      </c>
      <c r="B430" s="2">
        <v>5.8999999999999997E-2</v>
      </c>
      <c r="C430" s="2">
        <v>5.7000000000000002E-2</v>
      </c>
      <c r="D430" s="2">
        <v>0.08</v>
      </c>
      <c r="E430" s="2">
        <v>5.8999999999999997E-2</v>
      </c>
      <c r="F430" s="2">
        <v>5.2999999999999999E-2</v>
      </c>
      <c r="G430" s="2">
        <v>5.3999999999999999E-2</v>
      </c>
      <c r="H430" s="2">
        <v>5.8000000000000003E-2</v>
      </c>
      <c r="I430" s="2">
        <v>5.8999999999999997E-2</v>
      </c>
      <c r="J430" s="2">
        <v>5.8000000000000003E-2</v>
      </c>
      <c r="K430" s="2">
        <v>9.0999999999999998E-2</v>
      </c>
      <c r="L430" s="2">
        <v>5.8999999999999997E-2</v>
      </c>
      <c r="M430" s="2">
        <v>5.2999999999999999E-2</v>
      </c>
      <c r="N430" s="2">
        <v>5.3999999999999999E-2</v>
      </c>
      <c r="O430" s="2">
        <v>5.8000000000000003E-2</v>
      </c>
      <c r="P430" s="2">
        <v>6.0999999999999999E-2</v>
      </c>
      <c r="Q430" s="2">
        <v>5.6000000000000001E-2</v>
      </c>
      <c r="R430" s="2">
        <v>8.1000000000000003E-2</v>
      </c>
      <c r="S430" s="2">
        <v>5.8999999999999997E-2</v>
      </c>
      <c r="T430" s="2">
        <v>5.2999999999999999E-2</v>
      </c>
      <c r="U430" s="2">
        <v>5.3999999999999999E-2</v>
      </c>
      <c r="V430" s="2">
        <v>5.6000000000000001E-2</v>
      </c>
    </row>
    <row r="431" spans="1:22" x14ac:dyDescent="0.25">
      <c r="A431" s="2">
        <v>728</v>
      </c>
      <c r="B431" s="2">
        <v>5.8999999999999997E-2</v>
      </c>
      <c r="C431" s="2">
        <v>5.7000000000000002E-2</v>
      </c>
      <c r="D431" s="2">
        <v>0.08</v>
      </c>
      <c r="E431" s="2">
        <v>5.8999999999999997E-2</v>
      </c>
      <c r="F431" s="2">
        <v>5.2999999999999999E-2</v>
      </c>
      <c r="G431" s="2">
        <v>5.3999999999999999E-2</v>
      </c>
      <c r="H431" s="2">
        <v>5.8000000000000003E-2</v>
      </c>
      <c r="I431" s="2">
        <v>0.06</v>
      </c>
      <c r="J431" s="2">
        <v>5.8999999999999997E-2</v>
      </c>
      <c r="K431" s="2">
        <v>9.0999999999999998E-2</v>
      </c>
      <c r="L431" s="2">
        <v>5.8999999999999997E-2</v>
      </c>
      <c r="M431" s="2">
        <v>5.2999999999999999E-2</v>
      </c>
      <c r="N431" s="2">
        <v>5.3999999999999999E-2</v>
      </c>
      <c r="O431" s="2">
        <v>5.8000000000000003E-2</v>
      </c>
      <c r="P431" s="2">
        <v>6.2E-2</v>
      </c>
      <c r="Q431" s="2">
        <v>5.7000000000000002E-2</v>
      </c>
      <c r="R431" s="2">
        <v>8.2000000000000003E-2</v>
      </c>
      <c r="S431" s="2">
        <v>0.06</v>
      </c>
      <c r="T431" s="2">
        <v>5.2999999999999999E-2</v>
      </c>
      <c r="U431" s="2">
        <v>5.3999999999999999E-2</v>
      </c>
      <c r="V431" s="2">
        <v>5.6000000000000001E-2</v>
      </c>
    </row>
    <row r="432" spans="1:22" x14ac:dyDescent="0.25">
      <c r="A432" s="2">
        <v>729</v>
      </c>
      <c r="B432" s="2">
        <v>5.8999999999999997E-2</v>
      </c>
      <c r="C432" s="2">
        <v>5.7000000000000002E-2</v>
      </c>
      <c r="D432" s="2">
        <v>0.08</v>
      </c>
      <c r="E432" s="2">
        <v>5.8999999999999997E-2</v>
      </c>
      <c r="F432" s="2">
        <v>5.2999999999999999E-2</v>
      </c>
      <c r="G432" s="2">
        <v>5.5E-2</v>
      </c>
      <c r="H432" s="2">
        <v>5.8000000000000003E-2</v>
      </c>
      <c r="I432" s="2">
        <v>0.06</v>
      </c>
      <c r="J432" s="2">
        <v>5.8999999999999997E-2</v>
      </c>
      <c r="K432" s="2">
        <v>9.0999999999999998E-2</v>
      </c>
      <c r="L432" s="2">
        <v>5.8999999999999997E-2</v>
      </c>
      <c r="M432" s="2">
        <v>5.2999999999999999E-2</v>
      </c>
      <c r="N432" s="2">
        <v>5.3999999999999999E-2</v>
      </c>
      <c r="O432" s="2">
        <v>5.8000000000000003E-2</v>
      </c>
      <c r="P432" s="2">
        <v>6.2E-2</v>
      </c>
      <c r="Q432" s="2">
        <v>5.7000000000000002E-2</v>
      </c>
      <c r="R432" s="2">
        <v>8.2000000000000003E-2</v>
      </c>
      <c r="S432" s="2">
        <v>0.06</v>
      </c>
      <c r="T432" s="2">
        <v>5.2999999999999999E-2</v>
      </c>
      <c r="U432" s="2">
        <v>5.3999999999999999E-2</v>
      </c>
      <c r="V432" s="2">
        <v>5.6000000000000001E-2</v>
      </c>
    </row>
    <row r="433" spans="1:22" x14ac:dyDescent="0.25">
      <c r="A433" s="2">
        <v>730</v>
      </c>
      <c r="B433" s="2">
        <v>5.8999999999999997E-2</v>
      </c>
      <c r="C433" s="2">
        <v>5.8000000000000003E-2</v>
      </c>
      <c r="D433" s="2">
        <v>8.1000000000000003E-2</v>
      </c>
      <c r="E433" s="2">
        <v>0.06</v>
      </c>
      <c r="F433" s="2">
        <v>5.2999999999999999E-2</v>
      </c>
      <c r="G433" s="2">
        <v>5.5E-2</v>
      </c>
      <c r="H433" s="2">
        <v>5.8000000000000003E-2</v>
      </c>
      <c r="I433" s="2">
        <v>0.06</v>
      </c>
      <c r="J433" s="2">
        <v>5.8999999999999997E-2</v>
      </c>
      <c r="K433" s="2">
        <v>9.1999999999999998E-2</v>
      </c>
      <c r="L433" s="2">
        <v>0.06</v>
      </c>
      <c r="M433" s="2">
        <v>5.2999999999999999E-2</v>
      </c>
      <c r="N433" s="2">
        <v>5.5E-2</v>
      </c>
      <c r="O433" s="2">
        <v>5.8000000000000003E-2</v>
      </c>
      <c r="P433" s="2">
        <v>6.2E-2</v>
      </c>
      <c r="Q433" s="2">
        <v>5.7000000000000002E-2</v>
      </c>
      <c r="R433" s="2">
        <v>8.2000000000000003E-2</v>
      </c>
      <c r="S433" s="2">
        <v>0.06</v>
      </c>
      <c r="T433" s="2">
        <v>5.3999999999999999E-2</v>
      </c>
      <c r="U433" s="2">
        <v>5.5E-2</v>
      </c>
      <c r="V433" s="2">
        <v>5.7000000000000002E-2</v>
      </c>
    </row>
    <row r="434" spans="1:22" x14ac:dyDescent="0.25">
      <c r="A434" s="2">
        <v>731</v>
      </c>
      <c r="B434" s="2">
        <v>5.8999999999999997E-2</v>
      </c>
      <c r="C434" s="2">
        <v>5.8000000000000003E-2</v>
      </c>
      <c r="D434" s="2">
        <v>8.1000000000000003E-2</v>
      </c>
      <c r="E434" s="2">
        <v>0.06</v>
      </c>
      <c r="F434" s="2">
        <v>5.2999999999999999E-2</v>
      </c>
      <c r="G434" s="2">
        <v>5.5E-2</v>
      </c>
      <c r="H434" s="2">
        <v>5.8000000000000003E-2</v>
      </c>
      <c r="I434" s="2">
        <v>0.06</v>
      </c>
      <c r="J434" s="2">
        <v>5.8999999999999997E-2</v>
      </c>
      <c r="K434" s="2">
        <v>9.1999999999999998E-2</v>
      </c>
      <c r="L434" s="2">
        <v>0.06</v>
      </c>
      <c r="M434" s="2">
        <v>5.2999999999999999E-2</v>
      </c>
      <c r="N434" s="2">
        <v>5.5E-2</v>
      </c>
      <c r="O434" s="2">
        <v>5.8000000000000003E-2</v>
      </c>
      <c r="P434" s="2">
        <v>6.2E-2</v>
      </c>
      <c r="Q434" s="2">
        <v>5.7000000000000002E-2</v>
      </c>
      <c r="R434" s="2">
        <v>8.2000000000000003E-2</v>
      </c>
      <c r="S434" s="2">
        <v>0.06</v>
      </c>
      <c r="T434" s="2">
        <v>5.3999999999999999E-2</v>
      </c>
      <c r="U434" s="2">
        <v>5.5E-2</v>
      </c>
      <c r="V434" s="2">
        <v>5.7000000000000002E-2</v>
      </c>
    </row>
    <row r="435" spans="1:22" x14ac:dyDescent="0.25">
      <c r="A435" s="2">
        <v>732</v>
      </c>
      <c r="B435" s="2">
        <v>0.06</v>
      </c>
      <c r="C435" s="2">
        <v>5.8000000000000003E-2</v>
      </c>
      <c r="D435" s="2">
        <v>8.1000000000000003E-2</v>
      </c>
      <c r="E435" s="2">
        <v>0.06</v>
      </c>
      <c r="F435" s="2">
        <v>5.3999999999999999E-2</v>
      </c>
      <c r="G435" s="2">
        <v>5.5E-2</v>
      </c>
      <c r="H435" s="2">
        <v>5.8999999999999997E-2</v>
      </c>
      <c r="I435" s="2">
        <v>0.06</v>
      </c>
      <c r="J435" s="2">
        <v>5.8999999999999997E-2</v>
      </c>
      <c r="K435" s="2">
        <v>9.1999999999999998E-2</v>
      </c>
      <c r="L435" s="2">
        <v>0.06</v>
      </c>
      <c r="M435" s="2">
        <v>5.3999999999999999E-2</v>
      </c>
      <c r="N435" s="2">
        <v>5.5E-2</v>
      </c>
      <c r="O435" s="2">
        <v>5.8000000000000003E-2</v>
      </c>
      <c r="P435" s="2">
        <v>6.3E-2</v>
      </c>
      <c r="Q435" s="2">
        <v>5.7000000000000002E-2</v>
      </c>
      <c r="R435" s="2">
        <v>8.2000000000000003E-2</v>
      </c>
      <c r="S435" s="2">
        <v>0.06</v>
      </c>
      <c r="T435" s="2">
        <v>5.3999999999999999E-2</v>
      </c>
      <c r="U435" s="2">
        <v>5.5E-2</v>
      </c>
      <c r="V435" s="2">
        <v>5.7000000000000002E-2</v>
      </c>
    </row>
    <row r="436" spans="1:22" x14ac:dyDescent="0.25">
      <c r="A436" s="2">
        <v>733</v>
      </c>
      <c r="B436" s="2">
        <v>0.06</v>
      </c>
      <c r="C436" s="2">
        <v>5.8000000000000003E-2</v>
      </c>
      <c r="D436" s="2">
        <v>8.1000000000000003E-2</v>
      </c>
      <c r="E436" s="2">
        <v>0.06</v>
      </c>
      <c r="F436" s="2">
        <v>5.3999999999999999E-2</v>
      </c>
      <c r="G436" s="2">
        <v>5.5E-2</v>
      </c>
      <c r="H436" s="2">
        <v>5.8999999999999997E-2</v>
      </c>
      <c r="I436" s="2">
        <v>6.0999999999999999E-2</v>
      </c>
      <c r="J436" s="2">
        <v>5.8999999999999997E-2</v>
      </c>
      <c r="K436" s="2">
        <v>9.1999999999999998E-2</v>
      </c>
      <c r="L436" s="2">
        <v>0.06</v>
      </c>
      <c r="M436" s="2">
        <v>5.3999999999999999E-2</v>
      </c>
      <c r="N436" s="2">
        <v>5.5E-2</v>
      </c>
      <c r="O436" s="2">
        <v>5.8999999999999997E-2</v>
      </c>
      <c r="P436" s="2">
        <v>6.3E-2</v>
      </c>
      <c r="Q436" s="2">
        <v>5.8000000000000003E-2</v>
      </c>
      <c r="R436" s="2">
        <v>8.3000000000000004E-2</v>
      </c>
      <c r="S436" s="2">
        <v>0.06</v>
      </c>
      <c r="T436" s="2">
        <v>5.3999999999999999E-2</v>
      </c>
      <c r="U436" s="2">
        <v>5.5E-2</v>
      </c>
      <c r="V436" s="2">
        <v>5.7000000000000002E-2</v>
      </c>
    </row>
    <row r="437" spans="1:22" x14ac:dyDescent="0.25">
      <c r="A437" s="2">
        <v>734</v>
      </c>
      <c r="B437" s="2">
        <v>0.06</v>
      </c>
      <c r="C437" s="2">
        <v>5.8000000000000003E-2</v>
      </c>
      <c r="D437" s="2">
        <v>8.1000000000000003E-2</v>
      </c>
      <c r="E437" s="2">
        <v>0.06</v>
      </c>
      <c r="F437" s="2">
        <v>5.3999999999999999E-2</v>
      </c>
      <c r="G437" s="2">
        <v>5.6000000000000001E-2</v>
      </c>
      <c r="H437" s="2">
        <v>5.8999999999999997E-2</v>
      </c>
      <c r="I437" s="2">
        <v>6.0999999999999999E-2</v>
      </c>
      <c r="J437" s="2">
        <v>0.06</v>
      </c>
      <c r="K437" s="2">
        <v>9.1999999999999998E-2</v>
      </c>
      <c r="L437" s="2">
        <v>0.06</v>
      </c>
      <c r="M437" s="2">
        <v>5.3999999999999999E-2</v>
      </c>
      <c r="N437" s="2">
        <v>5.6000000000000001E-2</v>
      </c>
      <c r="O437" s="2">
        <v>5.8999999999999997E-2</v>
      </c>
      <c r="P437" s="2">
        <v>6.3E-2</v>
      </c>
      <c r="Q437" s="2">
        <v>5.8000000000000003E-2</v>
      </c>
      <c r="R437" s="2">
        <v>8.3000000000000004E-2</v>
      </c>
      <c r="S437" s="2">
        <v>6.0999999999999999E-2</v>
      </c>
      <c r="T437" s="2">
        <v>5.3999999999999999E-2</v>
      </c>
      <c r="U437" s="2">
        <v>5.6000000000000001E-2</v>
      </c>
      <c r="V437" s="2">
        <v>5.7000000000000002E-2</v>
      </c>
    </row>
    <row r="438" spans="1:22" x14ac:dyDescent="0.25">
      <c r="A438" s="2">
        <v>735</v>
      </c>
      <c r="B438" s="2">
        <v>0.06</v>
      </c>
      <c r="C438" s="2">
        <v>5.8000000000000003E-2</v>
      </c>
      <c r="D438" s="2">
        <v>8.1000000000000003E-2</v>
      </c>
      <c r="E438" s="2">
        <v>6.0999999999999999E-2</v>
      </c>
      <c r="F438" s="2">
        <v>5.3999999999999999E-2</v>
      </c>
      <c r="G438" s="2">
        <v>5.6000000000000001E-2</v>
      </c>
      <c r="H438" s="2">
        <v>5.8999999999999997E-2</v>
      </c>
      <c r="I438" s="2">
        <v>6.0999999999999999E-2</v>
      </c>
      <c r="J438" s="2">
        <v>0.06</v>
      </c>
      <c r="K438" s="2">
        <v>9.1999999999999998E-2</v>
      </c>
      <c r="L438" s="2">
        <v>6.0999999999999999E-2</v>
      </c>
      <c r="M438" s="2">
        <v>5.3999999999999999E-2</v>
      </c>
      <c r="N438" s="2">
        <v>5.6000000000000001E-2</v>
      </c>
      <c r="O438" s="2">
        <v>5.8999999999999997E-2</v>
      </c>
      <c r="P438" s="2">
        <v>6.3E-2</v>
      </c>
      <c r="Q438" s="2">
        <v>5.8000000000000003E-2</v>
      </c>
      <c r="R438" s="2">
        <v>8.3000000000000004E-2</v>
      </c>
      <c r="S438" s="2">
        <v>6.0999999999999999E-2</v>
      </c>
      <c r="T438" s="2">
        <v>5.5E-2</v>
      </c>
      <c r="U438" s="2">
        <v>5.6000000000000001E-2</v>
      </c>
      <c r="V438" s="2">
        <v>5.8000000000000003E-2</v>
      </c>
    </row>
    <row r="439" spans="1:22" x14ac:dyDescent="0.25">
      <c r="A439" s="2">
        <v>736</v>
      </c>
      <c r="B439" s="2">
        <v>6.0999999999999999E-2</v>
      </c>
      <c r="C439" s="2">
        <v>5.8999999999999997E-2</v>
      </c>
      <c r="D439" s="2">
        <v>8.2000000000000003E-2</v>
      </c>
      <c r="E439" s="2">
        <v>6.0999999999999999E-2</v>
      </c>
      <c r="F439" s="2">
        <v>5.5E-2</v>
      </c>
      <c r="G439" s="2">
        <v>5.6000000000000001E-2</v>
      </c>
      <c r="H439" s="2">
        <v>5.8999999999999997E-2</v>
      </c>
      <c r="I439" s="2">
        <v>6.0999999999999999E-2</v>
      </c>
      <c r="J439" s="2">
        <v>0.06</v>
      </c>
      <c r="K439" s="2">
        <v>9.2999999999999999E-2</v>
      </c>
      <c r="L439" s="2">
        <v>6.0999999999999999E-2</v>
      </c>
      <c r="M439" s="2">
        <v>5.5E-2</v>
      </c>
      <c r="N439" s="2">
        <v>5.6000000000000001E-2</v>
      </c>
      <c r="O439" s="2">
        <v>5.8999999999999997E-2</v>
      </c>
      <c r="P439" s="2">
        <v>6.4000000000000001E-2</v>
      </c>
      <c r="Q439" s="2">
        <v>5.8000000000000003E-2</v>
      </c>
      <c r="R439" s="2">
        <v>8.3000000000000004E-2</v>
      </c>
      <c r="S439" s="2">
        <v>6.0999999999999999E-2</v>
      </c>
      <c r="T439" s="2">
        <v>5.5E-2</v>
      </c>
      <c r="U439" s="2">
        <v>5.6000000000000001E-2</v>
      </c>
      <c r="V439" s="2">
        <v>5.8000000000000003E-2</v>
      </c>
    </row>
    <row r="440" spans="1:22" x14ac:dyDescent="0.25">
      <c r="A440" s="2">
        <v>737</v>
      </c>
      <c r="B440" s="2">
        <v>6.0999999999999999E-2</v>
      </c>
      <c r="C440" s="2">
        <v>5.8999999999999997E-2</v>
      </c>
      <c r="D440" s="2">
        <v>8.2000000000000003E-2</v>
      </c>
      <c r="E440" s="2">
        <v>6.0999999999999999E-2</v>
      </c>
      <c r="F440" s="2">
        <v>5.5E-2</v>
      </c>
      <c r="G440" s="2">
        <v>5.7000000000000002E-2</v>
      </c>
      <c r="H440" s="2">
        <v>0.06</v>
      </c>
      <c r="I440" s="2">
        <v>6.2E-2</v>
      </c>
      <c r="J440" s="2">
        <v>6.0999999999999999E-2</v>
      </c>
      <c r="K440" s="2">
        <v>9.2999999999999999E-2</v>
      </c>
      <c r="L440" s="2">
        <v>6.0999999999999999E-2</v>
      </c>
      <c r="M440" s="2">
        <v>5.5E-2</v>
      </c>
      <c r="N440" s="2">
        <v>5.6000000000000001E-2</v>
      </c>
      <c r="O440" s="2">
        <v>0.06</v>
      </c>
      <c r="P440" s="2">
        <v>6.4000000000000001E-2</v>
      </c>
      <c r="Q440" s="2">
        <v>5.8999999999999997E-2</v>
      </c>
      <c r="R440" s="2">
        <v>8.4000000000000005E-2</v>
      </c>
      <c r="S440" s="2">
        <v>6.2E-2</v>
      </c>
      <c r="T440" s="2">
        <v>5.5E-2</v>
      </c>
      <c r="U440" s="2">
        <v>5.6000000000000001E-2</v>
      </c>
      <c r="V440" s="2">
        <v>5.8000000000000003E-2</v>
      </c>
    </row>
    <row r="441" spans="1:22" x14ac:dyDescent="0.25">
      <c r="A441" s="2">
        <v>738</v>
      </c>
      <c r="B441" s="2">
        <v>6.0999999999999999E-2</v>
      </c>
      <c r="C441" s="2">
        <v>5.8999999999999997E-2</v>
      </c>
      <c r="D441" s="2">
        <v>8.2000000000000003E-2</v>
      </c>
      <c r="E441" s="2">
        <v>6.2E-2</v>
      </c>
      <c r="F441" s="2">
        <v>5.5E-2</v>
      </c>
      <c r="G441" s="2">
        <v>5.7000000000000002E-2</v>
      </c>
      <c r="H441" s="2">
        <v>0.06</v>
      </c>
      <c r="I441" s="2">
        <v>6.2E-2</v>
      </c>
      <c r="J441" s="2">
        <v>6.0999999999999999E-2</v>
      </c>
      <c r="K441" s="2">
        <v>9.4E-2</v>
      </c>
      <c r="L441" s="2">
        <v>6.0999999999999999E-2</v>
      </c>
      <c r="M441" s="2">
        <v>5.5E-2</v>
      </c>
      <c r="N441" s="2">
        <v>5.7000000000000002E-2</v>
      </c>
      <c r="O441" s="2">
        <v>0.06</v>
      </c>
      <c r="P441" s="2">
        <v>6.4000000000000001E-2</v>
      </c>
      <c r="Q441" s="2">
        <v>5.8999999999999997E-2</v>
      </c>
      <c r="R441" s="2">
        <v>8.4000000000000005E-2</v>
      </c>
      <c r="S441" s="2">
        <v>6.2E-2</v>
      </c>
      <c r="T441" s="2">
        <v>5.6000000000000001E-2</v>
      </c>
      <c r="U441" s="2">
        <v>5.7000000000000002E-2</v>
      </c>
      <c r="V441" s="2">
        <v>5.8000000000000003E-2</v>
      </c>
    </row>
    <row r="442" spans="1:22" x14ac:dyDescent="0.25">
      <c r="A442" s="2">
        <v>739</v>
      </c>
      <c r="B442" s="2">
        <v>6.2E-2</v>
      </c>
      <c r="C442" s="2">
        <v>0.06</v>
      </c>
      <c r="D442" s="2">
        <v>8.3000000000000004E-2</v>
      </c>
      <c r="E442" s="2">
        <v>6.2E-2</v>
      </c>
      <c r="F442" s="2">
        <v>5.6000000000000001E-2</v>
      </c>
      <c r="G442" s="2">
        <v>5.7000000000000002E-2</v>
      </c>
      <c r="H442" s="2">
        <v>0.06</v>
      </c>
      <c r="I442" s="2">
        <v>6.2E-2</v>
      </c>
      <c r="J442" s="2">
        <v>6.0999999999999999E-2</v>
      </c>
      <c r="K442" s="2">
        <v>9.4E-2</v>
      </c>
      <c r="L442" s="2">
        <v>6.2E-2</v>
      </c>
      <c r="M442" s="2">
        <v>5.6000000000000001E-2</v>
      </c>
      <c r="N442" s="2">
        <v>5.7000000000000002E-2</v>
      </c>
      <c r="O442" s="2">
        <v>0.06</v>
      </c>
      <c r="P442" s="2">
        <v>6.5000000000000002E-2</v>
      </c>
      <c r="Q442" s="2">
        <v>5.8999999999999997E-2</v>
      </c>
      <c r="R442" s="2">
        <v>8.4000000000000005E-2</v>
      </c>
      <c r="S442" s="2">
        <v>6.2E-2</v>
      </c>
      <c r="T442" s="2">
        <v>5.6000000000000001E-2</v>
      </c>
      <c r="U442" s="2">
        <v>5.7000000000000002E-2</v>
      </c>
      <c r="V442" s="2">
        <v>5.8999999999999997E-2</v>
      </c>
    </row>
    <row r="443" spans="1:22" x14ac:dyDescent="0.25">
      <c r="A443" s="2">
        <v>740</v>
      </c>
      <c r="B443" s="2">
        <v>6.2E-2</v>
      </c>
      <c r="C443" s="2">
        <v>0.06</v>
      </c>
      <c r="D443" s="2">
        <v>8.2000000000000003E-2</v>
      </c>
      <c r="E443" s="2">
        <v>6.2E-2</v>
      </c>
      <c r="F443" s="2">
        <v>5.6000000000000001E-2</v>
      </c>
      <c r="G443" s="2">
        <v>5.7000000000000002E-2</v>
      </c>
      <c r="H443" s="2">
        <v>0.06</v>
      </c>
      <c r="I443" s="2">
        <v>6.2E-2</v>
      </c>
      <c r="J443" s="2">
        <v>6.0999999999999999E-2</v>
      </c>
      <c r="K443" s="2">
        <v>9.4E-2</v>
      </c>
      <c r="L443" s="2">
        <v>6.2E-2</v>
      </c>
      <c r="M443" s="2">
        <v>5.6000000000000001E-2</v>
      </c>
      <c r="N443" s="2">
        <v>5.7000000000000002E-2</v>
      </c>
      <c r="O443" s="2">
        <v>0.06</v>
      </c>
      <c r="P443" s="2">
        <v>6.5000000000000002E-2</v>
      </c>
      <c r="Q443" s="2">
        <v>5.8999999999999997E-2</v>
      </c>
      <c r="R443" s="2">
        <v>8.4000000000000005E-2</v>
      </c>
      <c r="S443" s="2">
        <v>6.2E-2</v>
      </c>
      <c r="T443" s="2">
        <v>5.6000000000000001E-2</v>
      </c>
      <c r="U443" s="2">
        <v>5.7000000000000002E-2</v>
      </c>
      <c r="V443" s="2">
        <v>5.8999999999999997E-2</v>
      </c>
    </row>
    <row r="444" spans="1:22" x14ac:dyDescent="0.25">
      <c r="A444" s="2">
        <v>741</v>
      </c>
      <c r="B444" s="2">
        <v>6.2E-2</v>
      </c>
      <c r="C444" s="2">
        <v>0.06</v>
      </c>
      <c r="D444" s="2">
        <v>8.3000000000000004E-2</v>
      </c>
      <c r="E444" s="2">
        <v>6.2E-2</v>
      </c>
      <c r="F444" s="2">
        <v>5.6000000000000001E-2</v>
      </c>
      <c r="G444" s="2">
        <v>5.7000000000000002E-2</v>
      </c>
      <c r="H444" s="2">
        <v>6.0999999999999999E-2</v>
      </c>
      <c r="I444" s="2">
        <v>6.3E-2</v>
      </c>
      <c r="J444" s="2">
        <v>6.0999999999999999E-2</v>
      </c>
      <c r="K444" s="2">
        <v>9.4E-2</v>
      </c>
      <c r="L444" s="2">
        <v>6.2E-2</v>
      </c>
      <c r="M444" s="2">
        <v>5.6000000000000001E-2</v>
      </c>
      <c r="N444" s="2">
        <v>5.7000000000000002E-2</v>
      </c>
      <c r="O444" s="2">
        <v>6.0999999999999999E-2</v>
      </c>
      <c r="P444" s="2">
        <v>6.5000000000000002E-2</v>
      </c>
      <c r="Q444" s="2">
        <v>0.06</v>
      </c>
      <c r="R444" s="2">
        <v>8.5000000000000006E-2</v>
      </c>
      <c r="S444" s="2">
        <v>6.2E-2</v>
      </c>
      <c r="T444" s="2">
        <v>5.6000000000000001E-2</v>
      </c>
      <c r="U444" s="2">
        <v>5.7000000000000002E-2</v>
      </c>
      <c r="V444" s="2">
        <v>5.8999999999999997E-2</v>
      </c>
    </row>
    <row r="445" spans="1:22" x14ac:dyDescent="0.25">
      <c r="A445" s="2">
        <v>742</v>
      </c>
      <c r="B445" s="2">
        <v>6.2E-2</v>
      </c>
      <c r="C445" s="2">
        <v>0.06</v>
      </c>
      <c r="D445" s="2">
        <v>8.3000000000000004E-2</v>
      </c>
      <c r="E445" s="2">
        <v>6.2E-2</v>
      </c>
      <c r="F445" s="2">
        <v>5.6000000000000001E-2</v>
      </c>
      <c r="G445" s="2">
        <v>5.8000000000000003E-2</v>
      </c>
      <c r="H445" s="2">
        <v>6.0999999999999999E-2</v>
      </c>
      <c r="I445" s="2">
        <v>6.3E-2</v>
      </c>
      <c r="J445" s="2">
        <v>6.2E-2</v>
      </c>
      <c r="K445" s="2">
        <v>9.4E-2</v>
      </c>
      <c r="L445" s="2">
        <v>6.2E-2</v>
      </c>
      <c r="M445" s="2">
        <v>5.6000000000000001E-2</v>
      </c>
      <c r="N445" s="2">
        <v>5.7000000000000002E-2</v>
      </c>
      <c r="O445" s="2">
        <v>6.0999999999999999E-2</v>
      </c>
      <c r="P445" s="2">
        <v>6.5000000000000002E-2</v>
      </c>
      <c r="Q445" s="2">
        <v>0.06</v>
      </c>
      <c r="R445" s="2">
        <v>8.5000000000000006E-2</v>
      </c>
      <c r="S445" s="2">
        <v>6.3E-2</v>
      </c>
      <c r="T445" s="2">
        <v>5.7000000000000002E-2</v>
      </c>
      <c r="U445" s="2">
        <v>5.7000000000000002E-2</v>
      </c>
      <c r="V445" s="2">
        <v>5.8999999999999997E-2</v>
      </c>
    </row>
    <row r="446" spans="1:22" x14ac:dyDescent="0.25">
      <c r="A446" s="2">
        <v>743</v>
      </c>
      <c r="B446" s="2">
        <v>6.2E-2</v>
      </c>
      <c r="C446" s="2">
        <v>0.06</v>
      </c>
      <c r="D446" s="2">
        <v>8.3000000000000004E-2</v>
      </c>
      <c r="E446" s="2">
        <v>6.3E-2</v>
      </c>
      <c r="F446" s="2">
        <v>5.6000000000000001E-2</v>
      </c>
      <c r="G446" s="2">
        <v>5.8000000000000003E-2</v>
      </c>
      <c r="H446" s="2">
        <v>6.0999999999999999E-2</v>
      </c>
      <c r="I446" s="2">
        <v>6.3E-2</v>
      </c>
      <c r="J446" s="2">
        <v>6.2E-2</v>
      </c>
      <c r="K446" s="2">
        <v>9.4E-2</v>
      </c>
      <c r="L446" s="2">
        <v>6.2E-2</v>
      </c>
      <c r="M446" s="2">
        <v>5.6000000000000001E-2</v>
      </c>
      <c r="N446" s="2">
        <v>5.8000000000000003E-2</v>
      </c>
      <c r="O446" s="2">
        <v>6.0999999999999999E-2</v>
      </c>
      <c r="P446" s="2">
        <v>6.5000000000000002E-2</v>
      </c>
      <c r="Q446" s="2">
        <v>0.06</v>
      </c>
      <c r="R446" s="2">
        <v>8.5000000000000006E-2</v>
      </c>
      <c r="S446" s="2">
        <v>6.3E-2</v>
      </c>
      <c r="T446" s="2">
        <v>5.6000000000000001E-2</v>
      </c>
      <c r="U446" s="2">
        <v>5.8000000000000003E-2</v>
      </c>
      <c r="V446" s="2">
        <v>5.8999999999999997E-2</v>
      </c>
    </row>
    <row r="447" spans="1:22" x14ac:dyDescent="0.25">
      <c r="A447" s="2">
        <v>744</v>
      </c>
      <c r="B447" s="2">
        <v>6.2E-2</v>
      </c>
      <c r="C447" s="2">
        <v>0.06</v>
      </c>
      <c r="D447" s="2">
        <v>8.3000000000000004E-2</v>
      </c>
      <c r="E447" s="2">
        <v>6.3E-2</v>
      </c>
      <c r="F447" s="2">
        <v>5.6000000000000001E-2</v>
      </c>
      <c r="G447" s="2">
        <v>5.8000000000000003E-2</v>
      </c>
      <c r="H447" s="2">
        <v>6.0999999999999999E-2</v>
      </c>
      <c r="I447" s="2">
        <v>6.3E-2</v>
      </c>
      <c r="J447" s="2">
        <v>6.2E-2</v>
      </c>
      <c r="K447" s="2">
        <v>9.5000000000000001E-2</v>
      </c>
      <c r="L447" s="2">
        <v>6.2E-2</v>
      </c>
      <c r="M447" s="2">
        <v>5.6000000000000001E-2</v>
      </c>
      <c r="N447" s="2">
        <v>5.8000000000000003E-2</v>
      </c>
      <c r="O447" s="2">
        <v>6.0999999999999999E-2</v>
      </c>
      <c r="P447" s="2">
        <v>6.5000000000000002E-2</v>
      </c>
      <c r="Q447" s="2">
        <v>0.06</v>
      </c>
      <c r="R447" s="2">
        <v>8.5000000000000006E-2</v>
      </c>
      <c r="S447" s="2">
        <v>6.3E-2</v>
      </c>
      <c r="T447" s="2">
        <v>5.7000000000000002E-2</v>
      </c>
      <c r="U447" s="2">
        <v>5.8000000000000003E-2</v>
      </c>
      <c r="V447" s="2">
        <v>5.8999999999999997E-2</v>
      </c>
    </row>
    <row r="448" spans="1:22" x14ac:dyDescent="0.25">
      <c r="A448" s="2">
        <v>745</v>
      </c>
      <c r="B448" s="2">
        <v>6.3E-2</v>
      </c>
      <c r="C448" s="2">
        <v>6.0999999999999999E-2</v>
      </c>
      <c r="D448" s="2">
        <v>8.3000000000000004E-2</v>
      </c>
      <c r="E448" s="2">
        <v>6.3E-2</v>
      </c>
      <c r="F448" s="2">
        <v>5.6000000000000001E-2</v>
      </c>
      <c r="G448" s="2">
        <v>5.8000000000000003E-2</v>
      </c>
      <c r="H448" s="2">
        <v>6.0999999999999999E-2</v>
      </c>
      <c r="I448" s="2">
        <v>6.3E-2</v>
      </c>
      <c r="J448" s="2">
        <v>6.2E-2</v>
      </c>
      <c r="K448" s="2">
        <v>9.5000000000000001E-2</v>
      </c>
      <c r="L448" s="2">
        <v>6.3E-2</v>
      </c>
      <c r="M448" s="2">
        <v>5.7000000000000002E-2</v>
      </c>
      <c r="N448" s="2">
        <v>5.8000000000000003E-2</v>
      </c>
      <c r="O448" s="2">
        <v>6.0999999999999999E-2</v>
      </c>
      <c r="P448" s="2">
        <v>6.6000000000000003E-2</v>
      </c>
      <c r="Q448" s="2">
        <v>0.06</v>
      </c>
      <c r="R448" s="2">
        <v>8.5000000000000006E-2</v>
      </c>
      <c r="S448" s="2">
        <v>6.3E-2</v>
      </c>
      <c r="T448" s="2">
        <v>5.7000000000000002E-2</v>
      </c>
      <c r="U448" s="2">
        <v>5.8000000000000003E-2</v>
      </c>
      <c r="V448" s="2">
        <v>0.06</v>
      </c>
    </row>
    <row r="449" spans="1:22" x14ac:dyDescent="0.25">
      <c r="A449" s="2">
        <v>746</v>
      </c>
      <c r="B449" s="2">
        <v>6.2E-2</v>
      </c>
      <c r="C449" s="2">
        <v>6.0999999999999999E-2</v>
      </c>
      <c r="D449" s="2">
        <v>8.3000000000000004E-2</v>
      </c>
      <c r="E449" s="2">
        <v>6.3E-2</v>
      </c>
      <c r="F449" s="2">
        <v>5.7000000000000002E-2</v>
      </c>
      <c r="G449" s="2">
        <v>5.8000000000000003E-2</v>
      </c>
      <c r="H449" s="2">
        <v>6.0999999999999999E-2</v>
      </c>
      <c r="I449" s="2">
        <v>6.3E-2</v>
      </c>
      <c r="J449" s="2">
        <v>6.2E-2</v>
      </c>
      <c r="K449" s="2">
        <v>9.5000000000000001E-2</v>
      </c>
      <c r="L449" s="2">
        <v>6.3E-2</v>
      </c>
      <c r="M449" s="2">
        <v>5.7000000000000002E-2</v>
      </c>
      <c r="N449" s="2">
        <v>5.8000000000000003E-2</v>
      </c>
      <c r="O449" s="2">
        <v>6.0999999999999999E-2</v>
      </c>
      <c r="P449" s="2">
        <v>6.6000000000000003E-2</v>
      </c>
      <c r="Q449" s="2">
        <v>0.06</v>
      </c>
      <c r="R449" s="2">
        <v>8.5000000000000006E-2</v>
      </c>
      <c r="S449" s="2">
        <v>6.3E-2</v>
      </c>
      <c r="T449" s="2">
        <v>5.7000000000000002E-2</v>
      </c>
      <c r="U449" s="2">
        <v>5.8000000000000003E-2</v>
      </c>
      <c r="V449" s="2">
        <v>0.06</v>
      </c>
    </row>
    <row r="450" spans="1:22" x14ac:dyDescent="0.25">
      <c r="A450" s="2">
        <v>747</v>
      </c>
      <c r="B450" s="2">
        <v>6.3E-2</v>
      </c>
      <c r="C450" s="2">
        <v>6.0999999999999999E-2</v>
      </c>
      <c r="D450" s="2">
        <v>8.4000000000000005E-2</v>
      </c>
      <c r="E450" s="2">
        <v>6.3E-2</v>
      </c>
      <c r="F450" s="2">
        <v>5.7000000000000002E-2</v>
      </c>
      <c r="G450" s="2">
        <v>5.8000000000000003E-2</v>
      </c>
      <c r="H450" s="2">
        <v>6.0999999999999999E-2</v>
      </c>
      <c r="I450" s="2">
        <v>6.3E-2</v>
      </c>
      <c r="J450" s="2">
        <v>6.2E-2</v>
      </c>
      <c r="K450" s="2">
        <v>9.5000000000000001E-2</v>
      </c>
      <c r="L450" s="2">
        <v>6.3E-2</v>
      </c>
      <c r="M450" s="2">
        <v>5.7000000000000002E-2</v>
      </c>
      <c r="N450" s="2">
        <v>5.8000000000000003E-2</v>
      </c>
      <c r="O450" s="2">
        <v>6.0999999999999999E-2</v>
      </c>
      <c r="P450" s="2">
        <v>6.6000000000000003E-2</v>
      </c>
      <c r="Q450" s="2">
        <v>0.06</v>
      </c>
      <c r="R450" s="2">
        <v>8.5000000000000006E-2</v>
      </c>
      <c r="S450" s="2">
        <v>6.3E-2</v>
      </c>
      <c r="T450" s="2">
        <v>5.7000000000000002E-2</v>
      </c>
      <c r="U450" s="2">
        <v>5.8000000000000003E-2</v>
      </c>
      <c r="V450" s="2">
        <v>0.06</v>
      </c>
    </row>
    <row r="451" spans="1:22" x14ac:dyDescent="0.25">
      <c r="A451" s="2">
        <v>748</v>
      </c>
      <c r="B451" s="2">
        <v>6.3E-2</v>
      </c>
      <c r="C451" s="2">
        <v>6.0999999999999999E-2</v>
      </c>
      <c r="D451" s="2">
        <v>8.4000000000000005E-2</v>
      </c>
      <c r="E451" s="2">
        <v>6.3E-2</v>
      </c>
      <c r="F451" s="2">
        <v>5.7000000000000002E-2</v>
      </c>
      <c r="G451" s="2">
        <v>5.8000000000000003E-2</v>
      </c>
      <c r="H451" s="2">
        <v>6.2E-2</v>
      </c>
      <c r="I451" s="2">
        <v>6.3E-2</v>
      </c>
      <c r="J451" s="2">
        <v>6.2E-2</v>
      </c>
      <c r="K451" s="2">
        <v>9.5000000000000001E-2</v>
      </c>
      <c r="L451" s="2">
        <v>6.3E-2</v>
      </c>
      <c r="M451" s="2">
        <v>5.7000000000000002E-2</v>
      </c>
      <c r="N451" s="2">
        <v>5.8000000000000003E-2</v>
      </c>
      <c r="O451" s="2">
        <v>6.0999999999999999E-2</v>
      </c>
      <c r="P451" s="2">
        <v>6.6000000000000003E-2</v>
      </c>
      <c r="Q451" s="2">
        <v>6.0999999999999999E-2</v>
      </c>
      <c r="R451" s="2">
        <v>8.5000000000000006E-2</v>
      </c>
      <c r="S451" s="2">
        <v>6.3E-2</v>
      </c>
      <c r="T451" s="2">
        <v>5.7000000000000002E-2</v>
      </c>
      <c r="U451" s="2">
        <v>5.8000000000000003E-2</v>
      </c>
      <c r="V451" s="2">
        <v>0.06</v>
      </c>
    </row>
    <row r="452" spans="1:22" x14ac:dyDescent="0.25">
      <c r="A452" s="2">
        <v>749</v>
      </c>
      <c r="B452" s="2">
        <v>6.3E-2</v>
      </c>
      <c r="C452" s="2">
        <v>6.0999999999999999E-2</v>
      </c>
      <c r="D452" s="2">
        <v>8.4000000000000005E-2</v>
      </c>
      <c r="E452" s="2">
        <v>6.3E-2</v>
      </c>
      <c r="F452" s="2">
        <v>5.7000000000000002E-2</v>
      </c>
      <c r="G452" s="2">
        <v>5.8000000000000003E-2</v>
      </c>
      <c r="H452" s="2">
        <v>6.2E-2</v>
      </c>
      <c r="I452" s="2">
        <v>6.4000000000000001E-2</v>
      </c>
      <c r="J452" s="2">
        <v>6.3E-2</v>
      </c>
      <c r="K452" s="2">
        <v>9.5000000000000001E-2</v>
      </c>
      <c r="L452" s="2">
        <v>6.3E-2</v>
      </c>
      <c r="M452" s="2">
        <v>5.7000000000000002E-2</v>
      </c>
      <c r="N452" s="2">
        <v>5.8000000000000003E-2</v>
      </c>
      <c r="O452" s="2">
        <v>6.0999999999999999E-2</v>
      </c>
      <c r="P452" s="2">
        <v>6.6000000000000003E-2</v>
      </c>
      <c r="Q452" s="2">
        <v>6.0999999999999999E-2</v>
      </c>
      <c r="R452" s="2">
        <v>8.5999999999999993E-2</v>
      </c>
      <c r="S452" s="2">
        <v>6.3E-2</v>
      </c>
      <c r="T452" s="2">
        <v>5.7000000000000002E-2</v>
      </c>
      <c r="U452" s="2">
        <v>5.8000000000000003E-2</v>
      </c>
      <c r="V452" s="2">
        <v>0.06</v>
      </c>
    </row>
    <row r="453" spans="1:22" x14ac:dyDescent="0.25">
      <c r="A453" s="2">
        <v>750</v>
      </c>
      <c r="B453" s="2">
        <v>6.3E-2</v>
      </c>
      <c r="C453" s="2">
        <v>6.0999999999999999E-2</v>
      </c>
      <c r="D453" s="2">
        <v>8.4000000000000005E-2</v>
      </c>
      <c r="E453" s="2">
        <v>6.3E-2</v>
      </c>
      <c r="F453" s="2">
        <v>5.7000000000000002E-2</v>
      </c>
      <c r="G453" s="2">
        <v>5.8000000000000003E-2</v>
      </c>
      <c r="H453" s="2">
        <v>6.2E-2</v>
      </c>
      <c r="I453" s="2">
        <v>6.3E-2</v>
      </c>
      <c r="J453" s="2">
        <v>6.2E-2</v>
      </c>
      <c r="K453" s="2">
        <v>9.5000000000000001E-2</v>
      </c>
      <c r="L453" s="2">
        <v>6.3E-2</v>
      </c>
      <c r="M453" s="2">
        <v>5.7000000000000002E-2</v>
      </c>
      <c r="N453" s="2">
        <v>5.8000000000000003E-2</v>
      </c>
      <c r="O453" s="2">
        <v>6.0999999999999999E-2</v>
      </c>
      <c r="P453" s="2">
        <v>6.6000000000000003E-2</v>
      </c>
      <c r="Q453" s="2">
        <v>6.0999999999999999E-2</v>
      </c>
      <c r="R453" s="2">
        <v>8.5000000000000006E-2</v>
      </c>
      <c r="S453" s="2">
        <v>6.3E-2</v>
      </c>
      <c r="T453" s="2">
        <v>5.7000000000000002E-2</v>
      </c>
      <c r="U453" s="2">
        <v>5.8000000000000003E-2</v>
      </c>
      <c r="V453" s="2">
        <v>0.06</v>
      </c>
    </row>
    <row r="454" spans="1:22" x14ac:dyDescent="0.25">
      <c r="A454" s="2">
        <v>751</v>
      </c>
      <c r="B454" s="2">
        <v>6.3E-2</v>
      </c>
      <c r="C454" s="2">
        <v>6.0999999999999999E-2</v>
      </c>
      <c r="D454" s="2">
        <v>8.4000000000000005E-2</v>
      </c>
      <c r="E454" s="2">
        <v>6.3E-2</v>
      </c>
      <c r="F454" s="2">
        <v>5.7000000000000002E-2</v>
      </c>
      <c r="G454" s="2">
        <v>5.8000000000000003E-2</v>
      </c>
      <c r="H454" s="2">
        <v>6.2E-2</v>
      </c>
      <c r="I454" s="2">
        <v>6.4000000000000001E-2</v>
      </c>
      <c r="J454" s="2">
        <v>6.3E-2</v>
      </c>
      <c r="K454" s="2">
        <v>9.5000000000000001E-2</v>
      </c>
      <c r="L454" s="2">
        <v>6.3E-2</v>
      </c>
      <c r="M454" s="2">
        <v>5.7000000000000002E-2</v>
      </c>
      <c r="N454" s="2">
        <v>5.8000000000000003E-2</v>
      </c>
      <c r="O454" s="2">
        <v>6.0999999999999999E-2</v>
      </c>
      <c r="P454" s="2">
        <v>6.6000000000000003E-2</v>
      </c>
      <c r="Q454" s="2">
        <v>6.0999999999999999E-2</v>
      </c>
      <c r="R454" s="2">
        <v>8.5000000000000006E-2</v>
      </c>
      <c r="S454" s="2">
        <v>6.3E-2</v>
      </c>
      <c r="T454" s="2">
        <v>5.7000000000000002E-2</v>
      </c>
      <c r="U454" s="2">
        <v>5.8000000000000003E-2</v>
      </c>
      <c r="V454" s="2">
        <v>0.06</v>
      </c>
    </row>
    <row r="455" spans="1:22" x14ac:dyDescent="0.25">
      <c r="A455" s="2">
        <v>752</v>
      </c>
      <c r="B455" s="2">
        <v>6.3E-2</v>
      </c>
      <c r="C455" s="2">
        <v>6.0999999999999999E-2</v>
      </c>
      <c r="D455" s="2">
        <v>8.4000000000000005E-2</v>
      </c>
      <c r="E455" s="2">
        <v>6.3E-2</v>
      </c>
      <c r="F455" s="2">
        <v>5.7000000000000002E-2</v>
      </c>
      <c r="G455" s="2">
        <v>5.8999999999999997E-2</v>
      </c>
      <c r="H455" s="2">
        <v>6.2E-2</v>
      </c>
      <c r="I455" s="2">
        <v>6.4000000000000001E-2</v>
      </c>
      <c r="J455" s="2">
        <v>6.3E-2</v>
      </c>
      <c r="K455" s="2">
        <v>9.5000000000000001E-2</v>
      </c>
      <c r="L455" s="2">
        <v>6.3E-2</v>
      </c>
      <c r="M455" s="2">
        <v>5.7000000000000002E-2</v>
      </c>
      <c r="N455" s="2">
        <v>5.8000000000000003E-2</v>
      </c>
      <c r="O455" s="2">
        <v>6.2E-2</v>
      </c>
      <c r="P455" s="2">
        <v>6.6000000000000003E-2</v>
      </c>
      <c r="Q455" s="2">
        <v>6.0999999999999999E-2</v>
      </c>
      <c r="R455" s="2">
        <v>8.5000000000000006E-2</v>
      </c>
      <c r="S455" s="2">
        <v>6.4000000000000001E-2</v>
      </c>
      <c r="T455" s="2">
        <v>5.7000000000000002E-2</v>
      </c>
      <c r="U455" s="2">
        <v>5.8999999999999997E-2</v>
      </c>
      <c r="V455" s="2">
        <v>0.06</v>
      </c>
    </row>
    <row r="456" spans="1:22" x14ac:dyDescent="0.25">
      <c r="A456" s="2">
        <v>753</v>
      </c>
      <c r="B456" s="2">
        <v>6.3E-2</v>
      </c>
      <c r="C456" s="2">
        <v>6.0999999999999999E-2</v>
      </c>
      <c r="D456" s="2">
        <v>8.4000000000000005E-2</v>
      </c>
      <c r="E456" s="2">
        <v>6.3E-2</v>
      </c>
      <c r="F456" s="2">
        <v>5.7000000000000002E-2</v>
      </c>
      <c r="G456" s="2">
        <v>5.8999999999999997E-2</v>
      </c>
      <c r="H456" s="2">
        <v>6.2E-2</v>
      </c>
      <c r="I456" s="2">
        <v>6.4000000000000001E-2</v>
      </c>
      <c r="J456" s="2">
        <v>6.3E-2</v>
      </c>
      <c r="K456" s="2">
        <v>9.5000000000000001E-2</v>
      </c>
      <c r="L456" s="2">
        <v>6.3E-2</v>
      </c>
      <c r="M456" s="2">
        <v>5.7000000000000002E-2</v>
      </c>
      <c r="N456" s="2">
        <v>5.8000000000000003E-2</v>
      </c>
      <c r="O456" s="2">
        <v>6.0999999999999999E-2</v>
      </c>
      <c r="P456" s="2">
        <v>6.6000000000000003E-2</v>
      </c>
      <c r="Q456" s="2">
        <v>6.0999999999999999E-2</v>
      </c>
      <c r="R456" s="2">
        <v>8.5000000000000006E-2</v>
      </c>
      <c r="S456" s="2">
        <v>6.3E-2</v>
      </c>
      <c r="T456" s="2">
        <v>5.7000000000000002E-2</v>
      </c>
      <c r="U456" s="2">
        <v>5.8000000000000003E-2</v>
      </c>
      <c r="V456" s="2">
        <v>0.06</v>
      </c>
    </row>
    <row r="457" spans="1:22" x14ac:dyDescent="0.25">
      <c r="A457" s="2">
        <v>754</v>
      </c>
      <c r="B457" s="2">
        <v>6.3E-2</v>
      </c>
      <c r="C457" s="2">
        <v>6.0999999999999999E-2</v>
      </c>
      <c r="D457" s="2">
        <v>8.3000000000000004E-2</v>
      </c>
      <c r="E457" s="2">
        <v>6.3E-2</v>
      </c>
      <c r="F457" s="2">
        <v>5.7000000000000002E-2</v>
      </c>
      <c r="G457" s="2">
        <v>5.8000000000000003E-2</v>
      </c>
      <c r="H457" s="2">
        <v>6.2E-2</v>
      </c>
      <c r="I457" s="2">
        <v>6.4000000000000001E-2</v>
      </c>
      <c r="J457" s="2">
        <v>6.3E-2</v>
      </c>
      <c r="K457" s="2">
        <v>9.5000000000000001E-2</v>
      </c>
      <c r="L457" s="2">
        <v>6.3E-2</v>
      </c>
      <c r="M457" s="2">
        <v>5.7000000000000002E-2</v>
      </c>
      <c r="N457" s="2">
        <v>5.8000000000000003E-2</v>
      </c>
      <c r="O457" s="2">
        <v>6.0999999999999999E-2</v>
      </c>
      <c r="P457" s="2">
        <v>6.6000000000000003E-2</v>
      </c>
      <c r="Q457" s="2">
        <v>6.0999999999999999E-2</v>
      </c>
      <c r="R457" s="2">
        <v>8.5000000000000006E-2</v>
      </c>
      <c r="S457" s="2">
        <v>6.3E-2</v>
      </c>
      <c r="T457" s="2">
        <v>5.7000000000000002E-2</v>
      </c>
      <c r="U457" s="2">
        <v>5.8000000000000003E-2</v>
      </c>
      <c r="V457" s="2">
        <v>0.06</v>
      </c>
    </row>
    <row r="458" spans="1:22" x14ac:dyDescent="0.25">
      <c r="A458" s="2">
        <v>755</v>
      </c>
      <c r="B458" s="2">
        <v>6.3E-2</v>
      </c>
      <c r="C458" s="2">
        <v>6.0999999999999999E-2</v>
      </c>
      <c r="D458" s="2">
        <v>8.4000000000000005E-2</v>
      </c>
      <c r="E458" s="2">
        <v>6.3E-2</v>
      </c>
      <c r="F458" s="2">
        <v>5.7000000000000002E-2</v>
      </c>
      <c r="G458" s="2">
        <v>5.8000000000000003E-2</v>
      </c>
      <c r="H458" s="2">
        <v>6.2E-2</v>
      </c>
      <c r="I458" s="2">
        <v>6.4000000000000001E-2</v>
      </c>
      <c r="J458" s="2">
        <v>6.3E-2</v>
      </c>
      <c r="K458" s="2">
        <v>9.5000000000000001E-2</v>
      </c>
      <c r="L458" s="2">
        <v>6.3E-2</v>
      </c>
      <c r="M458" s="2">
        <v>5.7000000000000002E-2</v>
      </c>
      <c r="N458" s="2">
        <v>5.8000000000000003E-2</v>
      </c>
      <c r="O458" s="2">
        <v>6.0999999999999999E-2</v>
      </c>
      <c r="P458" s="2">
        <v>6.6000000000000003E-2</v>
      </c>
      <c r="Q458" s="2">
        <v>6.0999999999999999E-2</v>
      </c>
      <c r="R458" s="2">
        <v>8.5000000000000006E-2</v>
      </c>
      <c r="S458" s="2">
        <v>6.3E-2</v>
      </c>
      <c r="T458" s="2">
        <v>5.7000000000000002E-2</v>
      </c>
      <c r="U458" s="2">
        <v>5.8000000000000003E-2</v>
      </c>
      <c r="V458" s="2">
        <v>0.06</v>
      </c>
    </row>
    <row r="459" spans="1:22" x14ac:dyDescent="0.25">
      <c r="A459" s="2">
        <v>756</v>
      </c>
      <c r="B459" s="2">
        <v>6.3E-2</v>
      </c>
      <c r="C459" s="2">
        <v>6.0999999999999999E-2</v>
      </c>
      <c r="D459" s="2">
        <v>8.4000000000000005E-2</v>
      </c>
      <c r="E459" s="2">
        <v>6.3E-2</v>
      </c>
      <c r="F459" s="2">
        <v>5.7000000000000002E-2</v>
      </c>
      <c r="G459" s="2">
        <v>5.8999999999999997E-2</v>
      </c>
      <c r="H459" s="2">
        <v>6.2E-2</v>
      </c>
      <c r="I459" s="2">
        <v>6.4000000000000001E-2</v>
      </c>
      <c r="J459" s="2">
        <v>6.3E-2</v>
      </c>
      <c r="K459" s="2">
        <v>9.5000000000000001E-2</v>
      </c>
      <c r="L459" s="2">
        <v>6.3E-2</v>
      </c>
      <c r="M459" s="2">
        <v>5.7000000000000002E-2</v>
      </c>
      <c r="N459" s="2">
        <v>5.8000000000000003E-2</v>
      </c>
      <c r="O459" s="2">
        <v>6.2E-2</v>
      </c>
      <c r="P459" s="2">
        <v>6.6000000000000003E-2</v>
      </c>
      <c r="Q459" s="2">
        <v>6.0999999999999999E-2</v>
      </c>
      <c r="R459" s="2">
        <v>8.5000000000000006E-2</v>
      </c>
      <c r="S459" s="2">
        <v>6.4000000000000001E-2</v>
      </c>
      <c r="T459" s="2">
        <v>5.7000000000000002E-2</v>
      </c>
      <c r="U459" s="2">
        <v>5.8999999999999997E-2</v>
      </c>
      <c r="V459" s="2">
        <v>0.06</v>
      </c>
    </row>
    <row r="460" spans="1:22" x14ac:dyDescent="0.25">
      <c r="A460" s="2">
        <v>757</v>
      </c>
      <c r="B460" s="2">
        <v>6.3E-2</v>
      </c>
      <c r="C460" s="2">
        <v>6.0999999999999999E-2</v>
      </c>
      <c r="D460" s="2">
        <v>8.4000000000000005E-2</v>
      </c>
      <c r="E460" s="2">
        <v>6.3E-2</v>
      </c>
      <c r="F460" s="2">
        <v>5.7000000000000002E-2</v>
      </c>
      <c r="G460" s="2">
        <v>5.8000000000000003E-2</v>
      </c>
      <c r="H460" s="2">
        <v>6.0999999999999999E-2</v>
      </c>
      <c r="I460" s="2">
        <v>6.3E-2</v>
      </c>
      <c r="J460" s="2">
        <v>6.2E-2</v>
      </c>
      <c r="K460" s="2">
        <v>9.5000000000000001E-2</v>
      </c>
      <c r="L460" s="2">
        <v>6.3E-2</v>
      </c>
      <c r="M460" s="2">
        <v>5.7000000000000002E-2</v>
      </c>
      <c r="N460" s="2">
        <v>5.8000000000000003E-2</v>
      </c>
      <c r="O460" s="2">
        <v>6.0999999999999999E-2</v>
      </c>
      <c r="P460" s="2">
        <v>6.6000000000000003E-2</v>
      </c>
      <c r="Q460" s="2">
        <v>6.0999999999999999E-2</v>
      </c>
      <c r="R460" s="2">
        <v>8.5000000000000006E-2</v>
      </c>
      <c r="S460" s="2">
        <v>6.3E-2</v>
      </c>
      <c r="T460" s="2">
        <v>5.7000000000000002E-2</v>
      </c>
      <c r="U460" s="2">
        <v>5.8000000000000003E-2</v>
      </c>
      <c r="V460" s="2">
        <v>0.06</v>
      </c>
    </row>
    <row r="461" spans="1:22" x14ac:dyDescent="0.25">
      <c r="A461" s="2">
        <v>758</v>
      </c>
      <c r="B461" s="2">
        <v>6.3E-2</v>
      </c>
      <c r="C461" s="2">
        <v>6.0999999999999999E-2</v>
      </c>
      <c r="D461" s="2">
        <v>8.4000000000000005E-2</v>
      </c>
      <c r="E461" s="2">
        <v>6.3E-2</v>
      </c>
      <c r="F461" s="2">
        <v>5.7000000000000002E-2</v>
      </c>
      <c r="G461" s="2">
        <v>5.8000000000000003E-2</v>
      </c>
      <c r="H461" s="2">
        <v>6.2E-2</v>
      </c>
      <c r="I461" s="2">
        <v>6.3E-2</v>
      </c>
      <c r="J461" s="2">
        <v>6.2E-2</v>
      </c>
      <c r="K461" s="2">
        <v>9.5000000000000001E-2</v>
      </c>
      <c r="L461" s="2">
        <v>6.3E-2</v>
      </c>
      <c r="M461" s="2">
        <v>5.7000000000000002E-2</v>
      </c>
      <c r="N461" s="2">
        <v>5.8000000000000003E-2</v>
      </c>
      <c r="O461" s="2">
        <v>6.0999999999999999E-2</v>
      </c>
      <c r="P461" s="2">
        <v>6.6000000000000003E-2</v>
      </c>
      <c r="Q461" s="2">
        <v>6.0999999999999999E-2</v>
      </c>
      <c r="R461" s="2">
        <v>8.5000000000000006E-2</v>
      </c>
      <c r="S461" s="2">
        <v>6.3E-2</v>
      </c>
      <c r="T461" s="2">
        <v>5.7000000000000002E-2</v>
      </c>
      <c r="U461" s="2">
        <v>5.8000000000000003E-2</v>
      </c>
      <c r="V461" s="2">
        <v>0.06</v>
      </c>
    </row>
    <row r="462" spans="1:22" x14ac:dyDescent="0.25">
      <c r="A462" s="2">
        <v>759</v>
      </c>
      <c r="B462" s="2">
        <v>6.3E-2</v>
      </c>
      <c r="C462" s="2">
        <v>6.0999999999999999E-2</v>
      </c>
      <c r="D462" s="2">
        <v>8.4000000000000005E-2</v>
      </c>
      <c r="E462" s="2">
        <v>6.3E-2</v>
      </c>
      <c r="F462" s="2">
        <v>5.7000000000000002E-2</v>
      </c>
      <c r="G462" s="2">
        <v>5.8000000000000003E-2</v>
      </c>
      <c r="H462" s="2">
        <v>6.0999999999999999E-2</v>
      </c>
      <c r="I462" s="2">
        <v>6.3E-2</v>
      </c>
      <c r="J462" s="2">
        <v>6.2E-2</v>
      </c>
      <c r="K462" s="2">
        <v>9.5000000000000001E-2</v>
      </c>
      <c r="L462" s="2">
        <v>6.3E-2</v>
      </c>
      <c r="M462" s="2">
        <v>5.7000000000000002E-2</v>
      </c>
      <c r="N462" s="2">
        <v>5.8000000000000003E-2</v>
      </c>
      <c r="O462" s="2">
        <v>6.0999999999999999E-2</v>
      </c>
      <c r="P462" s="2">
        <v>6.6000000000000003E-2</v>
      </c>
      <c r="Q462" s="2">
        <v>0.06</v>
      </c>
      <c r="R462" s="2">
        <v>8.4000000000000005E-2</v>
      </c>
      <c r="S462" s="2">
        <v>6.3E-2</v>
      </c>
      <c r="T462" s="2">
        <v>5.7000000000000002E-2</v>
      </c>
      <c r="U462" s="2">
        <v>5.8000000000000003E-2</v>
      </c>
      <c r="V462" s="2">
        <v>0.06</v>
      </c>
    </row>
    <row r="463" spans="1:22" x14ac:dyDescent="0.25">
      <c r="A463" s="2">
        <v>760</v>
      </c>
      <c r="B463" s="2">
        <v>6.2E-2</v>
      </c>
      <c r="C463" s="2">
        <v>6.0999999999999999E-2</v>
      </c>
      <c r="D463" s="2">
        <v>8.4000000000000005E-2</v>
      </c>
      <c r="E463" s="2">
        <v>6.3E-2</v>
      </c>
      <c r="F463" s="2">
        <v>5.7000000000000002E-2</v>
      </c>
      <c r="G463" s="2">
        <v>5.8000000000000003E-2</v>
      </c>
      <c r="H463" s="2">
        <v>6.0999999999999999E-2</v>
      </c>
      <c r="I463" s="2">
        <v>6.3E-2</v>
      </c>
      <c r="J463" s="2">
        <v>6.2E-2</v>
      </c>
      <c r="K463" s="2">
        <v>9.4E-2</v>
      </c>
      <c r="L463" s="2">
        <v>6.3E-2</v>
      </c>
      <c r="M463" s="2">
        <v>5.7000000000000002E-2</v>
      </c>
      <c r="N463" s="2">
        <v>5.8000000000000003E-2</v>
      </c>
      <c r="O463" s="2">
        <v>6.0999999999999999E-2</v>
      </c>
      <c r="P463" s="2">
        <v>6.5000000000000002E-2</v>
      </c>
      <c r="Q463" s="2">
        <v>0.06</v>
      </c>
      <c r="R463" s="2">
        <v>8.4000000000000005E-2</v>
      </c>
      <c r="S463" s="2">
        <v>6.3E-2</v>
      </c>
      <c r="T463" s="2">
        <v>5.7000000000000002E-2</v>
      </c>
      <c r="U463" s="2">
        <v>5.8000000000000003E-2</v>
      </c>
      <c r="V463" s="2">
        <v>5.8999999999999997E-2</v>
      </c>
    </row>
    <row r="464" spans="1:22" x14ac:dyDescent="0.25">
      <c r="A464" s="2">
        <v>761</v>
      </c>
      <c r="B464" s="2">
        <v>6.2E-2</v>
      </c>
      <c r="C464" s="2">
        <v>0.06</v>
      </c>
      <c r="D464" s="2">
        <v>8.3000000000000004E-2</v>
      </c>
      <c r="E464" s="2">
        <v>6.2E-2</v>
      </c>
      <c r="F464" s="2">
        <v>5.7000000000000002E-2</v>
      </c>
      <c r="G464" s="2">
        <v>5.8000000000000003E-2</v>
      </c>
      <c r="H464" s="2">
        <v>6.0999999999999999E-2</v>
      </c>
      <c r="I464" s="2">
        <v>6.3E-2</v>
      </c>
      <c r="J464" s="2">
        <v>6.2E-2</v>
      </c>
      <c r="K464" s="2">
        <v>9.4E-2</v>
      </c>
      <c r="L464" s="2">
        <v>6.2E-2</v>
      </c>
      <c r="M464" s="2">
        <v>5.6000000000000001E-2</v>
      </c>
      <c r="N464" s="2">
        <v>5.8000000000000003E-2</v>
      </c>
      <c r="O464" s="2">
        <v>6.0999999999999999E-2</v>
      </c>
      <c r="P464" s="2">
        <v>6.5000000000000002E-2</v>
      </c>
      <c r="Q464" s="2">
        <v>0.06</v>
      </c>
      <c r="R464" s="2">
        <v>8.4000000000000005E-2</v>
      </c>
      <c r="S464" s="2">
        <v>6.3E-2</v>
      </c>
      <c r="T464" s="2">
        <v>5.7000000000000002E-2</v>
      </c>
      <c r="U464" s="2">
        <v>5.8000000000000003E-2</v>
      </c>
      <c r="V464" s="2">
        <v>5.8999999999999997E-2</v>
      </c>
    </row>
    <row r="465" spans="1:22" x14ac:dyDescent="0.25">
      <c r="A465" s="2">
        <v>762</v>
      </c>
      <c r="B465" s="2">
        <v>6.2E-2</v>
      </c>
      <c r="C465" s="2">
        <v>0.06</v>
      </c>
      <c r="D465" s="2">
        <v>8.3000000000000004E-2</v>
      </c>
      <c r="E465" s="2">
        <v>6.2E-2</v>
      </c>
      <c r="F465" s="2">
        <v>5.6000000000000001E-2</v>
      </c>
      <c r="G465" s="2">
        <v>5.7000000000000002E-2</v>
      </c>
      <c r="H465" s="2">
        <v>6.0999999999999999E-2</v>
      </c>
      <c r="I465" s="2">
        <v>6.3E-2</v>
      </c>
      <c r="J465" s="2">
        <v>6.2E-2</v>
      </c>
      <c r="K465" s="2">
        <v>9.4E-2</v>
      </c>
      <c r="L465" s="2">
        <v>6.2E-2</v>
      </c>
      <c r="M465" s="2">
        <v>5.6000000000000001E-2</v>
      </c>
      <c r="N465" s="2">
        <v>5.7000000000000002E-2</v>
      </c>
      <c r="O465" s="2">
        <v>6.0999999999999999E-2</v>
      </c>
      <c r="P465" s="2">
        <v>6.5000000000000002E-2</v>
      </c>
      <c r="Q465" s="2">
        <v>0.06</v>
      </c>
      <c r="R465" s="2">
        <v>8.4000000000000005E-2</v>
      </c>
      <c r="S465" s="2">
        <v>6.3E-2</v>
      </c>
      <c r="T465" s="2">
        <v>5.7000000000000002E-2</v>
      </c>
      <c r="U465" s="2">
        <v>5.7000000000000002E-2</v>
      </c>
      <c r="V465" s="2">
        <v>5.8999999999999997E-2</v>
      </c>
    </row>
    <row r="466" spans="1:22" x14ac:dyDescent="0.25">
      <c r="A466" s="2">
        <v>763</v>
      </c>
      <c r="B466" s="2">
        <v>6.2E-2</v>
      </c>
      <c r="C466" s="2">
        <v>0.06</v>
      </c>
      <c r="D466" s="2">
        <v>8.3000000000000004E-2</v>
      </c>
      <c r="E466" s="2">
        <v>6.2E-2</v>
      </c>
      <c r="F466" s="2">
        <v>5.6000000000000001E-2</v>
      </c>
      <c r="G466" s="2">
        <v>5.7000000000000002E-2</v>
      </c>
      <c r="H466" s="2">
        <v>6.0999999999999999E-2</v>
      </c>
      <c r="I466" s="2">
        <v>6.3E-2</v>
      </c>
      <c r="J466" s="2">
        <v>6.0999999999999999E-2</v>
      </c>
      <c r="K466" s="2">
        <v>9.4E-2</v>
      </c>
      <c r="L466" s="2">
        <v>6.2E-2</v>
      </c>
      <c r="M466" s="2">
        <v>5.6000000000000001E-2</v>
      </c>
      <c r="N466" s="2">
        <v>5.7000000000000002E-2</v>
      </c>
      <c r="O466" s="2">
        <v>0.06</v>
      </c>
      <c r="P466" s="2">
        <v>6.5000000000000002E-2</v>
      </c>
      <c r="Q466" s="2">
        <v>0.06</v>
      </c>
      <c r="R466" s="2">
        <v>8.4000000000000005E-2</v>
      </c>
      <c r="S466" s="2">
        <v>6.2E-2</v>
      </c>
      <c r="T466" s="2">
        <v>5.6000000000000001E-2</v>
      </c>
      <c r="U466" s="2">
        <v>5.8000000000000003E-2</v>
      </c>
      <c r="V466" s="2">
        <v>5.8999999999999997E-2</v>
      </c>
    </row>
    <row r="467" spans="1:22" x14ac:dyDescent="0.25">
      <c r="A467" s="2">
        <v>764</v>
      </c>
      <c r="B467" s="2">
        <v>6.2E-2</v>
      </c>
      <c r="C467" s="2">
        <v>0.06</v>
      </c>
      <c r="D467" s="2">
        <v>8.3000000000000004E-2</v>
      </c>
      <c r="E467" s="2">
        <v>6.2E-2</v>
      </c>
      <c r="F467" s="2">
        <v>5.6000000000000001E-2</v>
      </c>
      <c r="G467" s="2">
        <v>5.7000000000000002E-2</v>
      </c>
      <c r="H467" s="2">
        <v>6.0999999999999999E-2</v>
      </c>
      <c r="I467" s="2">
        <v>6.3E-2</v>
      </c>
      <c r="J467" s="2">
        <v>6.0999999999999999E-2</v>
      </c>
      <c r="K467" s="2">
        <v>9.4E-2</v>
      </c>
      <c r="L467" s="2">
        <v>6.2E-2</v>
      </c>
      <c r="M467" s="2">
        <v>5.6000000000000001E-2</v>
      </c>
      <c r="N467" s="2">
        <v>5.7000000000000002E-2</v>
      </c>
      <c r="O467" s="2">
        <v>0.06</v>
      </c>
      <c r="P467" s="2">
        <v>6.5000000000000002E-2</v>
      </c>
      <c r="Q467" s="2">
        <v>0.06</v>
      </c>
      <c r="R467" s="2">
        <v>8.4000000000000005E-2</v>
      </c>
      <c r="S467" s="2">
        <v>6.2E-2</v>
      </c>
      <c r="T467" s="2">
        <v>5.6000000000000001E-2</v>
      </c>
      <c r="U467" s="2">
        <v>5.7000000000000002E-2</v>
      </c>
      <c r="V467" s="2">
        <v>5.8999999999999997E-2</v>
      </c>
    </row>
    <row r="468" spans="1:22" x14ac:dyDescent="0.25">
      <c r="A468" s="2">
        <v>765</v>
      </c>
      <c r="B468" s="2">
        <v>6.0999999999999999E-2</v>
      </c>
      <c r="C468" s="2">
        <v>0.06</v>
      </c>
      <c r="D468" s="2">
        <v>8.2000000000000003E-2</v>
      </c>
      <c r="E468" s="2">
        <v>6.2E-2</v>
      </c>
      <c r="F468" s="2">
        <v>5.6000000000000001E-2</v>
      </c>
      <c r="G468" s="2">
        <v>5.7000000000000002E-2</v>
      </c>
      <c r="H468" s="2">
        <v>0.06</v>
      </c>
      <c r="I468" s="2">
        <v>6.2E-2</v>
      </c>
      <c r="J468" s="2">
        <v>6.0999999999999999E-2</v>
      </c>
      <c r="K468" s="2">
        <v>9.2999999999999999E-2</v>
      </c>
      <c r="L468" s="2">
        <v>6.2E-2</v>
      </c>
      <c r="M468" s="2">
        <v>5.6000000000000001E-2</v>
      </c>
      <c r="N468" s="2">
        <v>5.7000000000000002E-2</v>
      </c>
      <c r="O468" s="2">
        <v>0.06</v>
      </c>
      <c r="P468" s="2">
        <v>6.5000000000000002E-2</v>
      </c>
      <c r="Q468" s="2">
        <v>5.8999999999999997E-2</v>
      </c>
      <c r="R468" s="2">
        <v>8.4000000000000005E-2</v>
      </c>
      <c r="S468" s="2">
        <v>6.2E-2</v>
      </c>
      <c r="T468" s="2">
        <v>5.6000000000000001E-2</v>
      </c>
      <c r="U468" s="2">
        <v>5.7000000000000002E-2</v>
      </c>
      <c r="V468" s="2">
        <v>5.8999999999999997E-2</v>
      </c>
    </row>
    <row r="469" spans="1:22" x14ac:dyDescent="0.25">
      <c r="A469" s="2">
        <v>766</v>
      </c>
      <c r="B469" s="2">
        <v>6.0999999999999999E-2</v>
      </c>
      <c r="C469" s="2">
        <v>0.06</v>
      </c>
      <c r="D469" s="2">
        <v>8.2000000000000003E-2</v>
      </c>
      <c r="E469" s="2">
        <v>6.2E-2</v>
      </c>
      <c r="F469" s="2">
        <v>5.6000000000000001E-2</v>
      </c>
      <c r="G469" s="2">
        <v>5.7000000000000002E-2</v>
      </c>
      <c r="H469" s="2">
        <v>0.06</v>
      </c>
      <c r="I469" s="2">
        <v>6.2E-2</v>
      </c>
      <c r="J469" s="2">
        <v>6.0999999999999999E-2</v>
      </c>
      <c r="K469" s="2">
        <v>9.2999999999999999E-2</v>
      </c>
      <c r="L469" s="2">
        <v>6.2E-2</v>
      </c>
      <c r="M469" s="2">
        <v>5.6000000000000001E-2</v>
      </c>
      <c r="N469" s="2">
        <v>5.7000000000000002E-2</v>
      </c>
      <c r="O469" s="2">
        <v>0.06</v>
      </c>
      <c r="P469" s="2">
        <v>6.5000000000000002E-2</v>
      </c>
      <c r="Q469" s="2">
        <v>5.8999999999999997E-2</v>
      </c>
      <c r="R469" s="2">
        <v>8.4000000000000005E-2</v>
      </c>
      <c r="S469" s="2">
        <v>6.2E-2</v>
      </c>
      <c r="T469" s="2">
        <v>5.6000000000000001E-2</v>
      </c>
      <c r="U469" s="2">
        <v>5.7000000000000002E-2</v>
      </c>
      <c r="V469" s="2">
        <v>5.8999999999999997E-2</v>
      </c>
    </row>
    <row r="470" spans="1:22" x14ac:dyDescent="0.25">
      <c r="A470" s="2">
        <v>767</v>
      </c>
      <c r="B470" s="2">
        <v>6.0999999999999999E-2</v>
      </c>
      <c r="C470" s="2">
        <v>0.06</v>
      </c>
      <c r="D470" s="2">
        <v>8.2000000000000003E-2</v>
      </c>
      <c r="E470" s="2">
        <v>6.2E-2</v>
      </c>
      <c r="F470" s="2">
        <v>5.6000000000000001E-2</v>
      </c>
      <c r="G470" s="2">
        <v>5.7000000000000002E-2</v>
      </c>
      <c r="H470" s="2">
        <v>0.06</v>
      </c>
      <c r="I470" s="2">
        <v>6.2E-2</v>
      </c>
      <c r="J470" s="2">
        <v>6.0999999999999999E-2</v>
      </c>
      <c r="K470" s="2">
        <v>9.2999999999999999E-2</v>
      </c>
      <c r="L470" s="2">
        <v>6.0999999999999999E-2</v>
      </c>
      <c r="M470" s="2">
        <v>5.6000000000000001E-2</v>
      </c>
      <c r="N470" s="2">
        <v>5.7000000000000002E-2</v>
      </c>
      <c r="O470" s="2">
        <v>0.06</v>
      </c>
      <c r="P470" s="2">
        <v>6.4000000000000001E-2</v>
      </c>
      <c r="Q470" s="2">
        <v>5.8999999999999997E-2</v>
      </c>
      <c r="R470" s="2">
        <v>8.3000000000000004E-2</v>
      </c>
      <c r="S470" s="2">
        <v>6.2E-2</v>
      </c>
      <c r="T470" s="2">
        <v>5.6000000000000001E-2</v>
      </c>
      <c r="U470" s="2">
        <v>5.7000000000000002E-2</v>
      </c>
      <c r="V470" s="2">
        <v>5.8999999999999997E-2</v>
      </c>
    </row>
    <row r="471" spans="1:22" x14ac:dyDescent="0.25">
      <c r="A471" s="2">
        <v>768</v>
      </c>
      <c r="B471" s="2">
        <v>6.0999999999999999E-2</v>
      </c>
      <c r="C471" s="2">
        <v>5.8999999999999997E-2</v>
      </c>
      <c r="D471" s="2">
        <v>8.2000000000000003E-2</v>
      </c>
      <c r="E471" s="2">
        <v>6.0999999999999999E-2</v>
      </c>
      <c r="F471" s="2">
        <v>5.5E-2</v>
      </c>
      <c r="G471" s="2">
        <v>5.7000000000000002E-2</v>
      </c>
      <c r="H471" s="2">
        <v>0.06</v>
      </c>
      <c r="I471" s="2">
        <v>6.2E-2</v>
      </c>
      <c r="J471" s="2">
        <v>6.0999999999999999E-2</v>
      </c>
      <c r="K471" s="2">
        <v>9.2999999999999999E-2</v>
      </c>
      <c r="L471" s="2">
        <v>6.0999999999999999E-2</v>
      </c>
      <c r="M471" s="2">
        <v>5.5E-2</v>
      </c>
      <c r="N471" s="2">
        <v>5.7000000000000002E-2</v>
      </c>
      <c r="O471" s="2">
        <v>0.06</v>
      </c>
      <c r="P471" s="2">
        <v>6.4000000000000001E-2</v>
      </c>
      <c r="Q471" s="2">
        <v>5.8999999999999997E-2</v>
      </c>
      <c r="R471" s="2">
        <v>8.4000000000000005E-2</v>
      </c>
      <c r="S471" s="2">
        <v>6.0999999999999999E-2</v>
      </c>
      <c r="T471" s="2">
        <v>5.6000000000000001E-2</v>
      </c>
      <c r="U471" s="2">
        <v>5.7000000000000002E-2</v>
      </c>
      <c r="V471" s="2">
        <v>5.8000000000000003E-2</v>
      </c>
    </row>
    <row r="472" spans="1:22" x14ac:dyDescent="0.25">
      <c r="A472" s="2">
        <v>769</v>
      </c>
      <c r="B472" s="2">
        <v>6.0999999999999999E-2</v>
      </c>
      <c r="C472" s="2">
        <v>0.06</v>
      </c>
      <c r="D472" s="2">
        <v>8.2000000000000003E-2</v>
      </c>
      <c r="E472" s="2">
        <v>6.2E-2</v>
      </c>
      <c r="F472" s="2">
        <v>5.6000000000000001E-2</v>
      </c>
      <c r="G472" s="2">
        <v>5.7000000000000002E-2</v>
      </c>
      <c r="H472" s="2">
        <v>0.06</v>
      </c>
      <c r="I472" s="2">
        <v>6.2E-2</v>
      </c>
      <c r="J472" s="2">
        <v>6.0999999999999999E-2</v>
      </c>
      <c r="K472" s="2">
        <v>9.2999999999999999E-2</v>
      </c>
      <c r="L472" s="2">
        <v>6.0999999999999999E-2</v>
      </c>
      <c r="M472" s="2">
        <v>5.6000000000000001E-2</v>
      </c>
      <c r="N472" s="2">
        <v>5.7000000000000002E-2</v>
      </c>
      <c r="O472" s="2">
        <v>0.06</v>
      </c>
      <c r="P472" s="2">
        <v>6.4000000000000001E-2</v>
      </c>
      <c r="Q472" s="2">
        <v>5.8999999999999997E-2</v>
      </c>
      <c r="R472" s="2">
        <v>8.3000000000000004E-2</v>
      </c>
      <c r="S472" s="2">
        <v>6.2E-2</v>
      </c>
      <c r="T472" s="2">
        <v>5.6000000000000001E-2</v>
      </c>
      <c r="U472" s="2">
        <v>5.7000000000000002E-2</v>
      </c>
      <c r="V472" s="2">
        <v>5.8000000000000003E-2</v>
      </c>
    </row>
    <row r="473" spans="1:22" x14ac:dyDescent="0.25">
      <c r="A473" s="2">
        <v>770</v>
      </c>
      <c r="B473" s="2">
        <v>6.0999999999999999E-2</v>
      </c>
      <c r="C473" s="2">
        <v>5.8999999999999997E-2</v>
      </c>
      <c r="D473" s="2">
        <v>8.1000000000000003E-2</v>
      </c>
      <c r="E473" s="2">
        <v>6.0999999999999999E-2</v>
      </c>
      <c r="F473" s="2">
        <v>5.5E-2</v>
      </c>
      <c r="G473" s="2">
        <v>5.6000000000000001E-2</v>
      </c>
      <c r="H473" s="2">
        <v>0.06</v>
      </c>
      <c r="I473" s="2">
        <v>6.2E-2</v>
      </c>
      <c r="J473" s="2">
        <v>6.0999999999999999E-2</v>
      </c>
      <c r="K473" s="2">
        <v>9.2999999999999999E-2</v>
      </c>
      <c r="L473" s="2">
        <v>6.0999999999999999E-2</v>
      </c>
      <c r="M473" s="2">
        <v>5.5E-2</v>
      </c>
      <c r="N473" s="2">
        <v>5.6000000000000001E-2</v>
      </c>
      <c r="O473" s="2">
        <v>5.8999999999999997E-2</v>
      </c>
      <c r="P473" s="2">
        <v>6.4000000000000001E-2</v>
      </c>
      <c r="Q473" s="2">
        <v>5.8999999999999997E-2</v>
      </c>
      <c r="R473" s="2">
        <v>8.3000000000000004E-2</v>
      </c>
      <c r="S473" s="2">
        <v>6.2E-2</v>
      </c>
      <c r="T473" s="2">
        <v>5.6000000000000001E-2</v>
      </c>
      <c r="U473" s="2">
        <v>5.6000000000000001E-2</v>
      </c>
      <c r="V473" s="2">
        <v>5.8000000000000003E-2</v>
      </c>
    </row>
    <row r="474" spans="1:22" x14ac:dyDescent="0.25">
      <c r="A474" s="2">
        <v>771</v>
      </c>
      <c r="B474" s="2">
        <v>6.0999999999999999E-2</v>
      </c>
      <c r="C474" s="2">
        <v>5.8999999999999997E-2</v>
      </c>
      <c r="D474" s="2">
        <v>8.2000000000000003E-2</v>
      </c>
      <c r="E474" s="2">
        <v>6.0999999999999999E-2</v>
      </c>
      <c r="F474" s="2">
        <v>5.5E-2</v>
      </c>
      <c r="G474" s="2">
        <v>5.7000000000000002E-2</v>
      </c>
      <c r="H474" s="2">
        <v>0.06</v>
      </c>
      <c r="I474" s="2">
        <v>6.2E-2</v>
      </c>
      <c r="J474" s="2">
        <v>6.0999999999999999E-2</v>
      </c>
      <c r="K474" s="2">
        <v>9.2999999999999999E-2</v>
      </c>
      <c r="L474" s="2">
        <v>6.0999999999999999E-2</v>
      </c>
      <c r="M474" s="2">
        <v>5.5E-2</v>
      </c>
      <c r="N474" s="2">
        <v>5.7000000000000002E-2</v>
      </c>
      <c r="O474" s="2">
        <v>0.06</v>
      </c>
      <c r="P474" s="2">
        <v>6.4000000000000001E-2</v>
      </c>
      <c r="Q474" s="2">
        <v>5.8999999999999997E-2</v>
      </c>
      <c r="R474" s="2">
        <v>8.3000000000000004E-2</v>
      </c>
      <c r="S474" s="2">
        <v>6.0999999999999999E-2</v>
      </c>
      <c r="T474" s="2">
        <v>5.6000000000000001E-2</v>
      </c>
      <c r="U474" s="2">
        <v>5.7000000000000002E-2</v>
      </c>
      <c r="V474" s="2">
        <v>5.8000000000000003E-2</v>
      </c>
    </row>
    <row r="475" spans="1:22" x14ac:dyDescent="0.25">
      <c r="A475" s="2">
        <v>772</v>
      </c>
      <c r="B475" s="2">
        <v>6.0999999999999999E-2</v>
      </c>
      <c r="C475" s="2">
        <v>5.8999999999999997E-2</v>
      </c>
      <c r="D475" s="2">
        <v>8.1000000000000003E-2</v>
      </c>
      <c r="E475" s="2">
        <v>6.0999999999999999E-2</v>
      </c>
      <c r="F475" s="2">
        <v>5.5E-2</v>
      </c>
      <c r="G475" s="2">
        <v>5.6000000000000001E-2</v>
      </c>
      <c r="H475" s="2">
        <v>0.06</v>
      </c>
      <c r="I475" s="2">
        <v>6.2E-2</v>
      </c>
      <c r="J475" s="2">
        <v>0.06</v>
      </c>
      <c r="K475" s="2">
        <v>9.2999999999999999E-2</v>
      </c>
      <c r="L475" s="2">
        <v>6.0999999999999999E-2</v>
      </c>
      <c r="M475" s="2">
        <v>5.5E-2</v>
      </c>
      <c r="N475" s="2">
        <v>5.6000000000000001E-2</v>
      </c>
      <c r="O475" s="2">
        <v>5.8999999999999997E-2</v>
      </c>
      <c r="P475" s="2">
        <v>6.4000000000000001E-2</v>
      </c>
      <c r="Q475" s="2">
        <v>5.8999999999999997E-2</v>
      </c>
      <c r="R475" s="2">
        <v>8.3000000000000004E-2</v>
      </c>
      <c r="S475" s="2">
        <v>6.0999999999999999E-2</v>
      </c>
      <c r="T475" s="2">
        <v>5.5E-2</v>
      </c>
      <c r="U475" s="2">
        <v>5.6000000000000001E-2</v>
      </c>
      <c r="V475" s="2">
        <v>5.8000000000000003E-2</v>
      </c>
    </row>
    <row r="476" spans="1:22" x14ac:dyDescent="0.25">
      <c r="A476" s="2">
        <v>773</v>
      </c>
      <c r="B476" s="2">
        <v>6.0999999999999999E-2</v>
      </c>
      <c r="C476" s="2">
        <v>5.8999999999999997E-2</v>
      </c>
      <c r="D476" s="2">
        <v>8.1000000000000003E-2</v>
      </c>
      <c r="E476" s="2">
        <v>6.0999999999999999E-2</v>
      </c>
      <c r="F476" s="2">
        <v>5.5E-2</v>
      </c>
      <c r="G476" s="2">
        <v>5.6000000000000001E-2</v>
      </c>
      <c r="H476" s="2">
        <v>5.8999999999999997E-2</v>
      </c>
      <c r="I476" s="2">
        <v>6.0999999999999999E-2</v>
      </c>
      <c r="J476" s="2">
        <v>0.06</v>
      </c>
      <c r="K476" s="2">
        <v>9.2999999999999999E-2</v>
      </c>
      <c r="L476" s="2">
        <v>6.0999999999999999E-2</v>
      </c>
      <c r="M476" s="2">
        <v>5.5E-2</v>
      </c>
      <c r="N476" s="2">
        <v>5.6000000000000001E-2</v>
      </c>
      <c r="O476" s="2">
        <v>5.8999999999999997E-2</v>
      </c>
      <c r="P476" s="2">
        <v>6.4000000000000001E-2</v>
      </c>
      <c r="Q476" s="2">
        <v>5.8999999999999997E-2</v>
      </c>
      <c r="R476" s="2">
        <v>8.2000000000000003E-2</v>
      </c>
      <c r="S476" s="2">
        <v>6.0999999999999999E-2</v>
      </c>
      <c r="T476" s="2">
        <v>5.5E-2</v>
      </c>
      <c r="U476" s="2">
        <v>5.6000000000000001E-2</v>
      </c>
      <c r="V476" s="2">
        <v>5.8000000000000003E-2</v>
      </c>
    </row>
    <row r="477" spans="1:22" x14ac:dyDescent="0.25">
      <c r="A477" s="2">
        <v>774</v>
      </c>
      <c r="B477" s="2">
        <v>6.0999999999999999E-2</v>
      </c>
      <c r="C477" s="2">
        <v>5.8999999999999997E-2</v>
      </c>
      <c r="D477" s="2">
        <v>8.1000000000000003E-2</v>
      </c>
      <c r="E477" s="2">
        <v>6.0999999999999999E-2</v>
      </c>
      <c r="F477" s="2">
        <v>5.5E-2</v>
      </c>
      <c r="G477" s="2">
        <v>5.6000000000000001E-2</v>
      </c>
      <c r="H477" s="2">
        <v>0.06</v>
      </c>
      <c r="I477" s="2">
        <v>6.0999999999999999E-2</v>
      </c>
      <c r="J477" s="2">
        <v>0.06</v>
      </c>
      <c r="K477" s="2">
        <v>9.2999999999999999E-2</v>
      </c>
      <c r="L477" s="2">
        <v>6.0999999999999999E-2</v>
      </c>
      <c r="M477" s="2">
        <v>5.5E-2</v>
      </c>
      <c r="N477" s="2">
        <v>5.6000000000000001E-2</v>
      </c>
      <c r="O477" s="2">
        <v>5.8999999999999997E-2</v>
      </c>
      <c r="P477" s="2">
        <v>6.4000000000000001E-2</v>
      </c>
      <c r="Q477" s="2">
        <v>5.8999999999999997E-2</v>
      </c>
      <c r="R477" s="2">
        <v>8.3000000000000004E-2</v>
      </c>
      <c r="S477" s="2">
        <v>6.0999999999999999E-2</v>
      </c>
      <c r="T477" s="2">
        <v>5.6000000000000001E-2</v>
      </c>
      <c r="U477" s="2">
        <v>5.6000000000000001E-2</v>
      </c>
      <c r="V477" s="2">
        <v>5.8000000000000003E-2</v>
      </c>
    </row>
    <row r="478" spans="1:22" x14ac:dyDescent="0.25">
      <c r="A478" s="2">
        <v>775</v>
      </c>
      <c r="B478" s="2">
        <v>6.0999999999999999E-2</v>
      </c>
      <c r="C478" s="2">
        <v>5.8999999999999997E-2</v>
      </c>
      <c r="D478" s="2">
        <v>8.2000000000000003E-2</v>
      </c>
      <c r="E478" s="2">
        <v>6.0999999999999999E-2</v>
      </c>
      <c r="F478" s="2">
        <v>5.5E-2</v>
      </c>
      <c r="G478" s="2">
        <v>5.6000000000000001E-2</v>
      </c>
      <c r="H478" s="2">
        <v>0.06</v>
      </c>
      <c r="I478" s="2">
        <v>6.0999999999999999E-2</v>
      </c>
      <c r="J478" s="2">
        <v>0.06</v>
      </c>
      <c r="K478" s="2">
        <v>9.2999999999999999E-2</v>
      </c>
      <c r="L478" s="2">
        <v>6.0999999999999999E-2</v>
      </c>
      <c r="M478" s="2">
        <v>5.5E-2</v>
      </c>
      <c r="N478" s="2">
        <v>5.6000000000000001E-2</v>
      </c>
      <c r="O478" s="2">
        <v>5.8999999999999997E-2</v>
      </c>
      <c r="P478" s="2">
        <v>6.4000000000000001E-2</v>
      </c>
      <c r="Q478" s="2">
        <v>5.8999999999999997E-2</v>
      </c>
      <c r="R478" s="2">
        <v>8.3000000000000004E-2</v>
      </c>
      <c r="S478" s="2">
        <v>6.0999999999999999E-2</v>
      </c>
      <c r="T478" s="2">
        <v>5.5E-2</v>
      </c>
      <c r="U478" s="2">
        <v>5.6000000000000001E-2</v>
      </c>
      <c r="V478" s="2">
        <v>5.8000000000000003E-2</v>
      </c>
    </row>
    <row r="479" spans="1:22" x14ac:dyDescent="0.25">
      <c r="A479" s="2">
        <v>776</v>
      </c>
      <c r="B479" s="2">
        <v>6.0999999999999999E-2</v>
      </c>
      <c r="C479" s="2">
        <v>5.8999999999999997E-2</v>
      </c>
      <c r="D479" s="2">
        <v>8.1000000000000003E-2</v>
      </c>
      <c r="E479" s="2">
        <v>6.0999999999999999E-2</v>
      </c>
      <c r="F479" s="2">
        <v>5.5E-2</v>
      </c>
      <c r="G479" s="2">
        <v>5.6000000000000001E-2</v>
      </c>
      <c r="H479" s="2">
        <v>5.8999999999999997E-2</v>
      </c>
      <c r="I479" s="2">
        <v>6.0999999999999999E-2</v>
      </c>
      <c r="J479" s="2">
        <v>0.06</v>
      </c>
      <c r="K479" s="2">
        <v>9.2999999999999999E-2</v>
      </c>
      <c r="L479" s="2">
        <v>6.0999999999999999E-2</v>
      </c>
      <c r="M479" s="2">
        <v>5.5E-2</v>
      </c>
      <c r="N479" s="2">
        <v>5.6000000000000001E-2</v>
      </c>
      <c r="O479" s="2">
        <v>5.8999999999999997E-2</v>
      </c>
      <c r="P479" s="2">
        <v>6.4000000000000001E-2</v>
      </c>
      <c r="Q479" s="2">
        <v>5.8999999999999997E-2</v>
      </c>
      <c r="R479" s="2">
        <v>8.3000000000000004E-2</v>
      </c>
      <c r="S479" s="2">
        <v>6.0999999999999999E-2</v>
      </c>
      <c r="T479" s="2">
        <v>5.5E-2</v>
      </c>
      <c r="U479" s="2">
        <v>5.6000000000000001E-2</v>
      </c>
      <c r="V479" s="2">
        <v>5.8000000000000003E-2</v>
      </c>
    </row>
    <row r="480" spans="1:22" x14ac:dyDescent="0.25">
      <c r="A480" s="2">
        <v>777</v>
      </c>
      <c r="B480" s="2">
        <v>6.0999999999999999E-2</v>
      </c>
      <c r="C480" s="2">
        <v>5.8999999999999997E-2</v>
      </c>
      <c r="D480" s="2">
        <v>8.2000000000000003E-2</v>
      </c>
      <c r="E480" s="2">
        <v>6.0999999999999999E-2</v>
      </c>
      <c r="F480" s="2">
        <v>5.5E-2</v>
      </c>
      <c r="G480" s="2">
        <v>5.6000000000000001E-2</v>
      </c>
      <c r="H480" s="2">
        <v>0.06</v>
      </c>
      <c r="I480" s="2">
        <v>6.0999999999999999E-2</v>
      </c>
      <c r="J480" s="2">
        <v>0.06</v>
      </c>
      <c r="K480" s="2">
        <v>9.2999999999999999E-2</v>
      </c>
      <c r="L480" s="2">
        <v>6.0999999999999999E-2</v>
      </c>
      <c r="M480" s="2">
        <v>5.5E-2</v>
      </c>
      <c r="N480" s="2">
        <v>5.6000000000000001E-2</v>
      </c>
      <c r="O480" s="2">
        <v>5.8999999999999997E-2</v>
      </c>
      <c r="P480" s="2">
        <v>6.4000000000000001E-2</v>
      </c>
      <c r="Q480" s="2">
        <v>5.8999999999999997E-2</v>
      </c>
      <c r="R480" s="2">
        <v>8.3000000000000004E-2</v>
      </c>
      <c r="S480" s="2">
        <v>6.0999999999999999E-2</v>
      </c>
      <c r="T480" s="2">
        <v>5.6000000000000001E-2</v>
      </c>
      <c r="U480" s="2">
        <v>5.6000000000000001E-2</v>
      </c>
      <c r="V480" s="2">
        <v>5.8000000000000003E-2</v>
      </c>
    </row>
    <row r="481" spans="1:22" x14ac:dyDescent="0.25">
      <c r="A481" s="2">
        <v>778</v>
      </c>
      <c r="B481" s="2">
        <v>0.06</v>
      </c>
      <c r="C481" s="2">
        <v>5.8999999999999997E-2</v>
      </c>
      <c r="D481" s="2">
        <v>8.1000000000000003E-2</v>
      </c>
      <c r="E481" s="2">
        <v>6.0999999999999999E-2</v>
      </c>
      <c r="F481" s="2">
        <v>5.5E-2</v>
      </c>
      <c r="G481" s="2">
        <v>5.6000000000000001E-2</v>
      </c>
      <c r="H481" s="2">
        <v>5.8999999999999997E-2</v>
      </c>
      <c r="I481" s="2">
        <v>6.0999999999999999E-2</v>
      </c>
      <c r="J481" s="2">
        <v>0.06</v>
      </c>
      <c r="K481" s="2">
        <v>9.1999999999999998E-2</v>
      </c>
      <c r="L481" s="2">
        <v>0.06</v>
      </c>
      <c r="M481" s="2">
        <v>5.5E-2</v>
      </c>
      <c r="N481" s="2">
        <v>5.6000000000000001E-2</v>
      </c>
      <c r="O481" s="2">
        <v>5.8999999999999997E-2</v>
      </c>
      <c r="P481" s="2">
        <v>6.4000000000000001E-2</v>
      </c>
      <c r="Q481" s="2">
        <v>5.8999999999999997E-2</v>
      </c>
      <c r="R481" s="2">
        <v>8.2000000000000003E-2</v>
      </c>
      <c r="S481" s="2">
        <v>6.0999999999999999E-2</v>
      </c>
      <c r="T481" s="2">
        <v>5.5E-2</v>
      </c>
      <c r="U481" s="2">
        <v>5.6000000000000001E-2</v>
      </c>
      <c r="V481" s="2">
        <v>5.8000000000000003E-2</v>
      </c>
    </row>
    <row r="482" spans="1:22" x14ac:dyDescent="0.25">
      <c r="A482" s="2">
        <v>779</v>
      </c>
      <c r="B482" s="2">
        <v>0.06</v>
      </c>
      <c r="C482" s="2">
        <v>5.8999999999999997E-2</v>
      </c>
      <c r="D482" s="2">
        <v>8.1000000000000003E-2</v>
      </c>
      <c r="E482" s="2">
        <v>6.0999999999999999E-2</v>
      </c>
      <c r="F482" s="2">
        <v>5.5E-2</v>
      </c>
      <c r="G482" s="2">
        <v>5.6000000000000001E-2</v>
      </c>
      <c r="H482" s="2">
        <v>5.8999999999999997E-2</v>
      </c>
      <c r="I482" s="2">
        <v>6.0999999999999999E-2</v>
      </c>
      <c r="J482" s="2">
        <v>0.06</v>
      </c>
      <c r="K482" s="2">
        <v>9.1999999999999998E-2</v>
      </c>
      <c r="L482" s="2">
        <v>6.0999999999999999E-2</v>
      </c>
      <c r="M482" s="2">
        <v>5.5E-2</v>
      </c>
      <c r="N482" s="2">
        <v>5.6000000000000001E-2</v>
      </c>
      <c r="O482" s="2">
        <v>5.8999999999999997E-2</v>
      </c>
      <c r="P482" s="2">
        <v>6.4000000000000001E-2</v>
      </c>
      <c r="Q482" s="2">
        <v>5.8000000000000003E-2</v>
      </c>
      <c r="R482" s="2">
        <v>8.2000000000000003E-2</v>
      </c>
      <c r="S482" s="2">
        <v>6.0999999999999999E-2</v>
      </c>
      <c r="T482" s="2">
        <v>5.5E-2</v>
      </c>
      <c r="U482" s="2">
        <v>5.6000000000000001E-2</v>
      </c>
      <c r="V482" s="2">
        <v>5.8000000000000003E-2</v>
      </c>
    </row>
    <row r="483" spans="1:22" x14ac:dyDescent="0.25">
      <c r="A483" s="2">
        <v>780</v>
      </c>
      <c r="B483" s="2">
        <v>6.0999999999999999E-2</v>
      </c>
      <c r="C483" s="2">
        <v>5.8999999999999997E-2</v>
      </c>
      <c r="D483" s="2">
        <v>8.2000000000000003E-2</v>
      </c>
      <c r="E483" s="2">
        <v>6.0999999999999999E-2</v>
      </c>
      <c r="F483" s="2">
        <v>5.5E-2</v>
      </c>
      <c r="G483" s="2">
        <v>5.6000000000000001E-2</v>
      </c>
      <c r="H483" s="2">
        <v>5.8999999999999997E-2</v>
      </c>
      <c r="I483" s="2">
        <v>6.0999999999999999E-2</v>
      </c>
      <c r="J483" s="2">
        <v>0.06</v>
      </c>
      <c r="K483" s="2">
        <v>9.2999999999999999E-2</v>
      </c>
      <c r="L483" s="2">
        <v>6.0999999999999999E-2</v>
      </c>
      <c r="M483" s="2">
        <v>5.5E-2</v>
      </c>
      <c r="N483" s="2">
        <v>5.6000000000000001E-2</v>
      </c>
      <c r="O483" s="2">
        <v>5.8999999999999997E-2</v>
      </c>
      <c r="P483" s="2">
        <v>6.4000000000000001E-2</v>
      </c>
      <c r="Q483" s="2">
        <v>5.8999999999999997E-2</v>
      </c>
      <c r="R483" s="2">
        <v>8.3000000000000004E-2</v>
      </c>
      <c r="S483" s="2">
        <v>6.0999999999999999E-2</v>
      </c>
      <c r="T483" s="2">
        <v>5.5E-2</v>
      </c>
      <c r="U483" s="2">
        <v>5.6000000000000001E-2</v>
      </c>
      <c r="V483" s="2">
        <v>5.8000000000000003E-2</v>
      </c>
    </row>
    <row r="484" spans="1:22" x14ac:dyDescent="0.25">
      <c r="A484" s="2">
        <v>781</v>
      </c>
      <c r="B484" s="2">
        <v>6.0999999999999999E-2</v>
      </c>
      <c r="C484" s="2">
        <v>5.8999999999999997E-2</v>
      </c>
      <c r="D484" s="2">
        <v>8.2000000000000003E-2</v>
      </c>
      <c r="E484" s="2">
        <v>6.0999999999999999E-2</v>
      </c>
      <c r="F484" s="2">
        <v>5.5E-2</v>
      </c>
      <c r="G484" s="2">
        <v>5.7000000000000002E-2</v>
      </c>
      <c r="H484" s="2">
        <v>0.06</v>
      </c>
      <c r="I484" s="2">
        <v>6.2E-2</v>
      </c>
      <c r="J484" s="2">
        <v>0.06</v>
      </c>
      <c r="K484" s="2">
        <v>9.2999999999999999E-2</v>
      </c>
      <c r="L484" s="2">
        <v>6.0999999999999999E-2</v>
      </c>
      <c r="M484" s="2">
        <v>5.5E-2</v>
      </c>
      <c r="N484" s="2">
        <v>5.6000000000000001E-2</v>
      </c>
      <c r="O484" s="2">
        <v>5.8999999999999997E-2</v>
      </c>
      <c r="P484" s="2">
        <v>6.4000000000000001E-2</v>
      </c>
      <c r="Q484" s="2">
        <v>5.8999999999999997E-2</v>
      </c>
      <c r="R484" s="2">
        <v>8.3000000000000004E-2</v>
      </c>
      <c r="S484" s="2">
        <v>6.0999999999999999E-2</v>
      </c>
      <c r="T484" s="2">
        <v>5.5E-2</v>
      </c>
      <c r="U484" s="2">
        <v>5.6000000000000001E-2</v>
      </c>
      <c r="V484" s="2">
        <v>5.8000000000000003E-2</v>
      </c>
    </row>
    <row r="485" spans="1:22" x14ac:dyDescent="0.25">
      <c r="A485" s="2">
        <v>782</v>
      </c>
      <c r="B485" s="2">
        <v>6.0999999999999999E-2</v>
      </c>
      <c r="C485" s="2">
        <v>5.8999999999999997E-2</v>
      </c>
      <c r="D485" s="2">
        <v>8.2000000000000003E-2</v>
      </c>
      <c r="E485" s="2">
        <v>6.0999999999999999E-2</v>
      </c>
      <c r="F485" s="2">
        <v>5.5E-2</v>
      </c>
      <c r="G485" s="2">
        <v>5.6000000000000001E-2</v>
      </c>
      <c r="H485" s="2">
        <v>0.06</v>
      </c>
      <c r="I485" s="2">
        <v>6.0999999999999999E-2</v>
      </c>
      <c r="J485" s="2">
        <v>0.06</v>
      </c>
      <c r="K485" s="2">
        <v>9.2999999999999999E-2</v>
      </c>
      <c r="L485" s="2">
        <v>6.0999999999999999E-2</v>
      </c>
      <c r="M485" s="2">
        <v>5.5E-2</v>
      </c>
      <c r="N485" s="2">
        <v>5.6000000000000001E-2</v>
      </c>
      <c r="O485" s="2">
        <v>5.8999999999999997E-2</v>
      </c>
      <c r="P485" s="2">
        <v>6.4000000000000001E-2</v>
      </c>
      <c r="Q485" s="2">
        <v>5.8999999999999997E-2</v>
      </c>
      <c r="R485" s="2">
        <v>8.3000000000000004E-2</v>
      </c>
      <c r="S485" s="2">
        <v>6.0999999999999999E-2</v>
      </c>
      <c r="T485" s="2">
        <v>5.5E-2</v>
      </c>
      <c r="U485" s="2">
        <v>5.6000000000000001E-2</v>
      </c>
      <c r="V485" s="2">
        <v>5.8000000000000003E-2</v>
      </c>
    </row>
    <row r="486" spans="1:22" x14ac:dyDescent="0.25">
      <c r="A486" s="2">
        <v>783</v>
      </c>
      <c r="B486" s="2">
        <v>6.0999999999999999E-2</v>
      </c>
      <c r="C486" s="2">
        <v>5.8999999999999997E-2</v>
      </c>
      <c r="D486" s="2">
        <v>8.2000000000000003E-2</v>
      </c>
      <c r="E486" s="2">
        <v>6.0999999999999999E-2</v>
      </c>
      <c r="F486" s="2">
        <v>5.5E-2</v>
      </c>
      <c r="G486" s="2">
        <v>5.7000000000000002E-2</v>
      </c>
      <c r="H486" s="2">
        <v>0.06</v>
      </c>
      <c r="I486" s="2">
        <v>6.0999999999999999E-2</v>
      </c>
      <c r="J486" s="2">
        <v>0.06</v>
      </c>
      <c r="K486" s="2">
        <v>9.2999999999999999E-2</v>
      </c>
      <c r="L486" s="2">
        <v>6.0999999999999999E-2</v>
      </c>
      <c r="M486" s="2">
        <v>5.5E-2</v>
      </c>
      <c r="N486" s="2">
        <v>5.6000000000000001E-2</v>
      </c>
      <c r="O486" s="2">
        <v>5.8999999999999997E-2</v>
      </c>
      <c r="P486" s="2">
        <v>6.4000000000000001E-2</v>
      </c>
      <c r="Q486" s="2">
        <v>5.8999999999999997E-2</v>
      </c>
      <c r="R486" s="2">
        <v>8.3000000000000004E-2</v>
      </c>
      <c r="S486" s="2">
        <v>6.0999999999999999E-2</v>
      </c>
      <c r="T486" s="2">
        <v>5.6000000000000001E-2</v>
      </c>
      <c r="U486" s="2">
        <v>5.6000000000000001E-2</v>
      </c>
      <c r="V486" s="2">
        <v>5.8000000000000003E-2</v>
      </c>
    </row>
    <row r="487" spans="1:22" x14ac:dyDescent="0.25">
      <c r="A487" s="2">
        <v>784</v>
      </c>
      <c r="B487" s="2">
        <v>6.0999999999999999E-2</v>
      </c>
      <c r="C487" s="2">
        <v>5.8999999999999997E-2</v>
      </c>
      <c r="D487" s="2">
        <v>8.1000000000000003E-2</v>
      </c>
      <c r="E487" s="2">
        <v>6.0999999999999999E-2</v>
      </c>
      <c r="F487" s="2">
        <v>5.5E-2</v>
      </c>
      <c r="G487" s="2">
        <v>5.6000000000000001E-2</v>
      </c>
      <c r="H487" s="2">
        <v>5.8999999999999997E-2</v>
      </c>
      <c r="I487" s="2">
        <v>6.0999999999999999E-2</v>
      </c>
      <c r="J487" s="2">
        <v>0.06</v>
      </c>
      <c r="K487" s="2">
        <v>9.2999999999999999E-2</v>
      </c>
      <c r="L487" s="2">
        <v>6.0999999999999999E-2</v>
      </c>
      <c r="M487" s="2">
        <v>5.5E-2</v>
      </c>
      <c r="N487" s="2">
        <v>5.6000000000000001E-2</v>
      </c>
      <c r="O487" s="2">
        <v>5.8999999999999997E-2</v>
      </c>
      <c r="P487" s="2">
        <v>6.4000000000000001E-2</v>
      </c>
      <c r="Q487" s="2">
        <v>5.8999999999999997E-2</v>
      </c>
      <c r="R487" s="2">
        <v>8.3000000000000004E-2</v>
      </c>
      <c r="S487" s="2">
        <v>6.0999999999999999E-2</v>
      </c>
      <c r="T487" s="2">
        <v>5.5E-2</v>
      </c>
      <c r="U487" s="2">
        <v>5.6000000000000001E-2</v>
      </c>
      <c r="V487" s="2">
        <v>5.8000000000000003E-2</v>
      </c>
    </row>
    <row r="488" spans="1:22" x14ac:dyDescent="0.25">
      <c r="A488" s="2">
        <v>785</v>
      </c>
      <c r="B488" s="2">
        <v>6.0999999999999999E-2</v>
      </c>
      <c r="C488" s="2">
        <v>5.8999999999999997E-2</v>
      </c>
      <c r="D488" s="2">
        <v>8.1000000000000003E-2</v>
      </c>
      <c r="E488" s="2">
        <v>6.0999999999999999E-2</v>
      </c>
      <c r="F488" s="2">
        <v>5.5E-2</v>
      </c>
      <c r="G488" s="2">
        <v>5.6000000000000001E-2</v>
      </c>
      <c r="H488" s="2">
        <v>0.06</v>
      </c>
      <c r="I488" s="2">
        <v>6.0999999999999999E-2</v>
      </c>
      <c r="J488" s="2">
        <v>6.0999999999999999E-2</v>
      </c>
      <c r="K488" s="2">
        <v>9.2999999999999999E-2</v>
      </c>
      <c r="L488" s="2">
        <v>6.0999999999999999E-2</v>
      </c>
      <c r="M488" s="2">
        <v>5.5E-2</v>
      </c>
      <c r="N488" s="2">
        <v>5.6000000000000001E-2</v>
      </c>
      <c r="O488" s="2">
        <v>5.8999999999999997E-2</v>
      </c>
      <c r="P488" s="2">
        <v>6.4000000000000001E-2</v>
      </c>
      <c r="Q488" s="2">
        <v>5.8999999999999997E-2</v>
      </c>
      <c r="R488" s="2">
        <v>8.3000000000000004E-2</v>
      </c>
      <c r="S488" s="2">
        <v>6.0999999999999999E-2</v>
      </c>
      <c r="T488" s="2">
        <v>5.6000000000000001E-2</v>
      </c>
      <c r="U488" s="2">
        <v>5.6000000000000001E-2</v>
      </c>
      <c r="V488" s="2">
        <v>5.8000000000000003E-2</v>
      </c>
    </row>
    <row r="489" spans="1:22" x14ac:dyDescent="0.25">
      <c r="A489" s="2">
        <v>786</v>
      </c>
      <c r="B489" s="2">
        <v>6.0999999999999999E-2</v>
      </c>
      <c r="C489" s="2">
        <v>5.8999999999999997E-2</v>
      </c>
      <c r="D489" s="2">
        <v>8.2000000000000003E-2</v>
      </c>
      <c r="E489" s="2">
        <v>6.0999999999999999E-2</v>
      </c>
      <c r="F489" s="2">
        <v>5.6000000000000001E-2</v>
      </c>
      <c r="G489" s="2">
        <v>5.7000000000000002E-2</v>
      </c>
      <c r="H489" s="2">
        <v>0.06</v>
      </c>
      <c r="I489" s="2">
        <v>6.2E-2</v>
      </c>
      <c r="J489" s="2">
        <v>6.0999999999999999E-2</v>
      </c>
      <c r="K489" s="2">
        <v>9.2999999999999999E-2</v>
      </c>
      <c r="L489" s="2">
        <v>6.0999999999999999E-2</v>
      </c>
      <c r="M489" s="2">
        <v>5.5E-2</v>
      </c>
      <c r="N489" s="2">
        <v>5.6000000000000001E-2</v>
      </c>
      <c r="O489" s="2">
        <v>0.06</v>
      </c>
      <c r="P489" s="2">
        <v>6.4000000000000001E-2</v>
      </c>
      <c r="Q489" s="2">
        <v>5.8999999999999997E-2</v>
      </c>
      <c r="R489" s="2">
        <v>8.3000000000000004E-2</v>
      </c>
      <c r="S489" s="2">
        <v>6.0999999999999999E-2</v>
      </c>
      <c r="T489" s="2">
        <v>5.6000000000000001E-2</v>
      </c>
      <c r="U489" s="2">
        <v>5.7000000000000002E-2</v>
      </c>
      <c r="V489" s="2">
        <v>5.8000000000000003E-2</v>
      </c>
    </row>
    <row r="490" spans="1:22" x14ac:dyDescent="0.25">
      <c r="A490" s="2">
        <v>787</v>
      </c>
      <c r="B490" s="2">
        <v>6.0999999999999999E-2</v>
      </c>
      <c r="C490" s="2">
        <v>5.8999999999999997E-2</v>
      </c>
      <c r="D490" s="2">
        <v>8.1000000000000003E-2</v>
      </c>
      <c r="E490" s="2">
        <v>6.0999999999999999E-2</v>
      </c>
      <c r="F490" s="2">
        <v>5.5E-2</v>
      </c>
      <c r="G490" s="2">
        <v>5.7000000000000002E-2</v>
      </c>
      <c r="H490" s="2">
        <v>0.06</v>
      </c>
      <c r="I490" s="2">
        <v>6.0999999999999999E-2</v>
      </c>
      <c r="J490" s="2">
        <v>6.0999999999999999E-2</v>
      </c>
      <c r="K490" s="2">
        <v>9.2999999999999999E-2</v>
      </c>
      <c r="L490" s="2">
        <v>6.0999999999999999E-2</v>
      </c>
      <c r="M490" s="2">
        <v>5.6000000000000001E-2</v>
      </c>
      <c r="N490" s="2">
        <v>5.7000000000000002E-2</v>
      </c>
      <c r="O490" s="2">
        <v>0.06</v>
      </c>
      <c r="P490" s="2">
        <v>6.4000000000000001E-2</v>
      </c>
      <c r="Q490" s="2">
        <v>5.8999999999999997E-2</v>
      </c>
      <c r="R490" s="2">
        <v>8.3000000000000004E-2</v>
      </c>
      <c r="S490" s="2">
        <v>6.0999999999999999E-2</v>
      </c>
      <c r="T490" s="2">
        <v>5.6000000000000001E-2</v>
      </c>
      <c r="U490" s="2">
        <v>5.7000000000000002E-2</v>
      </c>
      <c r="V490" s="2">
        <v>5.8000000000000003E-2</v>
      </c>
    </row>
    <row r="491" spans="1:22" x14ac:dyDescent="0.25">
      <c r="A491" s="2">
        <v>788</v>
      </c>
      <c r="B491" s="2">
        <v>6.0999999999999999E-2</v>
      </c>
      <c r="C491" s="2">
        <v>5.8999999999999997E-2</v>
      </c>
      <c r="D491" s="2">
        <v>8.2000000000000003E-2</v>
      </c>
      <c r="E491" s="2">
        <v>6.0999999999999999E-2</v>
      </c>
      <c r="F491" s="2">
        <v>5.6000000000000001E-2</v>
      </c>
      <c r="G491" s="2">
        <v>5.7000000000000002E-2</v>
      </c>
      <c r="H491" s="2">
        <v>0.06</v>
      </c>
      <c r="I491" s="2">
        <v>6.2E-2</v>
      </c>
      <c r="J491" s="2">
        <v>6.0999999999999999E-2</v>
      </c>
      <c r="K491" s="2">
        <v>9.2999999999999999E-2</v>
      </c>
      <c r="L491" s="2">
        <v>6.0999999999999999E-2</v>
      </c>
      <c r="M491" s="2">
        <v>5.6000000000000001E-2</v>
      </c>
      <c r="N491" s="2">
        <v>5.7000000000000002E-2</v>
      </c>
      <c r="O491" s="2">
        <v>0.06</v>
      </c>
      <c r="P491" s="2">
        <v>6.4000000000000001E-2</v>
      </c>
      <c r="Q491" s="2">
        <v>5.8999999999999997E-2</v>
      </c>
      <c r="R491" s="2">
        <v>8.3000000000000004E-2</v>
      </c>
      <c r="S491" s="2">
        <v>6.0999999999999999E-2</v>
      </c>
      <c r="T491" s="2">
        <v>5.6000000000000001E-2</v>
      </c>
      <c r="U491" s="2">
        <v>5.7000000000000002E-2</v>
      </c>
      <c r="V491" s="2">
        <v>5.8000000000000003E-2</v>
      </c>
    </row>
    <row r="492" spans="1:22" x14ac:dyDescent="0.25">
      <c r="A492" s="2">
        <v>789</v>
      </c>
      <c r="B492" s="2">
        <v>6.0999999999999999E-2</v>
      </c>
      <c r="C492" s="2">
        <v>5.8999999999999997E-2</v>
      </c>
      <c r="D492" s="2">
        <v>8.2000000000000003E-2</v>
      </c>
      <c r="E492" s="2">
        <v>6.0999999999999999E-2</v>
      </c>
      <c r="F492" s="2">
        <v>5.6000000000000001E-2</v>
      </c>
      <c r="G492" s="2">
        <v>5.7000000000000002E-2</v>
      </c>
      <c r="H492" s="2">
        <v>0.06</v>
      </c>
      <c r="I492" s="2">
        <v>6.2E-2</v>
      </c>
      <c r="J492" s="2">
        <v>6.0999999999999999E-2</v>
      </c>
      <c r="K492" s="2">
        <v>9.2999999999999999E-2</v>
      </c>
      <c r="L492" s="2">
        <v>6.0999999999999999E-2</v>
      </c>
      <c r="M492" s="2">
        <v>5.6000000000000001E-2</v>
      </c>
      <c r="N492" s="2">
        <v>5.7000000000000002E-2</v>
      </c>
      <c r="O492" s="2">
        <v>0.06</v>
      </c>
      <c r="P492" s="2">
        <v>6.4000000000000001E-2</v>
      </c>
      <c r="Q492" s="2">
        <v>5.8999999999999997E-2</v>
      </c>
      <c r="R492" s="2">
        <v>8.3000000000000004E-2</v>
      </c>
      <c r="S492" s="2">
        <v>6.0999999999999999E-2</v>
      </c>
      <c r="T492" s="2">
        <v>5.6000000000000001E-2</v>
      </c>
      <c r="U492" s="2">
        <v>5.7000000000000002E-2</v>
      </c>
      <c r="V492" s="2">
        <v>5.8000000000000003E-2</v>
      </c>
    </row>
    <row r="493" spans="1:22" x14ac:dyDescent="0.25">
      <c r="A493" s="2">
        <v>790</v>
      </c>
      <c r="B493" s="2">
        <v>6.0999999999999999E-2</v>
      </c>
      <c r="C493" s="2">
        <v>5.8999999999999997E-2</v>
      </c>
      <c r="D493" s="2">
        <v>8.2000000000000003E-2</v>
      </c>
      <c r="E493" s="2">
        <v>6.0999999999999999E-2</v>
      </c>
      <c r="F493" s="2">
        <v>5.6000000000000001E-2</v>
      </c>
      <c r="G493" s="2">
        <v>5.7000000000000002E-2</v>
      </c>
      <c r="H493" s="2">
        <v>0.06</v>
      </c>
      <c r="I493" s="2">
        <v>6.2E-2</v>
      </c>
      <c r="J493" s="2">
        <v>6.0999999999999999E-2</v>
      </c>
      <c r="K493" s="2">
        <v>9.2999999999999999E-2</v>
      </c>
      <c r="L493" s="2">
        <v>6.0999999999999999E-2</v>
      </c>
      <c r="M493" s="2">
        <v>5.5E-2</v>
      </c>
      <c r="N493" s="2">
        <v>5.6000000000000001E-2</v>
      </c>
      <c r="O493" s="2">
        <v>0.06</v>
      </c>
      <c r="P493" s="2">
        <v>6.4000000000000001E-2</v>
      </c>
      <c r="Q493" s="2">
        <v>5.8999999999999997E-2</v>
      </c>
      <c r="R493" s="2">
        <v>8.3000000000000004E-2</v>
      </c>
      <c r="S493" s="2">
        <v>6.0999999999999999E-2</v>
      </c>
      <c r="T493" s="2">
        <v>5.6000000000000001E-2</v>
      </c>
      <c r="U493" s="2">
        <v>5.7000000000000002E-2</v>
      </c>
      <c r="V493" s="2">
        <v>5.8000000000000003E-2</v>
      </c>
    </row>
    <row r="494" spans="1:22" x14ac:dyDescent="0.25">
      <c r="A494" s="2">
        <v>791</v>
      </c>
      <c r="B494" s="2">
        <v>6.0999999999999999E-2</v>
      </c>
      <c r="C494" s="2">
        <v>0.06</v>
      </c>
      <c r="D494" s="2">
        <v>8.2000000000000003E-2</v>
      </c>
      <c r="E494" s="2">
        <v>6.0999999999999999E-2</v>
      </c>
      <c r="F494" s="2">
        <v>5.6000000000000001E-2</v>
      </c>
      <c r="G494" s="2">
        <v>5.7000000000000002E-2</v>
      </c>
      <c r="H494" s="2">
        <v>0.06</v>
      </c>
      <c r="I494" s="2">
        <v>6.2E-2</v>
      </c>
      <c r="J494" s="2">
        <v>6.0999999999999999E-2</v>
      </c>
      <c r="K494" s="2">
        <v>9.2999999999999999E-2</v>
      </c>
      <c r="L494" s="2">
        <v>6.0999999999999999E-2</v>
      </c>
      <c r="M494" s="2">
        <v>5.6000000000000001E-2</v>
      </c>
      <c r="N494" s="2">
        <v>5.7000000000000002E-2</v>
      </c>
      <c r="O494" s="2">
        <v>0.06</v>
      </c>
      <c r="P494" s="2">
        <v>6.4000000000000001E-2</v>
      </c>
      <c r="Q494" s="2">
        <v>5.8999999999999997E-2</v>
      </c>
      <c r="R494" s="2">
        <v>8.3000000000000004E-2</v>
      </c>
      <c r="S494" s="2">
        <v>6.2E-2</v>
      </c>
      <c r="T494" s="2">
        <v>5.6000000000000001E-2</v>
      </c>
      <c r="U494" s="2">
        <v>5.7000000000000002E-2</v>
      </c>
      <c r="V494" s="2">
        <v>5.8000000000000003E-2</v>
      </c>
    </row>
    <row r="495" spans="1:22" x14ac:dyDescent="0.25">
      <c r="A495" s="2">
        <v>792</v>
      </c>
      <c r="B495" s="2">
        <v>6.0999999999999999E-2</v>
      </c>
      <c r="C495" s="2">
        <v>5.8999999999999997E-2</v>
      </c>
      <c r="D495" s="2">
        <v>8.2000000000000003E-2</v>
      </c>
      <c r="E495" s="2">
        <v>6.0999999999999999E-2</v>
      </c>
      <c r="F495" s="2">
        <v>5.6000000000000001E-2</v>
      </c>
      <c r="G495" s="2">
        <v>5.7000000000000002E-2</v>
      </c>
      <c r="H495" s="2">
        <v>0.06</v>
      </c>
      <c r="I495" s="2">
        <v>6.2E-2</v>
      </c>
      <c r="J495" s="2">
        <v>6.0999999999999999E-2</v>
      </c>
      <c r="K495" s="2">
        <v>9.2999999999999999E-2</v>
      </c>
      <c r="L495" s="2">
        <v>6.0999999999999999E-2</v>
      </c>
      <c r="M495" s="2">
        <v>5.6000000000000001E-2</v>
      </c>
      <c r="N495" s="2">
        <v>5.7000000000000002E-2</v>
      </c>
      <c r="O495" s="2">
        <v>0.06</v>
      </c>
      <c r="P495" s="2">
        <v>6.4000000000000001E-2</v>
      </c>
      <c r="Q495" s="2">
        <v>5.8999999999999997E-2</v>
      </c>
      <c r="R495" s="2">
        <v>8.3000000000000004E-2</v>
      </c>
      <c r="S495" s="2">
        <v>6.0999999999999999E-2</v>
      </c>
      <c r="T495" s="2">
        <v>5.6000000000000001E-2</v>
      </c>
      <c r="U495" s="2">
        <v>5.7000000000000002E-2</v>
      </c>
      <c r="V495" s="2">
        <v>5.8000000000000003E-2</v>
      </c>
    </row>
    <row r="496" spans="1:22" x14ac:dyDescent="0.25">
      <c r="A496" s="2">
        <v>793</v>
      </c>
      <c r="B496" s="2">
        <v>6.0999999999999999E-2</v>
      </c>
      <c r="C496" s="2">
        <v>5.8999999999999997E-2</v>
      </c>
      <c r="D496" s="2">
        <v>8.2000000000000003E-2</v>
      </c>
      <c r="E496" s="2">
        <v>6.0999999999999999E-2</v>
      </c>
      <c r="F496" s="2">
        <v>5.6000000000000001E-2</v>
      </c>
      <c r="G496" s="2">
        <v>5.7000000000000002E-2</v>
      </c>
      <c r="H496" s="2">
        <v>0.06</v>
      </c>
      <c r="I496" s="2">
        <v>6.2E-2</v>
      </c>
      <c r="J496" s="2">
        <v>6.0999999999999999E-2</v>
      </c>
      <c r="K496" s="2">
        <v>9.2999999999999999E-2</v>
      </c>
      <c r="L496" s="2">
        <v>6.0999999999999999E-2</v>
      </c>
      <c r="M496" s="2">
        <v>5.6000000000000001E-2</v>
      </c>
      <c r="N496" s="2">
        <v>5.7000000000000002E-2</v>
      </c>
      <c r="O496" s="2">
        <v>0.06</v>
      </c>
      <c r="P496" s="2">
        <v>6.4000000000000001E-2</v>
      </c>
      <c r="Q496" s="2">
        <v>5.8999999999999997E-2</v>
      </c>
      <c r="R496" s="2">
        <v>8.3000000000000004E-2</v>
      </c>
      <c r="S496" s="2">
        <v>6.0999999999999999E-2</v>
      </c>
      <c r="T496" s="2">
        <v>5.6000000000000001E-2</v>
      </c>
      <c r="U496" s="2">
        <v>5.7000000000000002E-2</v>
      </c>
      <c r="V496" s="2">
        <v>5.8000000000000003E-2</v>
      </c>
    </row>
    <row r="497" spans="1:22" x14ac:dyDescent="0.25">
      <c r="A497" s="2">
        <v>794</v>
      </c>
      <c r="B497" s="2">
        <v>6.0999999999999999E-2</v>
      </c>
      <c r="C497" s="2">
        <v>0.06</v>
      </c>
      <c r="D497" s="2">
        <v>8.2000000000000003E-2</v>
      </c>
      <c r="E497" s="2">
        <v>6.2E-2</v>
      </c>
      <c r="F497" s="2">
        <v>5.6000000000000001E-2</v>
      </c>
      <c r="G497" s="2">
        <v>5.7000000000000002E-2</v>
      </c>
      <c r="H497" s="2">
        <v>0.06</v>
      </c>
      <c r="I497" s="2">
        <v>6.2E-2</v>
      </c>
      <c r="J497" s="2">
        <v>6.0999999999999999E-2</v>
      </c>
      <c r="K497" s="2">
        <v>9.2999999999999999E-2</v>
      </c>
      <c r="L497" s="2">
        <v>6.0999999999999999E-2</v>
      </c>
      <c r="M497" s="2">
        <v>5.6000000000000001E-2</v>
      </c>
      <c r="N497" s="2">
        <v>5.7000000000000002E-2</v>
      </c>
      <c r="O497" s="2">
        <v>0.06</v>
      </c>
      <c r="P497" s="2">
        <v>6.4000000000000001E-2</v>
      </c>
      <c r="Q497" s="2">
        <v>5.8999999999999997E-2</v>
      </c>
      <c r="R497" s="2">
        <v>8.3000000000000004E-2</v>
      </c>
      <c r="S497" s="2">
        <v>6.2E-2</v>
      </c>
      <c r="T497" s="2">
        <v>5.6000000000000001E-2</v>
      </c>
      <c r="U497" s="2">
        <v>5.7000000000000002E-2</v>
      </c>
      <c r="V497" s="2">
        <v>5.8999999999999997E-2</v>
      </c>
    </row>
    <row r="498" spans="1:22" x14ac:dyDescent="0.25">
      <c r="A498" s="2">
        <v>795</v>
      </c>
      <c r="B498" s="2">
        <v>6.0999999999999999E-2</v>
      </c>
      <c r="C498" s="2">
        <v>0.06</v>
      </c>
      <c r="D498" s="2">
        <v>8.2000000000000003E-2</v>
      </c>
      <c r="E498" s="2">
        <v>6.0999999999999999E-2</v>
      </c>
      <c r="F498" s="2">
        <v>5.6000000000000001E-2</v>
      </c>
      <c r="G498" s="2">
        <v>5.7000000000000002E-2</v>
      </c>
      <c r="H498" s="2">
        <v>0.06</v>
      </c>
      <c r="I498" s="2">
        <v>6.2E-2</v>
      </c>
      <c r="J498" s="2">
        <v>6.0999999999999999E-2</v>
      </c>
      <c r="K498" s="2">
        <v>9.2999999999999999E-2</v>
      </c>
      <c r="L498" s="2">
        <v>6.0999999999999999E-2</v>
      </c>
      <c r="M498" s="2">
        <v>5.6000000000000001E-2</v>
      </c>
      <c r="N498" s="2">
        <v>5.7000000000000002E-2</v>
      </c>
      <c r="O498" s="2">
        <v>0.06</v>
      </c>
      <c r="P498" s="2">
        <v>6.4000000000000001E-2</v>
      </c>
      <c r="Q498" s="2">
        <v>5.8999999999999997E-2</v>
      </c>
      <c r="R498" s="2">
        <v>8.3000000000000004E-2</v>
      </c>
      <c r="S498" s="2">
        <v>6.2E-2</v>
      </c>
      <c r="T498" s="2">
        <v>5.6000000000000001E-2</v>
      </c>
      <c r="U498" s="2">
        <v>5.7000000000000002E-2</v>
      </c>
      <c r="V498" s="2">
        <v>5.8000000000000003E-2</v>
      </c>
    </row>
    <row r="499" spans="1:22" x14ac:dyDescent="0.25">
      <c r="A499" s="2">
        <v>796</v>
      </c>
      <c r="B499" s="2">
        <v>6.0999999999999999E-2</v>
      </c>
      <c r="C499" s="2">
        <v>0.06</v>
      </c>
      <c r="D499" s="2">
        <v>8.2000000000000003E-2</v>
      </c>
      <c r="E499" s="2">
        <v>6.2E-2</v>
      </c>
      <c r="F499" s="2">
        <v>5.6000000000000001E-2</v>
      </c>
      <c r="G499" s="2">
        <v>5.7000000000000002E-2</v>
      </c>
      <c r="H499" s="2">
        <v>0.06</v>
      </c>
      <c r="I499" s="2">
        <v>6.2E-2</v>
      </c>
      <c r="J499" s="2">
        <v>6.0999999999999999E-2</v>
      </c>
      <c r="K499" s="2">
        <v>9.2999999999999999E-2</v>
      </c>
      <c r="L499" s="2">
        <v>6.0999999999999999E-2</v>
      </c>
      <c r="M499" s="2">
        <v>5.6000000000000001E-2</v>
      </c>
      <c r="N499" s="2">
        <v>5.7000000000000002E-2</v>
      </c>
      <c r="O499" s="2">
        <v>0.06</v>
      </c>
      <c r="P499" s="2">
        <v>6.4000000000000001E-2</v>
      </c>
      <c r="Q499" s="2">
        <v>5.8999999999999997E-2</v>
      </c>
      <c r="R499" s="2">
        <v>8.3000000000000004E-2</v>
      </c>
      <c r="S499" s="2">
        <v>6.2E-2</v>
      </c>
      <c r="T499" s="2">
        <v>5.6000000000000001E-2</v>
      </c>
      <c r="U499" s="2">
        <v>5.7000000000000002E-2</v>
      </c>
      <c r="V499" s="2">
        <v>5.8999999999999997E-2</v>
      </c>
    </row>
    <row r="500" spans="1:22" x14ac:dyDescent="0.25">
      <c r="A500" s="2">
        <v>797</v>
      </c>
      <c r="B500" s="2">
        <v>6.0999999999999999E-2</v>
      </c>
      <c r="C500" s="2">
        <v>0.06</v>
      </c>
      <c r="D500" s="2">
        <v>8.2000000000000003E-2</v>
      </c>
      <c r="E500" s="2">
        <v>6.2E-2</v>
      </c>
      <c r="F500" s="2">
        <v>5.6000000000000001E-2</v>
      </c>
      <c r="G500" s="2">
        <v>5.7000000000000002E-2</v>
      </c>
      <c r="H500" s="2">
        <v>0.06</v>
      </c>
      <c r="I500" s="2">
        <v>6.2E-2</v>
      </c>
      <c r="J500" s="2">
        <v>6.0999999999999999E-2</v>
      </c>
      <c r="K500" s="2">
        <v>9.2999999999999999E-2</v>
      </c>
      <c r="L500" s="2">
        <v>6.0999999999999999E-2</v>
      </c>
      <c r="M500" s="2">
        <v>5.6000000000000001E-2</v>
      </c>
      <c r="N500" s="2">
        <v>5.7000000000000002E-2</v>
      </c>
      <c r="O500" s="2">
        <v>0.06</v>
      </c>
      <c r="P500" s="2">
        <v>6.4000000000000001E-2</v>
      </c>
      <c r="Q500" s="2">
        <v>5.8999999999999997E-2</v>
      </c>
      <c r="R500" s="2">
        <v>8.3000000000000004E-2</v>
      </c>
      <c r="S500" s="2">
        <v>6.2E-2</v>
      </c>
      <c r="T500" s="2">
        <v>5.6000000000000001E-2</v>
      </c>
      <c r="U500" s="2">
        <v>5.7000000000000002E-2</v>
      </c>
      <c r="V500" s="2">
        <v>5.8999999999999997E-2</v>
      </c>
    </row>
    <row r="501" spans="1:22" x14ac:dyDescent="0.25">
      <c r="A501" s="2">
        <v>798</v>
      </c>
      <c r="B501" s="2">
        <v>6.2E-2</v>
      </c>
      <c r="C501" s="2">
        <v>0.06</v>
      </c>
      <c r="D501" s="2">
        <v>8.2000000000000003E-2</v>
      </c>
      <c r="E501" s="2">
        <v>6.2E-2</v>
      </c>
      <c r="F501" s="2">
        <v>5.6000000000000001E-2</v>
      </c>
      <c r="G501" s="2">
        <v>5.8000000000000003E-2</v>
      </c>
      <c r="H501" s="2">
        <v>0.06</v>
      </c>
      <c r="I501" s="2">
        <v>6.2E-2</v>
      </c>
      <c r="J501" s="2">
        <v>6.0999999999999999E-2</v>
      </c>
      <c r="K501" s="2">
        <v>9.2999999999999999E-2</v>
      </c>
      <c r="L501" s="2">
        <v>6.2E-2</v>
      </c>
      <c r="M501" s="2">
        <v>5.6000000000000001E-2</v>
      </c>
      <c r="N501" s="2">
        <v>5.7000000000000002E-2</v>
      </c>
      <c r="O501" s="2">
        <v>0.06</v>
      </c>
      <c r="P501" s="2">
        <v>6.5000000000000002E-2</v>
      </c>
      <c r="Q501" s="2">
        <v>5.8999999999999997E-2</v>
      </c>
      <c r="R501" s="2">
        <v>8.3000000000000004E-2</v>
      </c>
      <c r="S501" s="2">
        <v>6.2E-2</v>
      </c>
      <c r="T501" s="2">
        <v>5.7000000000000002E-2</v>
      </c>
      <c r="U501" s="2">
        <v>5.7000000000000002E-2</v>
      </c>
      <c r="V501" s="2">
        <v>5.8999999999999997E-2</v>
      </c>
    </row>
    <row r="502" spans="1:22" x14ac:dyDescent="0.25">
      <c r="A502" s="2">
        <v>799</v>
      </c>
      <c r="B502" s="2">
        <v>6.0999999999999999E-2</v>
      </c>
      <c r="C502" s="2">
        <v>0.06</v>
      </c>
      <c r="D502" s="2">
        <v>8.2000000000000003E-2</v>
      </c>
      <c r="E502" s="2">
        <v>6.2E-2</v>
      </c>
      <c r="F502" s="2">
        <v>5.6000000000000001E-2</v>
      </c>
      <c r="G502" s="2">
        <v>5.7000000000000002E-2</v>
      </c>
      <c r="H502" s="2">
        <v>0.06</v>
      </c>
      <c r="I502" s="2">
        <v>6.2E-2</v>
      </c>
      <c r="J502" s="2">
        <v>6.0999999999999999E-2</v>
      </c>
      <c r="K502" s="2">
        <v>9.2999999999999999E-2</v>
      </c>
      <c r="L502" s="2">
        <v>6.2E-2</v>
      </c>
      <c r="M502" s="2">
        <v>5.6000000000000001E-2</v>
      </c>
      <c r="N502" s="2">
        <v>5.7000000000000002E-2</v>
      </c>
      <c r="O502" s="2">
        <v>0.06</v>
      </c>
      <c r="P502" s="2">
        <v>6.4000000000000001E-2</v>
      </c>
      <c r="Q502" s="2">
        <v>0.06</v>
      </c>
      <c r="R502" s="2">
        <v>8.3000000000000004E-2</v>
      </c>
      <c r="S502" s="2">
        <v>6.2E-2</v>
      </c>
      <c r="T502" s="2">
        <v>5.7000000000000002E-2</v>
      </c>
      <c r="U502" s="2">
        <v>5.7000000000000002E-2</v>
      </c>
      <c r="V502" s="2">
        <v>5.8999999999999997E-2</v>
      </c>
    </row>
    <row r="503" spans="1:22" x14ac:dyDescent="0.25">
      <c r="A503" s="2">
        <v>800</v>
      </c>
      <c r="B503" s="2">
        <v>6.2E-2</v>
      </c>
      <c r="C503" s="2">
        <v>0.06</v>
      </c>
      <c r="D503" s="2">
        <v>8.2000000000000003E-2</v>
      </c>
      <c r="E503" s="2">
        <v>6.2E-2</v>
      </c>
      <c r="F503" s="2">
        <v>5.6000000000000001E-2</v>
      </c>
      <c r="G503" s="2">
        <v>5.8000000000000003E-2</v>
      </c>
      <c r="H503" s="2">
        <v>6.0999999999999999E-2</v>
      </c>
      <c r="I503" s="2">
        <v>6.2E-2</v>
      </c>
      <c r="J503" s="2">
        <v>6.0999999999999999E-2</v>
      </c>
      <c r="K503" s="2">
        <v>9.2999999999999999E-2</v>
      </c>
      <c r="L503" s="2">
        <v>6.2E-2</v>
      </c>
      <c r="M503" s="2">
        <v>5.6000000000000001E-2</v>
      </c>
      <c r="N503" s="2">
        <v>5.8000000000000003E-2</v>
      </c>
      <c r="O503" s="2">
        <v>0.06</v>
      </c>
      <c r="P503" s="2">
        <v>6.5000000000000002E-2</v>
      </c>
      <c r="Q503" s="2">
        <v>0.06</v>
      </c>
      <c r="R503" s="2">
        <v>8.4000000000000005E-2</v>
      </c>
      <c r="S503" s="2">
        <v>6.2E-2</v>
      </c>
      <c r="T503" s="2">
        <v>5.7000000000000002E-2</v>
      </c>
      <c r="U503" s="2">
        <v>5.7000000000000002E-2</v>
      </c>
      <c r="V503" s="2">
        <v>5.8999999999999997E-2</v>
      </c>
    </row>
  </sheetData>
  <pageMargins left="0.75" right="0.75" top="1" bottom="1" header="0.5" footer="0.5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8" sqref="G38"/>
    </sheetView>
  </sheetViews>
  <sheetFormatPr defaultRowHeight="15" x14ac:dyDescent="0.25"/>
  <cols>
    <col min="1" max="5" width="24.7109375" customWidth="1"/>
  </cols>
  <sheetData>
    <row r="1" spans="1:7" s="7" customFormat="1" ht="15.75" x14ac:dyDescent="0.25">
      <c r="A1" s="41" t="s">
        <v>43</v>
      </c>
      <c r="B1" s="41" t="s">
        <v>82</v>
      </c>
      <c r="C1" s="5" t="s">
        <v>83</v>
      </c>
      <c r="D1" s="5" t="s">
        <v>85</v>
      </c>
      <c r="E1" s="6" t="s">
        <v>86</v>
      </c>
    </row>
    <row r="2" spans="1:7" s="7" customFormat="1" ht="16.5" thickBot="1" x14ac:dyDescent="0.3">
      <c r="A2" s="42"/>
      <c r="B2" s="42"/>
      <c r="C2" s="8" t="s">
        <v>84</v>
      </c>
      <c r="D2" s="8" t="s">
        <v>84</v>
      </c>
      <c r="E2" s="9" t="s">
        <v>84</v>
      </c>
      <c r="G2" s="16" t="s">
        <v>94</v>
      </c>
    </row>
    <row r="3" spans="1:7" s="7" customFormat="1" ht="16.5" thickBot="1" x14ac:dyDescent="0.3">
      <c r="A3" s="10" t="s">
        <v>87</v>
      </c>
      <c r="B3" s="10" t="s">
        <v>88</v>
      </c>
      <c r="C3" s="11">
        <v>37.380000000000003</v>
      </c>
      <c r="D3" s="11">
        <v>58.74</v>
      </c>
      <c r="E3" s="12">
        <v>86</v>
      </c>
      <c r="F3" s="12" t="s">
        <v>89</v>
      </c>
      <c r="G3" s="7">
        <v>6</v>
      </c>
    </row>
    <row r="4" spans="1:7" s="7" customFormat="1" ht="16.5" thickBot="1" x14ac:dyDescent="0.3">
      <c r="A4" s="13" t="s">
        <v>63</v>
      </c>
      <c r="B4" s="13" t="s">
        <v>90</v>
      </c>
      <c r="C4" s="14">
        <v>44.5</v>
      </c>
      <c r="D4" s="14">
        <v>44.5</v>
      </c>
      <c r="E4" s="15">
        <v>104.1</v>
      </c>
      <c r="F4" s="15" t="s">
        <v>91</v>
      </c>
      <c r="G4" s="7">
        <v>2</v>
      </c>
    </row>
    <row r="5" spans="1:7" s="7" customFormat="1" ht="16.5" thickBot="1" x14ac:dyDescent="0.3">
      <c r="A5" s="13" t="s">
        <v>64</v>
      </c>
      <c r="B5" s="13" t="s">
        <v>88</v>
      </c>
      <c r="C5" s="14">
        <v>37.380000000000003</v>
      </c>
      <c r="D5" s="14">
        <v>48.06</v>
      </c>
      <c r="E5" s="15">
        <v>65.099999999999994</v>
      </c>
      <c r="F5" s="15" t="s">
        <v>92</v>
      </c>
      <c r="G5" s="7">
        <v>10</v>
      </c>
    </row>
    <row r="6" spans="1:7" s="7" customFormat="1" ht="16.5" thickBot="1" x14ac:dyDescent="0.3">
      <c r="A6" s="13" t="s">
        <v>65</v>
      </c>
      <c r="B6" s="13" t="s">
        <v>88</v>
      </c>
      <c r="C6" s="14">
        <v>80.099999999999994</v>
      </c>
      <c r="D6" s="14">
        <v>149.52000000000001</v>
      </c>
      <c r="E6" s="15">
        <v>135.9</v>
      </c>
      <c r="F6" s="15" t="s">
        <v>93</v>
      </c>
      <c r="G6" s="7">
        <v>4</v>
      </c>
    </row>
    <row r="7" spans="1:7" s="7" customFormat="1" ht="15.75" x14ac:dyDescent="0.25"/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13"/>
  <sheetViews>
    <sheetView workbookViewId="0">
      <selection activeCell="S135" sqref="A135:S135"/>
    </sheetView>
  </sheetViews>
  <sheetFormatPr defaultRowHeight="15" x14ac:dyDescent="0.25"/>
  <cols>
    <col min="1" max="1" width="14.28515625" bestFit="1" customWidth="1"/>
    <col min="3" max="3" width="9.7109375" bestFit="1" customWidth="1"/>
    <col min="4" max="4" width="22.85546875" bestFit="1" customWidth="1"/>
  </cols>
  <sheetData>
    <row r="1" spans="1:25" x14ac:dyDescent="0.25">
      <c r="A1" t="s">
        <v>312</v>
      </c>
      <c r="B1" t="s">
        <v>130</v>
      </c>
      <c r="C1" s="18" t="s">
        <v>131</v>
      </c>
      <c r="D1" t="s">
        <v>132</v>
      </c>
      <c r="E1" t="s">
        <v>274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365</v>
      </c>
      <c r="L1" t="s">
        <v>318</v>
      </c>
      <c r="M1" t="s">
        <v>319</v>
      </c>
      <c r="N1" t="s">
        <v>320</v>
      </c>
      <c r="O1" t="s">
        <v>311</v>
      </c>
      <c r="P1" t="s">
        <v>321</v>
      </c>
      <c r="Q1" t="s">
        <v>364</v>
      </c>
      <c r="R1" t="s">
        <v>368</v>
      </c>
      <c r="S1" t="s">
        <v>366</v>
      </c>
      <c r="T1" t="s">
        <v>367</v>
      </c>
      <c r="U1" t="s">
        <v>369</v>
      </c>
      <c r="V1" t="s">
        <v>370</v>
      </c>
    </row>
    <row r="2" spans="1:25" hidden="1" x14ac:dyDescent="0.25">
      <c r="A2" t="s">
        <v>143</v>
      </c>
      <c r="B2">
        <v>14</v>
      </c>
      <c r="C2" s="18">
        <v>43697</v>
      </c>
      <c r="D2" t="s">
        <v>192</v>
      </c>
      <c r="F2">
        <v>225</v>
      </c>
      <c r="G2">
        <v>15</v>
      </c>
      <c r="H2">
        <v>4.2999999999999997E-2</v>
      </c>
      <c r="I2">
        <v>2.5999999999999999E-2</v>
      </c>
      <c r="J2">
        <v>0.45389999999999991</v>
      </c>
      <c r="K2">
        <v>3.0259999999999995E-2</v>
      </c>
      <c r="L2">
        <v>30.259999999999994</v>
      </c>
      <c r="M2">
        <v>42.033333333333331</v>
      </c>
      <c r="N2">
        <v>0</v>
      </c>
      <c r="O2">
        <v>2019</v>
      </c>
      <c r="P2" s="27">
        <v>21870001</v>
      </c>
      <c r="Q2" t="str">
        <f t="shared" ref="Q2:Q46" si="0">B2&amp;"-"&amp;P2</f>
        <v>14-21870001</v>
      </c>
      <c r="R2">
        <f>(M2-L2)/L2</f>
        <v>0.38907248292575475</v>
      </c>
      <c r="S2">
        <f>ABS(R2*100)</f>
        <v>38.907248292575474</v>
      </c>
      <c r="T2" t="str">
        <f t="shared" ref="T2" si="1">IF(AND(S2&lt;=5,S2&gt;=-5),S2,"")</f>
        <v/>
      </c>
      <c r="U2" t="str">
        <f t="shared" ref="U2" si="2">IF(AND(S2&lt;=10,S2&gt;=-10),S2,"")</f>
        <v/>
      </c>
      <c r="V2" t="str">
        <f t="shared" ref="V2" si="3">IF(AND(S2&lt;=20,S2&gt;=-20),S2,"")</f>
        <v/>
      </c>
    </row>
    <row r="3" spans="1:25" hidden="1" x14ac:dyDescent="0.25">
      <c r="A3" t="s">
        <v>13</v>
      </c>
      <c r="B3">
        <v>5</v>
      </c>
      <c r="C3" s="18">
        <v>44001</v>
      </c>
      <c r="D3" t="s">
        <v>280</v>
      </c>
      <c r="E3" t="s">
        <v>275</v>
      </c>
      <c r="F3">
        <v>49</v>
      </c>
      <c r="G3">
        <v>15</v>
      </c>
      <c r="H3">
        <v>2.8000000000000001E-2</v>
      </c>
      <c r="I3">
        <v>1.7000000000000001E-2</v>
      </c>
      <c r="J3">
        <v>0.29369999999999996</v>
      </c>
      <c r="K3">
        <v>8.990816326530611E-2</v>
      </c>
      <c r="L3">
        <v>89.908000000000001</v>
      </c>
      <c r="M3">
        <v>83.05</v>
      </c>
      <c r="N3">
        <v>0</v>
      </c>
      <c r="O3">
        <v>2020</v>
      </c>
      <c r="P3" s="27">
        <v>21880001</v>
      </c>
      <c r="Q3" t="str">
        <f t="shared" si="0"/>
        <v>5-21880001</v>
      </c>
      <c r="R3">
        <f t="shared" ref="R3:R66" si="4">(M3-L3)/L3</f>
        <v>-7.6277973039106689E-2</v>
      </c>
      <c r="S3">
        <f t="shared" ref="S3:S66" si="5">ABS(R3*100)</f>
        <v>7.6277973039106692</v>
      </c>
      <c r="T3" t="str">
        <f>IF(AND(S3&lt;=5,S3&gt;=-5),S3,"")</f>
        <v/>
      </c>
      <c r="U3">
        <f>IF(AND(S3&lt;=10,S3&gt;=-10),S3,"")</f>
        <v>7.6277973039106692</v>
      </c>
      <c r="V3">
        <f>IF(AND(S3&lt;=20,S3&gt;=-20),S3,"")</f>
        <v>7.6277973039106692</v>
      </c>
      <c r="W3">
        <f>COUNTA(T3:T135)</f>
        <v>132</v>
      </c>
      <c r="X3">
        <f>COUNTIF(U3:U135, "&gt;1")</f>
        <v>20</v>
      </c>
      <c r="Y3">
        <f>COUNTIF(V3:V135, "&gt;1")</f>
        <v>51</v>
      </c>
    </row>
    <row r="4" spans="1:25" hidden="1" x14ac:dyDescent="0.25">
      <c r="A4" t="s">
        <v>14</v>
      </c>
      <c r="B4">
        <v>5</v>
      </c>
      <c r="C4" s="18">
        <v>44001</v>
      </c>
      <c r="D4" t="s">
        <v>148</v>
      </c>
      <c r="F4">
        <v>51</v>
      </c>
      <c r="G4">
        <v>15</v>
      </c>
      <c r="H4">
        <v>4.2999999999999997E-2</v>
      </c>
      <c r="I4">
        <v>2.5999999999999999E-2</v>
      </c>
      <c r="J4">
        <v>0.45389999999999991</v>
      </c>
      <c r="K4">
        <v>0.13349999999999998</v>
      </c>
      <c r="L4">
        <v>133.49999999999997</v>
      </c>
      <c r="M4">
        <v>160.9</v>
      </c>
      <c r="N4">
        <v>0</v>
      </c>
      <c r="O4">
        <v>2020</v>
      </c>
      <c r="P4" s="27">
        <v>21920001</v>
      </c>
      <c r="Q4" t="str">
        <f t="shared" si="0"/>
        <v>5-21920001</v>
      </c>
      <c r="R4">
        <f t="shared" si="4"/>
        <v>0.20524344569288419</v>
      </c>
      <c r="S4">
        <f t="shared" si="5"/>
        <v>20.52434456928842</v>
      </c>
      <c r="T4" t="str">
        <f t="shared" ref="T4:T54" si="6">IF(AND(S4&lt;=5,S4&gt;=-5),S4,"")</f>
        <v/>
      </c>
      <c r="U4" t="str">
        <f t="shared" ref="U4:U39" si="7">IF(AND(S4&lt;=10,S4&gt;=-10),S4,"")</f>
        <v/>
      </c>
      <c r="V4" t="str">
        <f t="shared" ref="V4:V39" si="8">IF(AND(S4&lt;=20,S4&gt;=-20),S4,"")</f>
        <v/>
      </c>
      <c r="W4">
        <f>COUNTBLANK(T3:T135)</f>
        <v>121</v>
      </c>
      <c r="X4">
        <f>COUNTBLANK(U3:U135)</f>
        <v>110</v>
      </c>
      <c r="Y4">
        <f>COUNTBLANK(V3:V135)</f>
        <v>79</v>
      </c>
    </row>
    <row r="5" spans="1:25" hidden="1" x14ac:dyDescent="0.25">
      <c r="A5" t="s">
        <v>16</v>
      </c>
      <c r="B5">
        <v>7</v>
      </c>
      <c r="C5" s="18">
        <v>44012</v>
      </c>
      <c r="D5" t="s">
        <v>126</v>
      </c>
      <c r="F5">
        <v>44</v>
      </c>
      <c r="G5">
        <v>15</v>
      </c>
      <c r="H5">
        <v>0.02</v>
      </c>
      <c r="I5">
        <v>1.0999999999999999E-2</v>
      </c>
      <c r="J5">
        <v>0.24030000000000001</v>
      </c>
      <c r="K5">
        <v>8.1920454545454546E-2</v>
      </c>
      <c r="L5">
        <v>81.92</v>
      </c>
      <c r="M5">
        <v>62.933333333333337</v>
      </c>
      <c r="N5">
        <v>0</v>
      </c>
      <c r="O5">
        <v>2020</v>
      </c>
      <c r="P5" s="27">
        <v>21880001</v>
      </c>
      <c r="Q5" t="str">
        <f t="shared" si="0"/>
        <v>7-21880001</v>
      </c>
      <c r="R5">
        <f t="shared" si="4"/>
        <v>-0.23177083333333331</v>
      </c>
      <c r="S5">
        <f t="shared" si="5"/>
        <v>23.177083333333332</v>
      </c>
      <c r="T5" t="str">
        <f t="shared" si="6"/>
        <v/>
      </c>
      <c r="U5" t="str">
        <f t="shared" si="7"/>
        <v/>
      </c>
      <c r="V5" t="str">
        <f t="shared" si="8"/>
        <v/>
      </c>
      <c r="Y5">
        <v>53</v>
      </c>
    </row>
    <row r="6" spans="1:25" x14ac:dyDescent="0.25">
      <c r="A6" t="s">
        <v>17</v>
      </c>
      <c r="B6">
        <v>7</v>
      </c>
      <c r="C6" s="18">
        <v>44012</v>
      </c>
      <c r="D6" t="s">
        <v>173</v>
      </c>
      <c r="F6">
        <v>49</v>
      </c>
      <c r="G6">
        <v>15</v>
      </c>
      <c r="H6">
        <v>0.01</v>
      </c>
      <c r="I6">
        <v>5.0000000000000001E-3</v>
      </c>
      <c r="J6">
        <v>0.13350000000000001</v>
      </c>
      <c r="K6">
        <v>4.0867346938775508E-2</v>
      </c>
      <c r="L6">
        <v>40.866999999999997</v>
      </c>
      <c r="M6">
        <v>28.2</v>
      </c>
      <c r="N6">
        <v>0</v>
      </c>
      <c r="O6">
        <v>2020</v>
      </c>
      <c r="P6" s="27">
        <v>21880001</v>
      </c>
      <c r="Q6" t="str">
        <f t="shared" si="0"/>
        <v>7-21880001</v>
      </c>
      <c r="R6">
        <f t="shared" si="4"/>
        <v>-0.30995668877089089</v>
      </c>
      <c r="S6">
        <f t="shared" si="5"/>
        <v>30.995668877089088</v>
      </c>
      <c r="T6" t="str">
        <f t="shared" si="6"/>
        <v/>
      </c>
      <c r="U6" t="str">
        <f t="shared" si="7"/>
        <v/>
      </c>
      <c r="V6" t="str">
        <f t="shared" si="8"/>
        <v/>
      </c>
      <c r="Y6">
        <f>SUM(Y4:Y5)</f>
        <v>132</v>
      </c>
    </row>
    <row r="7" spans="1:25" hidden="1" x14ac:dyDescent="0.25">
      <c r="A7" t="s">
        <v>20</v>
      </c>
      <c r="B7">
        <v>7</v>
      </c>
      <c r="C7" s="18">
        <v>44013</v>
      </c>
      <c r="D7" t="s">
        <v>192</v>
      </c>
      <c r="F7">
        <v>56</v>
      </c>
      <c r="G7">
        <v>15</v>
      </c>
      <c r="H7">
        <v>3.7999999999999999E-2</v>
      </c>
      <c r="I7">
        <v>2.3E-2</v>
      </c>
      <c r="J7">
        <v>0.40049999999999997</v>
      </c>
      <c r="K7">
        <v>0.1072767857142857</v>
      </c>
      <c r="L7">
        <v>107.276</v>
      </c>
      <c r="M7">
        <v>91.2</v>
      </c>
      <c r="N7">
        <v>0</v>
      </c>
      <c r="O7">
        <v>2020</v>
      </c>
      <c r="P7" s="27">
        <v>21870001</v>
      </c>
      <c r="Q7" t="str">
        <f t="shared" si="0"/>
        <v>7-21870001</v>
      </c>
      <c r="R7">
        <f t="shared" si="4"/>
        <v>-0.14985644505760837</v>
      </c>
      <c r="S7">
        <f t="shared" si="5"/>
        <v>14.985644505760837</v>
      </c>
      <c r="T7" t="str">
        <f t="shared" si="6"/>
        <v/>
      </c>
      <c r="U7" t="str">
        <f t="shared" si="7"/>
        <v/>
      </c>
      <c r="V7">
        <f t="shared" si="8"/>
        <v>14.985644505760837</v>
      </c>
    </row>
    <row r="8" spans="1:25" hidden="1" x14ac:dyDescent="0.25">
      <c r="A8" t="s">
        <v>167</v>
      </c>
      <c r="B8">
        <v>7</v>
      </c>
      <c r="C8" s="18">
        <v>44013</v>
      </c>
      <c r="D8" t="s">
        <v>149</v>
      </c>
      <c r="F8">
        <v>49</v>
      </c>
      <c r="G8">
        <v>15</v>
      </c>
      <c r="H8">
        <v>0.04</v>
      </c>
      <c r="I8">
        <v>2.4E-2</v>
      </c>
      <c r="J8">
        <v>0.42720000000000002</v>
      </c>
      <c r="K8">
        <v>0.13077551020408165</v>
      </c>
      <c r="L8">
        <v>130.77500000000001</v>
      </c>
      <c r="M8">
        <v>133.16666666666669</v>
      </c>
      <c r="N8">
        <v>0</v>
      </c>
      <c r="O8">
        <v>2020</v>
      </c>
      <c r="P8" s="27">
        <v>21830001</v>
      </c>
      <c r="Q8" t="str">
        <f t="shared" si="0"/>
        <v>7-21830001</v>
      </c>
      <c r="R8">
        <f t="shared" si="4"/>
        <v>1.8288408844707931E-2</v>
      </c>
      <c r="S8">
        <f t="shared" si="5"/>
        <v>1.8288408844707931</v>
      </c>
      <c r="T8">
        <f t="shared" si="6"/>
        <v>1.8288408844707931</v>
      </c>
      <c r="U8">
        <f t="shared" si="7"/>
        <v>1.8288408844707931</v>
      </c>
      <c r="V8">
        <f t="shared" si="8"/>
        <v>1.8288408844707931</v>
      </c>
    </row>
    <row r="9" spans="1:25" hidden="1" x14ac:dyDescent="0.25">
      <c r="A9" t="s">
        <v>168</v>
      </c>
      <c r="B9">
        <v>7</v>
      </c>
      <c r="C9" s="18">
        <v>44013</v>
      </c>
      <c r="D9" t="s">
        <v>192</v>
      </c>
      <c r="E9" t="s">
        <v>275</v>
      </c>
      <c r="F9">
        <v>45.5</v>
      </c>
      <c r="G9">
        <v>15</v>
      </c>
      <c r="H9">
        <v>2.5000000000000001E-2</v>
      </c>
      <c r="I9">
        <v>1.4E-2</v>
      </c>
      <c r="J9">
        <v>0.29370000000000002</v>
      </c>
      <c r="K9">
        <v>9.6824175824175823E-2</v>
      </c>
      <c r="L9">
        <v>96.823999999999998</v>
      </c>
      <c r="M9">
        <v>85.86666666666666</v>
      </c>
      <c r="N9">
        <v>0</v>
      </c>
      <c r="O9">
        <v>2020</v>
      </c>
      <c r="P9" s="27">
        <v>21870001</v>
      </c>
      <c r="Q9" t="str">
        <f t="shared" si="0"/>
        <v>7-21870001</v>
      </c>
      <c r="R9">
        <f t="shared" si="4"/>
        <v>-0.11316753422016584</v>
      </c>
      <c r="S9">
        <f t="shared" si="5"/>
        <v>11.316753422016584</v>
      </c>
      <c r="T9" t="str">
        <f t="shared" si="6"/>
        <v/>
      </c>
      <c r="U9" t="str">
        <f t="shared" si="7"/>
        <v/>
      </c>
      <c r="V9">
        <f t="shared" si="8"/>
        <v>11.316753422016584</v>
      </c>
    </row>
    <row r="10" spans="1:25" hidden="1" x14ac:dyDescent="0.25">
      <c r="A10" t="s">
        <v>186</v>
      </c>
      <c r="B10">
        <v>8</v>
      </c>
      <c r="C10" s="18">
        <v>44019</v>
      </c>
      <c r="D10" t="s">
        <v>126</v>
      </c>
      <c r="F10">
        <v>46</v>
      </c>
      <c r="G10">
        <v>15</v>
      </c>
      <c r="H10">
        <v>5.2999999999999999E-2</v>
      </c>
      <c r="I10">
        <v>0.03</v>
      </c>
      <c r="J10">
        <v>0.61409999999999998</v>
      </c>
      <c r="K10">
        <v>0.20024999999999998</v>
      </c>
      <c r="L10">
        <v>200.24999999999997</v>
      </c>
      <c r="M10">
        <v>162.6</v>
      </c>
      <c r="N10">
        <v>0</v>
      </c>
      <c r="O10">
        <v>2020</v>
      </c>
      <c r="P10" s="27">
        <v>21880001</v>
      </c>
      <c r="Q10" t="str">
        <f t="shared" si="0"/>
        <v>8-21880001</v>
      </c>
      <c r="R10">
        <f t="shared" si="4"/>
        <v>-0.18801498127340815</v>
      </c>
      <c r="S10">
        <f t="shared" si="5"/>
        <v>18.801498127340814</v>
      </c>
      <c r="T10" t="str">
        <f t="shared" si="6"/>
        <v/>
      </c>
      <c r="U10" t="str">
        <f t="shared" si="7"/>
        <v/>
      </c>
      <c r="V10">
        <f t="shared" si="8"/>
        <v>18.801498127340814</v>
      </c>
    </row>
    <row r="11" spans="1:25" hidden="1" x14ac:dyDescent="0.25">
      <c r="A11" t="s">
        <v>189</v>
      </c>
      <c r="B11">
        <v>8</v>
      </c>
      <c r="C11" s="18">
        <v>44020</v>
      </c>
      <c r="D11" t="s">
        <v>148</v>
      </c>
      <c r="F11">
        <v>42</v>
      </c>
      <c r="G11">
        <v>15</v>
      </c>
      <c r="H11">
        <v>1.4999999999999999E-2</v>
      </c>
      <c r="I11">
        <v>8.0000000000000002E-3</v>
      </c>
      <c r="J11">
        <v>0.18689999999999998</v>
      </c>
      <c r="K11">
        <v>6.674999999999999E-2</v>
      </c>
      <c r="L11">
        <v>66.749999999999986</v>
      </c>
      <c r="M11">
        <v>96.2</v>
      </c>
      <c r="N11">
        <v>0</v>
      </c>
      <c r="O11">
        <v>2020</v>
      </c>
      <c r="P11" s="27">
        <v>21920001</v>
      </c>
      <c r="Q11" t="str">
        <f t="shared" si="0"/>
        <v>8-21920001</v>
      </c>
      <c r="R11">
        <f t="shared" si="4"/>
        <v>0.44119850187265952</v>
      </c>
      <c r="S11">
        <f t="shared" si="5"/>
        <v>44.119850187265953</v>
      </c>
      <c r="T11" t="str">
        <f t="shared" si="6"/>
        <v/>
      </c>
      <c r="U11" t="str">
        <f t="shared" si="7"/>
        <v/>
      </c>
      <c r="V11" t="str">
        <f t="shared" si="8"/>
        <v/>
      </c>
    </row>
    <row r="12" spans="1:25" hidden="1" x14ac:dyDescent="0.25">
      <c r="A12" t="s">
        <v>191</v>
      </c>
      <c r="B12">
        <v>8</v>
      </c>
      <c r="C12" s="18">
        <v>44019</v>
      </c>
      <c r="D12" t="s">
        <v>124</v>
      </c>
      <c r="F12">
        <v>44.5</v>
      </c>
      <c r="G12">
        <v>15</v>
      </c>
      <c r="H12">
        <v>1.7000000000000001E-2</v>
      </c>
      <c r="I12">
        <v>0.01</v>
      </c>
      <c r="J12">
        <v>0.18690000000000001</v>
      </c>
      <c r="K12">
        <v>6.3E-2</v>
      </c>
      <c r="L12">
        <v>63</v>
      </c>
      <c r="M12">
        <v>73.599999999999994</v>
      </c>
      <c r="N12">
        <v>0</v>
      </c>
      <c r="O12">
        <v>2020</v>
      </c>
      <c r="P12" s="27">
        <v>21130002</v>
      </c>
      <c r="Q12" t="str">
        <f t="shared" si="0"/>
        <v>8-21130002</v>
      </c>
      <c r="R12">
        <f t="shared" si="4"/>
        <v>0.16825396825396816</v>
      </c>
      <c r="S12">
        <f t="shared" si="5"/>
        <v>16.825396825396815</v>
      </c>
      <c r="T12" t="str">
        <f t="shared" si="6"/>
        <v/>
      </c>
      <c r="U12" t="str">
        <f t="shared" si="7"/>
        <v/>
      </c>
      <c r="V12">
        <f t="shared" si="8"/>
        <v>16.825396825396815</v>
      </c>
      <c r="X12">
        <f>COUNTIF(S2:S135,"&lt;20")</f>
        <v>54</v>
      </c>
    </row>
    <row r="13" spans="1:25" hidden="1" x14ac:dyDescent="0.25">
      <c r="A13" t="s">
        <v>206</v>
      </c>
      <c r="B13">
        <v>5</v>
      </c>
      <c r="C13" s="18">
        <v>43998</v>
      </c>
      <c r="D13" t="s">
        <v>126</v>
      </c>
      <c r="F13">
        <v>50</v>
      </c>
      <c r="G13">
        <v>15</v>
      </c>
      <c r="H13">
        <v>2.7E-2</v>
      </c>
      <c r="I13">
        <v>1.6E-2</v>
      </c>
      <c r="J13">
        <v>0.29369999999999996</v>
      </c>
      <c r="K13">
        <v>8.810999999999998E-2</v>
      </c>
      <c r="L13">
        <v>88.109999999999985</v>
      </c>
      <c r="M13">
        <v>83.05</v>
      </c>
      <c r="N13">
        <v>0</v>
      </c>
      <c r="O13">
        <v>2020</v>
      </c>
      <c r="P13" s="27">
        <v>21880001</v>
      </c>
      <c r="Q13" t="str">
        <f t="shared" si="0"/>
        <v>5-21880001</v>
      </c>
      <c r="R13">
        <f t="shared" si="4"/>
        <v>-5.7428214731585395E-2</v>
      </c>
      <c r="S13">
        <f t="shared" si="5"/>
        <v>5.7428214731585392</v>
      </c>
      <c r="T13" t="str">
        <f t="shared" si="6"/>
        <v/>
      </c>
      <c r="U13">
        <f t="shared" si="7"/>
        <v>5.7428214731585392</v>
      </c>
      <c r="V13">
        <f t="shared" si="8"/>
        <v>5.7428214731585392</v>
      </c>
    </row>
    <row r="14" spans="1:25" hidden="1" x14ac:dyDescent="0.25">
      <c r="A14" t="s">
        <v>209</v>
      </c>
      <c r="B14">
        <v>9</v>
      </c>
      <c r="C14" s="18">
        <v>44026</v>
      </c>
      <c r="D14" t="s">
        <v>174</v>
      </c>
      <c r="F14">
        <v>91</v>
      </c>
      <c r="G14">
        <v>15</v>
      </c>
      <c r="H14">
        <v>1.2999999999999999E-2</v>
      </c>
      <c r="I14">
        <v>6.0000000000000001E-3</v>
      </c>
      <c r="J14">
        <v>0.18689999999999998</v>
      </c>
      <c r="K14">
        <v>3.0807692307692303E-2</v>
      </c>
      <c r="L14">
        <v>30.807700000000001</v>
      </c>
      <c r="M14">
        <v>26.56666666666667</v>
      </c>
      <c r="N14">
        <v>0</v>
      </c>
      <c r="O14">
        <v>2020</v>
      </c>
      <c r="P14" s="27">
        <v>21690001</v>
      </c>
      <c r="Q14" t="str">
        <f t="shared" si="0"/>
        <v>9-21690001</v>
      </c>
      <c r="R14">
        <f t="shared" si="4"/>
        <v>-0.13766147207786789</v>
      </c>
      <c r="S14">
        <f t="shared" si="5"/>
        <v>13.766147207786789</v>
      </c>
      <c r="T14" t="str">
        <f t="shared" si="6"/>
        <v/>
      </c>
      <c r="U14" t="str">
        <f t="shared" si="7"/>
        <v/>
      </c>
      <c r="V14">
        <f t="shared" si="8"/>
        <v>13.766147207786789</v>
      </c>
    </row>
    <row r="15" spans="1:25" hidden="1" x14ac:dyDescent="0.25">
      <c r="A15" t="s">
        <v>215</v>
      </c>
      <c r="B15">
        <v>9</v>
      </c>
      <c r="C15" s="18">
        <v>44027</v>
      </c>
      <c r="D15" t="s">
        <v>148</v>
      </c>
      <c r="F15">
        <v>43</v>
      </c>
      <c r="G15">
        <v>15</v>
      </c>
      <c r="H15">
        <v>2.5999999999999999E-2</v>
      </c>
      <c r="I15">
        <v>1.4999999999999999E-2</v>
      </c>
      <c r="J15">
        <v>0.29369999999999996</v>
      </c>
      <c r="K15">
        <v>0.102453488372093</v>
      </c>
      <c r="L15">
        <v>102.453</v>
      </c>
      <c r="M15">
        <v>96.2</v>
      </c>
      <c r="N15">
        <v>0</v>
      </c>
      <c r="O15">
        <v>2020</v>
      </c>
      <c r="P15" s="27">
        <v>21920001</v>
      </c>
      <c r="Q15" t="str">
        <f t="shared" si="0"/>
        <v>9-21920001</v>
      </c>
      <c r="R15">
        <f t="shared" si="4"/>
        <v>-6.1032863849765258E-2</v>
      </c>
      <c r="S15">
        <f t="shared" si="5"/>
        <v>6.103286384976526</v>
      </c>
      <c r="T15" t="str">
        <f t="shared" si="6"/>
        <v/>
      </c>
      <c r="U15">
        <f t="shared" si="7"/>
        <v>6.103286384976526</v>
      </c>
      <c r="V15">
        <f t="shared" si="8"/>
        <v>6.103286384976526</v>
      </c>
    </row>
    <row r="16" spans="1:25" hidden="1" x14ac:dyDescent="0.25">
      <c r="A16" t="s">
        <v>219</v>
      </c>
      <c r="B16">
        <v>9</v>
      </c>
      <c r="C16" s="18">
        <v>44026</v>
      </c>
      <c r="D16" t="s">
        <v>277</v>
      </c>
      <c r="E16" t="s">
        <v>275</v>
      </c>
      <c r="F16">
        <v>23</v>
      </c>
      <c r="G16">
        <v>15</v>
      </c>
      <c r="H16">
        <v>1.4E-2</v>
      </c>
      <c r="I16">
        <v>7.0000000000000001E-3</v>
      </c>
      <c r="J16">
        <v>0.18690000000000001</v>
      </c>
      <c r="K16">
        <v>0.12189130434782609</v>
      </c>
      <c r="L16">
        <v>121.89100000000001</v>
      </c>
      <c r="M16">
        <v>100.8</v>
      </c>
      <c r="N16">
        <v>0</v>
      </c>
      <c r="O16">
        <v>2020</v>
      </c>
      <c r="P16" s="27">
        <v>21920001</v>
      </c>
      <c r="Q16" t="str">
        <f t="shared" si="0"/>
        <v>9-21920001</v>
      </c>
      <c r="R16">
        <f t="shared" si="4"/>
        <v>-0.17303164302532598</v>
      </c>
      <c r="S16">
        <f t="shared" si="5"/>
        <v>17.303164302532597</v>
      </c>
      <c r="T16" t="str">
        <f t="shared" si="6"/>
        <v/>
      </c>
      <c r="U16" t="str">
        <f t="shared" si="7"/>
        <v/>
      </c>
      <c r="V16">
        <f t="shared" si="8"/>
        <v>17.303164302532597</v>
      </c>
    </row>
    <row r="17" spans="1:27" hidden="1" x14ac:dyDescent="0.25">
      <c r="A17" t="s">
        <v>239</v>
      </c>
      <c r="B17">
        <v>10</v>
      </c>
      <c r="C17" s="18">
        <v>44033</v>
      </c>
      <c r="D17" t="s">
        <v>126</v>
      </c>
      <c r="F17">
        <v>34.5</v>
      </c>
      <c r="G17">
        <v>15</v>
      </c>
      <c r="H17">
        <v>2.5999999999999999E-2</v>
      </c>
      <c r="I17">
        <v>1.4E-2</v>
      </c>
      <c r="J17">
        <v>0.32039999999999996</v>
      </c>
      <c r="K17">
        <v>0.13930434782608694</v>
      </c>
      <c r="L17">
        <v>139.304</v>
      </c>
      <c r="M17">
        <v>97.000000000000014</v>
      </c>
      <c r="N17">
        <v>0</v>
      </c>
      <c r="O17">
        <v>2020</v>
      </c>
      <c r="P17" s="27">
        <v>21880001</v>
      </c>
      <c r="Q17" t="str">
        <f t="shared" si="0"/>
        <v>10-21880001</v>
      </c>
      <c r="R17">
        <f t="shared" si="4"/>
        <v>-0.30368115775569965</v>
      </c>
      <c r="S17">
        <f t="shared" si="5"/>
        <v>30.368115775569965</v>
      </c>
      <c r="T17" t="str">
        <f t="shared" si="6"/>
        <v/>
      </c>
      <c r="U17" t="str">
        <f t="shared" si="7"/>
        <v/>
      </c>
      <c r="V17" t="str">
        <f t="shared" si="8"/>
        <v/>
      </c>
    </row>
    <row r="18" spans="1:27" hidden="1" x14ac:dyDescent="0.25">
      <c r="A18" t="s">
        <v>240</v>
      </c>
      <c r="B18">
        <v>10</v>
      </c>
      <c r="C18" s="18">
        <v>44033</v>
      </c>
      <c r="D18" t="s">
        <v>151</v>
      </c>
      <c r="F18">
        <v>37</v>
      </c>
      <c r="G18">
        <v>15</v>
      </c>
      <c r="H18">
        <v>1.2E-2</v>
      </c>
      <c r="I18">
        <v>7.0000000000000001E-3</v>
      </c>
      <c r="J18">
        <v>0.13350000000000001</v>
      </c>
      <c r="K18">
        <v>5.4121621621621617E-2</v>
      </c>
      <c r="L18">
        <v>54.122</v>
      </c>
      <c r="M18">
        <v>71.066666666666663</v>
      </c>
      <c r="N18">
        <v>0</v>
      </c>
      <c r="O18">
        <v>2020</v>
      </c>
      <c r="P18" s="27">
        <v>21150001</v>
      </c>
      <c r="Q18" t="str">
        <f t="shared" si="0"/>
        <v>10-21150001</v>
      </c>
      <c r="R18">
        <f t="shared" si="4"/>
        <v>0.31308278826847979</v>
      </c>
      <c r="S18">
        <f t="shared" si="5"/>
        <v>31.308278826847978</v>
      </c>
      <c r="T18" t="str">
        <f t="shared" si="6"/>
        <v/>
      </c>
      <c r="U18" t="str">
        <f t="shared" si="7"/>
        <v/>
      </c>
      <c r="V18" t="str">
        <f t="shared" si="8"/>
        <v/>
      </c>
    </row>
    <row r="19" spans="1:27" hidden="1" x14ac:dyDescent="0.25">
      <c r="A19" t="s">
        <v>241</v>
      </c>
      <c r="B19">
        <v>10</v>
      </c>
      <c r="C19" s="18">
        <v>44033</v>
      </c>
      <c r="D19" t="s">
        <v>149</v>
      </c>
      <c r="E19" t="s">
        <v>276</v>
      </c>
      <c r="F19">
        <v>51</v>
      </c>
      <c r="G19">
        <v>15</v>
      </c>
      <c r="H19">
        <v>2.4E-2</v>
      </c>
      <c r="I19">
        <v>1.2999999999999999E-2</v>
      </c>
      <c r="J19">
        <v>0.29370000000000002</v>
      </c>
      <c r="K19">
        <v>8.6382352941176466E-2</v>
      </c>
      <c r="L19">
        <v>86.382000000000005</v>
      </c>
      <c r="M19">
        <v>74.766666666666666</v>
      </c>
      <c r="N19">
        <v>0</v>
      </c>
      <c r="O19">
        <v>2020</v>
      </c>
      <c r="P19" s="27">
        <v>21830001</v>
      </c>
      <c r="Q19" t="str">
        <f t="shared" si="0"/>
        <v>10-21830001</v>
      </c>
      <c r="R19">
        <f t="shared" si="4"/>
        <v>-0.13446474188295407</v>
      </c>
      <c r="S19">
        <f t="shared" si="5"/>
        <v>13.446474188295406</v>
      </c>
      <c r="T19" t="str">
        <f t="shared" si="6"/>
        <v/>
      </c>
      <c r="U19" t="str">
        <f t="shared" si="7"/>
        <v/>
      </c>
      <c r="V19">
        <f t="shared" si="8"/>
        <v>13.446474188295406</v>
      </c>
    </row>
    <row r="20" spans="1:27" hidden="1" x14ac:dyDescent="0.25">
      <c r="A20" t="s">
        <v>242</v>
      </c>
      <c r="B20">
        <v>10</v>
      </c>
      <c r="C20" s="18">
        <v>44033</v>
      </c>
      <c r="D20" t="s">
        <v>192</v>
      </c>
      <c r="F20">
        <v>37</v>
      </c>
      <c r="G20">
        <v>15</v>
      </c>
      <c r="H20">
        <v>1.4999999999999999E-2</v>
      </c>
      <c r="I20">
        <v>7.0000000000000001E-3</v>
      </c>
      <c r="J20">
        <v>0.21360000000000001</v>
      </c>
      <c r="K20">
        <v>8.6594594594594593E-2</v>
      </c>
      <c r="L20">
        <v>86.593999999999994</v>
      </c>
      <c r="M20">
        <v>80.5</v>
      </c>
      <c r="N20">
        <v>0</v>
      </c>
      <c r="O20">
        <v>2020</v>
      </c>
      <c r="P20" s="27">
        <v>21870001</v>
      </c>
      <c r="Q20" t="str">
        <f t="shared" si="0"/>
        <v>10-21870001</v>
      </c>
      <c r="R20">
        <f t="shared" si="4"/>
        <v>-7.0374390835392694E-2</v>
      </c>
      <c r="S20">
        <f t="shared" si="5"/>
        <v>7.0374390835392697</v>
      </c>
      <c r="T20" t="str">
        <f t="shared" si="6"/>
        <v/>
      </c>
      <c r="U20">
        <f t="shared" si="7"/>
        <v>7.0374390835392697</v>
      </c>
      <c r="V20">
        <f t="shared" si="8"/>
        <v>7.0374390835392697</v>
      </c>
    </row>
    <row r="21" spans="1:27" hidden="1" x14ac:dyDescent="0.25">
      <c r="A21" t="s">
        <v>244</v>
      </c>
      <c r="B21">
        <v>10</v>
      </c>
      <c r="C21" s="18">
        <v>44032</v>
      </c>
      <c r="D21" t="s">
        <v>254</v>
      </c>
      <c r="F21">
        <v>48</v>
      </c>
      <c r="G21">
        <v>15</v>
      </c>
      <c r="H21">
        <v>5.0000000000000001E-3</v>
      </c>
      <c r="I21">
        <v>4.0000000000000001E-3</v>
      </c>
      <c r="J21">
        <v>2.6700000000000002E-2</v>
      </c>
      <c r="K21">
        <v>8.3437500000000005E-3</v>
      </c>
      <c r="L21">
        <v>8.3439999999999994</v>
      </c>
      <c r="M21">
        <v>8.9</v>
      </c>
      <c r="N21">
        <v>0</v>
      </c>
      <c r="O21">
        <v>2020</v>
      </c>
      <c r="P21" s="27">
        <v>21890001</v>
      </c>
      <c r="Q21" t="str">
        <f t="shared" si="0"/>
        <v>10-21890001</v>
      </c>
      <c r="R21">
        <f t="shared" si="4"/>
        <v>6.6634707574305008E-2</v>
      </c>
      <c r="S21">
        <f t="shared" si="5"/>
        <v>6.6634707574305008</v>
      </c>
      <c r="T21" t="str">
        <f t="shared" si="6"/>
        <v/>
      </c>
      <c r="U21">
        <f t="shared" si="7"/>
        <v>6.6634707574305008</v>
      </c>
      <c r="V21">
        <f t="shared" si="8"/>
        <v>6.6634707574305008</v>
      </c>
    </row>
    <row r="22" spans="1:27" hidden="1" x14ac:dyDescent="0.25">
      <c r="A22" t="s">
        <v>245</v>
      </c>
      <c r="B22">
        <v>10</v>
      </c>
      <c r="C22" s="18">
        <v>44032</v>
      </c>
      <c r="D22" t="s">
        <v>255</v>
      </c>
      <c r="F22">
        <v>44</v>
      </c>
      <c r="G22">
        <v>15</v>
      </c>
      <c r="H22">
        <v>2.5000000000000001E-2</v>
      </c>
      <c r="I22">
        <v>1.6E-2</v>
      </c>
      <c r="J22">
        <v>0.24030000000000001</v>
      </c>
      <c r="K22">
        <v>8.1920454545454546E-2</v>
      </c>
      <c r="L22">
        <v>81.920454545454547</v>
      </c>
      <c r="M22">
        <v>89.866666666666674</v>
      </c>
      <c r="N22">
        <v>0</v>
      </c>
      <c r="O22">
        <v>2020</v>
      </c>
      <c r="P22" s="27">
        <v>21040001</v>
      </c>
      <c r="Q22" t="str">
        <f t="shared" si="0"/>
        <v>10-21040001</v>
      </c>
      <c r="R22">
        <f t="shared" si="4"/>
        <v>9.6999121468534774E-2</v>
      </c>
      <c r="S22">
        <f t="shared" si="5"/>
        <v>9.6999121468534781</v>
      </c>
      <c r="T22" t="str">
        <f t="shared" si="6"/>
        <v/>
      </c>
      <c r="U22">
        <f t="shared" si="7"/>
        <v>9.6999121468534781</v>
      </c>
      <c r="V22">
        <f t="shared" si="8"/>
        <v>9.6999121468534781</v>
      </c>
    </row>
    <row r="23" spans="1:27" hidden="1" x14ac:dyDescent="0.25">
      <c r="A23" t="s">
        <v>246</v>
      </c>
      <c r="B23">
        <v>9</v>
      </c>
      <c r="C23" s="18">
        <v>44026</v>
      </c>
      <c r="D23" t="s">
        <v>277</v>
      </c>
      <c r="E23" t="s">
        <v>275</v>
      </c>
      <c r="F23">
        <v>25</v>
      </c>
      <c r="G23">
        <v>15</v>
      </c>
      <c r="H23">
        <v>1.6E-2</v>
      </c>
      <c r="I23">
        <v>8.9999999999999993E-3</v>
      </c>
      <c r="J23">
        <v>0.18690000000000001</v>
      </c>
      <c r="K23">
        <v>0.11214</v>
      </c>
      <c r="L23">
        <v>112.14</v>
      </c>
      <c r="M23">
        <v>100.8</v>
      </c>
      <c r="N23">
        <v>0</v>
      </c>
      <c r="O23">
        <v>2020</v>
      </c>
      <c r="P23" s="27">
        <v>21920001</v>
      </c>
      <c r="Q23" t="str">
        <f t="shared" si="0"/>
        <v>9-21920001</v>
      </c>
      <c r="R23">
        <f t="shared" si="4"/>
        <v>-0.101123595505618</v>
      </c>
      <c r="S23">
        <f t="shared" si="5"/>
        <v>10.1123595505618</v>
      </c>
      <c r="T23" t="str">
        <f t="shared" si="6"/>
        <v/>
      </c>
      <c r="U23" t="str">
        <f t="shared" si="7"/>
        <v/>
      </c>
      <c r="V23">
        <f t="shared" si="8"/>
        <v>10.1123595505618</v>
      </c>
    </row>
    <row r="24" spans="1:27" hidden="1" x14ac:dyDescent="0.25">
      <c r="A24" t="s">
        <v>247</v>
      </c>
      <c r="B24">
        <v>10</v>
      </c>
      <c r="C24" s="18">
        <v>44032</v>
      </c>
      <c r="D24" t="s">
        <v>221</v>
      </c>
      <c r="F24">
        <v>49</v>
      </c>
      <c r="G24">
        <v>15</v>
      </c>
      <c r="H24">
        <v>1.7999999999999999E-2</v>
      </c>
      <c r="I24">
        <v>1.2E-2</v>
      </c>
      <c r="J24">
        <v>0.16019999999999995</v>
      </c>
      <c r="K24">
        <v>4.9040816326530595E-2</v>
      </c>
      <c r="L24">
        <v>49.040816326530596</v>
      </c>
      <c r="M24">
        <v>49.2</v>
      </c>
      <c r="N24">
        <v>0</v>
      </c>
      <c r="O24">
        <v>2020</v>
      </c>
      <c r="P24" s="27">
        <v>21590001</v>
      </c>
      <c r="Q24" t="str">
        <f t="shared" si="0"/>
        <v>10-21590001</v>
      </c>
      <c r="R24">
        <f t="shared" si="4"/>
        <v>3.2459425717856617E-3</v>
      </c>
      <c r="S24">
        <f t="shared" si="5"/>
        <v>0.32459425717856616</v>
      </c>
      <c r="T24">
        <f t="shared" si="6"/>
        <v>0.32459425717856616</v>
      </c>
      <c r="U24">
        <f t="shared" si="7"/>
        <v>0.32459425717856616</v>
      </c>
      <c r="V24">
        <f t="shared" si="8"/>
        <v>0.32459425717856616</v>
      </c>
    </row>
    <row r="25" spans="1:27" hidden="1" x14ac:dyDescent="0.25">
      <c r="A25" t="s">
        <v>251</v>
      </c>
      <c r="B25">
        <v>10</v>
      </c>
      <c r="C25" s="18">
        <v>44033</v>
      </c>
      <c r="D25" t="s">
        <v>149</v>
      </c>
      <c r="F25">
        <v>50</v>
      </c>
      <c r="G25">
        <v>15</v>
      </c>
      <c r="H25">
        <v>2.4E-2</v>
      </c>
      <c r="I25">
        <v>1.4E-2</v>
      </c>
      <c r="J25">
        <v>0.26700000000000002</v>
      </c>
      <c r="K25">
        <v>8.0100000000000005E-2</v>
      </c>
      <c r="L25">
        <v>80.100000000000009</v>
      </c>
      <c r="M25">
        <v>83.8</v>
      </c>
      <c r="N25">
        <v>0</v>
      </c>
      <c r="O25">
        <v>2020</v>
      </c>
      <c r="P25" s="27">
        <v>21830001</v>
      </c>
      <c r="Q25" t="str">
        <f t="shared" si="0"/>
        <v>10-21830001</v>
      </c>
      <c r="R25">
        <f t="shared" si="4"/>
        <v>4.6192259675405599E-2</v>
      </c>
      <c r="S25">
        <f t="shared" si="5"/>
        <v>4.6192259675405598</v>
      </c>
      <c r="T25">
        <f t="shared" si="6"/>
        <v>4.6192259675405598</v>
      </c>
      <c r="U25">
        <f t="shared" si="7"/>
        <v>4.6192259675405598</v>
      </c>
      <c r="V25">
        <f t="shared" si="8"/>
        <v>4.6192259675405598</v>
      </c>
    </row>
    <row r="26" spans="1:27" hidden="1" x14ac:dyDescent="0.25">
      <c r="A26" t="s">
        <v>258</v>
      </c>
      <c r="B26">
        <v>11</v>
      </c>
      <c r="C26" s="18">
        <v>44039</v>
      </c>
      <c r="D26" t="s">
        <v>255</v>
      </c>
      <c r="F26">
        <v>51</v>
      </c>
      <c r="G26">
        <v>15</v>
      </c>
      <c r="H26">
        <v>2.7E-2</v>
      </c>
      <c r="I26">
        <v>1.6E-2</v>
      </c>
      <c r="J26">
        <v>0.29369999999999996</v>
      </c>
      <c r="K26">
        <v>8.6382352941176452E-2</v>
      </c>
      <c r="L26">
        <v>86.38235294117645</v>
      </c>
      <c r="M26">
        <v>123.99999999999999</v>
      </c>
      <c r="N26">
        <v>0</v>
      </c>
      <c r="O26">
        <v>2020</v>
      </c>
      <c r="P26" s="27">
        <v>21040001</v>
      </c>
      <c r="Q26" t="str">
        <f t="shared" si="0"/>
        <v>11-21040001</v>
      </c>
      <c r="R26">
        <f t="shared" si="4"/>
        <v>0.43547837929860422</v>
      </c>
      <c r="S26">
        <f t="shared" si="5"/>
        <v>43.547837929860421</v>
      </c>
      <c r="T26" t="str">
        <f t="shared" si="6"/>
        <v/>
      </c>
      <c r="U26" t="str">
        <f t="shared" si="7"/>
        <v/>
      </c>
      <c r="V26" t="str">
        <f t="shared" si="8"/>
        <v/>
      </c>
      <c r="Z26" t="s">
        <v>399</v>
      </c>
      <c r="AA26">
        <f>AVERAGE(S2:S146)</f>
        <v>36.076447610971385</v>
      </c>
    </row>
    <row r="27" spans="1:27" hidden="1" x14ac:dyDescent="0.25">
      <c r="A27" t="s">
        <v>260</v>
      </c>
      <c r="B27">
        <v>11</v>
      </c>
      <c r="C27" s="18">
        <v>44039</v>
      </c>
      <c r="D27" t="s">
        <v>273</v>
      </c>
      <c r="F27">
        <v>49</v>
      </c>
      <c r="G27">
        <v>15</v>
      </c>
      <c r="H27">
        <v>0.02</v>
      </c>
      <c r="I27">
        <v>1.4E-2</v>
      </c>
      <c r="J27">
        <v>0.16020000000000001</v>
      </c>
      <c r="K27">
        <v>4.9040816326530616E-2</v>
      </c>
      <c r="L27">
        <v>49.040816326530617</v>
      </c>
      <c r="M27">
        <v>66.000000000000014</v>
      </c>
      <c r="N27">
        <v>0</v>
      </c>
      <c r="O27">
        <v>2020</v>
      </c>
      <c r="P27" s="27">
        <v>21860001</v>
      </c>
      <c r="Q27" t="str">
        <f t="shared" si="0"/>
        <v>11-21860001</v>
      </c>
      <c r="R27">
        <f t="shared" si="4"/>
        <v>0.34581772784019993</v>
      </c>
      <c r="S27">
        <f t="shared" si="5"/>
        <v>34.581772784019989</v>
      </c>
      <c r="T27" t="str">
        <f t="shared" si="6"/>
        <v/>
      </c>
      <c r="U27" t="str">
        <f t="shared" si="7"/>
        <v/>
      </c>
      <c r="V27" t="str">
        <f t="shared" si="8"/>
        <v/>
      </c>
      <c r="Z27" t="s">
        <v>400</v>
      </c>
      <c r="AA27">
        <f>MEDIAN(S2:S146)</f>
        <v>28.214731585518109</v>
      </c>
    </row>
    <row r="28" spans="1:27" hidden="1" x14ac:dyDescent="0.25">
      <c r="A28" t="s">
        <v>263</v>
      </c>
      <c r="B28">
        <v>11</v>
      </c>
      <c r="C28" s="18">
        <v>44039</v>
      </c>
      <c r="D28" t="s">
        <v>255</v>
      </c>
      <c r="E28" t="s">
        <v>275</v>
      </c>
      <c r="F28">
        <v>47</v>
      </c>
      <c r="G28">
        <v>15</v>
      </c>
      <c r="H28">
        <v>2.5000000000000001E-2</v>
      </c>
      <c r="I28">
        <v>1.6E-2</v>
      </c>
      <c r="J28">
        <v>0.24030000000000001</v>
      </c>
      <c r="K28">
        <v>7.6691489361702128E-2</v>
      </c>
      <c r="L28">
        <v>76.691489361702125</v>
      </c>
      <c r="M28">
        <v>117.03333333333333</v>
      </c>
      <c r="N28">
        <v>0</v>
      </c>
      <c r="O28">
        <v>2020</v>
      </c>
      <c r="P28" s="27">
        <v>21040001</v>
      </c>
      <c r="Q28" t="str">
        <f t="shared" si="0"/>
        <v>11-21040001</v>
      </c>
      <c r="R28">
        <f t="shared" si="4"/>
        <v>0.52602765062190782</v>
      </c>
      <c r="S28">
        <f t="shared" si="5"/>
        <v>52.602765062190784</v>
      </c>
      <c r="T28" t="str">
        <f t="shared" si="6"/>
        <v/>
      </c>
      <c r="U28" t="str">
        <f t="shared" si="7"/>
        <v/>
      </c>
      <c r="V28" t="str">
        <f t="shared" si="8"/>
        <v/>
      </c>
    </row>
    <row r="29" spans="1:27" hidden="1" x14ac:dyDescent="0.25">
      <c r="A29" t="s">
        <v>266</v>
      </c>
      <c r="B29">
        <v>11</v>
      </c>
      <c r="C29" s="18">
        <v>44041</v>
      </c>
      <c r="D29" t="s">
        <v>279</v>
      </c>
      <c r="F29">
        <v>50</v>
      </c>
      <c r="G29">
        <v>15</v>
      </c>
      <c r="H29">
        <v>7.0000000000000001E-3</v>
      </c>
      <c r="I29">
        <v>4.0000000000000001E-3</v>
      </c>
      <c r="J29">
        <v>8.0100000000000005E-2</v>
      </c>
      <c r="K29">
        <v>2.4029999999999999E-2</v>
      </c>
      <c r="L29">
        <v>24.029999999999998</v>
      </c>
      <c r="M29">
        <v>34.93333333333333</v>
      </c>
      <c r="N29">
        <v>0</v>
      </c>
      <c r="O29">
        <v>2020</v>
      </c>
      <c r="P29" s="27">
        <v>21170001</v>
      </c>
      <c r="Q29" t="str">
        <f t="shared" si="0"/>
        <v>11-21170001</v>
      </c>
      <c r="R29">
        <f t="shared" si="4"/>
        <v>0.4537383825773339</v>
      </c>
      <c r="S29">
        <f t="shared" si="5"/>
        <v>45.373838257733389</v>
      </c>
      <c r="T29" t="str">
        <f t="shared" si="6"/>
        <v/>
      </c>
      <c r="U29" t="str">
        <f t="shared" si="7"/>
        <v/>
      </c>
      <c r="V29" t="str">
        <f t="shared" si="8"/>
        <v/>
      </c>
    </row>
    <row r="30" spans="1:27" hidden="1" x14ac:dyDescent="0.25">
      <c r="A30" t="s">
        <v>267</v>
      </c>
      <c r="B30">
        <v>11</v>
      </c>
      <c r="C30" s="18">
        <v>44041</v>
      </c>
      <c r="D30" t="s">
        <v>149</v>
      </c>
      <c r="F30">
        <v>22</v>
      </c>
      <c r="G30">
        <v>15</v>
      </c>
      <c r="H30">
        <v>3.1E-2</v>
      </c>
      <c r="I30">
        <v>1.7999999999999999E-2</v>
      </c>
      <c r="J30">
        <v>0.34710000000000002</v>
      </c>
      <c r="K30">
        <v>0.2366590909090909</v>
      </c>
      <c r="L30">
        <v>236.65909090909091</v>
      </c>
      <c r="M30">
        <v>243.7</v>
      </c>
      <c r="N30">
        <v>0</v>
      </c>
      <c r="O30">
        <v>2020</v>
      </c>
      <c r="P30" s="27">
        <v>21830001</v>
      </c>
      <c r="Q30" t="str">
        <f t="shared" si="0"/>
        <v>11-21830001</v>
      </c>
      <c r="R30">
        <f t="shared" si="4"/>
        <v>2.9751272447901624E-2</v>
      </c>
      <c r="S30">
        <f t="shared" si="5"/>
        <v>2.9751272447901624</v>
      </c>
      <c r="T30">
        <f t="shared" si="6"/>
        <v>2.9751272447901624</v>
      </c>
      <c r="U30">
        <f t="shared" si="7"/>
        <v>2.9751272447901624</v>
      </c>
      <c r="V30">
        <f t="shared" si="8"/>
        <v>2.9751272447901624</v>
      </c>
    </row>
    <row r="31" spans="1:27" hidden="1" x14ac:dyDescent="0.25">
      <c r="A31" t="s">
        <v>271</v>
      </c>
      <c r="B31">
        <v>11</v>
      </c>
      <c r="C31" s="18">
        <v>44040</v>
      </c>
      <c r="D31" t="s">
        <v>172</v>
      </c>
      <c r="F31">
        <v>51</v>
      </c>
      <c r="G31">
        <v>15</v>
      </c>
      <c r="H31">
        <v>0.02</v>
      </c>
      <c r="I31">
        <v>1.2E-2</v>
      </c>
      <c r="J31">
        <v>0.21360000000000001</v>
      </c>
      <c r="K31">
        <v>6.2823529411764709E-2</v>
      </c>
      <c r="L31">
        <v>62.82352941176471</v>
      </c>
      <c r="M31">
        <v>75.433333333333337</v>
      </c>
      <c r="N31">
        <v>0</v>
      </c>
      <c r="O31">
        <v>2020</v>
      </c>
      <c r="P31" s="27">
        <v>21780001</v>
      </c>
      <c r="Q31" t="str">
        <f t="shared" si="0"/>
        <v>11-21780001</v>
      </c>
      <c r="R31">
        <f t="shared" si="4"/>
        <v>0.2007178526841448</v>
      </c>
      <c r="S31">
        <f t="shared" si="5"/>
        <v>20.07178526841448</v>
      </c>
      <c r="T31" t="str">
        <f t="shared" si="6"/>
        <v/>
      </c>
      <c r="U31" t="str">
        <f t="shared" si="7"/>
        <v/>
      </c>
      <c r="V31" t="str">
        <f t="shared" si="8"/>
        <v/>
      </c>
    </row>
    <row r="32" spans="1:27" hidden="1" x14ac:dyDescent="0.25">
      <c r="A32" t="s">
        <v>272</v>
      </c>
      <c r="B32">
        <v>11</v>
      </c>
      <c r="C32" s="18">
        <v>44040</v>
      </c>
      <c r="D32" t="s">
        <v>126</v>
      </c>
      <c r="F32">
        <v>35</v>
      </c>
      <c r="G32">
        <v>15</v>
      </c>
      <c r="H32">
        <v>4.4999999999999998E-2</v>
      </c>
      <c r="I32">
        <v>2.8000000000000001E-2</v>
      </c>
      <c r="J32">
        <v>0.45389999999999991</v>
      </c>
      <c r="K32">
        <v>0.19452857142857138</v>
      </c>
      <c r="L32">
        <v>194.52857142857138</v>
      </c>
      <c r="M32">
        <v>147.1</v>
      </c>
      <c r="N32">
        <v>0</v>
      </c>
      <c r="O32">
        <v>2020</v>
      </c>
      <c r="P32" s="27">
        <v>21880001</v>
      </c>
      <c r="Q32" t="str">
        <f t="shared" si="0"/>
        <v>11-21880001</v>
      </c>
      <c r="R32">
        <f t="shared" si="4"/>
        <v>-0.24381288095762635</v>
      </c>
      <c r="S32">
        <f t="shared" si="5"/>
        <v>24.381288095762635</v>
      </c>
      <c r="T32" t="str">
        <f t="shared" si="6"/>
        <v/>
      </c>
      <c r="U32" t="str">
        <f t="shared" si="7"/>
        <v/>
      </c>
      <c r="V32" t="str">
        <f t="shared" si="8"/>
        <v/>
      </c>
    </row>
    <row r="33" spans="1:37" hidden="1" x14ac:dyDescent="0.25">
      <c r="A33" t="s">
        <v>284</v>
      </c>
      <c r="B33">
        <v>12</v>
      </c>
      <c r="C33" s="18">
        <v>44046</v>
      </c>
      <c r="D33" t="s">
        <v>273</v>
      </c>
      <c r="F33">
        <v>46</v>
      </c>
      <c r="G33">
        <v>15</v>
      </c>
      <c r="H33">
        <v>0.03</v>
      </c>
      <c r="I33">
        <v>1.7999999999999999E-2</v>
      </c>
      <c r="J33">
        <v>0.32040000000000002</v>
      </c>
      <c r="K33">
        <v>0.10447826086956521</v>
      </c>
      <c r="L33">
        <v>104.47826086956522</v>
      </c>
      <c r="M33">
        <v>158.43333333333334</v>
      </c>
      <c r="N33">
        <v>0</v>
      </c>
      <c r="O33">
        <v>2020</v>
      </c>
      <c r="P33" s="27">
        <v>21860001</v>
      </c>
      <c r="Q33" t="str">
        <f t="shared" si="0"/>
        <v>12-21860001</v>
      </c>
      <c r="R33">
        <f t="shared" si="4"/>
        <v>0.51642391455125536</v>
      </c>
      <c r="S33">
        <f t="shared" si="5"/>
        <v>51.642391455125534</v>
      </c>
      <c r="T33" t="str">
        <f t="shared" si="6"/>
        <v/>
      </c>
      <c r="U33" t="str">
        <f t="shared" si="7"/>
        <v/>
      </c>
      <c r="V33" t="str">
        <f t="shared" si="8"/>
        <v/>
      </c>
    </row>
    <row r="34" spans="1:37" hidden="1" x14ac:dyDescent="0.25">
      <c r="A34" t="s">
        <v>286</v>
      </c>
      <c r="B34">
        <v>12</v>
      </c>
      <c r="C34" s="18">
        <v>44046</v>
      </c>
      <c r="D34" t="s">
        <v>125</v>
      </c>
      <c r="F34">
        <v>45</v>
      </c>
      <c r="G34">
        <v>15</v>
      </c>
      <c r="H34">
        <v>1.6E-2</v>
      </c>
      <c r="I34">
        <v>8.9999999999999993E-3</v>
      </c>
      <c r="J34">
        <v>0.18690000000000001</v>
      </c>
      <c r="K34">
        <v>6.2300000000000001E-2</v>
      </c>
      <c r="L34">
        <v>62.300000000000004</v>
      </c>
      <c r="M34">
        <v>143.69999999999999</v>
      </c>
      <c r="N34">
        <v>0</v>
      </c>
      <c r="O34">
        <v>2020</v>
      </c>
      <c r="P34" s="27">
        <v>21770001</v>
      </c>
      <c r="Q34" t="str">
        <f t="shared" si="0"/>
        <v>12-21770001</v>
      </c>
      <c r="R34">
        <f t="shared" si="4"/>
        <v>1.3065810593900478</v>
      </c>
      <c r="S34">
        <f t="shared" si="5"/>
        <v>130.65810593900477</v>
      </c>
      <c r="T34" t="str">
        <f t="shared" si="6"/>
        <v/>
      </c>
      <c r="U34" t="str">
        <f t="shared" si="7"/>
        <v/>
      </c>
      <c r="V34" t="str">
        <f t="shared" si="8"/>
        <v/>
      </c>
    </row>
    <row r="35" spans="1:37" hidden="1" x14ac:dyDescent="0.25">
      <c r="A35" t="s">
        <v>289</v>
      </c>
      <c r="B35">
        <v>12</v>
      </c>
      <c r="C35" s="18">
        <v>44046</v>
      </c>
      <c r="D35" t="s">
        <v>255</v>
      </c>
      <c r="F35">
        <v>50</v>
      </c>
      <c r="G35">
        <v>15</v>
      </c>
      <c r="H35">
        <v>8.9999999999999993E-3</v>
      </c>
      <c r="I35">
        <v>4.0000000000000001E-3</v>
      </c>
      <c r="J35">
        <v>0.13349999999999998</v>
      </c>
      <c r="K35">
        <v>4.0049999999999988E-2</v>
      </c>
      <c r="L35">
        <v>40.04999999999999</v>
      </c>
      <c r="M35">
        <v>44.399999999999991</v>
      </c>
      <c r="N35">
        <v>0</v>
      </c>
      <c r="O35">
        <v>2020</v>
      </c>
      <c r="P35" s="27">
        <v>21040001</v>
      </c>
      <c r="Q35" t="str">
        <f t="shared" si="0"/>
        <v>12-21040001</v>
      </c>
      <c r="R35">
        <f t="shared" si="4"/>
        <v>0.10861423220973788</v>
      </c>
      <c r="S35">
        <f t="shared" si="5"/>
        <v>10.861423220973789</v>
      </c>
      <c r="T35" t="str">
        <f t="shared" si="6"/>
        <v/>
      </c>
      <c r="U35" t="str">
        <f t="shared" si="7"/>
        <v/>
      </c>
      <c r="V35">
        <f t="shared" si="8"/>
        <v>10.861423220973789</v>
      </c>
    </row>
    <row r="36" spans="1:37" hidden="1" x14ac:dyDescent="0.25">
      <c r="A36" t="s">
        <v>290</v>
      </c>
      <c r="B36">
        <v>12</v>
      </c>
      <c r="C36" s="18">
        <v>44047</v>
      </c>
      <c r="D36" t="s">
        <v>278</v>
      </c>
      <c r="F36">
        <v>44</v>
      </c>
      <c r="G36">
        <v>15</v>
      </c>
      <c r="H36">
        <v>3.2000000000000001E-2</v>
      </c>
      <c r="I36">
        <v>1.7999999999999999E-2</v>
      </c>
      <c r="J36">
        <v>0.37380000000000002</v>
      </c>
      <c r="K36">
        <v>0.12743181818181817</v>
      </c>
      <c r="L36">
        <v>127.43181818181817</v>
      </c>
      <c r="M36">
        <v>194.86666666666667</v>
      </c>
      <c r="N36">
        <v>0</v>
      </c>
      <c r="O36">
        <v>2020</v>
      </c>
      <c r="P36" s="27">
        <v>21300006</v>
      </c>
      <c r="Q36" t="str">
        <f t="shared" si="0"/>
        <v>12-21300006</v>
      </c>
      <c r="R36">
        <f t="shared" si="4"/>
        <v>0.52918375839724174</v>
      </c>
      <c r="S36">
        <f t="shared" si="5"/>
        <v>52.918375839724177</v>
      </c>
      <c r="T36" t="str">
        <f t="shared" si="6"/>
        <v/>
      </c>
      <c r="U36" t="str">
        <f t="shared" si="7"/>
        <v/>
      </c>
      <c r="V36" t="str">
        <f t="shared" si="8"/>
        <v/>
      </c>
    </row>
    <row r="37" spans="1:37" hidden="1" x14ac:dyDescent="0.25">
      <c r="A37" t="s">
        <v>291</v>
      </c>
      <c r="B37">
        <v>12</v>
      </c>
      <c r="C37" s="18">
        <v>44047</v>
      </c>
      <c r="D37" t="s">
        <v>278</v>
      </c>
      <c r="E37" t="s">
        <v>275</v>
      </c>
      <c r="F37">
        <v>42.5</v>
      </c>
      <c r="G37">
        <v>15</v>
      </c>
      <c r="H37">
        <v>3.5000000000000003E-2</v>
      </c>
      <c r="I37">
        <v>0.02</v>
      </c>
      <c r="J37">
        <v>0.40050000000000008</v>
      </c>
      <c r="K37">
        <v>0.14135294117647063</v>
      </c>
      <c r="L37">
        <v>141.35294117647064</v>
      </c>
      <c r="M37">
        <v>208.73333333333335</v>
      </c>
      <c r="N37">
        <v>0</v>
      </c>
      <c r="O37">
        <v>2020</v>
      </c>
      <c r="P37" s="27">
        <v>21300006</v>
      </c>
      <c r="Q37" t="str">
        <f t="shared" si="0"/>
        <v>12-21300006</v>
      </c>
      <c r="R37">
        <f t="shared" si="4"/>
        <v>0.47668192537106358</v>
      </c>
      <c r="S37">
        <f t="shared" si="5"/>
        <v>47.668192537106357</v>
      </c>
      <c r="T37" t="str">
        <f t="shared" si="6"/>
        <v/>
      </c>
      <c r="U37" t="str">
        <f t="shared" si="7"/>
        <v/>
      </c>
      <c r="V37" t="str">
        <f t="shared" si="8"/>
        <v/>
      </c>
    </row>
    <row r="38" spans="1:37" hidden="1" x14ac:dyDescent="0.25">
      <c r="A38" t="s">
        <v>293</v>
      </c>
      <c r="B38">
        <v>12</v>
      </c>
      <c r="C38" s="18">
        <v>44047</v>
      </c>
      <c r="D38" t="s">
        <v>149</v>
      </c>
      <c r="F38">
        <v>50</v>
      </c>
      <c r="G38">
        <v>15</v>
      </c>
      <c r="H38">
        <v>5.7000000000000002E-2</v>
      </c>
      <c r="I38">
        <v>3.4000000000000002E-2</v>
      </c>
      <c r="J38">
        <v>0.61409999999999998</v>
      </c>
      <c r="K38">
        <v>0.18422999999999998</v>
      </c>
      <c r="L38">
        <v>184.23</v>
      </c>
      <c r="M38">
        <v>264.53333333333336</v>
      </c>
      <c r="N38">
        <v>0</v>
      </c>
      <c r="O38">
        <v>2020</v>
      </c>
      <c r="P38" s="27">
        <v>21830001</v>
      </c>
      <c r="Q38" t="str">
        <f t="shared" si="0"/>
        <v>12-21830001</v>
      </c>
      <c r="R38">
        <f t="shared" si="4"/>
        <v>0.43588630154336089</v>
      </c>
      <c r="S38">
        <f t="shared" si="5"/>
        <v>43.588630154336087</v>
      </c>
      <c r="T38" t="str">
        <f t="shared" si="6"/>
        <v/>
      </c>
      <c r="U38" t="str">
        <f t="shared" si="7"/>
        <v/>
      </c>
      <c r="V38" t="str">
        <f t="shared" si="8"/>
        <v/>
      </c>
    </row>
    <row r="39" spans="1:37" hidden="1" x14ac:dyDescent="0.25">
      <c r="A39" t="s">
        <v>294</v>
      </c>
      <c r="B39">
        <v>12</v>
      </c>
      <c r="C39" s="18">
        <v>44048</v>
      </c>
      <c r="D39" t="s">
        <v>279</v>
      </c>
      <c r="F39">
        <v>50</v>
      </c>
      <c r="G39">
        <v>15</v>
      </c>
      <c r="H39">
        <v>4.0000000000000001E-3</v>
      </c>
      <c r="I39">
        <v>0</v>
      </c>
      <c r="J39">
        <v>0.10680000000000001</v>
      </c>
      <c r="K39">
        <v>3.2039999999999999E-2</v>
      </c>
      <c r="L39">
        <v>32.04</v>
      </c>
      <c r="M39">
        <v>28.599999999999998</v>
      </c>
      <c r="N39">
        <v>0</v>
      </c>
      <c r="O39">
        <v>2020</v>
      </c>
      <c r="P39" s="27">
        <v>21170001</v>
      </c>
      <c r="Q39" t="str">
        <f t="shared" si="0"/>
        <v>12-21170001</v>
      </c>
      <c r="R39">
        <f t="shared" si="4"/>
        <v>-0.10736579275905123</v>
      </c>
      <c r="S39">
        <f t="shared" si="5"/>
        <v>10.736579275905122</v>
      </c>
      <c r="T39" t="str">
        <f t="shared" si="6"/>
        <v/>
      </c>
      <c r="U39" t="str">
        <f t="shared" si="7"/>
        <v/>
      </c>
      <c r="V39">
        <f t="shared" si="8"/>
        <v>10.736579275905122</v>
      </c>
    </row>
    <row r="40" spans="1:37" hidden="1" x14ac:dyDescent="0.25">
      <c r="A40" t="s">
        <v>98</v>
      </c>
      <c r="B40">
        <v>4</v>
      </c>
      <c r="C40" s="18">
        <v>43627</v>
      </c>
      <c r="D40" t="s">
        <v>120</v>
      </c>
      <c r="F40">
        <v>200</v>
      </c>
      <c r="G40">
        <v>10</v>
      </c>
      <c r="H40">
        <v>1.4999999999999999E-2</v>
      </c>
      <c r="I40">
        <v>8.0000000000000002E-3</v>
      </c>
      <c r="J40">
        <v>0.18689999999999998</v>
      </c>
      <c r="K40">
        <v>9.3449999999999991E-3</v>
      </c>
      <c r="L40">
        <v>9.3449999999999989</v>
      </c>
      <c r="M40">
        <v>5.6</v>
      </c>
      <c r="N40">
        <v>2</v>
      </c>
      <c r="O40">
        <v>2019</v>
      </c>
      <c r="P40" s="27">
        <v>21810002</v>
      </c>
      <c r="Q40" t="str">
        <f t="shared" si="0"/>
        <v>4-21810002</v>
      </c>
      <c r="R40">
        <f t="shared" si="4"/>
        <v>-0.40074906367041196</v>
      </c>
      <c r="S40">
        <f t="shared" si="5"/>
        <v>40.074906367041194</v>
      </c>
      <c r="T40" t="str">
        <f t="shared" si="6"/>
        <v/>
      </c>
      <c r="U40" t="str">
        <f t="shared" ref="U40:U46" si="9">IF(AND(S40&lt;=10,S40&gt;=-10),S40,"")</f>
        <v/>
      </c>
      <c r="V40" t="str">
        <f t="shared" ref="V40:V46" si="10">IF(AND(S40&lt;=20,S40&gt;=-20),S40,"")</f>
        <v/>
      </c>
    </row>
    <row r="41" spans="1:37" hidden="1" x14ac:dyDescent="0.25">
      <c r="A41" t="s">
        <v>100</v>
      </c>
      <c r="B41">
        <v>6</v>
      </c>
      <c r="C41" s="18">
        <v>43641</v>
      </c>
      <c r="D41" t="s">
        <v>121</v>
      </c>
      <c r="F41">
        <v>200</v>
      </c>
      <c r="G41">
        <v>10</v>
      </c>
      <c r="H41">
        <v>8.0000000000000002E-3</v>
      </c>
      <c r="I41">
        <v>5.0000000000000001E-3</v>
      </c>
      <c r="J41">
        <v>8.0100000000000005E-2</v>
      </c>
      <c r="K41">
        <v>4.0049999999999999E-3</v>
      </c>
      <c r="L41">
        <v>4.0049999999999999</v>
      </c>
      <c r="M41">
        <v>5.7</v>
      </c>
      <c r="N41">
        <v>4</v>
      </c>
      <c r="O41">
        <v>2019</v>
      </c>
      <c r="P41" s="27">
        <v>21940001</v>
      </c>
      <c r="Q41" t="str">
        <f t="shared" si="0"/>
        <v>6-21940001</v>
      </c>
      <c r="R41">
        <f t="shared" si="4"/>
        <v>0.42322097378277163</v>
      </c>
      <c r="S41">
        <f t="shared" si="5"/>
        <v>42.322097378277164</v>
      </c>
      <c r="T41" t="str">
        <f t="shared" si="6"/>
        <v/>
      </c>
      <c r="U41" t="str">
        <f t="shared" si="9"/>
        <v/>
      </c>
      <c r="V41" t="str">
        <f t="shared" si="10"/>
        <v/>
      </c>
    </row>
    <row r="42" spans="1:37" hidden="1" x14ac:dyDescent="0.25">
      <c r="A42" t="s">
        <v>101</v>
      </c>
      <c r="B42">
        <v>7</v>
      </c>
      <c r="C42" s="18">
        <v>43647</v>
      </c>
      <c r="D42" t="s">
        <v>122</v>
      </c>
      <c r="F42">
        <v>200</v>
      </c>
      <c r="G42">
        <v>10</v>
      </c>
      <c r="H42">
        <v>3.5000000000000003E-2</v>
      </c>
      <c r="I42">
        <v>2.1000000000000001E-2</v>
      </c>
      <c r="J42">
        <v>0.37380000000000002</v>
      </c>
      <c r="K42">
        <v>1.8690000000000002E-2</v>
      </c>
      <c r="L42">
        <v>18.690000000000001</v>
      </c>
      <c r="M42">
        <v>29.9</v>
      </c>
      <c r="N42">
        <v>1</v>
      </c>
      <c r="O42">
        <v>2019</v>
      </c>
      <c r="P42" s="27">
        <v>21810001</v>
      </c>
      <c r="Q42" t="str">
        <f t="shared" si="0"/>
        <v>7-21810001</v>
      </c>
      <c r="R42">
        <f t="shared" si="4"/>
        <v>0.59978598180845355</v>
      </c>
      <c r="S42">
        <f t="shared" si="5"/>
        <v>59.978598180845353</v>
      </c>
      <c r="T42" t="str">
        <f t="shared" si="6"/>
        <v/>
      </c>
      <c r="U42" t="str">
        <f t="shared" si="9"/>
        <v/>
      </c>
      <c r="V42" t="str">
        <f t="shared" si="10"/>
        <v/>
      </c>
    </row>
    <row r="43" spans="1:37" hidden="1" x14ac:dyDescent="0.25">
      <c r="A43" t="s">
        <v>102</v>
      </c>
      <c r="B43">
        <v>8</v>
      </c>
      <c r="C43" s="18">
        <v>43656</v>
      </c>
      <c r="D43" t="s">
        <v>174</v>
      </c>
      <c r="F43">
        <v>200</v>
      </c>
      <c r="G43">
        <v>10</v>
      </c>
      <c r="H43">
        <v>4.4999999999999998E-2</v>
      </c>
      <c r="I43">
        <v>2.8000000000000001E-2</v>
      </c>
      <c r="J43">
        <v>0.45389999999999991</v>
      </c>
      <c r="K43">
        <v>2.2694999999999993E-2</v>
      </c>
      <c r="L43">
        <v>22.694999999999993</v>
      </c>
      <c r="M43">
        <v>35</v>
      </c>
      <c r="N43">
        <v>1</v>
      </c>
      <c r="O43">
        <v>2019</v>
      </c>
      <c r="P43" s="27">
        <v>21690001</v>
      </c>
      <c r="Q43" t="str">
        <f t="shared" si="0"/>
        <v>8-21690001</v>
      </c>
      <c r="R43">
        <f t="shared" si="4"/>
        <v>0.5421899096717343</v>
      </c>
      <c r="S43">
        <f t="shared" si="5"/>
        <v>54.218990967173433</v>
      </c>
      <c r="T43" t="str">
        <f t="shared" si="6"/>
        <v/>
      </c>
      <c r="U43" t="str">
        <f t="shared" si="9"/>
        <v/>
      </c>
      <c r="V43" t="str">
        <f t="shared" si="10"/>
        <v/>
      </c>
    </row>
    <row r="44" spans="1:37" hidden="1" x14ac:dyDescent="0.25">
      <c r="A44" t="s">
        <v>104</v>
      </c>
      <c r="B44">
        <v>9</v>
      </c>
      <c r="C44" s="18">
        <v>43657</v>
      </c>
      <c r="D44" t="s">
        <v>192</v>
      </c>
      <c r="F44">
        <v>100</v>
      </c>
      <c r="G44">
        <v>10</v>
      </c>
      <c r="H44">
        <v>0.11</v>
      </c>
      <c r="I44">
        <v>6.6000000000000003E-2</v>
      </c>
      <c r="J44">
        <v>1.1747999999999998</v>
      </c>
      <c r="K44">
        <v>0.11747999999999997</v>
      </c>
      <c r="L44">
        <v>117.47999999999998</v>
      </c>
      <c r="M44">
        <v>182.5</v>
      </c>
      <c r="N44">
        <v>1</v>
      </c>
      <c r="O44">
        <v>2019</v>
      </c>
      <c r="P44" s="27">
        <v>21870001</v>
      </c>
      <c r="Q44" t="str">
        <f t="shared" si="0"/>
        <v>9-21870001</v>
      </c>
      <c r="R44">
        <f t="shared" si="4"/>
        <v>0.55345590738849193</v>
      </c>
      <c r="S44">
        <f t="shared" si="5"/>
        <v>55.345590738849197</v>
      </c>
      <c r="T44" t="str">
        <f t="shared" si="6"/>
        <v/>
      </c>
      <c r="U44" t="str">
        <f t="shared" si="9"/>
        <v/>
      </c>
      <c r="V44" t="str">
        <f t="shared" si="10"/>
        <v/>
      </c>
    </row>
    <row r="45" spans="1:37" hidden="1" x14ac:dyDescent="0.25">
      <c r="A45" t="s">
        <v>108</v>
      </c>
      <c r="B45">
        <v>12</v>
      </c>
      <c r="C45" s="18">
        <v>43684</v>
      </c>
      <c r="D45" t="s">
        <v>117</v>
      </c>
      <c r="F45">
        <v>100</v>
      </c>
      <c r="G45">
        <v>10</v>
      </c>
      <c r="H45">
        <v>5.2999999999999999E-2</v>
      </c>
      <c r="I45">
        <v>3.2000000000000001E-2</v>
      </c>
      <c r="J45">
        <v>0.56069999999999998</v>
      </c>
      <c r="K45">
        <v>5.6069999999999995E-2</v>
      </c>
      <c r="L45">
        <v>56.069999999999993</v>
      </c>
      <c r="M45">
        <v>53.3</v>
      </c>
      <c r="N45">
        <v>1</v>
      </c>
      <c r="O45">
        <v>2019</v>
      </c>
      <c r="P45" s="27">
        <v>21150001</v>
      </c>
      <c r="Q45" t="str">
        <f t="shared" si="0"/>
        <v>12-21150001</v>
      </c>
      <c r="R45">
        <f t="shared" si="4"/>
        <v>-4.9402532548599901E-2</v>
      </c>
      <c r="S45">
        <f t="shared" si="5"/>
        <v>4.9402532548599902</v>
      </c>
      <c r="T45">
        <f t="shared" si="6"/>
        <v>4.9402532548599902</v>
      </c>
      <c r="U45">
        <f t="shared" si="9"/>
        <v>4.9402532548599902</v>
      </c>
      <c r="V45">
        <f t="shared" si="10"/>
        <v>4.9402532548599902</v>
      </c>
      <c r="AC45" s="32"/>
      <c r="AD45" s="32"/>
      <c r="AE45" s="32"/>
      <c r="AF45" s="32"/>
      <c r="AG45" s="32"/>
      <c r="AH45" s="32"/>
      <c r="AI45" s="32"/>
      <c r="AJ45" s="32"/>
      <c r="AK45" s="32"/>
    </row>
    <row r="46" spans="1:37" hidden="1" x14ac:dyDescent="0.25">
      <c r="A46" t="s">
        <v>109</v>
      </c>
      <c r="B46">
        <v>12</v>
      </c>
      <c r="C46" s="18">
        <v>43691</v>
      </c>
      <c r="D46" t="s">
        <v>124</v>
      </c>
      <c r="F46">
        <v>50</v>
      </c>
      <c r="G46">
        <v>10</v>
      </c>
      <c r="H46">
        <v>3.1E-2</v>
      </c>
      <c r="I46">
        <v>2.1000000000000001E-2</v>
      </c>
      <c r="J46">
        <v>0.26699999999999996</v>
      </c>
      <c r="K46">
        <v>5.3399999999999989E-2</v>
      </c>
      <c r="L46">
        <v>53.399999999999991</v>
      </c>
      <c r="M46">
        <v>62.8</v>
      </c>
      <c r="N46">
        <v>2</v>
      </c>
      <c r="O46">
        <v>2019</v>
      </c>
      <c r="P46" s="27">
        <v>21130002</v>
      </c>
      <c r="Q46" t="str">
        <f t="shared" si="0"/>
        <v>12-21130002</v>
      </c>
      <c r="R46">
        <f t="shared" si="4"/>
        <v>0.1760299625468166</v>
      </c>
      <c r="S46">
        <f t="shared" si="5"/>
        <v>17.60299625468166</v>
      </c>
      <c r="T46" t="str">
        <f t="shared" si="6"/>
        <v/>
      </c>
      <c r="U46" t="str">
        <f t="shared" si="9"/>
        <v/>
      </c>
      <c r="V46">
        <f t="shared" si="10"/>
        <v>17.60299625468166</v>
      </c>
      <c r="AC46" s="32"/>
      <c r="AD46" s="32"/>
      <c r="AE46" s="32"/>
      <c r="AF46" s="32"/>
      <c r="AG46" s="32"/>
      <c r="AH46" s="32"/>
      <c r="AI46" s="32"/>
      <c r="AJ46" s="32"/>
      <c r="AK46" s="32"/>
    </row>
    <row r="47" spans="1:37" hidden="1" x14ac:dyDescent="0.25">
      <c r="A47" t="s">
        <v>1</v>
      </c>
      <c r="B47">
        <v>6</v>
      </c>
      <c r="C47" s="18">
        <v>44005</v>
      </c>
      <c r="D47" t="s">
        <v>126</v>
      </c>
      <c r="F47">
        <v>50</v>
      </c>
      <c r="G47">
        <v>15</v>
      </c>
      <c r="H47">
        <v>2.8000000000000001E-2</v>
      </c>
      <c r="I47">
        <v>1.4999999999999999E-2</v>
      </c>
      <c r="J47">
        <v>0.34710000000000002</v>
      </c>
      <c r="K47">
        <v>0.10413</v>
      </c>
      <c r="L47">
        <v>104.13</v>
      </c>
      <c r="M47">
        <v>81.7</v>
      </c>
      <c r="N47">
        <v>0</v>
      </c>
      <c r="O47">
        <v>2020</v>
      </c>
      <c r="P47" s="27">
        <v>21880001</v>
      </c>
      <c r="Q47" t="str">
        <f t="shared" ref="Q47:Q105" si="11">B47&amp;"-"&amp;P47</f>
        <v>6-21880001</v>
      </c>
      <c r="R47">
        <f t="shared" si="4"/>
        <v>-0.21540382214539511</v>
      </c>
      <c r="S47">
        <f t="shared" si="5"/>
        <v>21.540382214539513</v>
      </c>
      <c r="T47" t="str">
        <f t="shared" si="6"/>
        <v/>
      </c>
      <c r="U47" t="str">
        <f t="shared" ref="U47:U102" si="12">IF(AND(S47&lt;=10,S47&gt;=-10),S47,"")</f>
        <v/>
      </c>
      <c r="V47" t="str">
        <f t="shared" ref="V47:V102" si="13">IF(AND(S47&lt;=20,S47&gt;=-20),S47,"")</f>
        <v/>
      </c>
      <c r="AC47" s="33"/>
      <c r="AD47" s="33"/>
      <c r="AE47" s="32"/>
      <c r="AF47" s="32"/>
      <c r="AG47" s="32"/>
      <c r="AH47" s="32"/>
      <c r="AI47" s="32"/>
      <c r="AJ47" s="32"/>
      <c r="AK47" s="32"/>
    </row>
    <row r="48" spans="1:37" hidden="1" x14ac:dyDescent="0.25">
      <c r="A48" t="s">
        <v>4</v>
      </c>
      <c r="B48">
        <v>5</v>
      </c>
      <c r="C48" s="18">
        <v>43998</v>
      </c>
      <c r="D48" t="s">
        <v>148</v>
      </c>
      <c r="F48">
        <v>50</v>
      </c>
      <c r="G48">
        <v>15</v>
      </c>
      <c r="H48">
        <v>4.2999999999999997E-2</v>
      </c>
      <c r="I48">
        <v>2.9000000000000001E-2</v>
      </c>
      <c r="J48">
        <v>0.37379999999999985</v>
      </c>
      <c r="K48">
        <v>0.11213999999999995</v>
      </c>
      <c r="L48">
        <v>112.13999999999994</v>
      </c>
      <c r="M48">
        <v>160.9</v>
      </c>
      <c r="N48">
        <v>0</v>
      </c>
      <c r="O48">
        <v>2020</v>
      </c>
      <c r="P48" s="27">
        <v>21920001</v>
      </c>
      <c r="Q48" t="str">
        <f t="shared" si="11"/>
        <v>5-21920001</v>
      </c>
      <c r="R48">
        <f t="shared" si="4"/>
        <v>0.43481362582486255</v>
      </c>
      <c r="S48">
        <f t="shared" si="5"/>
        <v>43.481362582486256</v>
      </c>
      <c r="T48" t="str">
        <f t="shared" si="6"/>
        <v/>
      </c>
      <c r="U48" t="str">
        <f t="shared" si="12"/>
        <v/>
      </c>
      <c r="V48" t="str">
        <f t="shared" si="13"/>
        <v/>
      </c>
      <c r="AC48" s="29"/>
      <c r="AD48" s="29"/>
      <c r="AE48" s="32"/>
      <c r="AF48" s="32"/>
      <c r="AG48" s="32"/>
      <c r="AH48" s="32"/>
      <c r="AI48" s="32"/>
      <c r="AJ48" s="32"/>
      <c r="AK48" s="32"/>
    </row>
    <row r="49" spans="1:37" hidden="1" x14ac:dyDescent="0.25">
      <c r="A49" t="s">
        <v>5</v>
      </c>
      <c r="B49">
        <v>6</v>
      </c>
      <c r="C49" s="18">
        <v>44005</v>
      </c>
      <c r="D49" t="s">
        <v>149</v>
      </c>
      <c r="F49">
        <v>51</v>
      </c>
      <c r="G49">
        <v>15</v>
      </c>
      <c r="H49">
        <v>1.7000000000000001E-2</v>
      </c>
      <c r="I49">
        <v>8.9999999999999993E-3</v>
      </c>
      <c r="J49">
        <v>0.21360000000000004</v>
      </c>
      <c r="K49">
        <v>6.2823529411764722E-2</v>
      </c>
      <c r="L49">
        <v>62.823529411764724</v>
      </c>
      <c r="M49">
        <v>61.8</v>
      </c>
      <c r="N49">
        <v>1</v>
      </c>
      <c r="O49">
        <v>2020</v>
      </c>
      <c r="P49" s="27">
        <v>21830001</v>
      </c>
      <c r="Q49" t="str">
        <f t="shared" si="11"/>
        <v>6-21830001</v>
      </c>
      <c r="R49">
        <f t="shared" si="4"/>
        <v>-1.6292134831461007E-2</v>
      </c>
      <c r="S49">
        <f t="shared" si="5"/>
        <v>1.6292134831461007</v>
      </c>
      <c r="T49">
        <f t="shared" si="6"/>
        <v>1.6292134831461007</v>
      </c>
      <c r="U49">
        <f t="shared" si="12"/>
        <v>1.6292134831461007</v>
      </c>
      <c r="V49">
        <f t="shared" si="13"/>
        <v>1.6292134831461007</v>
      </c>
      <c r="AC49" s="29"/>
      <c r="AD49" s="29"/>
      <c r="AE49" s="32"/>
      <c r="AF49" s="32"/>
      <c r="AG49" s="32"/>
      <c r="AH49" s="32"/>
      <c r="AI49" s="32"/>
      <c r="AJ49" s="32"/>
      <c r="AK49" s="32"/>
    </row>
    <row r="50" spans="1:37" hidden="1" x14ac:dyDescent="0.25">
      <c r="A50" t="s">
        <v>6</v>
      </c>
      <c r="B50">
        <v>6</v>
      </c>
      <c r="C50" s="18">
        <v>44005</v>
      </c>
      <c r="D50" t="s">
        <v>192</v>
      </c>
      <c r="E50" t="s">
        <v>275</v>
      </c>
      <c r="F50">
        <v>50</v>
      </c>
      <c r="G50">
        <v>15</v>
      </c>
      <c r="H50">
        <v>3.5999999999999997E-2</v>
      </c>
      <c r="I50">
        <v>0.02</v>
      </c>
      <c r="J50">
        <v>0.42719999999999991</v>
      </c>
      <c r="K50">
        <v>0.12815999999999997</v>
      </c>
      <c r="L50">
        <v>128.15999999999997</v>
      </c>
      <c r="M50">
        <v>141.1</v>
      </c>
      <c r="N50">
        <v>0</v>
      </c>
      <c r="O50">
        <v>2020</v>
      </c>
      <c r="P50" s="27">
        <v>21870001</v>
      </c>
      <c r="Q50" t="str">
        <f t="shared" si="11"/>
        <v>6-21870001</v>
      </c>
      <c r="R50">
        <f t="shared" si="4"/>
        <v>0.10096754057428238</v>
      </c>
      <c r="S50">
        <f t="shared" si="5"/>
        <v>10.096754057428239</v>
      </c>
      <c r="T50" t="str">
        <f t="shared" si="6"/>
        <v/>
      </c>
      <c r="U50" t="str">
        <f t="shared" si="12"/>
        <v/>
      </c>
      <c r="V50">
        <f t="shared" si="13"/>
        <v>10.096754057428239</v>
      </c>
      <c r="AC50" s="29"/>
      <c r="AD50" s="29"/>
    </row>
    <row r="51" spans="1:37" hidden="1" x14ac:dyDescent="0.25">
      <c r="A51" t="s">
        <v>7</v>
      </c>
      <c r="B51">
        <v>6</v>
      </c>
      <c r="C51" s="18">
        <v>44005</v>
      </c>
      <c r="D51" t="s">
        <v>193</v>
      </c>
      <c r="F51">
        <v>47</v>
      </c>
      <c r="G51">
        <v>15</v>
      </c>
      <c r="H51">
        <v>1.2E-2</v>
      </c>
      <c r="I51">
        <v>8.0000000000000002E-3</v>
      </c>
      <c r="J51">
        <v>0.10680000000000001</v>
      </c>
      <c r="K51">
        <v>3.4085106382978722E-2</v>
      </c>
      <c r="L51">
        <v>34.085106382978722</v>
      </c>
      <c r="M51">
        <v>37.299999999999997</v>
      </c>
      <c r="N51">
        <v>0</v>
      </c>
      <c r="O51">
        <v>2020</v>
      </c>
      <c r="P51" s="27">
        <v>21520001</v>
      </c>
      <c r="Q51" t="str">
        <f t="shared" si="11"/>
        <v>6-21520001</v>
      </c>
      <c r="R51">
        <f t="shared" si="4"/>
        <v>9.4319600499375739E-2</v>
      </c>
      <c r="S51">
        <f t="shared" si="5"/>
        <v>9.4319600499375742</v>
      </c>
      <c r="T51" t="str">
        <f t="shared" si="6"/>
        <v/>
      </c>
      <c r="U51">
        <f t="shared" si="12"/>
        <v>9.4319600499375742</v>
      </c>
      <c r="V51">
        <f t="shared" si="13"/>
        <v>9.4319600499375742</v>
      </c>
      <c r="AC51" s="29"/>
      <c r="AD51" s="29"/>
      <c r="AE51" s="32"/>
      <c r="AF51" s="32"/>
      <c r="AG51" s="32"/>
      <c r="AH51" s="32"/>
      <c r="AI51" s="32"/>
      <c r="AJ51" s="32"/>
      <c r="AK51" s="32"/>
    </row>
    <row r="52" spans="1:37" hidden="1" x14ac:dyDescent="0.25">
      <c r="A52" t="s">
        <v>8</v>
      </c>
      <c r="B52">
        <v>13</v>
      </c>
      <c r="C52" s="18">
        <v>43690</v>
      </c>
      <c r="D52" t="s">
        <v>118</v>
      </c>
      <c r="F52">
        <v>100</v>
      </c>
      <c r="G52">
        <v>15</v>
      </c>
      <c r="H52">
        <v>0.03</v>
      </c>
      <c r="I52">
        <v>1.6E-2</v>
      </c>
      <c r="J52">
        <v>0.37379999999999997</v>
      </c>
      <c r="K52">
        <v>5.6069999999999995E-2</v>
      </c>
      <c r="L52">
        <v>56.069999999999993</v>
      </c>
      <c r="M52">
        <v>58.6</v>
      </c>
      <c r="N52">
        <v>1</v>
      </c>
      <c r="O52">
        <v>2019</v>
      </c>
      <c r="P52" s="27">
        <v>21130001</v>
      </c>
      <c r="Q52" t="str">
        <f t="shared" si="11"/>
        <v>13-21130001</v>
      </c>
      <c r="R52">
        <f t="shared" si="4"/>
        <v>4.5122168717674487E-2</v>
      </c>
      <c r="S52">
        <f t="shared" si="5"/>
        <v>4.5122168717674489</v>
      </c>
      <c r="T52">
        <f t="shared" si="6"/>
        <v>4.5122168717674489</v>
      </c>
      <c r="U52">
        <f t="shared" si="12"/>
        <v>4.5122168717674489</v>
      </c>
      <c r="V52">
        <f t="shared" si="13"/>
        <v>4.5122168717674489</v>
      </c>
      <c r="AC52" s="29"/>
      <c r="AD52" s="29"/>
      <c r="AE52" s="32"/>
      <c r="AF52" s="32"/>
      <c r="AG52" s="32"/>
      <c r="AH52" s="32"/>
      <c r="AI52" s="32"/>
      <c r="AJ52" s="32"/>
      <c r="AK52" s="32"/>
    </row>
    <row r="53" spans="1:37" hidden="1" x14ac:dyDescent="0.25">
      <c r="A53" t="s">
        <v>11</v>
      </c>
      <c r="B53">
        <v>13</v>
      </c>
      <c r="C53" s="18">
        <v>43690</v>
      </c>
      <c r="D53" t="s">
        <v>126</v>
      </c>
      <c r="F53">
        <v>177</v>
      </c>
      <c r="G53">
        <v>15</v>
      </c>
      <c r="H53">
        <v>4.7E-2</v>
      </c>
      <c r="I53">
        <v>0.03</v>
      </c>
      <c r="J53">
        <v>0.45390000000000003</v>
      </c>
      <c r="K53">
        <v>3.846610169491526E-2</v>
      </c>
      <c r="L53">
        <v>38.46610169491526</v>
      </c>
      <c r="M53">
        <v>49.7</v>
      </c>
      <c r="N53">
        <v>1</v>
      </c>
      <c r="O53">
        <v>2019</v>
      </c>
      <c r="P53" s="27">
        <v>21880001</v>
      </c>
      <c r="Q53" t="str">
        <f t="shared" si="11"/>
        <v>13-21880001</v>
      </c>
      <c r="R53">
        <f t="shared" si="4"/>
        <v>0.29204670632297852</v>
      </c>
      <c r="S53">
        <f t="shared" si="5"/>
        <v>29.204670632297852</v>
      </c>
      <c r="T53" t="str">
        <f t="shared" si="6"/>
        <v/>
      </c>
      <c r="U53" t="str">
        <f t="shared" si="12"/>
        <v/>
      </c>
      <c r="V53" t="str">
        <f t="shared" si="13"/>
        <v/>
      </c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idden="1" x14ac:dyDescent="0.25">
      <c r="A54" t="s">
        <v>138</v>
      </c>
      <c r="B54">
        <v>11</v>
      </c>
      <c r="C54" s="18">
        <v>43675</v>
      </c>
      <c r="D54" t="s">
        <v>125</v>
      </c>
      <c r="F54">
        <v>128</v>
      </c>
      <c r="G54">
        <v>15</v>
      </c>
      <c r="H54">
        <v>3.1E-2</v>
      </c>
      <c r="I54">
        <v>1.9E-2</v>
      </c>
      <c r="J54">
        <v>0.32040000000000002</v>
      </c>
      <c r="K54">
        <v>3.7546875E-2</v>
      </c>
      <c r="L54">
        <v>37.546875</v>
      </c>
      <c r="M54">
        <v>52.8</v>
      </c>
      <c r="N54">
        <v>1</v>
      </c>
      <c r="O54">
        <v>2019</v>
      </c>
      <c r="P54" s="27">
        <v>21770001</v>
      </c>
      <c r="Q54" t="str">
        <f t="shared" si="11"/>
        <v>11-21770001</v>
      </c>
      <c r="R54">
        <f t="shared" si="4"/>
        <v>0.40624219725343313</v>
      </c>
      <c r="S54">
        <f t="shared" si="5"/>
        <v>40.624219725343316</v>
      </c>
      <c r="T54" t="str">
        <f t="shared" si="6"/>
        <v/>
      </c>
      <c r="U54" t="str">
        <f t="shared" si="12"/>
        <v/>
      </c>
      <c r="V54" t="str">
        <f t="shared" si="13"/>
        <v/>
      </c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hidden="1" x14ac:dyDescent="0.25">
      <c r="A55" t="s">
        <v>144</v>
      </c>
      <c r="B55">
        <v>13</v>
      </c>
      <c r="C55" s="18">
        <v>43690</v>
      </c>
      <c r="D55" t="s">
        <v>124</v>
      </c>
      <c r="F55">
        <v>75</v>
      </c>
      <c r="G55">
        <v>15</v>
      </c>
      <c r="H55">
        <v>2.8000000000000001E-2</v>
      </c>
      <c r="I55">
        <v>1.9E-2</v>
      </c>
      <c r="J55">
        <v>0.24030000000000001</v>
      </c>
      <c r="K55">
        <v>4.8060000000000005E-2</v>
      </c>
      <c r="L55">
        <v>48.06</v>
      </c>
      <c r="M55">
        <v>62.9</v>
      </c>
      <c r="N55">
        <v>1.6666666666666667</v>
      </c>
      <c r="O55">
        <v>2019</v>
      </c>
      <c r="P55" s="27">
        <v>21130002</v>
      </c>
      <c r="Q55" t="str">
        <f t="shared" si="11"/>
        <v>13-21130002</v>
      </c>
      <c r="R55">
        <f t="shared" si="4"/>
        <v>0.30878069080316262</v>
      </c>
      <c r="S55">
        <f t="shared" si="5"/>
        <v>30.878069080316262</v>
      </c>
      <c r="T55" t="str">
        <f t="shared" ref="T55:T114" si="14">IF(AND(S55&lt;=5,S55&gt;=-5),S55,"")</f>
        <v/>
      </c>
      <c r="U55" t="str">
        <f t="shared" si="12"/>
        <v/>
      </c>
      <c r="V55" t="str">
        <f t="shared" si="13"/>
        <v/>
      </c>
      <c r="AC55" s="34"/>
      <c r="AD55" s="34"/>
      <c r="AE55" s="34"/>
      <c r="AF55" s="34"/>
      <c r="AG55" s="34"/>
      <c r="AH55" s="34"/>
      <c r="AI55" s="32"/>
      <c r="AJ55" s="32"/>
      <c r="AK55" s="32"/>
    </row>
    <row r="56" spans="1:37" hidden="1" x14ac:dyDescent="0.25">
      <c r="A56" t="s">
        <v>145</v>
      </c>
      <c r="B56">
        <v>14</v>
      </c>
      <c r="C56" s="18">
        <v>43697</v>
      </c>
      <c r="D56" t="s">
        <v>118</v>
      </c>
      <c r="F56">
        <v>100</v>
      </c>
      <c r="G56">
        <v>15</v>
      </c>
      <c r="H56">
        <v>3.4000000000000002E-2</v>
      </c>
      <c r="I56">
        <v>2.1999999999999999E-2</v>
      </c>
      <c r="J56">
        <v>0.32040000000000007</v>
      </c>
      <c r="K56">
        <v>4.8060000000000012E-2</v>
      </c>
      <c r="L56">
        <v>48.060000000000009</v>
      </c>
      <c r="M56">
        <v>57</v>
      </c>
      <c r="N56">
        <v>2.3333333333333335</v>
      </c>
      <c r="O56">
        <v>2019</v>
      </c>
      <c r="P56" s="27">
        <v>21130001</v>
      </c>
      <c r="Q56" t="str">
        <f t="shared" si="11"/>
        <v>14-21130001</v>
      </c>
      <c r="R56">
        <f t="shared" si="4"/>
        <v>0.18601747815230937</v>
      </c>
      <c r="S56">
        <f t="shared" si="5"/>
        <v>18.601747815230937</v>
      </c>
      <c r="T56" t="str">
        <f t="shared" si="14"/>
        <v/>
      </c>
      <c r="U56" t="str">
        <f t="shared" si="12"/>
        <v/>
      </c>
      <c r="V56">
        <f t="shared" si="13"/>
        <v>18.601747815230937</v>
      </c>
      <c r="AC56" s="29"/>
      <c r="AD56" s="29"/>
      <c r="AE56" s="29"/>
      <c r="AF56" s="29"/>
      <c r="AG56" s="29"/>
      <c r="AH56" s="29"/>
      <c r="AI56" s="32"/>
      <c r="AJ56" s="32"/>
      <c r="AK56" s="32"/>
    </row>
    <row r="57" spans="1:37" hidden="1" x14ac:dyDescent="0.25">
      <c r="A57" t="s">
        <v>146</v>
      </c>
      <c r="B57">
        <v>6</v>
      </c>
      <c r="C57" s="18">
        <v>44006</v>
      </c>
      <c r="D57" t="s">
        <v>149</v>
      </c>
      <c r="E57" t="s">
        <v>275</v>
      </c>
      <c r="F57">
        <v>45</v>
      </c>
      <c r="G57">
        <v>15</v>
      </c>
      <c r="H57">
        <v>1.2E-2</v>
      </c>
      <c r="I57">
        <v>6.0000000000000001E-3</v>
      </c>
      <c r="J57">
        <v>0.16020000000000001</v>
      </c>
      <c r="K57">
        <v>5.3400000000000003E-2</v>
      </c>
      <c r="L57">
        <v>53.400000000000006</v>
      </c>
      <c r="M57">
        <v>62.300000000000004</v>
      </c>
      <c r="N57">
        <v>0</v>
      </c>
      <c r="O57">
        <v>2020</v>
      </c>
      <c r="P57" s="27">
        <v>21830001</v>
      </c>
      <c r="Q57" t="str">
        <f t="shared" si="11"/>
        <v>6-21830001</v>
      </c>
      <c r="R57">
        <f t="shared" si="4"/>
        <v>0.16666666666666663</v>
      </c>
      <c r="S57">
        <f t="shared" si="5"/>
        <v>16.666666666666664</v>
      </c>
      <c r="T57" t="str">
        <f t="shared" si="14"/>
        <v/>
      </c>
      <c r="U57" t="str">
        <f t="shared" si="12"/>
        <v/>
      </c>
      <c r="V57">
        <f t="shared" si="13"/>
        <v>16.666666666666664</v>
      </c>
      <c r="AC57" s="29"/>
      <c r="AD57" s="29">
        <v>143</v>
      </c>
      <c r="AE57" s="29">
        <v>121733.47939297245</v>
      </c>
      <c r="AF57" s="29">
        <v>851.28307267812909</v>
      </c>
      <c r="AG57" s="29"/>
      <c r="AH57" s="29"/>
    </row>
    <row r="58" spans="1:37" hidden="1" x14ac:dyDescent="0.25">
      <c r="A58" t="s">
        <v>147</v>
      </c>
      <c r="B58">
        <v>6</v>
      </c>
      <c r="C58" s="18">
        <v>44006</v>
      </c>
      <c r="D58" t="s">
        <v>192</v>
      </c>
      <c r="F58">
        <v>51</v>
      </c>
      <c r="G58">
        <v>15</v>
      </c>
      <c r="H58">
        <v>3.9E-2</v>
      </c>
      <c r="I58">
        <v>2.3E-2</v>
      </c>
      <c r="J58">
        <v>0.42720000000000002</v>
      </c>
      <c r="K58">
        <v>0.12564705882352942</v>
      </c>
      <c r="L58">
        <v>125.64705882352942</v>
      </c>
      <c r="M58">
        <v>141.1</v>
      </c>
      <c r="N58">
        <v>0</v>
      </c>
      <c r="O58">
        <v>2020</v>
      </c>
      <c r="P58" s="27">
        <v>21870001</v>
      </c>
      <c r="Q58" t="str">
        <f t="shared" si="11"/>
        <v>6-21870001</v>
      </c>
      <c r="R58">
        <f t="shared" si="4"/>
        <v>0.12298689138576767</v>
      </c>
      <c r="S58">
        <f t="shared" si="5"/>
        <v>12.298689138576767</v>
      </c>
      <c r="T58" t="str">
        <f t="shared" si="14"/>
        <v/>
      </c>
      <c r="U58" t="str">
        <f t="shared" si="12"/>
        <v/>
      </c>
      <c r="V58">
        <f t="shared" si="13"/>
        <v>12.298689138576767</v>
      </c>
      <c r="AC58" s="29"/>
      <c r="AD58" s="29"/>
      <c r="AE58" s="29"/>
      <c r="AF58" s="29"/>
      <c r="AG58" s="29"/>
      <c r="AH58" s="29"/>
      <c r="AI58" s="32"/>
      <c r="AJ58" s="32"/>
      <c r="AK58" s="32"/>
    </row>
    <row r="59" spans="1:37" hidden="1" x14ac:dyDescent="0.25">
      <c r="A59" t="s">
        <v>153</v>
      </c>
      <c r="B59">
        <v>4</v>
      </c>
      <c r="C59" s="18">
        <v>43992</v>
      </c>
      <c r="D59" t="s">
        <v>151</v>
      </c>
      <c r="F59">
        <v>50</v>
      </c>
      <c r="G59">
        <v>15</v>
      </c>
      <c r="H59">
        <v>1.2E-2</v>
      </c>
      <c r="I59">
        <v>6.0000000000000001E-3</v>
      </c>
      <c r="J59">
        <v>0.16020000000000001</v>
      </c>
      <c r="K59">
        <v>4.8059999999999999E-2</v>
      </c>
      <c r="L59">
        <v>48.059999999999995</v>
      </c>
      <c r="M59">
        <v>41.1</v>
      </c>
      <c r="N59">
        <v>0</v>
      </c>
      <c r="O59">
        <v>2020</v>
      </c>
      <c r="P59" s="27">
        <v>21150001</v>
      </c>
      <c r="Q59" t="str">
        <f t="shared" si="11"/>
        <v>4-21150001</v>
      </c>
      <c r="R59">
        <f t="shared" si="4"/>
        <v>-0.14481897627965032</v>
      </c>
      <c r="S59">
        <f t="shared" si="5"/>
        <v>14.481897627965031</v>
      </c>
      <c r="T59" t="str">
        <f t="shared" si="14"/>
        <v/>
      </c>
      <c r="U59" t="str">
        <f t="shared" si="12"/>
        <v/>
      </c>
      <c r="V59">
        <f t="shared" si="13"/>
        <v>14.481897627965031</v>
      </c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 hidden="1" x14ac:dyDescent="0.25">
      <c r="A60" t="s">
        <v>155</v>
      </c>
      <c r="B60">
        <v>4</v>
      </c>
      <c r="C60" s="18">
        <v>43992</v>
      </c>
      <c r="D60" t="s">
        <v>192</v>
      </c>
      <c r="F60">
        <v>50</v>
      </c>
      <c r="G60">
        <v>15</v>
      </c>
      <c r="H60">
        <v>0.01</v>
      </c>
      <c r="I60">
        <v>7.0000000000000001E-3</v>
      </c>
      <c r="J60">
        <v>8.0100000000000005E-2</v>
      </c>
      <c r="K60">
        <v>2.4029999999999999E-2</v>
      </c>
      <c r="L60">
        <v>24.029999999999998</v>
      </c>
      <c r="M60">
        <v>19.7</v>
      </c>
      <c r="N60">
        <v>0</v>
      </c>
      <c r="O60">
        <v>2020</v>
      </c>
      <c r="P60" s="27">
        <v>21870001</v>
      </c>
      <c r="Q60" t="str">
        <f t="shared" si="11"/>
        <v>4-21870001</v>
      </c>
      <c r="R60">
        <f t="shared" si="4"/>
        <v>-0.18019142738243857</v>
      </c>
      <c r="S60">
        <f t="shared" si="5"/>
        <v>18.019142738243858</v>
      </c>
      <c r="T60" t="str">
        <f t="shared" si="14"/>
        <v/>
      </c>
      <c r="U60" t="str">
        <f t="shared" si="12"/>
        <v/>
      </c>
      <c r="V60">
        <f t="shared" si="13"/>
        <v>18.019142738243858</v>
      </c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hidden="1" x14ac:dyDescent="0.25">
      <c r="A61" t="s">
        <v>156</v>
      </c>
      <c r="B61">
        <v>15</v>
      </c>
      <c r="C61" s="18">
        <v>43704</v>
      </c>
      <c r="D61" t="s">
        <v>126</v>
      </c>
      <c r="F61">
        <v>25</v>
      </c>
      <c r="G61">
        <v>15</v>
      </c>
      <c r="H61">
        <v>1.9E-2</v>
      </c>
      <c r="I61">
        <v>1.2999999999999999E-2</v>
      </c>
      <c r="J61">
        <v>0.16020000000000001</v>
      </c>
      <c r="K61">
        <v>9.6119999999999997E-2</v>
      </c>
      <c r="L61">
        <v>96.11999999999999</v>
      </c>
      <c r="M61">
        <v>71.8</v>
      </c>
      <c r="N61">
        <v>0</v>
      </c>
      <c r="O61">
        <v>2019</v>
      </c>
      <c r="P61" s="27">
        <v>21880001</v>
      </c>
      <c r="Q61" t="str">
        <f t="shared" si="11"/>
        <v>15-21880001</v>
      </c>
      <c r="R61">
        <f t="shared" si="4"/>
        <v>-0.25301706200582602</v>
      </c>
      <c r="S61">
        <f t="shared" si="5"/>
        <v>25.301706200582601</v>
      </c>
      <c r="T61" t="str">
        <f t="shared" si="14"/>
        <v/>
      </c>
      <c r="U61" t="str">
        <f t="shared" si="12"/>
        <v/>
      </c>
      <c r="V61" t="str">
        <f t="shared" si="13"/>
        <v/>
      </c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hidden="1" x14ac:dyDescent="0.25">
      <c r="A62" t="s">
        <v>160</v>
      </c>
      <c r="B62">
        <v>14</v>
      </c>
      <c r="C62" s="18">
        <v>43697</v>
      </c>
      <c r="D62" t="s">
        <v>120</v>
      </c>
      <c r="F62">
        <v>100</v>
      </c>
      <c r="G62">
        <v>15</v>
      </c>
      <c r="H62">
        <v>5.2999999999999999E-2</v>
      </c>
      <c r="I62">
        <v>3.6999999999999998E-2</v>
      </c>
      <c r="J62">
        <v>0.42720000000000002</v>
      </c>
      <c r="K62">
        <v>6.4079999999999998E-2</v>
      </c>
      <c r="L62">
        <v>64.08</v>
      </c>
      <c r="M62">
        <v>92.1</v>
      </c>
      <c r="N62">
        <v>0</v>
      </c>
      <c r="O62">
        <v>2019</v>
      </c>
      <c r="P62" s="27">
        <v>21810002</v>
      </c>
      <c r="Q62" t="str">
        <f t="shared" si="11"/>
        <v>14-21810002</v>
      </c>
      <c r="R62">
        <f t="shared" si="4"/>
        <v>0.43726591760299621</v>
      </c>
      <c r="S62">
        <f t="shared" si="5"/>
        <v>43.72659176029962</v>
      </c>
      <c r="T62" t="str">
        <f t="shared" si="14"/>
        <v/>
      </c>
      <c r="U62" t="str">
        <f t="shared" si="12"/>
        <v/>
      </c>
      <c r="V62" t="str">
        <f t="shared" si="13"/>
        <v/>
      </c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hidden="1" x14ac:dyDescent="0.25">
      <c r="A63" t="s">
        <v>162</v>
      </c>
      <c r="B63">
        <v>4</v>
      </c>
      <c r="C63" s="18">
        <v>43992</v>
      </c>
      <c r="D63" t="s">
        <v>192</v>
      </c>
      <c r="F63">
        <v>50</v>
      </c>
      <c r="G63">
        <v>15</v>
      </c>
      <c r="H63">
        <v>2.5000000000000001E-2</v>
      </c>
      <c r="I63">
        <v>1.4E-2</v>
      </c>
      <c r="J63">
        <v>0.29370000000000002</v>
      </c>
      <c r="K63">
        <v>8.8109999999999994E-2</v>
      </c>
      <c r="L63">
        <v>88.11</v>
      </c>
      <c r="M63">
        <v>102.6</v>
      </c>
      <c r="N63">
        <v>0</v>
      </c>
      <c r="O63">
        <v>2020</v>
      </c>
      <c r="P63" s="27">
        <v>21870001</v>
      </c>
      <c r="Q63" t="str">
        <f t="shared" si="11"/>
        <v>4-21870001</v>
      </c>
      <c r="R63">
        <f t="shared" si="4"/>
        <v>0.16445352400408575</v>
      </c>
      <c r="S63">
        <f t="shared" si="5"/>
        <v>16.445352400408574</v>
      </c>
      <c r="T63" t="str">
        <f t="shared" si="14"/>
        <v/>
      </c>
      <c r="U63" t="str">
        <f t="shared" si="12"/>
        <v/>
      </c>
      <c r="V63">
        <f t="shared" si="13"/>
        <v>16.445352400408574</v>
      </c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 hidden="1" x14ac:dyDescent="0.25">
      <c r="A64" t="s">
        <v>15</v>
      </c>
      <c r="B64">
        <v>7</v>
      </c>
      <c r="C64" s="18">
        <v>44012</v>
      </c>
      <c r="D64" t="s">
        <v>172</v>
      </c>
      <c r="F64">
        <v>48</v>
      </c>
      <c r="G64">
        <v>15</v>
      </c>
      <c r="H64">
        <v>1.6E-2</v>
      </c>
      <c r="I64">
        <v>0.01</v>
      </c>
      <c r="J64">
        <v>0.16020000000000001</v>
      </c>
      <c r="K64">
        <v>5.0062500000000003E-2</v>
      </c>
      <c r="L64">
        <v>50.0625</v>
      </c>
      <c r="M64">
        <v>90.7</v>
      </c>
      <c r="N64">
        <v>3</v>
      </c>
      <c r="O64">
        <v>2020</v>
      </c>
      <c r="P64" s="27">
        <v>21780001</v>
      </c>
      <c r="Q64" t="str">
        <f t="shared" si="11"/>
        <v>7-21780001</v>
      </c>
      <c r="R64">
        <f t="shared" si="4"/>
        <v>0.81173533083645444</v>
      </c>
      <c r="S64">
        <f t="shared" si="5"/>
        <v>81.173533083645438</v>
      </c>
      <c r="T64" t="str">
        <f t="shared" si="14"/>
        <v/>
      </c>
      <c r="U64" t="str">
        <f t="shared" si="12"/>
        <v/>
      </c>
      <c r="V64" t="str">
        <f t="shared" si="13"/>
        <v/>
      </c>
    </row>
    <row r="65" spans="1:30" hidden="1" x14ac:dyDescent="0.25">
      <c r="A65" t="s">
        <v>18</v>
      </c>
      <c r="B65">
        <v>6</v>
      </c>
      <c r="C65" s="18">
        <v>44005</v>
      </c>
      <c r="D65" t="s">
        <v>174</v>
      </c>
      <c r="F65">
        <v>44</v>
      </c>
      <c r="G65">
        <v>15</v>
      </c>
      <c r="H65">
        <v>5.0000000000000001E-3</v>
      </c>
      <c r="I65">
        <v>3.0000000000000001E-3</v>
      </c>
      <c r="J65">
        <v>5.3400000000000003E-2</v>
      </c>
      <c r="K65">
        <v>1.8204545454545456E-2</v>
      </c>
      <c r="L65">
        <v>18.204545454545457</v>
      </c>
      <c r="M65">
        <v>19.3</v>
      </c>
      <c r="N65">
        <v>0.66666666666666663</v>
      </c>
      <c r="O65">
        <v>2020</v>
      </c>
      <c r="P65" s="27">
        <v>21690001</v>
      </c>
      <c r="Q65" t="str">
        <f t="shared" si="11"/>
        <v>6-21690001</v>
      </c>
      <c r="R65">
        <f t="shared" si="4"/>
        <v>6.0174781523096035E-2</v>
      </c>
      <c r="S65">
        <f t="shared" si="5"/>
        <v>6.0174781523096037</v>
      </c>
      <c r="T65" t="str">
        <f t="shared" si="14"/>
        <v/>
      </c>
      <c r="U65">
        <f t="shared" si="12"/>
        <v>6.0174781523096037</v>
      </c>
      <c r="V65">
        <f t="shared" si="13"/>
        <v>6.0174781523096037</v>
      </c>
    </row>
    <row r="66" spans="1:30" hidden="1" x14ac:dyDescent="0.25">
      <c r="A66" t="s">
        <v>21</v>
      </c>
      <c r="B66">
        <v>7</v>
      </c>
      <c r="C66" s="18">
        <v>44013</v>
      </c>
      <c r="D66" t="s">
        <v>172</v>
      </c>
      <c r="F66">
        <v>54</v>
      </c>
      <c r="G66">
        <v>15</v>
      </c>
      <c r="H66">
        <v>1.4E-2</v>
      </c>
      <c r="I66">
        <v>8.0000000000000002E-3</v>
      </c>
      <c r="J66">
        <v>0.16020000000000001</v>
      </c>
      <c r="K66">
        <v>4.4499999999999998E-2</v>
      </c>
      <c r="L66">
        <v>44.5</v>
      </c>
      <c r="M66">
        <v>90.7</v>
      </c>
      <c r="N66">
        <v>3</v>
      </c>
      <c r="O66">
        <v>2020</v>
      </c>
      <c r="P66" s="27">
        <v>21780001</v>
      </c>
      <c r="Q66" t="str">
        <f t="shared" si="11"/>
        <v>7-21780001</v>
      </c>
      <c r="R66">
        <f t="shared" si="4"/>
        <v>1.0382022471910113</v>
      </c>
      <c r="S66">
        <f t="shared" si="5"/>
        <v>103.82022471910113</v>
      </c>
      <c r="T66" t="str">
        <f t="shared" si="14"/>
        <v/>
      </c>
      <c r="U66" t="str">
        <f t="shared" si="12"/>
        <v/>
      </c>
      <c r="V66" t="str">
        <f t="shared" si="13"/>
        <v/>
      </c>
      <c r="AC66" t="s">
        <v>401</v>
      </c>
    </row>
    <row r="67" spans="1:30" hidden="1" x14ac:dyDescent="0.25">
      <c r="A67" t="s">
        <v>169</v>
      </c>
      <c r="B67">
        <v>7</v>
      </c>
      <c r="C67" s="18">
        <v>44012</v>
      </c>
      <c r="D67" t="s">
        <v>174</v>
      </c>
      <c r="F67">
        <v>47</v>
      </c>
      <c r="G67">
        <v>15</v>
      </c>
      <c r="H67">
        <v>1.6E-2</v>
      </c>
      <c r="I67">
        <v>0.01</v>
      </c>
      <c r="J67">
        <v>0.16020000000000001</v>
      </c>
      <c r="K67">
        <v>5.1127659574468083E-2</v>
      </c>
      <c r="L67">
        <v>51.127659574468083</v>
      </c>
      <c r="M67">
        <v>25.2</v>
      </c>
      <c r="N67">
        <v>1</v>
      </c>
      <c r="O67">
        <v>2020</v>
      </c>
      <c r="P67" s="27">
        <v>21690001</v>
      </c>
      <c r="Q67" t="str">
        <f t="shared" si="11"/>
        <v>7-21690001</v>
      </c>
      <c r="R67">
        <f t="shared" ref="R67:R130" si="15">(M67-L67)/L67</f>
        <v>-0.5071161048689139</v>
      </c>
      <c r="S67">
        <f t="shared" ref="S67:S130" si="16">ABS(R67*100)</f>
        <v>50.711610486891388</v>
      </c>
      <c r="T67" t="str">
        <f t="shared" si="14"/>
        <v/>
      </c>
      <c r="U67" t="str">
        <f t="shared" si="12"/>
        <v/>
      </c>
      <c r="V67" t="str">
        <f t="shared" si="13"/>
        <v/>
      </c>
    </row>
    <row r="68" spans="1:30" hidden="1" x14ac:dyDescent="0.25">
      <c r="A68" t="s">
        <v>170</v>
      </c>
      <c r="B68">
        <v>7</v>
      </c>
      <c r="C68" s="18">
        <v>44012</v>
      </c>
      <c r="D68" t="s">
        <v>124</v>
      </c>
      <c r="F68">
        <v>50.5</v>
      </c>
      <c r="G68">
        <v>15</v>
      </c>
      <c r="H68">
        <v>1.9E-2</v>
      </c>
      <c r="I68">
        <v>1.0999999999999999E-2</v>
      </c>
      <c r="J68">
        <v>0.21360000000000001</v>
      </c>
      <c r="K68">
        <v>6.3445544554455446E-2</v>
      </c>
      <c r="L68">
        <v>63.445544554455445</v>
      </c>
      <c r="M68">
        <v>94.5</v>
      </c>
      <c r="N68">
        <v>2</v>
      </c>
      <c r="O68">
        <v>2020</v>
      </c>
      <c r="P68" s="27">
        <v>21130002</v>
      </c>
      <c r="Q68" t="str">
        <f t="shared" si="11"/>
        <v>7-21130002</v>
      </c>
      <c r="R68">
        <f t="shared" si="15"/>
        <v>0.48946629213483145</v>
      </c>
      <c r="S68">
        <f t="shared" si="16"/>
        <v>48.946629213483142</v>
      </c>
      <c r="T68" t="str">
        <f t="shared" si="14"/>
        <v/>
      </c>
      <c r="U68" t="str">
        <f t="shared" si="12"/>
        <v/>
      </c>
      <c r="V68" t="str">
        <f t="shared" si="13"/>
        <v/>
      </c>
      <c r="AC68" s="31" t="s">
        <v>402</v>
      </c>
      <c r="AD68" s="31" t="s">
        <v>403</v>
      </c>
    </row>
    <row r="69" spans="1:30" hidden="1" x14ac:dyDescent="0.25">
      <c r="A69" t="s">
        <v>171</v>
      </c>
      <c r="B69">
        <v>7</v>
      </c>
      <c r="C69" s="18">
        <v>44012</v>
      </c>
      <c r="D69" t="s">
        <v>118</v>
      </c>
      <c r="F69">
        <v>49.5</v>
      </c>
      <c r="G69">
        <v>15</v>
      </c>
      <c r="H69">
        <v>2.3E-2</v>
      </c>
      <c r="I69">
        <v>1.4999999999999999E-2</v>
      </c>
      <c r="J69">
        <v>0.21360000000000001</v>
      </c>
      <c r="K69">
        <v>6.4727272727272731E-2</v>
      </c>
      <c r="L69">
        <v>64.727272727272734</v>
      </c>
      <c r="M69">
        <v>81.099999999999994</v>
      </c>
      <c r="N69">
        <v>2</v>
      </c>
      <c r="O69">
        <v>2020</v>
      </c>
      <c r="P69" s="27">
        <v>21130001</v>
      </c>
      <c r="Q69" t="str">
        <f t="shared" si="11"/>
        <v>7-21130001</v>
      </c>
      <c r="R69">
        <f t="shared" si="15"/>
        <v>0.25294943820224697</v>
      </c>
      <c r="S69">
        <f t="shared" si="16"/>
        <v>25.294943820224695</v>
      </c>
      <c r="T69" t="str">
        <f t="shared" si="14"/>
        <v/>
      </c>
      <c r="U69" t="str">
        <f t="shared" si="12"/>
        <v/>
      </c>
      <c r="V69" t="str">
        <f t="shared" si="13"/>
        <v/>
      </c>
      <c r="AC69" s="29">
        <v>0.34482758620689657</v>
      </c>
      <c r="AD69" s="29">
        <v>5.6</v>
      </c>
    </row>
    <row r="70" spans="1:30" hidden="1" x14ac:dyDescent="0.25">
      <c r="A70" t="s">
        <v>185</v>
      </c>
      <c r="B70">
        <v>8</v>
      </c>
      <c r="C70" s="18">
        <v>44020</v>
      </c>
      <c r="D70" t="s">
        <v>174</v>
      </c>
      <c r="F70">
        <v>47</v>
      </c>
      <c r="G70">
        <v>15</v>
      </c>
      <c r="H70">
        <v>3.0000000000000001E-3</v>
      </c>
      <c r="I70">
        <v>1E-3</v>
      </c>
      <c r="J70">
        <v>5.3400000000000003E-2</v>
      </c>
      <c r="K70">
        <v>1.7042553191489361E-2</v>
      </c>
      <c r="L70">
        <v>17.042553191489361</v>
      </c>
      <c r="M70">
        <v>16.3</v>
      </c>
      <c r="N70">
        <v>1</v>
      </c>
      <c r="O70">
        <v>2020</v>
      </c>
      <c r="P70" s="27">
        <v>21690001</v>
      </c>
      <c r="Q70" t="str">
        <f t="shared" si="11"/>
        <v>8-21690001</v>
      </c>
      <c r="R70">
        <f t="shared" si="15"/>
        <v>-4.3570536828963717E-2</v>
      </c>
      <c r="S70">
        <f t="shared" si="16"/>
        <v>4.357053682896372</v>
      </c>
      <c r="T70">
        <f t="shared" si="14"/>
        <v>4.357053682896372</v>
      </c>
      <c r="U70">
        <f t="shared" si="12"/>
        <v>4.357053682896372</v>
      </c>
      <c r="V70">
        <f t="shared" si="13"/>
        <v>4.357053682896372</v>
      </c>
      <c r="AC70" s="29"/>
      <c r="AD70" s="29">
        <v>5.7</v>
      </c>
    </row>
    <row r="71" spans="1:30" hidden="1" x14ac:dyDescent="0.25">
      <c r="A71" t="s">
        <v>187</v>
      </c>
      <c r="B71">
        <v>8</v>
      </c>
      <c r="C71" s="18">
        <v>44020</v>
      </c>
      <c r="D71" t="s">
        <v>192</v>
      </c>
      <c r="F71">
        <v>40.5</v>
      </c>
      <c r="G71">
        <v>15</v>
      </c>
      <c r="H71">
        <v>8.9999999999999993E-3</v>
      </c>
      <c r="I71">
        <v>5.0000000000000001E-3</v>
      </c>
      <c r="J71">
        <v>0.10679999999999998</v>
      </c>
      <c r="K71">
        <v>3.9555555555555545E-2</v>
      </c>
      <c r="L71">
        <v>39.555555555555543</v>
      </c>
      <c r="M71">
        <v>45.3</v>
      </c>
      <c r="N71">
        <v>1</v>
      </c>
      <c r="O71">
        <v>2020</v>
      </c>
      <c r="P71" s="27">
        <v>21870001</v>
      </c>
      <c r="Q71" t="str">
        <f t="shared" si="11"/>
        <v>8-21870001</v>
      </c>
      <c r="R71">
        <f t="shared" si="15"/>
        <v>0.14522471910112389</v>
      </c>
      <c r="S71">
        <f t="shared" si="16"/>
        <v>14.522471910112388</v>
      </c>
      <c r="T71" t="str">
        <f t="shared" si="14"/>
        <v/>
      </c>
      <c r="U71" t="str">
        <f t="shared" si="12"/>
        <v/>
      </c>
      <c r="V71">
        <f t="shared" si="13"/>
        <v>14.522471910112388</v>
      </c>
      <c r="AC71" s="29"/>
      <c r="AD71" s="29">
        <v>8.9</v>
      </c>
    </row>
    <row r="72" spans="1:30" hidden="1" x14ac:dyDescent="0.25">
      <c r="A72" t="s">
        <v>188</v>
      </c>
      <c r="B72">
        <v>8</v>
      </c>
      <c r="C72" s="18">
        <v>44019</v>
      </c>
      <c r="D72" t="s">
        <v>193</v>
      </c>
      <c r="F72">
        <v>41</v>
      </c>
      <c r="G72">
        <v>15</v>
      </c>
      <c r="H72">
        <v>4.0000000000000001E-3</v>
      </c>
      <c r="I72">
        <v>2E-3</v>
      </c>
      <c r="J72">
        <v>5.3400000000000003E-2</v>
      </c>
      <c r="K72">
        <v>1.9536585365853659E-2</v>
      </c>
      <c r="L72">
        <v>19.536585365853657</v>
      </c>
      <c r="M72">
        <v>21.6</v>
      </c>
      <c r="N72">
        <v>4</v>
      </c>
      <c r="O72">
        <v>2020</v>
      </c>
      <c r="P72" s="27">
        <v>21520001</v>
      </c>
      <c r="Q72" t="str">
        <f t="shared" si="11"/>
        <v>8-21520001</v>
      </c>
      <c r="R72">
        <f t="shared" si="15"/>
        <v>0.10561797752809003</v>
      </c>
      <c r="S72">
        <f t="shared" si="16"/>
        <v>10.561797752809003</v>
      </c>
      <c r="T72" t="str">
        <f t="shared" si="14"/>
        <v/>
      </c>
      <c r="U72" t="str">
        <f t="shared" si="12"/>
        <v/>
      </c>
      <c r="V72">
        <f t="shared" si="13"/>
        <v>10.561797752809003</v>
      </c>
      <c r="AC72" s="29"/>
      <c r="AD72" s="29">
        <v>8.9</v>
      </c>
    </row>
    <row r="73" spans="1:30" hidden="1" x14ac:dyDescent="0.25">
      <c r="A73" t="s">
        <v>190</v>
      </c>
      <c r="B73">
        <v>8</v>
      </c>
      <c r="C73" s="18">
        <v>44020</v>
      </c>
      <c r="D73" t="s">
        <v>151</v>
      </c>
      <c r="F73">
        <v>47</v>
      </c>
      <c r="G73">
        <v>15</v>
      </c>
      <c r="H73">
        <v>1.0999999999999999E-2</v>
      </c>
      <c r="I73">
        <v>6.0000000000000001E-3</v>
      </c>
      <c r="J73">
        <v>0.13349999999999998</v>
      </c>
      <c r="K73">
        <v>4.2606382978723392E-2</v>
      </c>
      <c r="L73">
        <v>42.606382978723396</v>
      </c>
      <c r="M73">
        <v>39.4</v>
      </c>
      <c r="N73">
        <v>4</v>
      </c>
      <c r="O73">
        <v>2020</v>
      </c>
      <c r="P73" s="27">
        <v>21150001</v>
      </c>
      <c r="Q73" t="str">
        <f t="shared" si="11"/>
        <v>8-21150001</v>
      </c>
      <c r="R73">
        <f t="shared" si="15"/>
        <v>-7.5255930087390607E-2</v>
      </c>
      <c r="S73">
        <f t="shared" si="16"/>
        <v>7.5255930087390608</v>
      </c>
      <c r="T73" t="str">
        <f t="shared" si="14"/>
        <v/>
      </c>
      <c r="U73">
        <f t="shared" si="12"/>
        <v>7.5255930087390608</v>
      </c>
      <c r="V73">
        <f t="shared" si="13"/>
        <v>7.5255930087390608</v>
      </c>
      <c r="AC73" s="29"/>
      <c r="AD73" s="29">
        <v>16.3</v>
      </c>
    </row>
    <row r="74" spans="1:30" hidden="1" x14ac:dyDescent="0.25">
      <c r="A74" t="s">
        <v>212</v>
      </c>
      <c r="B74">
        <v>9</v>
      </c>
      <c r="C74" s="18">
        <v>44026</v>
      </c>
      <c r="D74" t="s">
        <v>126</v>
      </c>
      <c r="F74">
        <v>39</v>
      </c>
      <c r="G74">
        <v>15</v>
      </c>
      <c r="H74">
        <v>3.1E-2</v>
      </c>
      <c r="I74">
        <v>1.6E-2</v>
      </c>
      <c r="J74">
        <v>0.40049999999999997</v>
      </c>
      <c r="K74">
        <v>0.15403846153846151</v>
      </c>
      <c r="L74">
        <v>154.03846153846152</v>
      </c>
      <c r="M74">
        <v>109.8</v>
      </c>
      <c r="N74">
        <v>1.3333333333333333</v>
      </c>
      <c r="O74">
        <v>2020</v>
      </c>
      <c r="P74" s="27">
        <v>21880001</v>
      </c>
      <c r="Q74" t="str">
        <f t="shared" si="11"/>
        <v>9-21880001</v>
      </c>
      <c r="R74">
        <f t="shared" si="15"/>
        <v>-0.28719101123595497</v>
      </c>
      <c r="S74">
        <f t="shared" si="16"/>
        <v>28.719101123595497</v>
      </c>
      <c r="T74" t="str">
        <f t="shared" si="14"/>
        <v/>
      </c>
      <c r="U74" t="str">
        <f t="shared" si="12"/>
        <v/>
      </c>
      <c r="V74" t="str">
        <f t="shared" si="13"/>
        <v/>
      </c>
      <c r="AC74" s="29"/>
      <c r="AD74" s="29">
        <v>19.3</v>
      </c>
    </row>
    <row r="75" spans="1:30" hidden="1" x14ac:dyDescent="0.25">
      <c r="A75" t="s">
        <v>214</v>
      </c>
      <c r="B75">
        <v>9</v>
      </c>
      <c r="C75" s="18">
        <v>44027</v>
      </c>
      <c r="D75" t="s">
        <v>124</v>
      </c>
      <c r="F75">
        <v>45.5</v>
      </c>
      <c r="G75">
        <v>15</v>
      </c>
      <c r="H75">
        <v>1.4999999999999999E-2</v>
      </c>
      <c r="I75">
        <v>7.0000000000000001E-3</v>
      </c>
      <c r="J75">
        <v>0.21360000000000001</v>
      </c>
      <c r="K75">
        <v>7.0417582417582419E-2</v>
      </c>
      <c r="L75">
        <v>70.417582417582423</v>
      </c>
      <c r="M75">
        <v>98.5</v>
      </c>
      <c r="N75">
        <v>1.0833333333333333</v>
      </c>
      <c r="O75">
        <v>2020</v>
      </c>
      <c r="P75" s="27">
        <v>21130002</v>
      </c>
      <c r="Q75" t="str">
        <f t="shared" si="11"/>
        <v>9-21130002</v>
      </c>
      <c r="R75">
        <f t="shared" si="15"/>
        <v>0.39879837702871401</v>
      </c>
      <c r="S75">
        <f t="shared" si="16"/>
        <v>39.879837702871399</v>
      </c>
      <c r="T75" t="str">
        <f t="shared" si="14"/>
        <v/>
      </c>
      <c r="U75" t="str">
        <f t="shared" si="12"/>
        <v/>
      </c>
      <c r="V75" t="str">
        <f t="shared" si="13"/>
        <v/>
      </c>
      <c r="AC75" s="29"/>
      <c r="AD75" s="29">
        <v>19.7</v>
      </c>
    </row>
    <row r="76" spans="1:30" hidden="1" x14ac:dyDescent="0.25">
      <c r="A76" t="s">
        <v>216</v>
      </c>
      <c r="B76">
        <v>9</v>
      </c>
      <c r="C76" s="18">
        <v>44026</v>
      </c>
      <c r="D76" t="s">
        <v>192</v>
      </c>
      <c r="F76">
        <v>50</v>
      </c>
      <c r="G76">
        <v>15</v>
      </c>
      <c r="H76">
        <v>0.01</v>
      </c>
      <c r="I76">
        <v>7.0000000000000001E-3</v>
      </c>
      <c r="J76">
        <v>8.0100000000000005E-2</v>
      </c>
      <c r="K76">
        <v>2.4029999999999999E-2</v>
      </c>
      <c r="L76">
        <v>24.029999999999998</v>
      </c>
      <c r="M76">
        <v>45.3</v>
      </c>
      <c r="N76">
        <v>1</v>
      </c>
      <c r="O76">
        <v>2020</v>
      </c>
      <c r="P76" s="27">
        <v>21870001</v>
      </c>
      <c r="Q76" t="str">
        <f t="shared" si="11"/>
        <v>9-21870001</v>
      </c>
      <c r="R76">
        <f t="shared" si="15"/>
        <v>0.88514357053682902</v>
      </c>
      <c r="S76">
        <f t="shared" si="16"/>
        <v>88.5143570536829</v>
      </c>
      <c r="T76" t="str">
        <f t="shared" si="14"/>
        <v/>
      </c>
      <c r="U76" t="str">
        <f t="shared" si="12"/>
        <v/>
      </c>
      <c r="V76" t="str">
        <f t="shared" si="13"/>
        <v/>
      </c>
      <c r="AC76" s="29"/>
      <c r="AD76" s="29">
        <v>21.6</v>
      </c>
    </row>
    <row r="77" spans="1:30" hidden="1" x14ac:dyDescent="0.25">
      <c r="A77" t="s">
        <v>217</v>
      </c>
      <c r="B77">
        <v>9</v>
      </c>
      <c r="C77" s="18">
        <v>44027</v>
      </c>
      <c r="D77" t="s">
        <v>193</v>
      </c>
      <c r="F77">
        <v>42</v>
      </c>
      <c r="G77">
        <v>15</v>
      </c>
      <c r="H77">
        <v>7.0000000000000001E-3</v>
      </c>
      <c r="I77">
        <v>2E-3</v>
      </c>
      <c r="J77">
        <v>0.13350000000000001</v>
      </c>
      <c r="K77">
        <v>4.7678571428571424E-2</v>
      </c>
      <c r="L77">
        <v>47.678571428571423</v>
      </c>
      <c r="M77">
        <v>52.6</v>
      </c>
      <c r="N77">
        <v>0.66666666666666663</v>
      </c>
      <c r="O77">
        <v>2020</v>
      </c>
      <c r="P77" s="27">
        <v>21520001</v>
      </c>
      <c r="Q77" t="str">
        <f t="shared" si="11"/>
        <v>9-21520001</v>
      </c>
      <c r="R77">
        <f t="shared" si="15"/>
        <v>0.10322097378277169</v>
      </c>
      <c r="S77">
        <f t="shared" si="16"/>
        <v>10.322097378277169</v>
      </c>
      <c r="T77" t="str">
        <f t="shared" si="14"/>
        <v/>
      </c>
      <c r="U77" t="str">
        <f t="shared" si="12"/>
        <v/>
      </c>
      <c r="V77">
        <f t="shared" si="13"/>
        <v>10.322097378277169</v>
      </c>
      <c r="AC77" s="29"/>
      <c r="AD77" s="29">
        <v>22.999999999999996</v>
      </c>
    </row>
    <row r="78" spans="1:30" hidden="1" x14ac:dyDescent="0.25">
      <c r="A78" t="s">
        <v>218</v>
      </c>
      <c r="B78">
        <v>9</v>
      </c>
      <c r="C78" s="18">
        <v>44026</v>
      </c>
      <c r="D78" t="s">
        <v>118</v>
      </c>
      <c r="F78">
        <v>42.5</v>
      </c>
      <c r="G78">
        <v>15</v>
      </c>
      <c r="H78">
        <v>1.2999999999999999E-2</v>
      </c>
      <c r="I78">
        <v>7.0000000000000001E-3</v>
      </c>
      <c r="J78">
        <v>0.16019999999999998</v>
      </c>
      <c r="K78">
        <v>5.6541176470588227E-2</v>
      </c>
      <c r="L78">
        <v>56.541176470588226</v>
      </c>
      <c r="M78">
        <v>72.400000000000006</v>
      </c>
      <c r="N78">
        <v>2</v>
      </c>
      <c r="O78">
        <v>2020</v>
      </c>
      <c r="P78" s="27">
        <v>21130001</v>
      </c>
      <c r="Q78" t="str">
        <f t="shared" si="11"/>
        <v>9-21130001</v>
      </c>
      <c r="R78">
        <f t="shared" si="15"/>
        <v>0.28048272992093248</v>
      </c>
      <c r="S78">
        <f t="shared" si="16"/>
        <v>28.048272992093249</v>
      </c>
      <c r="T78" t="str">
        <f t="shared" si="14"/>
        <v/>
      </c>
      <c r="U78" t="str">
        <f t="shared" si="12"/>
        <v/>
      </c>
      <c r="V78" t="str">
        <f t="shared" si="13"/>
        <v/>
      </c>
      <c r="AC78" s="29"/>
      <c r="AD78" s="29">
        <v>25.2</v>
      </c>
    </row>
    <row r="79" spans="1:30" hidden="1" x14ac:dyDescent="0.25">
      <c r="A79" t="s">
        <v>220</v>
      </c>
      <c r="B79">
        <v>9</v>
      </c>
      <c r="C79" s="18">
        <v>44026</v>
      </c>
      <c r="D79" t="s">
        <v>221</v>
      </c>
      <c r="F79">
        <v>50</v>
      </c>
      <c r="G79">
        <v>15</v>
      </c>
      <c r="H79">
        <v>8.9999999999999993E-3</v>
      </c>
      <c r="I79">
        <v>4.0000000000000001E-3</v>
      </c>
      <c r="J79">
        <v>0.13349999999999998</v>
      </c>
      <c r="K79">
        <v>4.0049999999999988E-2</v>
      </c>
      <c r="L79">
        <v>40.04999999999999</v>
      </c>
      <c r="M79">
        <v>44.6</v>
      </c>
      <c r="N79">
        <v>0.33333333333333331</v>
      </c>
      <c r="O79">
        <v>2020</v>
      </c>
      <c r="P79" s="27">
        <v>21590001</v>
      </c>
      <c r="Q79" t="str">
        <f t="shared" si="11"/>
        <v>9-21590001</v>
      </c>
      <c r="R79">
        <f t="shared" si="15"/>
        <v>0.1136079900124847</v>
      </c>
      <c r="S79">
        <f t="shared" si="16"/>
        <v>11.36079900124847</v>
      </c>
      <c r="T79" t="str">
        <f t="shared" si="14"/>
        <v/>
      </c>
      <c r="U79" t="str">
        <f t="shared" si="12"/>
        <v/>
      </c>
      <c r="V79">
        <f t="shared" si="13"/>
        <v>11.36079900124847</v>
      </c>
      <c r="AC79" s="29"/>
      <c r="AD79" s="29">
        <v>26.56666666666667</v>
      </c>
    </row>
    <row r="80" spans="1:30" hidden="1" x14ac:dyDescent="0.25">
      <c r="A80" t="s">
        <v>237</v>
      </c>
      <c r="B80">
        <v>10</v>
      </c>
      <c r="C80" s="18">
        <v>44033</v>
      </c>
      <c r="D80" t="s">
        <v>124</v>
      </c>
      <c r="F80">
        <v>47</v>
      </c>
      <c r="G80">
        <v>15</v>
      </c>
      <c r="H80">
        <v>1.6E-2</v>
      </c>
      <c r="I80">
        <v>8.0000000000000002E-3</v>
      </c>
      <c r="J80">
        <v>0.21360000000000001</v>
      </c>
      <c r="K80">
        <v>6.8170212765957444E-2</v>
      </c>
      <c r="L80">
        <v>68.170212765957444</v>
      </c>
      <c r="M80">
        <v>92.3</v>
      </c>
      <c r="N80">
        <v>1</v>
      </c>
      <c r="O80">
        <v>2020</v>
      </c>
      <c r="P80" s="27">
        <v>21130002</v>
      </c>
      <c r="Q80" t="str">
        <f t="shared" si="11"/>
        <v>10-21130002</v>
      </c>
      <c r="R80">
        <f t="shared" si="15"/>
        <v>0.35396379525593008</v>
      </c>
      <c r="S80">
        <f t="shared" si="16"/>
        <v>35.396379525593005</v>
      </c>
      <c r="T80" t="str">
        <f t="shared" si="14"/>
        <v/>
      </c>
      <c r="U80" t="str">
        <f t="shared" si="12"/>
        <v/>
      </c>
      <c r="V80" t="str">
        <f t="shared" si="13"/>
        <v/>
      </c>
      <c r="AC80" s="29"/>
      <c r="AD80" s="29">
        <v>26.56666666666667</v>
      </c>
    </row>
    <row r="81" spans="1:30" hidden="1" x14ac:dyDescent="0.25">
      <c r="A81" t="s">
        <v>238</v>
      </c>
      <c r="B81">
        <v>9</v>
      </c>
      <c r="C81" s="18">
        <v>44027</v>
      </c>
      <c r="D81" t="s">
        <v>149</v>
      </c>
      <c r="F81">
        <v>100</v>
      </c>
      <c r="G81">
        <v>15</v>
      </c>
      <c r="H81">
        <v>1.4999999999999999E-2</v>
      </c>
      <c r="I81">
        <v>7.0000000000000001E-3</v>
      </c>
      <c r="J81">
        <v>0.21360000000000001</v>
      </c>
      <c r="K81">
        <v>3.2039999999999999E-2</v>
      </c>
      <c r="L81">
        <v>32.04</v>
      </c>
      <c r="M81">
        <v>22.999999999999996</v>
      </c>
      <c r="N81">
        <v>2</v>
      </c>
      <c r="O81">
        <v>2020</v>
      </c>
      <c r="P81" s="27">
        <v>21830001</v>
      </c>
      <c r="Q81" t="str">
        <f t="shared" si="11"/>
        <v>9-21830001</v>
      </c>
      <c r="R81">
        <f t="shared" si="15"/>
        <v>-0.2821473158551811</v>
      </c>
      <c r="S81">
        <f t="shared" si="16"/>
        <v>28.214731585518109</v>
      </c>
      <c r="T81" t="str">
        <f t="shared" si="14"/>
        <v/>
      </c>
      <c r="U81" t="str">
        <f t="shared" si="12"/>
        <v/>
      </c>
      <c r="V81" t="str">
        <f t="shared" si="13"/>
        <v/>
      </c>
      <c r="AC81" s="29"/>
      <c r="AD81" s="29">
        <v>26.56666666666667</v>
      </c>
    </row>
    <row r="82" spans="1:30" hidden="1" x14ac:dyDescent="0.25">
      <c r="A82" t="s">
        <v>243</v>
      </c>
      <c r="B82">
        <v>10</v>
      </c>
      <c r="C82" s="18">
        <v>44033</v>
      </c>
      <c r="D82" t="s">
        <v>118</v>
      </c>
      <c r="F82">
        <v>48</v>
      </c>
      <c r="G82">
        <v>15</v>
      </c>
      <c r="H82">
        <v>1.7999999999999999E-2</v>
      </c>
      <c r="I82">
        <v>0.01</v>
      </c>
      <c r="J82">
        <v>0.21359999999999996</v>
      </c>
      <c r="K82">
        <v>6.674999999999999E-2</v>
      </c>
      <c r="L82">
        <v>66.749999999999986</v>
      </c>
      <c r="M82">
        <v>106.7</v>
      </c>
      <c r="N82">
        <v>0.5</v>
      </c>
      <c r="O82">
        <v>2020</v>
      </c>
      <c r="P82" s="27">
        <v>21130001</v>
      </c>
      <c r="Q82" t="str">
        <f t="shared" si="11"/>
        <v>10-21130001</v>
      </c>
      <c r="R82">
        <f t="shared" si="15"/>
        <v>0.59850187265917643</v>
      </c>
      <c r="S82">
        <f t="shared" si="16"/>
        <v>59.85018726591764</v>
      </c>
      <c r="T82" t="str">
        <f t="shared" si="14"/>
        <v/>
      </c>
      <c r="U82" t="str">
        <f t="shared" si="12"/>
        <v/>
      </c>
      <c r="V82" t="str">
        <f t="shared" si="13"/>
        <v/>
      </c>
      <c r="AC82" s="29"/>
      <c r="AD82" s="29">
        <v>28.2</v>
      </c>
    </row>
    <row r="83" spans="1:30" hidden="1" x14ac:dyDescent="0.25">
      <c r="A83" t="s">
        <v>248</v>
      </c>
      <c r="B83">
        <v>10</v>
      </c>
      <c r="C83" s="18">
        <v>44033</v>
      </c>
      <c r="D83" t="s">
        <v>172</v>
      </c>
      <c r="F83">
        <v>50</v>
      </c>
      <c r="G83">
        <v>15</v>
      </c>
      <c r="H83">
        <v>1.7999999999999999E-2</v>
      </c>
      <c r="I83">
        <v>0.01</v>
      </c>
      <c r="J83">
        <v>0.21359999999999996</v>
      </c>
      <c r="K83">
        <v>6.4079999999999984E-2</v>
      </c>
      <c r="L83">
        <v>64.079999999999984</v>
      </c>
      <c r="M83">
        <v>88.600000000000009</v>
      </c>
      <c r="N83">
        <v>2</v>
      </c>
      <c r="O83">
        <v>2020</v>
      </c>
      <c r="P83" s="27">
        <v>21780001</v>
      </c>
      <c r="Q83" t="str">
        <f t="shared" si="11"/>
        <v>10-21780001</v>
      </c>
      <c r="R83">
        <f t="shared" si="15"/>
        <v>0.38264669163545617</v>
      </c>
      <c r="S83">
        <f t="shared" si="16"/>
        <v>38.264669163545619</v>
      </c>
      <c r="T83" t="str">
        <f t="shared" si="14"/>
        <v/>
      </c>
      <c r="U83" t="str">
        <f t="shared" si="12"/>
        <v/>
      </c>
      <c r="V83" t="str">
        <f t="shared" si="13"/>
        <v/>
      </c>
      <c r="AC83" s="29"/>
      <c r="AD83" s="29">
        <v>28.2</v>
      </c>
    </row>
    <row r="84" spans="1:30" hidden="1" x14ac:dyDescent="0.25">
      <c r="A84" t="s">
        <v>249</v>
      </c>
      <c r="B84">
        <v>10</v>
      </c>
      <c r="C84" s="18">
        <v>44032</v>
      </c>
      <c r="D84" t="s">
        <v>193</v>
      </c>
      <c r="F84">
        <v>51</v>
      </c>
      <c r="G84">
        <v>15</v>
      </c>
      <c r="H84">
        <v>1.2E-2</v>
      </c>
      <c r="I84">
        <v>8.0000000000000002E-3</v>
      </c>
      <c r="J84">
        <v>0.10680000000000001</v>
      </c>
      <c r="K84">
        <v>3.1411764705882354E-2</v>
      </c>
      <c r="L84">
        <v>31.411764705882355</v>
      </c>
      <c r="M84">
        <v>49.6</v>
      </c>
      <c r="N84">
        <v>2</v>
      </c>
      <c r="O84">
        <v>2020</v>
      </c>
      <c r="P84" s="27">
        <v>21520001</v>
      </c>
      <c r="Q84" t="str">
        <f t="shared" si="11"/>
        <v>10-21520001</v>
      </c>
      <c r="R84">
        <f t="shared" si="15"/>
        <v>0.57902621722846437</v>
      </c>
      <c r="S84">
        <f t="shared" si="16"/>
        <v>57.902621722846433</v>
      </c>
      <c r="T84" t="str">
        <f t="shared" si="14"/>
        <v/>
      </c>
      <c r="U84" t="str">
        <f t="shared" si="12"/>
        <v/>
      </c>
      <c r="V84" t="str">
        <f t="shared" si="13"/>
        <v/>
      </c>
      <c r="AC84" s="29"/>
      <c r="AD84" s="29">
        <v>28.2</v>
      </c>
    </row>
    <row r="85" spans="1:30" hidden="1" x14ac:dyDescent="0.25">
      <c r="A85" t="s">
        <v>250</v>
      </c>
      <c r="B85">
        <v>10</v>
      </c>
      <c r="C85" s="18">
        <v>44033</v>
      </c>
      <c r="D85" t="s">
        <v>174</v>
      </c>
      <c r="F85">
        <v>45</v>
      </c>
      <c r="G85">
        <v>15</v>
      </c>
      <c r="H85">
        <v>0.02</v>
      </c>
      <c r="I85">
        <v>1.0999999999999999E-2</v>
      </c>
      <c r="J85">
        <v>0.24030000000000001</v>
      </c>
      <c r="K85">
        <v>8.0100000000000005E-2</v>
      </c>
      <c r="L85">
        <v>80.100000000000009</v>
      </c>
      <c r="M85">
        <v>66.400000000000006</v>
      </c>
      <c r="N85">
        <v>1</v>
      </c>
      <c r="O85">
        <v>2020</v>
      </c>
      <c r="P85" s="27">
        <v>21690001</v>
      </c>
      <c r="Q85" t="str">
        <f t="shared" si="11"/>
        <v>10-21690001</v>
      </c>
      <c r="R85">
        <f t="shared" si="15"/>
        <v>-0.17103620474406994</v>
      </c>
      <c r="S85">
        <f t="shared" si="16"/>
        <v>17.103620474406995</v>
      </c>
      <c r="T85" t="str">
        <f t="shared" si="14"/>
        <v/>
      </c>
      <c r="U85" t="str">
        <f t="shared" si="12"/>
        <v/>
      </c>
      <c r="V85">
        <f t="shared" si="13"/>
        <v>17.103620474406995</v>
      </c>
      <c r="AC85" s="29"/>
      <c r="AD85" s="29">
        <v>28.2</v>
      </c>
    </row>
    <row r="86" spans="1:30" hidden="1" x14ac:dyDescent="0.25">
      <c r="A86" t="s">
        <v>252</v>
      </c>
      <c r="B86">
        <v>10</v>
      </c>
      <c r="C86" s="18">
        <v>44033</v>
      </c>
      <c r="D86" t="s">
        <v>148</v>
      </c>
      <c r="F86">
        <v>38</v>
      </c>
      <c r="G86">
        <v>15</v>
      </c>
      <c r="H86">
        <v>1.9E-2</v>
      </c>
      <c r="I86">
        <v>1.2E-2</v>
      </c>
      <c r="J86">
        <v>0.18689999999999998</v>
      </c>
      <c r="K86">
        <v>7.3776315789473676E-2</v>
      </c>
      <c r="L86">
        <v>73.776315789473671</v>
      </c>
      <c r="M86">
        <v>102.3</v>
      </c>
      <c r="N86">
        <v>1</v>
      </c>
      <c r="O86">
        <v>2020</v>
      </c>
      <c r="P86" s="27">
        <v>21920001</v>
      </c>
      <c r="Q86" t="str">
        <f t="shared" si="11"/>
        <v>10-21920001</v>
      </c>
      <c r="R86">
        <f t="shared" si="15"/>
        <v>0.38662386302835761</v>
      </c>
      <c r="S86">
        <f t="shared" si="16"/>
        <v>38.662386302835763</v>
      </c>
      <c r="T86" t="str">
        <f t="shared" si="14"/>
        <v/>
      </c>
      <c r="U86" t="str">
        <f t="shared" si="12"/>
        <v/>
      </c>
      <c r="V86" t="str">
        <f t="shared" si="13"/>
        <v/>
      </c>
      <c r="AC86" s="29"/>
      <c r="AD86" s="29">
        <v>28.599999999999998</v>
      </c>
    </row>
    <row r="87" spans="1:30" hidden="1" x14ac:dyDescent="0.25">
      <c r="A87" t="s">
        <v>256</v>
      </c>
      <c r="B87">
        <v>11</v>
      </c>
      <c r="C87" s="18">
        <v>44040</v>
      </c>
      <c r="D87" t="s">
        <v>193</v>
      </c>
      <c r="F87">
        <v>51</v>
      </c>
      <c r="G87">
        <v>15</v>
      </c>
      <c r="H87">
        <v>1.4999999999999999E-2</v>
      </c>
      <c r="I87">
        <v>1.2999999999999999E-2</v>
      </c>
      <c r="J87">
        <v>5.3400000000000003E-2</v>
      </c>
      <c r="K87">
        <v>1.5705882352941177E-2</v>
      </c>
      <c r="L87">
        <v>15.705882352941178</v>
      </c>
      <c r="M87">
        <v>49.4</v>
      </c>
      <c r="N87">
        <v>2</v>
      </c>
      <c r="O87">
        <v>2020</v>
      </c>
      <c r="P87" s="27">
        <v>21520001</v>
      </c>
      <c r="Q87" t="str">
        <f t="shared" si="11"/>
        <v>11-21520001</v>
      </c>
      <c r="R87">
        <f t="shared" si="15"/>
        <v>2.1453183520599244</v>
      </c>
      <c r="S87">
        <f t="shared" si="16"/>
        <v>214.53183520599245</v>
      </c>
      <c r="T87" t="str">
        <f t="shared" si="14"/>
        <v/>
      </c>
      <c r="U87" t="str">
        <f t="shared" si="12"/>
        <v/>
      </c>
      <c r="V87" t="str">
        <f t="shared" si="13"/>
        <v/>
      </c>
      <c r="AC87" s="29"/>
      <c r="AD87" s="29">
        <v>29.9</v>
      </c>
    </row>
    <row r="88" spans="1:30" hidden="1" x14ac:dyDescent="0.25">
      <c r="A88" t="s">
        <v>258</v>
      </c>
      <c r="B88">
        <v>11</v>
      </c>
      <c r="C88" s="18">
        <v>44039</v>
      </c>
      <c r="D88" t="s">
        <v>255</v>
      </c>
      <c r="F88">
        <v>51</v>
      </c>
      <c r="G88">
        <v>15</v>
      </c>
      <c r="H88">
        <v>2.7E-2</v>
      </c>
      <c r="I88">
        <v>1.6E-2</v>
      </c>
      <c r="J88" s="23">
        <v>0.29369999999999996</v>
      </c>
      <c r="K88" s="23">
        <v>8.6382352941176452E-2</v>
      </c>
      <c r="L88" s="24">
        <v>86.38235294117645</v>
      </c>
      <c r="M88">
        <v>123.99999999999999</v>
      </c>
      <c r="N88">
        <v>0</v>
      </c>
      <c r="O88">
        <v>2020</v>
      </c>
      <c r="P88" s="27"/>
      <c r="R88">
        <f t="shared" si="15"/>
        <v>0.43547837929860422</v>
      </c>
      <c r="S88">
        <f t="shared" si="16"/>
        <v>43.547837929860421</v>
      </c>
      <c r="AC88" s="29"/>
      <c r="AD88" s="29">
        <v>34.93333333333333</v>
      </c>
    </row>
    <row r="89" spans="1:30" hidden="1" x14ac:dyDescent="0.25">
      <c r="A89" t="s">
        <v>259</v>
      </c>
      <c r="B89">
        <v>11</v>
      </c>
      <c r="C89" s="18">
        <v>44040</v>
      </c>
      <c r="D89" t="s">
        <v>118</v>
      </c>
      <c r="F89">
        <v>31</v>
      </c>
      <c r="G89">
        <v>15</v>
      </c>
      <c r="H89">
        <v>8.9999999999999993E-3</v>
      </c>
      <c r="I89">
        <v>7.0000000000000001E-3</v>
      </c>
      <c r="J89">
        <v>5.3399999999999975E-2</v>
      </c>
      <c r="K89">
        <v>2.5838709677419341E-2</v>
      </c>
      <c r="L89">
        <v>25.838709677419342</v>
      </c>
      <c r="M89">
        <v>58.966999999999999</v>
      </c>
      <c r="N89">
        <v>3.6666666666666665</v>
      </c>
      <c r="O89">
        <v>2020</v>
      </c>
      <c r="P89" s="27">
        <v>21130001</v>
      </c>
      <c r="Q89" t="str">
        <f t="shared" si="11"/>
        <v>11-21130001</v>
      </c>
      <c r="R89">
        <f t="shared" si="15"/>
        <v>1.2821186017478161</v>
      </c>
      <c r="S89">
        <f t="shared" si="16"/>
        <v>128.21186017478161</v>
      </c>
      <c r="T89" t="str">
        <f t="shared" si="14"/>
        <v/>
      </c>
      <c r="U89" t="str">
        <f t="shared" si="12"/>
        <v/>
      </c>
      <c r="V89" t="str">
        <f t="shared" si="13"/>
        <v/>
      </c>
      <c r="AC89" s="29"/>
      <c r="AD89" s="29">
        <v>35</v>
      </c>
    </row>
    <row r="90" spans="1:30" hidden="1" x14ac:dyDescent="0.25">
      <c r="A90" t="s">
        <v>261</v>
      </c>
      <c r="B90">
        <v>11</v>
      </c>
      <c r="C90" s="18">
        <v>44040</v>
      </c>
      <c r="D90" t="s">
        <v>172</v>
      </c>
      <c r="E90" t="s">
        <v>276</v>
      </c>
      <c r="F90">
        <v>51.5</v>
      </c>
      <c r="G90">
        <v>15</v>
      </c>
      <c r="H90">
        <v>1.9E-2</v>
      </c>
      <c r="I90">
        <v>0.01</v>
      </c>
      <c r="J90">
        <v>0.24029999999999999</v>
      </c>
      <c r="K90">
        <v>6.999029126213592E-2</v>
      </c>
      <c r="L90">
        <v>69.990291262135926</v>
      </c>
      <c r="M90">
        <v>92.800000000000011</v>
      </c>
      <c r="N90">
        <v>2</v>
      </c>
      <c r="O90">
        <v>2020</v>
      </c>
      <c r="P90" s="27">
        <v>21780001</v>
      </c>
      <c r="Q90" t="str">
        <f t="shared" si="11"/>
        <v>11-21780001</v>
      </c>
      <c r="R90">
        <f t="shared" si="15"/>
        <v>0.32589818282702188</v>
      </c>
      <c r="S90">
        <f t="shared" si="16"/>
        <v>32.58981828270219</v>
      </c>
      <c r="T90" t="str">
        <f t="shared" si="14"/>
        <v/>
      </c>
      <c r="U90" t="str">
        <f t="shared" si="12"/>
        <v/>
      </c>
      <c r="V90" t="str">
        <f t="shared" si="13"/>
        <v/>
      </c>
      <c r="AC90" s="29"/>
      <c r="AD90" s="29"/>
    </row>
    <row r="91" spans="1:30" hidden="1" x14ac:dyDescent="0.25">
      <c r="A91" t="s">
        <v>262</v>
      </c>
      <c r="B91">
        <v>11</v>
      </c>
      <c r="C91" s="18">
        <v>44041</v>
      </c>
      <c r="D91" t="s">
        <v>151</v>
      </c>
      <c r="F91">
        <v>50</v>
      </c>
      <c r="G91">
        <v>15</v>
      </c>
      <c r="H91">
        <v>0.02</v>
      </c>
      <c r="I91">
        <v>1.2E-2</v>
      </c>
      <c r="J91">
        <v>0.21360000000000001</v>
      </c>
      <c r="K91">
        <v>6.4079999999999998E-2</v>
      </c>
      <c r="L91">
        <v>64.08</v>
      </c>
      <c r="M91">
        <v>71.83</v>
      </c>
      <c r="N91">
        <v>1</v>
      </c>
      <c r="O91">
        <v>2020</v>
      </c>
      <c r="P91" s="27">
        <v>21150001</v>
      </c>
      <c r="Q91" t="str">
        <f t="shared" si="11"/>
        <v>11-21150001</v>
      </c>
      <c r="R91">
        <f t="shared" si="15"/>
        <v>0.12094257178526842</v>
      </c>
      <c r="S91">
        <f t="shared" si="16"/>
        <v>12.094257178526842</v>
      </c>
      <c r="T91" t="str">
        <f t="shared" si="14"/>
        <v/>
      </c>
      <c r="U91" t="str">
        <f t="shared" si="12"/>
        <v/>
      </c>
      <c r="V91">
        <f t="shared" si="13"/>
        <v>12.094257178526842</v>
      </c>
      <c r="AC91" s="29"/>
      <c r="AD91" s="29">
        <v>37.299999999999997</v>
      </c>
    </row>
    <row r="92" spans="1:30" hidden="1" x14ac:dyDescent="0.25">
      <c r="A92" t="s">
        <v>264</v>
      </c>
      <c r="B92">
        <v>11</v>
      </c>
      <c r="C92" s="18">
        <v>44041</v>
      </c>
      <c r="D92" t="s">
        <v>148</v>
      </c>
      <c r="F92">
        <v>37.5</v>
      </c>
      <c r="G92">
        <v>15</v>
      </c>
      <c r="H92">
        <v>1.7000000000000001E-2</v>
      </c>
      <c r="I92">
        <v>0.01</v>
      </c>
      <c r="J92">
        <v>0.18690000000000001</v>
      </c>
      <c r="K92">
        <v>7.4760000000000007E-2</v>
      </c>
      <c r="L92">
        <v>74.760000000000005</v>
      </c>
      <c r="M92">
        <v>74.569999999999993</v>
      </c>
      <c r="N92">
        <v>1</v>
      </c>
      <c r="O92">
        <v>2020</v>
      </c>
      <c r="P92" s="27">
        <v>21920001</v>
      </c>
      <c r="Q92" t="str">
        <f t="shared" si="11"/>
        <v>11-21920001</v>
      </c>
      <c r="R92">
        <f t="shared" si="15"/>
        <v>-2.5414660246122515E-3</v>
      </c>
      <c r="S92">
        <f t="shared" si="16"/>
        <v>0.25414660246122517</v>
      </c>
      <c r="T92">
        <f t="shared" si="14"/>
        <v>0.25414660246122517</v>
      </c>
      <c r="U92">
        <f t="shared" si="12"/>
        <v>0.25414660246122517</v>
      </c>
      <c r="V92">
        <f t="shared" si="13"/>
        <v>0.25414660246122517</v>
      </c>
      <c r="AC92" s="29"/>
      <c r="AD92" s="29">
        <v>39.4</v>
      </c>
    </row>
    <row r="93" spans="1:30" hidden="1" x14ac:dyDescent="0.25">
      <c r="A93" t="s">
        <v>265</v>
      </c>
      <c r="B93">
        <v>11</v>
      </c>
      <c r="C93" s="18">
        <v>44040</v>
      </c>
      <c r="D93" t="s">
        <v>278</v>
      </c>
      <c r="F93">
        <v>104</v>
      </c>
      <c r="G93">
        <v>15</v>
      </c>
      <c r="H93">
        <v>5.0000000000000001E-3</v>
      </c>
      <c r="I93">
        <v>3.0000000000000001E-3</v>
      </c>
      <c r="J93">
        <v>5.3400000000000003E-2</v>
      </c>
      <c r="K93">
        <v>7.7019230769230776E-3</v>
      </c>
      <c r="L93">
        <v>7.7019230769230775</v>
      </c>
      <c r="M93">
        <v>7.8</v>
      </c>
      <c r="N93">
        <v>6.666666666666667</v>
      </c>
      <c r="O93">
        <v>2020</v>
      </c>
      <c r="P93" s="27">
        <v>21300006</v>
      </c>
      <c r="Q93" t="str">
        <f t="shared" si="11"/>
        <v>11-21300006</v>
      </c>
      <c r="R93">
        <f t="shared" si="15"/>
        <v>1.2734082397003641E-2</v>
      </c>
      <c r="S93">
        <f t="shared" si="16"/>
        <v>1.2734082397003641</v>
      </c>
      <c r="T93">
        <f t="shared" si="14"/>
        <v>1.2734082397003641</v>
      </c>
      <c r="U93">
        <f t="shared" si="12"/>
        <v>1.2734082397003641</v>
      </c>
      <c r="V93">
        <f t="shared" si="13"/>
        <v>1.2734082397003641</v>
      </c>
      <c r="AC93" s="29"/>
      <c r="AD93" s="29">
        <v>41.1</v>
      </c>
    </row>
    <row r="94" spans="1:30" hidden="1" x14ac:dyDescent="0.25">
      <c r="A94" t="s">
        <v>268</v>
      </c>
      <c r="B94">
        <v>9</v>
      </c>
      <c r="C94" s="18">
        <v>44026</v>
      </c>
      <c r="D94" t="s">
        <v>172</v>
      </c>
      <c r="F94">
        <v>40</v>
      </c>
      <c r="G94">
        <v>15</v>
      </c>
      <c r="H94">
        <v>1.4999999999999999E-2</v>
      </c>
      <c r="I94">
        <v>8.9999999999999993E-3</v>
      </c>
      <c r="J94">
        <v>0.16020000000000001</v>
      </c>
      <c r="K94">
        <v>6.0075000000000003E-2</v>
      </c>
      <c r="L94">
        <v>60.075000000000003</v>
      </c>
      <c r="M94">
        <v>111.70000000000002</v>
      </c>
      <c r="N94">
        <v>2</v>
      </c>
      <c r="O94">
        <v>2020</v>
      </c>
      <c r="P94" s="27">
        <v>21780001</v>
      </c>
      <c r="Q94" t="str">
        <f t="shared" si="11"/>
        <v>9-21780001</v>
      </c>
      <c r="R94">
        <f t="shared" si="15"/>
        <v>0.85934248855597195</v>
      </c>
      <c r="S94">
        <f t="shared" si="16"/>
        <v>85.93424885559719</v>
      </c>
      <c r="T94" t="str">
        <f t="shared" si="14"/>
        <v/>
      </c>
      <c r="U94" t="str">
        <f t="shared" si="12"/>
        <v/>
      </c>
      <c r="V94" t="str">
        <f t="shared" si="13"/>
        <v/>
      </c>
      <c r="AC94" s="29"/>
      <c r="AD94" s="29">
        <v>42.033333333333331</v>
      </c>
    </row>
    <row r="95" spans="1:30" hidden="1" x14ac:dyDescent="0.25">
      <c r="A95" t="s">
        <v>269</v>
      </c>
      <c r="B95">
        <v>11</v>
      </c>
      <c r="C95" s="18">
        <v>44040</v>
      </c>
      <c r="D95" t="s">
        <v>124</v>
      </c>
      <c r="F95">
        <v>49</v>
      </c>
      <c r="G95">
        <v>15</v>
      </c>
      <c r="H95">
        <v>1.4999999999999999E-2</v>
      </c>
      <c r="I95">
        <v>0.01</v>
      </c>
      <c r="J95">
        <v>0.13349999999999998</v>
      </c>
      <c r="K95">
        <v>4.0867346938775501E-2</v>
      </c>
      <c r="L95">
        <v>40.866999999999997</v>
      </c>
      <c r="M95">
        <v>68.900000000000006</v>
      </c>
      <c r="N95">
        <v>2.6666666666666665</v>
      </c>
      <c r="O95">
        <v>2020</v>
      </c>
      <c r="P95" s="27">
        <v>21130002</v>
      </c>
      <c r="Q95" t="str">
        <f t="shared" si="11"/>
        <v>11-21130002</v>
      </c>
      <c r="R95">
        <f t="shared" si="15"/>
        <v>0.68595688452785897</v>
      </c>
      <c r="S95">
        <f t="shared" si="16"/>
        <v>68.595688452785893</v>
      </c>
      <c r="T95" t="str">
        <f t="shared" si="14"/>
        <v/>
      </c>
      <c r="U95" t="str">
        <f t="shared" si="12"/>
        <v/>
      </c>
      <c r="V95" t="str">
        <f t="shared" si="13"/>
        <v/>
      </c>
      <c r="AC95" s="29"/>
      <c r="AD95" s="29">
        <v>42.033333333333331</v>
      </c>
    </row>
    <row r="96" spans="1:30" hidden="1" x14ac:dyDescent="0.25">
      <c r="A96" t="s">
        <v>270</v>
      </c>
      <c r="B96">
        <v>11</v>
      </c>
      <c r="C96" s="18">
        <v>44041</v>
      </c>
      <c r="D96" t="s">
        <v>174</v>
      </c>
      <c r="F96">
        <v>38</v>
      </c>
      <c r="G96">
        <v>15</v>
      </c>
      <c r="H96">
        <v>2.4E-2</v>
      </c>
      <c r="I96">
        <v>1.4999999999999999E-2</v>
      </c>
      <c r="J96">
        <v>0.24030000000000001</v>
      </c>
      <c r="K96">
        <v>9.4855263157894748E-2</v>
      </c>
      <c r="L96">
        <v>94.855000000000004</v>
      </c>
      <c r="M96">
        <v>95.3</v>
      </c>
      <c r="N96">
        <v>0.33333333333333331</v>
      </c>
      <c r="O96">
        <v>2020</v>
      </c>
      <c r="P96" s="27">
        <v>21690001</v>
      </c>
      <c r="Q96" t="str">
        <f t="shared" si="11"/>
        <v>11-21690001</v>
      </c>
      <c r="R96">
        <f t="shared" si="15"/>
        <v>4.6913710400083618E-3</v>
      </c>
      <c r="S96">
        <f t="shared" si="16"/>
        <v>0.46913710400083619</v>
      </c>
      <c r="T96">
        <f t="shared" si="14"/>
        <v>0.46913710400083619</v>
      </c>
      <c r="U96">
        <f t="shared" si="12"/>
        <v>0.46913710400083619</v>
      </c>
      <c r="V96">
        <f t="shared" si="13"/>
        <v>0.46913710400083619</v>
      </c>
      <c r="AC96" s="29"/>
      <c r="AD96" s="29">
        <v>42.033333333333331</v>
      </c>
    </row>
    <row r="97" spans="1:30" hidden="1" x14ac:dyDescent="0.25">
      <c r="A97" t="s">
        <v>281</v>
      </c>
      <c r="B97">
        <v>12</v>
      </c>
      <c r="C97" s="18">
        <v>44047</v>
      </c>
      <c r="D97" t="s">
        <v>148</v>
      </c>
      <c r="F97">
        <v>43.5</v>
      </c>
      <c r="G97">
        <v>15</v>
      </c>
      <c r="H97">
        <v>1.7999999999999999E-2</v>
      </c>
      <c r="I97">
        <v>1.2E-2</v>
      </c>
      <c r="J97">
        <v>0.16019999999999995</v>
      </c>
      <c r="K97">
        <v>5.5241379310344806E-2</v>
      </c>
      <c r="L97">
        <v>55.241</v>
      </c>
      <c r="M97">
        <v>76</v>
      </c>
      <c r="N97">
        <v>0.33333333333333331</v>
      </c>
      <c r="O97">
        <v>2020</v>
      </c>
      <c r="P97" s="27">
        <v>21920001</v>
      </c>
      <c r="Q97" t="str">
        <f t="shared" si="11"/>
        <v>12-21920001</v>
      </c>
      <c r="R97">
        <f t="shared" si="15"/>
        <v>0.37578972140258143</v>
      </c>
      <c r="S97">
        <f t="shared" si="16"/>
        <v>37.578972140258145</v>
      </c>
      <c r="T97" t="str">
        <f t="shared" si="14"/>
        <v/>
      </c>
      <c r="U97" t="str">
        <f t="shared" si="12"/>
        <v/>
      </c>
      <c r="V97" t="str">
        <f t="shared" si="13"/>
        <v/>
      </c>
      <c r="AC97" s="29"/>
      <c r="AD97" s="29">
        <v>42.033333333333331</v>
      </c>
    </row>
    <row r="98" spans="1:30" hidden="1" x14ac:dyDescent="0.25">
      <c r="A98" t="s">
        <v>282</v>
      </c>
      <c r="B98">
        <v>12</v>
      </c>
      <c r="C98" s="18">
        <v>44046</v>
      </c>
      <c r="D98" t="s">
        <v>118</v>
      </c>
      <c r="F98">
        <v>46.5</v>
      </c>
      <c r="G98">
        <v>15</v>
      </c>
      <c r="H98">
        <v>1.2E-2</v>
      </c>
      <c r="I98">
        <v>6.0000000000000001E-3</v>
      </c>
      <c r="J98">
        <v>0.16020000000000001</v>
      </c>
      <c r="K98">
        <v>5.1677419354838709E-2</v>
      </c>
      <c r="L98">
        <v>51.677</v>
      </c>
      <c r="M98">
        <v>86.6</v>
      </c>
      <c r="N98">
        <v>3</v>
      </c>
      <c r="O98">
        <v>2020</v>
      </c>
      <c r="P98" s="27">
        <v>21130001</v>
      </c>
      <c r="Q98" t="str">
        <f t="shared" si="11"/>
        <v>12-21130001</v>
      </c>
      <c r="R98">
        <f t="shared" si="15"/>
        <v>0.67579387348336772</v>
      </c>
      <c r="S98">
        <f t="shared" si="16"/>
        <v>67.579387348336766</v>
      </c>
      <c r="T98" t="str">
        <f t="shared" si="14"/>
        <v/>
      </c>
      <c r="U98" t="str">
        <f t="shared" si="12"/>
        <v/>
      </c>
      <c r="V98" t="str">
        <f t="shared" si="13"/>
        <v/>
      </c>
      <c r="AC98" s="29"/>
      <c r="AD98" s="29">
        <v>42.033333333333331</v>
      </c>
    </row>
    <row r="99" spans="1:30" hidden="1" x14ac:dyDescent="0.25">
      <c r="A99" t="s">
        <v>302</v>
      </c>
      <c r="B99">
        <v>12</v>
      </c>
      <c r="C99" s="18">
        <v>44046</v>
      </c>
      <c r="D99" t="s">
        <v>273</v>
      </c>
      <c r="F99">
        <v>46</v>
      </c>
      <c r="G99">
        <v>13</v>
      </c>
      <c r="H99">
        <v>3.4000000000000002E-2</v>
      </c>
      <c r="I99">
        <v>0.02</v>
      </c>
      <c r="J99" s="23">
        <v>0.37380000000000002</v>
      </c>
      <c r="K99" s="23">
        <v>0.10563913043478261</v>
      </c>
      <c r="L99" s="24">
        <v>105.63913043478261</v>
      </c>
      <c r="M99">
        <v>158.4</v>
      </c>
      <c r="N99">
        <v>0</v>
      </c>
      <c r="O99">
        <v>2020</v>
      </c>
      <c r="P99" s="27">
        <v>21860001</v>
      </c>
      <c r="Q99" t="str">
        <f>B99&amp;"-"&amp;P99</f>
        <v>12-21860001</v>
      </c>
      <c r="R99">
        <f t="shared" si="15"/>
        <v>0.49944437584887019</v>
      </c>
      <c r="S99">
        <f t="shared" si="16"/>
        <v>49.944437584887019</v>
      </c>
      <c r="T99" t="str">
        <f t="shared" si="14"/>
        <v/>
      </c>
      <c r="U99" t="str">
        <f t="shared" si="12"/>
        <v/>
      </c>
      <c r="V99" t="str">
        <f t="shared" si="13"/>
        <v/>
      </c>
      <c r="AC99" s="29"/>
      <c r="AD99" s="29">
        <v>42.033333333333331</v>
      </c>
    </row>
    <row r="100" spans="1:30" hidden="1" x14ac:dyDescent="0.25">
      <c r="A100" t="s">
        <v>285</v>
      </c>
      <c r="B100">
        <v>12</v>
      </c>
      <c r="C100" s="18">
        <v>44047</v>
      </c>
      <c r="D100" t="s">
        <v>124</v>
      </c>
      <c r="F100">
        <v>43</v>
      </c>
      <c r="G100">
        <v>15</v>
      </c>
      <c r="H100">
        <v>8.9999999999999993E-3</v>
      </c>
      <c r="I100">
        <v>4.0000000000000001E-3</v>
      </c>
      <c r="J100">
        <v>0.13349999999999998</v>
      </c>
      <c r="K100">
        <v>4.6569767441860456E-2</v>
      </c>
      <c r="L100">
        <v>46.569000000000003</v>
      </c>
      <c r="M100">
        <v>93.7</v>
      </c>
      <c r="N100">
        <v>1.4000000000000001</v>
      </c>
      <c r="O100">
        <v>2020</v>
      </c>
      <c r="P100" s="27">
        <v>21130002</v>
      </c>
      <c r="Q100" t="str">
        <f t="shared" si="11"/>
        <v>12-21130002</v>
      </c>
      <c r="R100">
        <f t="shared" si="15"/>
        <v>1.0120681139814038</v>
      </c>
      <c r="S100">
        <f t="shared" si="16"/>
        <v>101.20681139814039</v>
      </c>
      <c r="T100" t="str">
        <f t="shared" si="14"/>
        <v/>
      </c>
      <c r="U100" t="str">
        <f t="shared" si="12"/>
        <v/>
      </c>
      <c r="V100" t="str">
        <f t="shared" si="13"/>
        <v/>
      </c>
      <c r="AC100" s="29"/>
      <c r="AD100" s="29">
        <v>42.033333333333331</v>
      </c>
    </row>
    <row r="101" spans="1:30" hidden="1" x14ac:dyDescent="0.25">
      <c r="A101" t="s">
        <v>304</v>
      </c>
      <c r="B101">
        <v>12</v>
      </c>
      <c r="C101" s="18">
        <v>44046</v>
      </c>
      <c r="D101" t="s">
        <v>125</v>
      </c>
      <c r="F101">
        <v>45</v>
      </c>
      <c r="G101">
        <v>10.5</v>
      </c>
      <c r="H101">
        <v>1.7000000000000001E-2</v>
      </c>
      <c r="I101">
        <v>0.01</v>
      </c>
      <c r="J101" s="23">
        <v>0.18690000000000001</v>
      </c>
      <c r="K101" s="23">
        <v>4.3610000000000003E-2</v>
      </c>
      <c r="L101" s="24">
        <v>43.61</v>
      </c>
      <c r="M101">
        <v>143.69999999999999</v>
      </c>
      <c r="N101">
        <v>0</v>
      </c>
      <c r="O101">
        <v>2020</v>
      </c>
      <c r="R101">
        <f t="shared" si="15"/>
        <v>2.2951157991286402</v>
      </c>
      <c r="S101">
        <f t="shared" si="16"/>
        <v>229.51157991286402</v>
      </c>
      <c r="T101" t="str">
        <f t="shared" si="14"/>
        <v/>
      </c>
      <c r="U101" t="str">
        <f t="shared" si="12"/>
        <v/>
      </c>
      <c r="V101" t="str">
        <f t="shared" si="13"/>
        <v/>
      </c>
      <c r="AC101" s="29"/>
      <c r="AD101" s="29">
        <v>42.033333333333331</v>
      </c>
    </row>
    <row r="102" spans="1:30" hidden="1" x14ac:dyDescent="0.25">
      <c r="A102" t="s">
        <v>288</v>
      </c>
      <c r="B102">
        <v>12</v>
      </c>
      <c r="C102" s="18">
        <v>44046</v>
      </c>
      <c r="D102" t="s">
        <v>151</v>
      </c>
      <c r="F102">
        <v>50</v>
      </c>
      <c r="G102">
        <v>15</v>
      </c>
      <c r="H102">
        <v>2.1000000000000001E-2</v>
      </c>
      <c r="I102">
        <v>1.2E-2</v>
      </c>
      <c r="J102">
        <v>0.24030000000000001</v>
      </c>
      <c r="K102">
        <v>7.2090000000000001E-2</v>
      </c>
      <c r="L102">
        <v>72.09</v>
      </c>
      <c r="M102">
        <v>78.2</v>
      </c>
      <c r="N102">
        <v>0.16666666666666666</v>
      </c>
      <c r="O102">
        <v>2020</v>
      </c>
      <c r="P102" s="27">
        <v>21150001</v>
      </c>
      <c r="Q102" t="str">
        <f t="shared" si="11"/>
        <v>12-21150001</v>
      </c>
      <c r="R102">
        <f t="shared" si="15"/>
        <v>8.4755167152170879E-2</v>
      </c>
      <c r="S102">
        <f t="shared" si="16"/>
        <v>8.475516715217088</v>
      </c>
      <c r="T102" t="str">
        <f t="shared" si="14"/>
        <v/>
      </c>
      <c r="U102">
        <f t="shared" si="12"/>
        <v>8.475516715217088</v>
      </c>
      <c r="V102">
        <f t="shared" si="13"/>
        <v>8.475516715217088</v>
      </c>
      <c r="AC102" s="29"/>
      <c r="AD102" s="29">
        <v>44.399999999999991</v>
      </c>
    </row>
    <row r="103" spans="1:30" hidden="1" x14ac:dyDescent="0.25">
      <c r="A103" t="s">
        <v>306</v>
      </c>
      <c r="B103">
        <v>12</v>
      </c>
      <c r="C103" s="18">
        <v>44047</v>
      </c>
      <c r="D103" t="s">
        <v>278</v>
      </c>
      <c r="F103">
        <v>44</v>
      </c>
      <c r="G103">
        <v>13</v>
      </c>
      <c r="H103">
        <v>3.4000000000000002E-2</v>
      </c>
      <c r="I103">
        <v>0.02</v>
      </c>
      <c r="J103" s="23">
        <v>0.37380000000000002</v>
      </c>
      <c r="K103" s="23">
        <v>0.11044090909090909</v>
      </c>
      <c r="L103" s="24">
        <v>110.44090909090909</v>
      </c>
      <c r="M103">
        <v>194.9</v>
      </c>
      <c r="N103">
        <v>0</v>
      </c>
      <c r="O103">
        <v>2020</v>
      </c>
      <c r="P103" s="27">
        <v>21300006</v>
      </c>
      <c r="Q103" t="str">
        <f>B103&amp;"-"&amp;P103</f>
        <v>12-21300006</v>
      </c>
      <c r="R103">
        <f t="shared" si="15"/>
        <v>0.764744618677203</v>
      </c>
      <c r="S103">
        <f t="shared" si="16"/>
        <v>76.474461867720294</v>
      </c>
      <c r="T103" t="str">
        <f t="shared" si="14"/>
        <v/>
      </c>
      <c r="U103" t="str">
        <f t="shared" ref="U103:U135" si="17">IF(AND(S103&lt;=10,S103&gt;=-10),S103,"")</f>
        <v/>
      </c>
      <c r="V103" t="str">
        <f t="shared" ref="V103:V135" si="18">IF(AND(S103&lt;=20,S103&gt;=-20),S103,"")</f>
        <v/>
      </c>
      <c r="AC103" s="29"/>
      <c r="AD103" s="29">
        <v>44.6</v>
      </c>
    </row>
    <row r="104" spans="1:30" hidden="1" x14ac:dyDescent="0.25">
      <c r="A104" t="s">
        <v>307</v>
      </c>
      <c r="B104">
        <v>12</v>
      </c>
      <c r="C104" s="18">
        <v>44047</v>
      </c>
      <c r="D104" t="s">
        <v>278</v>
      </c>
      <c r="E104" t="s">
        <v>275</v>
      </c>
      <c r="F104">
        <v>42.5</v>
      </c>
      <c r="G104">
        <v>13</v>
      </c>
      <c r="H104">
        <v>3.5999999999999997E-2</v>
      </c>
      <c r="I104">
        <v>2.1000000000000001E-2</v>
      </c>
      <c r="J104" s="23">
        <v>0.40049999999999986</v>
      </c>
      <c r="K104" s="23">
        <v>0.12250588235294113</v>
      </c>
      <c r="L104" s="24">
        <v>122.50588235294113</v>
      </c>
      <c r="M104">
        <v>208.7</v>
      </c>
      <c r="N104">
        <v>0</v>
      </c>
      <c r="O104">
        <v>2020</v>
      </c>
      <c r="P104" s="27">
        <v>21300006</v>
      </c>
      <c r="Q104" t="str">
        <f t="shared" ref="Q104" si="19">B104&amp;"-"&amp;P104</f>
        <v>12-21300006</v>
      </c>
      <c r="R104">
        <f t="shared" si="15"/>
        <v>0.70359166426582209</v>
      </c>
      <c r="S104">
        <f t="shared" si="16"/>
        <v>70.359166426582206</v>
      </c>
      <c r="T104" t="str">
        <f t="shared" si="14"/>
        <v/>
      </c>
      <c r="U104" t="str">
        <f t="shared" si="17"/>
        <v/>
      </c>
      <c r="V104" t="str">
        <f t="shared" si="18"/>
        <v/>
      </c>
      <c r="AC104" s="29"/>
      <c r="AD104" s="29"/>
    </row>
    <row r="105" spans="1:30" hidden="1" x14ac:dyDescent="0.25">
      <c r="A105" t="s">
        <v>292</v>
      </c>
      <c r="B105">
        <v>12</v>
      </c>
      <c r="C105" s="18">
        <v>44047</v>
      </c>
      <c r="D105" t="s">
        <v>193</v>
      </c>
      <c r="F105">
        <v>43.5</v>
      </c>
      <c r="G105">
        <v>15</v>
      </c>
      <c r="H105">
        <v>1.0999999999999999E-2</v>
      </c>
      <c r="I105">
        <v>6.0000000000000001E-3</v>
      </c>
      <c r="J105">
        <v>0.13349999999999998</v>
      </c>
      <c r="K105">
        <v>4.6034482758620675E-2</v>
      </c>
      <c r="L105">
        <v>46.03</v>
      </c>
      <c r="M105">
        <v>83.6</v>
      </c>
      <c r="N105">
        <v>1</v>
      </c>
      <c r="O105">
        <v>2020</v>
      </c>
      <c r="P105" s="27">
        <v>21520001</v>
      </c>
      <c r="Q105" t="str">
        <f t="shared" si="11"/>
        <v>12-21520001</v>
      </c>
      <c r="R105">
        <f t="shared" si="15"/>
        <v>0.81620682163806202</v>
      </c>
      <c r="S105">
        <f t="shared" si="16"/>
        <v>81.620682163806208</v>
      </c>
      <c r="T105" t="str">
        <f t="shared" si="14"/>
        <v/>
      </c>
      <c r="U105" t="str">
        <f t="shared" si="17"/>
        <v/>
      </c>
      <c r="V105" t="str">
        <f t="shared" si="18"/>
        <v/>
      </c>
      <c r="AC105" s="29"/>
      <c r="AD105" s="29">
        <v>45.3</v>
      </c>
    </row>
    <row r="106" spans="1:30" hidden="1" x14ac:dyDescent="0.25">
      <c r="A106" t="s">
        <v>293</v>
      </c>
      <c r="B106">
        <v>12</v>
      </c>
      <c r="C106" s="18">
        <v>44047</v>
      </c>
      <c r="D106" t="s">
        <v>149</v>
      </c>
      <c r="F106">
        <v>50</v>
      </c>
      <c r="G106">
        <v>15</v>
      </c>
      <c r="H106">
        <v>5.7000000000000002E-2</v>
      </c>
      <c r="I106">
        <v>3.4000000000000002E-2</v>
      </c>
      <c r="J106" s="23">
        <v>0.61409999999999998</v>
      </c>
      <c r="K106" s="23">
        <v>0.18422999999999998</v>
      </c>
      <c r="L106" s="24">
        <v>184.23</v>
      </c>
      <c r="M106">
        <v>264.53333333333336</v>
      </c>
      <c r="N106">
        <v>0</v>
      </c>
      <c r="O106">
        <v>2020</v>
      </c>
      <c r="P106" s="27">
        <v>21830001</v>
      </c>
      <c r="Q106" t="str">
        <f t="shared" ref="Q106" si="20">B106&amp;"-"&amp;P106</f>
        <v>12-21830001</v>
      </c>
      <c r="R106">
        <f t="shared" si="15"/>
        <v>0.43588630154336089</v>
      </c>
      <c r="S106">
        <f t="shared" si="16"/>
        <v>43.588630154336087</v>
      </c>
      <c r="T106" t="str">
        <f t="shared" si="14"/>
        <v/>
      </c>
      <c r="U106" t="str">
        <f t="shared" si="17"/>
        <v/>
      </c>
      <c r="V106" t="str">
        <f t="shared" si="18"/>
        <v/>
      </c>
      <c r="AC106" s="29"/>
      <c r="AD106" s="29">
        <v>45.3</v>
      </c>
    </row>
    <row r="107" spans="1:30" hidden="1" x14ac:dyDescent="0.25">
      <c r="A107" t="s">
        <v>294</v>
      </c>
      <c r="B107">
        <v>12</v>
      </c>
      <c r="C107" s="18">
        <v>44048</v>
      </c>
      <c r="D107" t="s">
        <v>279</v>
      </c>
      <c r="F107">
        <v>50</v>
      </c>
      <c r="G107">
        <v>15</v>
      </c>
      <c r="H107">
        <v>4.0000000000000001E-3</v>
      </c>
      <c r="I107">
        <v>0</v>
      </c>
      <c r="J107" s="23">
        <v>0.10680000000000001</v>
      </c>
      <c r="K107" s="23">
        <v>3.2039999999999999E-2</v>
      </c>
      <c r="L107" s="24">
        <v>32.04</v>
      </c>
      <c r="M107">
        <v>28.599999999999998</v>
      </c>
      <c r="N107">
        <v>0</v>
      </c>
      <c r="O107">
        <v>2020</v>
      </c>
      <c r="R107">
        <f t="shared" si="15"/>
        <v>-0.10736579275905123</v>
      </c>
      <c r="S107">
        <f t="shared" si="16"/>
        <v>10.736579275905122</v>
      </c>
      <c r="T107" t="str">
        <f t="shared" si="14"/>
        <v/>
      </c>
      <c r="U107" t="str">
        <f t="shared" si="17"/>
        <v/>
      </c>
      <c r="V107">
        <f t="shared" si="18"/>
        <v>10.736579275905122</v>
      </c>
      <c r="AC107" s="29"/>
      <c r="AD107" s="29">
        <v>49.2</v>
      </c>
    </row>
    <row r="108" spans="1:30" hidden="1" x14ac:dyDescent="0.25">
      <c r="A108" t="s">
        <v>310</v>
      </c>
      <c r="B108">
        <v>12</v>
      </c>
      <c r="C108" s="18">
        <v>44048</v>
      </c>
      <c r="D108" t="s">
        <v>172</v>
      </c>
      <c r="F108">
        <v>47</v>
      </c>
      <c r="G108">
        <v>13</v>
      </c>
      <c r="H108">
        <v>2.7E-2</v>
      </c>
      <c r="I108">
        <v>1.6E-2</v>
      </c>
      <c r="J108" s="23">
        <v>0.29369999999999996</v>
      </c>
      <c r="K108" s="23">
        <v>8.123617021276594E-2</v>
      </c>
      <c r="L108" s="24">
        <v>81.236170212765941</v>
      </c>
      <c r="M108">
        <v>146.9</v>
      </c>
      <c r="N108">
        <v>1</v>
      </c>
      <c r="O108">
        <v>2020</v>
      </c>
      <c r="P108" s="27">
        <v>21780001</v>
      </c>
      <c r="Q108" t="str">
        <f>B108&amp;"-"&amp;P108</f>
        <v>12-21780001</v>
      </c>
      <c r="R108">
        <f t="shared" si="15"/>
        <v>0.80830779707184242</v>
      </c>
      <c r="S108">
        <f t="shared" si="16"/>
        <v>80.830779707184234</v>
      </c>
      <c r="T108" t="str">
        <f t="shared" si="14"/>
        <v/>
      </c>
      <c r="U108" t="str">
        <f t="shared" si="17"/>
        <v/>
      </c>
      <c r="V108" t="str">
        <f t="shared" si="18"/>
        <v/>
      </c>
      <c r="AC108" s="29"/>
      <c r="AD108" s="29">
        <v>49.6</v>
      </c>
    </row>
    <row r="109" spans="1:30" hidden="1" x14ac:dyDescent="0.25">
      <c r="A109" t="s">
        <v>297</v>
      </c>
      <c r="B109">
        <v>12</v>
      </c>
      <c r="C109" s="18">
        <v>44048</v>
      </c>
      <c r="D109" t="s">
        <v>126</v>
      </c>
      <c r="E109" t="s">
        <v>275</v>
      </c>
      <c r="F109">
        <v>48</v>
      </c>
      <c r="G109">
        <v>15</v>
      </c>
      <c r="H109">
        <v>4.1000000000000002E-2</v>
      </c>
      <c r="I109">
        <v>2.5999999999999999E-2</v>
      </c>
      <c r="J109" s="23">
        <v>0.40050000000000008</v>
      </c>
      <c r="K109" s="23">
        <v>0.12515625000000002</v>
      </c>
      <c r="L109" s="24">
        <v>125.15625000000003</v>
      </c>
      <c r="M109">
        <v>105.8</v>
      </c>
      <c r="N109">
        <v>0</v>
      </c>
      <c r="O109">
        <v>2020</v>
      </c>
      <c r="P109" s="27">
        <v>21880001</v>
      </c>
      <c r="Q109" t="str">
        <f t="shared" ref="Q109:Q110" si="21">B109&amp;"-"&amp;P109</f>
        <v>12-21880001</v>
      </c>
      <c r="R109">
        <f t="shared" si="15"/>
        <v>-0.15465667915106138</v>
      </c>
      <c r="S109">
        <f t="shared" si="16"/>
        <v>15.465667915106138</v>
      </c>
      <c r="T109" t="str">
        <f t="shared" si="14"/>
        <v/>
      </c>
      <c r="U109" t="str">
        <f t="shared" si="17"/>
        <v/>
      </c>
      <c r="V109">
        <f t="shared" si="18"/>
        <v>15.465667915106138</v>
      </c>
      <c r="AC109" s="29"/>
      <c r="AD109" s="29"/>
    </row>
    <row r="110" spans="1:30" hidden="1" x14ac:dyDescent="0.25">
      <c r="A110" t="s">
        <v>298</v>
      </c>
      <c r="B110">
        <v>12</v>
      </c>
      <c r="C110" s="18">
        <v>44048</v>
      </c>
      <c r="D110" t="s">
        <v>126</v>
      </c>
      <c r="F110">
        <v>49</v>
      </c>
      <c r="G110">
        <v>15</v>
      </c>
      <c r="H110">
        <v>3.9E-2</v>
      </c>
      <c r="I110">
        <v>2.3E-2</v>
      </c>
      <c r="J110" s="23">
        <v>0.42720000000000002</v>
      </c>
      <c r="K110" s="23">
        <v>0.13077551020408165</v>
      </c>
      <c r="L110" s="24">
        <v>130.77551020408166</v>
      </c>
      <c r="M110">
        <v>117.23333333333333</v>
      </c>
      <c r="N110">
        <v>0.33333333333333331</v>
      </c>
      <c r="O110">
        <v>2020</v>
      </c>
      <c r="P110" s="27">
        <v>21880001</v>
      </c>
      <c r="Q110" t="str">
        <f t="shared" si="21"/>
        <v>12-21880001</v>
      </c>
      <c r="R110">
        <f t="shared" si="15"/>
        <v>-0.10355285060341254</v>
      </c>
      <c r="S110">
        <f t="shared" si="16"/>
        <v>10.355285060341254</v>
      </c>
      <c r="T110" t="str">
        <f t="shared" si="14"/>
        <v/>
      </c>
      <c r="U110" t="str">
        <f t="shared" si="17"/>
        <v/>
      </c>
      <c r="V110">
        <f t="shared" si="18"/>
        <v>10.355285060341254</v>
      </c>
      <c r="AC110" s="29"/>
      <c r="AD110" s="29">
        <v>49.7</v>
      </c>
    </row>
    <row r="111" spans="1:30" hidden="1" x14ac:dyDescent="0.25">
      <c r="A111" t="s">
        <v>323</v>
      </c>
      <c r="B111">
        <v>13</v>
      </c>
      <c r="C111" s="18">
        <v>44054</v>
      </c>
      <c r="D111" t="s">
        <v>124</v>
      </c>
      <c r="F111">
        <v>46.5</v>
      </c>
      <c r="G111">
        <v>15</v>
      </c>
      <c r="H111">
        <v>1.4E-2</v>
      </c>
      <c r="I111">
        <v>8.0000000000000002E-3</v>
      </c>
      <c r="J111" s="23">
        <v>0.16020000000000001</v>
      </c>
      <c r="K111" s="23">
        <v>5.1677419354838709E-2</v>
      </c>
      <c r="L111" s="24">
        <v>51.677419354838712</v>
      </c>
      <c r="M111">
        <v>79.399999999999991</v>
      </c>
      <c r="N111">
        <v>1.6666666666666667</v>
      </c>
      <c r="O111">
        <v>2020</v>
      </c>
      <c r="P111" s="27">
        <v>21130002</v>
      </c>
      <c r="Q111" t="str">
        <f t="shared" ref="Q111" si="22">B111&amp;"-"&amp;P111</f>
        <v>13-21130002</v>
      </c>
      <c r="R111">
        <f t="shared" si="15"/>
        <v>0.53645443196004972</v>
      </c>
      <c r="S111">
        <f t="shared" si="16"/>
        <v>53.645443196004969</v>
      </c>
      <c r="T111" t="str">
        <f t="shared" si="14"/>
        <v/>
      </c>
      <c r="U111" t="str">
        <f t="shared" si="17"/>
        <v/>
      </c>
      <c r="V111" t="str">
        <f t="shared" si="18"/>
        <v/>
      </c>
      <c r="AC111" s="29"/>
      <c r="AD111" s="29">
        <v>52.6</v>
      </c>
    </row>
    <row r="112" spans="1:30" hidden="1" x14ac:dyDescent="0.25">
      <c r="A112" t="s">
        <v>325</v>
      </c>
      <c r="B112">
        <v>13</v>
      </c>
      <c r="C112" s="18">
        <v>44056</v>
      </c>
      <c r="D112" t="s">
        <v>174</v>
      </c>
      <c r="F112">
        <v>49</v>
      </c>
      <c r="G112">
        <v>15</v>
      </c>
      <c r="H112">
        <v>3.4000000000000002E-2</v>
      </c>
      <c r="I112">
        <v>2.1000000000000001E-2</v>
      </c>
      <c r="J112" s="23">
        <v>0.34710000000000002</v>
      </c>
      <c r="K112" s="23">
        <v>0.10625510204081633</v>
      </c>
      <c r="L112" s="24">
        <v>106.25510204081633</v>
      </c>
      <c r="M112">
        <v>142.69999999999999</v>
      </c>
      <c r="N112">
        <v>0</v>
      </c>
      <c r="O112">
        <v>2020</v>
      </c>
      <c r="P112" s="27">
        <v>21690001</v>
      </c>
      <c r="Q112" t="str">
        <f t="shared" ref="Q112" si="23">B112&amp;"-"&amp;P112</f>
        <v>13-21690001</v>
      </c>
      <c r="R112">
        <f t="shared" si="15"/>
        <v>0.34299433400556989</v>
      </c>
      <c r="S112">
        <f t="shared" si="16"/>
        <v>34.299433400556993</v>
      </c>
      <c r="T112" t="str">
        <f t="shared" si="14"/>
        <v/>
      </c>
      <c r="U112" t="str">
        <f t="shared" si="17"/>
        <v/>
      </c>
      <c r="V112" t="str">
        <f t="shared" si="18"/>
        <v/>
      </c>
      <c r="AC112" s="29"/>
      <c r="AD112" s="29">
        <v>52.8</v>
      </c>
    </row>
    <row r="113" spans="1:30" hidden="1" x14ac:dyDescent="0.25">
      <c r="A113" t="s">
        <v>326</v>
      </c>
      <c r="B113">
        <v>13</v>
      </c>
      <c r="C113" s="18">
        <v>44054</v>
      </c>
      <c r="D113" t="s">
        <v>125</v>
      </c>
      <c r="F113">
        <v>48</v>
      </c>
      <c r="G113">
        <v>15</v>
      </c>
      <c r="H113">
        <v>1.7999999999999999E-2</v>
      </c>
      <c r="I113">
        <v>3.0000000000000001E-3</v>
      </c>
      <c r="J113" s="23">
        <v>0.40049999999999997</v>
      </c>
      <c r="K113" s="23">
        <v>0.12515625</v>
      </c>
      <c r="L113" s="24">
        <v>125.15625</v>
      </c>
      <c r="M113">
        <v>81.400000000000006</v>
      </c>
      <c r="N113">
        <v>2</v>
      </c>
      <c r="O113">
        <v>2020</v>
      </c>
      <c r="R113">
        <f t="shared" si="15"/>
        <v>-0.3496129837702871</v>
      </c>
      <c r="S113">
        <f t="shared" si="16"/>
        <v>34.961298377028712</v>
      </c>
      <c r="T113" t="str">
        <f t="shared" si="14"/>
        <v/>
      </c>
      <c r="U113" t="str">
        <f t="shared" si="17"/>
        <v/>
      </c>
      <c r="V113" t="str">
        <f t="shared" si="18"/>
        <v/>
      </c>
      <c r="AC113" s="29"/>
      <c r="AD113" s="29">
        <v>53.3</v>
      </c>
    </row>
    <row r="114" spans="1:30" hidden="1" x14ac:dyDescent="0.25">
      <c r="A114" t="s">
        <v>327</v>
      </c>
      <c r="B114">
        <v>13</v>
      </c>
      <c r="C114" s="18">
        <v>44053</v>
      </c>
      <c r="D114" t="s">
        <v>125</v>
      </c>
      <c r="E114" t="s">
        <v>275</v>
      </c>
      <c r="F114">
        <v>47.5</v>
      </c>
      <c r="G114">
        <v>15</v>
      </c>
      <c r="H114">
        <v>1.4999999999999999E-2</v>
      </c>
      <c r="I114">
        <v>8.0000000000000002E-3</v>
      </c>
      <c r="J114" s="23">
        <v>0.18689999999999998</v>
      </c>
      <c r="K114" s="23">
        <v>5.9021052631578939E-2</v>
      </c>
      <c r="L114" s="24">
        <v>59.021052631578939</v>
      </c>
      <c r="M114">
        <v>59.699999999999996</v>
      </c>
      <c r="N114">
        <v>3</v>
      </c>
      <c r="O114">
        <v>2020</v>
      </c>
      <c r="R114">
        <f t="shared" si="15"/>
        <v>1.150347779561269E-2</v>
      </c>
      <c r="S114">
        <f t="shared" si="16"/>
        <v>1.1503477795612691</v>
      </c>
      <c r="T114">
        <f t="shared" si="14"/>
        <v>1.1503477795612691</v>
      </c>
      <c r="U114">
        <f t="shared" si="17"/>
        <v>1.1503477795612691</v>
      </c>
      <c r="V114">
        <f t="shared" si="18"/>
        <v>1.1503477795612691</v>
      </c>
      <c r="AC114" s="29"/>
      <c r="AD114" s="29"/>
    </row>
    <row r="115" spans="1:30" hidden="1" x14ac:dyDescent="0.25">
      <c r="A115" t="s">
        <v>328</v>
      </c>
      <c r="B115">
        <v>13</v>
      </c>
      <c r="C115" s="18">
        <v>44054</v>
      </c>
      <c r="D115" t="s">
        <v>172</v>
      </c>
      <c r="F115">
        <v>42.5</v>
      </c>
      <c r="G115">
        <v>15</v>
      </c>
      <c r="H115">
        <v>2.4E-2</v>
      </c>
      <c r="I115">
        <v>1.4999999999999999E-2</v>
      </c>
      <c r="J115" s="23">
        <v>0.24030000000000001</v>
      </c>
      <c r="K115" s="23">
        <v>8.4811764705882364E-2</v>
      </c>
      <c r="L115" s="24">
        <v>84.811764705882368</v>
      </c>
      <c r="M115">
        <v>146.9</v>
      </c>
      <c r="N115">
        <v>1</v>
      </c>
      <c r="O115">
        <v>2020</v>
      </c>
      <c r="P115" s="27">
        <v>21780001</v>
      </c>
      <c r="Q115" t="str">
        <f t="shared" ref="Q115" si="24">B115&amp;"-"&amp;P115</f>
        <v>13-21780001</v>
      </c>
      <c r="R115">
        <f t="shared" si="15"/>
        <v>0.73207102233319443</v>
      </c>
      <c r="S115">
        <f t="shared" si="16"/>
        <v>73.207102233319446</v>
      </c>
      <c r="T115" t="str">
        <f t="shared" ref="T115:T135" si="25">IF(AND(S115&lt;=5,S115&gt;=-5),S115,"")</f>
        <v/>
      </c>
      <c r="U115" t="str">
        <f t="shared" si="17"/>
        <v/>
      </c>
      <c r="V115" t="str">
        <f t="shared" si="18"/>
        <v/>
      </c>
      <c r="AC115" s="29"/>
      <c r="AD115" s="29">
        <v>57</v>
      </c>
    </row>
    <row r="116" spans="1:30" hidden="1" x14ac:dyDescent="0.25">
      <c r="A116" t="s">
        <v>329</v>
      </c>
      <c r="B116">
        <v>13</v>
      </c>
      <c r="C116" s="18">
        <v>44054</v>
      </c>
      <c r="D116" t="s">
        <v>193</v>
      </c>
      <c r="E116" t="s">
        <v>275</v>
      </c>
      <c r="F116">
        <v>41</v>
      </c>
      <c r="G116">
        <v>15</v>
      </c>
      <c r="H116">
        <v>0.01</v>
      </c>
      <c r="I116">
        <v>7.0000000000000001E-3</v>
      </c>
      <c r="J116" s="23">
        <v>8.0100000000000005E-2</v>
      </c>
      <c r="K116" s="23">
        <v>2.930487804878049E-2</v>
      </c>
      <c r="L116" s="24">
        <v>29.304878048780491</v>
      </c>
      <c r="M116">
        <v>60.3</v>
      </c>
      <c r="N116">
        <v>1</v>
      </c>
      <c r="O116">
        <v>2020</v>
      </c>
      <c r="P116" s="27">
        <v>21520001</v>
      </c>
      <c r="Q116" t="str">
        <f t="shared" ref="Q116" si="26">B116&amp;"-"&amp;P116</f>
        <v>13-21520001</v>
      </c>
      <c r="R116">
        <f t="shared" si="15"/>
        <v>1.0576779026217225</v>
      </c>
      <c r="S116">
        <f t="shared" si="16"/>
        <v>105.76779026217224</v>
      </c>
      <c r="T116" t="str">
        <f t="shared" si="25"/>
        <v/>
      </c>
      <c r="U116" t="str">
        <f t="shared" si="17"/>
        <v/>
      </c>
      <c r="V116" t="str">
        <f t="shared" si="18"/>
        <v/>
      </c>
      <c r="AC116" s="29"/>
      <c r="AD116" s="29"/>
    </row>
    <row r="117" spans="1:30" hidden="1" x14ac:dyDescent="0.25">
      <c r="A117" t="s">
        <v>331</v>
      </c>
      <c r="B117">
        <v>13</v>
      </c>
      <c r="C117" s="18">
        <v>44054</v>
      </c>
      <c r="D117" t="s">
        <v>118</v>
      </c>
      <c r="F117">
        <v>33</v>
      </c>
      <c r="G117">
        <v>15</v>
      </c>
      <c r="H117">
        <v>1.0999999999999999E-2</v>
      </c>
      <c r="I117">
        <v>6.0000000000000001E-3</v>
      </c>
      <c r="J117" s="23">
        <v>0.13349999999999998</v>
      </c>
      <c r="K117" s="23">
        <v>6.068181818181817E-2</v>
      </c>
      <c r="L117" s="24">
        <v>60.681818181818173</v>
      </c>
      <c r="M117">
        <v>81.599999999999994</v>
      </c>
      <c r="N117">
        <v>1</v>
      </c>
      <c r="O117">
        <v>2020</v>
      </c>
      <c r="P117" s="27">
        <v>21130001</v>
      </c>
      <c r="Q117" t="str">
        <f t="shared" ref="Q117" si="27">B117&amp;"-"&amp;P117</f>
        <v>13-21130001</v>
      </c>
      <c r="R117">
        <f t="shared" si="15"/>
        <v>0.34471910112359561</v>
      </c>
      <c r="S117">
        <f t="shared" si="16"/>
        <v>34.471910112359559</v>
      </c>
      <c r="T117" t="str">
        <f t="shared" si="25"/>
        <v/>
      </c>
      <c r="U117" t="str">
        <f t="shared" si="17"/>
        <v/>
      </c>
      <c r="V117" t="str">
        <f t="shared" si="18"/>
        <v/>
      </c>
      <c r="AC117" s="29"/>
      <c r="AD117" s="29">
        <v>58.6</v>
      </c>
    </row>
    <row r="118" spans="1:30" hidden="1" x14ac:dyDescent="0.25">
      <c r="A118" t="s">
        <v>332</v>
      </c>
      <c r="B118">
        <v>13</v>
      </c>
      <c r="C118" s="18">
        <v>44056</v>
      </c>
      <c r="D118" t="s">
        <v>192</v>
      </c>
      <c r="F118">
        <v>49</v>
      </c>
      <c r="G118">
        <v>15</v>
      </c>
      <c r="H118">
        <v>3.2000000000000001E-2</v>
      </c>
      <c r="I118">
        <v>0.02</v>
      </c>
      <c r="J118" s="23">
        <v>0.32040000000000002</v>
      </c>
      <c r="K118" s="23">
        <v>9.8081632653061232E-2</v>
      </c>
      <c r="L118" s="24">
        <v>98.081632653061234</v>
      </c>
      <c r="M118">
        <v>140.4</v>
      </c>
      <c r="N118">
        <v>0</v>
      </c>
      <c r="O118">
        <v>2020</v>
      </c>
      <c r="P118" s="27">
        <v>21870001</v>
      </c>
      <c r="Q118" t="str">
        <f t="shared" ref="Q118" si="28">B118&amp;"-"&amp;P118</f>
        <v>13-21870001</v>
      </c>
      <c r="R118">
        <f t="shared" si="15"/>
        <v>0.43146067415730327</v>
      </c>
      <c r="S118">
        <f t="shared" si="16"/>
        <v>43.146067415730329</v>
      </c>
      <c r="T118" t="str">
        <f t="shared" si="25"/>
        <v/>
      </c>
      <c r="U118" t="str">
        <f t="shared" si="17"/>
        <v/>
      </c>
      <c r="V118" t="str">
        <f t="shared" si="18"/>
        <v/>
      </c>
      <c r="AC118" s="29"/>
      <c r="AD118" s="29">
        <v>61.8</v>
      </c>
    </row>
    <row r="119" spans="1:30" hidden="1" x14ac:dyDescent="0.25">
      <c r="A119" t="s">
        <v>333</v>
      </c>
      <c r="B119">
        <v>13</v>
      </c>
      <c r="C119" s="18">
        <v>44056</v>
      </c>
      <c r="D119" t="s">
        <v>148</v>
      </c>
      <c r="E119" t="s">
        <v>276</v>
      </c>
      <c r="F119">
        <v>50.5</v>
      </c>
      <c r="G119">
        <v>15</v>
      </c>
      <c r="H119">
        <v>4.4999999999999998E-2</v>
      </c>
      <c r="I119">
        <v>2.7E-2</v>
      </c>
      <c r="J119" s="23">
        <v>0.48059999999999997</v>
      </c>
      <c r="K119" s="23">
        <v>0.14275247524752474</v>
      </c>
      <c r="L119" s="24">
        <v>142.75247524752473</v>
      </c>
      <c r="M119">
        <v>168.50000000000003</v>
      </c>
      <c r="N119">
        <v>0</v>
      </c>
      <c r="O119">
        <v>2020</v>
      </c>
      <c r="P119" s="27">
        <v>21920001</v>
      </c>
      <c r="Q119" t="str">
        <f t="shared" ref="Q119:Q121" si="29">B119&amp;"-"&amp;P119</f>
        <v>13-21920001</v>
      </c>
      <c r="R119">
        <f t="shared" si="15"/>
        <v>0.18036482175058993</v>
      </c>
      <c r="S119">
        <f t="shared" si="16"/>
        <v>18.036482175058993</v>
      </c>
      <c r="T119" t="str">
        <f t="shared" si="25"/>
        <v/>
      </c>
      <c r="U119" t="str">
        <f t="shared" si="17"/>
        <v/>
      </c>
      <c r="V119">
        <f t="shared" si="18"/>
        <v>18.036482175058993</v>
      </c>
      <c r="AC119" s="29"/>
      <c r="AD119" s="29"/>
    </row>
    <row r="120" spans="1:30" hidden="1" x14ac:dyDescent="0.25">
      <c r="A120" t="s">
        <v>334</v>
      </c>
      <c r="B120">
        <v>13</v>
      </c>
      <c r="C120" s="18">
        <v>44056</v>
      </c>
      <c r="D120" t="s">
        <v>149</v>
      </c>
      <c r="F120">
        <v>49</v>
      </c>
      <c r="G120">
        <v>15</v>
      </c>
      <c r="H120">
        <v>5.1999999999999998E-2</v>
      </c>
      <c r="I120">
        <v>3.2000000000000001E-2</v>
      </c>
      <c r="J120" s="23">
        <v>0.53399999999999992</v>
      </c>
      <c r="K120" s="23">
        <v>0.163469387755102</v>
      </c>
      <c r="L120" s="24">
        <v>163.46938775510199</v>
      </c>
      <c r="M120">
        <v>197</v>
      </c>
      <c r="N120">
        <v>0</v>
      </c>
      <c r="O120">
        <v>2020</v>
      </c>
      <c r="P120" s="27">
        <v>21830001</v>
      </c>
      <c r="Q120" t="str">
        <f t="shared" si="29"/>
        <v>13-21830001</v>
      </c>
      <c r="R120">
        <f t="shared" si="15"/>
        <v>0.2051186017478156</v>
      </c>
      <c r="S120">
        <f t="shared" si="16"/>
        <v>20.51186017478156</v>
      </c>
      <c r="T120" t="str">
        <f t="shared" si="25"/>
        <v/>
      </c>
      <c r="U120" t="str">
        <f t="shared" si="17"/>
        <v/>
      </c>
      <c r="V120" t="str">
        <f t="shared" si="18"/>
        <v/>
      </c>
      <c r="AC120" s="29"/>
      <c r="AD120" s="29">
        <v>62.300000000000004</v>
      </c>
    </row>
    <row r="121" spans="1:30" hidden="1" x14ac:dyDescent="0.25">
      <c r="A121" t="s">
        <v>335</v>
      </c>
      <c r="B121">
        <v>13</v>
      </c>
      <c r="C121" s="18">
        <v>44053</v>
      </c>
      <c r="D121" t="s">
        <v>273</v>
      </c>
      <c r="F121">
        <v>32.5</v>
      </c>
      <c r="G121">
        <v>15</v>
      </c>
      <c r="H121">
        <v>5.7000000000000002E-2</v>
      </c>
      <c r="I121">
        <v>3.4000000000000002E-2</v>
      </c>
      <c r="J121" s="23">
        <v>0.61409999999999998</v>
      </c>
      <c r="K121" s="23">
        <v>0.28343076923076921</v>
      </c>
      <c r="L121" s="24">
        <v>283.43076923076922</v>
      </c>
      <c r="M121">
        <v>352.2</v>
      </c>
      <c r="N121">
        <v>0</v>
      </c>
      <c r="O121">
        <v>2020</v>
      </c>
      <c r="P121" s="27">
        <v>21860001</v>
      </c>
      <c r="Q121" t="str">
        <f t="shared" si="29"/>
        <v>13-21860001</v>
      </c>
      <c r="R121">
        <f t="shared" si="15"/>
        <v>0.242631493242143</v>
      </c>
      <c r="S121">
        <f t="shared" si="16"/>
        <v>24.2631493242143</v>
      </c>
      <c r="T121" t="str">
        <f t="shared" si="25"/>
        <v/>
      </c>
      <c r="U121" t="str">
        <f t="shared" si="17"/>
        <v/>
      </c>
      <c r="V121" t="str">
        <f t="shared" si="18"/>
        <v/>
      </c>
      <c r="AC121" s="29"/>
      <c r="AD121" s="29">
        <v>62.8</v>
      </c>
    </row>
    <row r="122" spans="1:30" hidden="1" x14ac:dyDescent="0.25">
      <c r="A122" t="s">
        <v>337</v>
      </c>
      <c r="B122">
        <v>13</v>
      </c>
      <c r="C122" s="18">
        <v>44054</v>
      </c>
      <c r="D122" t="s">
        <v>126</v>
      </c>
      <c r="F122">
        <v>24</v>
      </c>
      <c r="G122">
        <v>15</v>
      </c>
      <c r="H122">
        <v>2.4E-2</v>
      </c>
      <c r="I122">
        <v>1.4999999999999999E-2</v>
      </c>
      <c r="J122" s="23">
        <v>0.24030000000000001</v>
      </c>
      <c r="K122" s="23">
        <v>0.1501875</v>
      </c>
      <c r="L122" s="24">
        <v>150.1875</v>
      </c>
      <c r="M122">
        <v>135.4</v>
      </c>
      <c r="N122">
        <v>0</v>
      </c>
      <c r="O122">
        <v>2020</v>
      </c>
      <c r="P122" s="27">
        <v>21880001</v>
      </c>
      <c r="Q122" t="str">
        <f t="shared" ref="Q122" si="30">B122&amp;"-"&amp;P122</f>
        <v>13-21880001</v>
      </c>
      <c r="R122">
        <f t="shared" si="15"/>
        <v>-9.8460258010819771E-2</v>
      </c>
      <c r="S122">
        <f t="shared" si="16"/>
        <v>9.8460258010819768</v>
      </c>
      <c r="T122" t="str">
        <f t="shared" si="25"/>
        <v/>
      </c>
      <c r="U122">
        <f t="shared" si="17"/>
        <v>9.8460258010819768</v>
      </c>
      <c r="V122">
        <f t="shared" si="18"/>
        <v>9.8460258010819768</v>
      </c>
      <c r="AC122" s="29"/>
      <c r="AD122" s="29">
        <v>62.9</v>
      </c>
    </row>
    <row r="123" spans="1:30" hidden="1" x14ac:dyDescent="0.25">
      <c r="A123" t="s">
        <v>341</v>
      </c>
      <c r="B123">
        <v>13</v>
      </c>
      <c r="C123" s="18">
        <v>44055</v>
      </c>
      <c r="D123" t="s">
        <v>148</v>
      </c>
      <c r="F123">
        <v>49.5</v>
      </c>
      <c r="G123">
        <v>13</v>
      </c>
      <c r="H123">
        <v>5.0999999999999997E-2</v>
      </c>
      <c r="I123">
        <v>0.03</v>
      </c>
      <c r="J123" s="23">
        <v>0.56069999999999998</v>
      </c>
      <c r="K123" s="23">
        <v>0.14725454545454544</v>
      </c>
      <c r="L123" s="24">
        <v>147.25454545454545</v>
      </c>
      <c r="M123">
        <v>178.2</v>
      </c>
      <c r="N123">
        <v>0</v>
      </c>
      <c r="O123">
        <v>2020</v>
      </c>
      <c r="P123" s="27">
        <v>21920001</v>
      </c>
      <c r="Q123" t="str">
        <f t="shared" ref="Q123" si="31">B123&amp;"-"&amp;P123</f>
        <v>13-21920001</v>
      </c>
      <c r="R123">
        <f t="shared" si="15"/>
        <v>0.21014940116063707</v>
      </c>
      <c r="S123">
        <f t="shared" si="16"/>
        <v>21.014940116063705</v>
      </c>
      <c r="T123" t="str">
        <f t="shared" si="25"/>
        <v/>
      </c>
      <c r="U123" t="str">
        <f t="shared" si="17"/>
        <v/>
      </c>
      <c r="V123" t="str">
        <f t="shared" si="18"/>
        <v/>
      </c>
      <c r="AC123" s="29"/>
      <c r="AD123" s="29">
        <v>62.933333333333337</v>
      </c>
    </row>
    <row r="124" spans="1:30" hidden="1" x14ac:dyDescent="0.25">
      <c r="A124" t="s">
        <v>345</v>
      </c>
      <c r="B124">
        <v>14</v>
      </c>
      <c r="C124" s="18">
        <v>44061</v>
      </c>
      <c r="D124" t="s">
        <v>124</v>
      </c>
      <c r="F124">
        <v>50</v>
      </c>
      <c r="G124">
        <v>15</v>
      </c>
      <c r="H124">
        <v>1.6E-2</v>
      </c>
      <c r="I124">
        <v>8.9999999999999993E-3</v>
      </c>
      <c r="J124" s="23">
        <v>0.18690000000000001</v>
      </c>
      <c r="K124" s="23">
        <v>5.6070000000000002E-2</v>
      </c>
      <c r="L124" s="24">
        <v>56.07</v>
      </c>
      <c r="M124">
        <v>98.833333333333329</v>
      </c>
      <c r="N124">
        <v>1</v>
      </c>
      <c r="O124">
        <v>2020</v>
      </c>
      <c r="P124" s="27">
        <v>21130002</v>
      </c>
      <c r="Q124" t="str">
        <f t="shared" ref="Q124:Q125" si="32">B124&amp;"-"&amp;P124</f>
        <v>14-21130002</v>
      </c>
      <c r="R124">
        <f t="shared" si="15"/>
        <v>0.76267760537423446</v>
      </c>
      <c r="S124">
        <f t="shared" si="16"/>
        <v>76.267760537423442</v>
      </c>
      <c r="T124" t="str">
        <f t="shared" si="25"/>
        <v/>
      </c>
      <c r="U124" t="str">
        <f t="shared" si="17"/>
        <v/>
      </c>
      <c r="V124" t="str">
        <f t="shared" si="18"/>
        <v/>
      </c>
      <c r="AC124" s="29"/>
      <c r="AD124" s="29">
        <v>62.933333333333337</v>
      </c>
    </row>
    <row r="125" spans="1:30" hidden="1" x14ac:dyDescent="0.25">
      <c r="A125" t="s">
        <v>346</v>
      </c>
      <c r="B125">
        <v>14</v>
      </c>
      <c r="C125" s="18">
        <v>44061</v>
      </c>
      <c r="D125" t="s">
        <v>118</v>
      </c>
      <c r="F125">
        <v>49</v>
      </c>
      <c r="G125">
        <v>15</v>
      </c>
      <c r="H125">
        <v>1.6E-2</v>
      </c>
      <c r="I125">
        <v>8.0000000000000002E-3</v>
      </c>
      <c r="J125" s="23">
        <v>0.21360000000000001</v>
      </c>
      <c r="K125" s="23">
        <v>6.5387755102040826E-2</v>
      </c>
      <c r="L125" s="24">
        <v>65.387755102040828</v>
      </c>
      <c r="M125">
        <v>86.300000000000011</v>
      </c>
      <c r="N125">
        <v>1</v>
      </c>
      <c r="O125">
        <v>2020</v>
      </c>
      <c r="P125" s="27">
        <v>21130001</v>
      </c>
      <c r="Q125" t="str">
        <f t="shared" si="32"/>
        <v>14-21130001</v>
      </c>
      <c r="R125">
        <f t="shared" si="15"/>
        <v>0.31981897627965039</v>
      </c>
      <c r="S125">
        <f t="shared" si="16"/>
        <v>31.98189762796504</v>
      </c>
      <c r="T125" t="str">
        <f t="shared" si="25"/>
        <v/>
      </c>
      <c r="U125" t="str">
        <f t="shared" si="17"/>
        <v/>
      </c>
      <c r="V125" t="str">
        <f t="shared" si="18"/>
        <v/>
      </c>
      <c r="AC125" s="29"/>
      <c r="AD125" s="29">
        <v>62.933333333333337</v>
      </c>
    </row>
    <row r="126" spans="1:30" hidden="1" x14ac:dyDescent="0.25">
      <c r="A126" t="s">
        <v>347</v>
      </c>
      <c r="B126">
        <v>14</v>
      </c>
      <c r="C126" s="18">
        <v>44061</v>
      </c>
      <c r="D126" t="s">
        <v>255</v>
      </c>
      <c r="F126">
        <v>51</v>
      </c>
      <c r="G126">
        <v>15</v>
      </c>
      <c r="H126">
        <v>1.0999999999999999E-2</v>
      </c>
      <c r="I126">
        <v>6.0000000000000001E-3</v>
      </c>
      <c r="J126" s="23">
        <v>0.13349999999999998</v>
      </c>
      <c r="K126" s="23">
        <v>3.9264705882352931E-2</v>
      </c>
      <c r="L126" s="24">
        <v>39.264705882352928</v>
      </c>
      <c r="M126">
        <v>45.499999999999993</v>
      </c>
      <c r="N126">
        <v>0</v>
      </c>
      <c r="O126">
        <v>2020</v>
      </c>
      <c r="P126" s="27">
        <v>21040001</v>
      </c>
      <c r="Q126" t="str">
        <f t="shared" ref="Q126:Q128" si="33">B126&amp;"-"&amp;P126</f>
        <v>14-21040001</v>
      </c>
      <c r="R126">
        <f t="shared" si="15"/>
        <v>0.15880149812734104</v>
      </c>
      <c r="S126">
        <f t="shared" si="16"/>
        <v>15.880149812734103</v>
      </c>
      <c r="T126" t="str">
        <f t="shared" si="25"/>
        <v/>
      </c>
      <c r="U126" t="str">
        <f t="shared" si="17"/>
        <v/>
      </c>
      <c r="V126">
        <f t="shared" si="18"/>
        <v>15.880149812734103</v>
      </c>
      <c r="AC126" s="29"/>
      <c r="AD126" s="29">
        <v>62.933333333333337</v>
      </c>
    </row>
    <row r="127" spans="1:30" hidden="1" x14ac:dyDescent="0.25">
      <c r="A127" t="s">
        <v>348</v>
      </c>
      <c r="B127">
        <v>14</v>
      </c>
      <c r="C127" s="18">
        <v>44062</v>
      </c>
      <c r="D127" t="s">
        <v>172</v>
      </c>
      <c r="F127">
        <v>35</v>
      </c>
      <c r="G127">
        <v>15</v>
      </c>
      <c r="H127">
        <v>1.7999999999999999E-2</v>
      </c>
      <c r="I127">
        <v>0.01</v>
      </c>
      <c r="J127" s="23">
        <v>0.21359999999999996</v>
      </c>
      <c r="K127" s="23">
        <v>9.154285714285712E-2</v>
      </c>
      <c r="L127" s="24">
        <v>91.542857142857116</v>
      </c>
      <c r="M127">
        <v>140.9</v>
      </c>
      <c r="N127">
        <v>0</v>
      </c>
      <c r="O127">
        <v>2020</v>
      </c>
      <c r="P127" s="27">
        <v>21780001</v>
      </c>
      <c r="Q127" t="str">
        <f t="shared" si="33"/>
        <v>14-21780001</v>
      </c>
      <c r="R127">
        <f t="shared" si="15"/>
        <v>0.5391697877652939</v>
      </c>
      <c r="S127">
        <f t="shared" si="16"/>
        <v>53.91697877652939</v>
      </c>
      <c r="T127" t="str">
        <f t="shared" si="25"/>
        <v/>
      </c>
      <c r="U127" t="str">
        <f t="shared" si="17"/>
        <v/>
      </c>
      <c r="V127" t="str">
        <f t="shared" si="18"/>
        <v/>
      </c>
      <c r="AC127" s="29"/>
      <c r="AD127" s="29">
        <v>62.933333333333337</v>
      </c>
    </row>
    <row r="128" spans="1:30" hidden="1" x14ac:dyDescent="0.25">
      <c r="A128" t="s">
        <v>349</v>
      </c>
      <c r="B128">
        <v>14</v>
      </c>
      <c r="C128" s="18">
        <v>44061</v>
      </c>
      <c r="D128" t="s">
        <v>118</v>
      </c>
      <c r="E128" t="s">
        <v>276</v>
      </c>
      <c r="F128">
        <v>43</v>
      </c>
      <c r="G128">
        <v>15</v>
      </c>
      <c r="H128">
        <v>1.4E-2</v>
      </c>
      <c r="I128">
        <v>8.0000000000000002E-3</v>
      </c>
      <c r="J128" s="23">
        <v>0.16020000000000001</v>
      </c>
      <c r="K128" s="23">
        <v>5.5883720930232555E-2</v>
      </c>
      <c r="L128" s="24">
        <v>55.883720930232556</v>
      </c>
      <c r="M128">
        <v>87.466666666666683</v>
      </c>
      <c r="N128">
        <v>1</v>
      </c>
      <c r="O128">
        <v>2020</v>
      </c>
      <c r="P128" s="27">
        <v>21130001</v>
      </c>
      <c r="Q128" t="str">
        <f t="shared" si="33"/>
        <v>14-21130001</v>
      </c>
      <c r="R128">
        <f t="shared" si="15"/>
        <v>0.56515466777639101</v>
      </c>
      <c r="S128">
        <f t="shared" si="16"/>
        <v>56.515466777639098</v>
      </c>
      <c r="T128" t="str">
        <f t="shared" si="25"/>
        <v/>
      </c>
      <c r="U128" t="str">
        <f t="shared" si="17"/>
        <v/>
      </c>
      <c r="V128" t="str">
        <f t="shared" si="18"/>
        <v/>
      </c>
      <c r="AC128" s="29"/>
      <c r="AD128" s="29"/>
    </row>
    <row r="129" spans="1:30" hidden="1" x14ac:dyDescent="0.25">
      <c r="A129" t="s">
        <v>350</v>
      </c>
      <c r="B129">
        <v>14</v>
      </c>
      <c r="C129" s="18">
        <v>44060</v>
      </c>
      <c r="D129" t="s">
        <v>151</v>
      </c>
      <c r="F129">
        <v>48</v>
      </c>
      <c r="G129">
        <v>15</v>
      </c>
      <c r="H129">
        <v>1.4E-2</v>
      </c>
      <c r="I129">
        <v>8.9999999999999993E-3</v>
      </c>
      <c r="J129" s="23">
        <v>0.13350000000000004</v>
      </c>
      <c r="K129" s="23">
        <v>4.1718750000000006E-2</v>
      </c>
      <c r="L129" s="24">
        <v>41.718750000000007</v>
      </c>
      <c r="M129">
        <v>64.833333333333329</v>
      </c>
      <c r="N129">
        <v>1</v>
      </c>
      <c r="O129">
        <v>2020</v>
      </c>
      <c r="P129" s="27">
        <v>21150001</v>
      </c>
      <c r="Q129" t="str">
        <f t="shared" ref="Q129:Q130" si="34">B129&amp;"-"&amp;P129</f>
        <v>14-21150001</v>
      </c>
      <c r="R129">
        <f t="shared" si="15"/>
        <v>0.55405742821473125</v>
      </c>
      <c r="S129">
        <f t="shared" si="16"/>
        <v>55.405742821473126</v>
      </c>
      <c r="T129" t="str">
        <f t="shared" si="25"/>
        <v/>
      </c>
      <c r="U129" t="str">
        <f t="shared" si="17"/>
        <v/>
      </c>
      <c r="V129" t="str">
        <f t="shared" si="18"/>
        <v/>
      </c>
      <c r="AC129" s="29"/>
      <c r="AD129" s="29">
        <v>62.933333333333337</v>
      </c>
    </row>
    <row r="130" spans="1:30" hidden="1" x14ac:dyDescent="0.25">
      <c r="A130" t="s">
        <v>351</v>
      </c>
      <c r="B130">
        <v>14</v>
      </c>
      <c r="C130" s="18">
        <v>44060</v>
      </c>
      <c r="D130" t="s">
        <v>174</v>
      </c>
      <c r="F130">
        <v>50</v>
      </c>
      <c r="G130">
        <v>15</v>
      </c>
      <c r="H130">
        <v>0.02</v>
      </c>
      <c r="I130">
        <v>1.2999999999999999E-2</v>
      </c>
      <c r="J130" s="23">
        <v>0.18690000000000001</v>
      </c>
      <c r="K130" s="23">
        <v>5.6070000000000002E-2</v>
      </c>
      <c r="L130" s="24">
        <v>56.07</v>
      </c>
      <c r="M130">
        <v>119.8</v>
      </c>
      <c r="N130">
        <v>0</v>
      </c>
      <c r="O130">
        <v>2020</v>
      </c>
      <c r="P130" s="27">
        <v>21690001</v>
      </c>
      <c r="Q130" t="str">
        <f t="shared" si="34"/>
        <v>14-21690001</v>
      </c>
      <c r="R130">
        <f t="shared" si="15"/>
        <v>1.1366149456037096</v>
      </c>
      <c r="S130">
        <f t="shared" si="16"/>
        <v>113.66149456037095</v>
      </c>
      <c r="T130" t="str">
        <f t="shared" si="25"/>
        <v/>
      </c>
      <c r="U130" t="str">
        <f t="shared" si="17"/>
        <v/>
      </c>
      <c r="V130" t="str">
        <f t="shared" si="18"/>
        <v/>
      </c>
      <c r="AC130" s="29"/>
      <c r="AD130" s="29">
        <v>66.000000000000014</v>
      </c>
    </row>
    <row r="131" spans="1:30" hidden="1" x14ac:dyDescent="0.25">
      <c r="A131" t="s">
        <v>360</v>
      </c>
      <c r="B131">
        <v>14</v>
      </c>
      <c r="C131" s="18">
        <v>44060</v>
      </c>
      <c r="D131" t="s">
        <v>174</v>
      </c>
      <c r="F131">
        <v>49</v>
      </c>
      <c r="G131">
        <v>15</v>
      </c>
      <c r="H131">
        <v>2.4E-2</v>
      </c>
      <c r="I131">
        <v>1.4E-2</v>
      </c>
      <c r="J131" s="23">
        <v>0.26700000000000002</v>
      </c>
      <c r="K131" s="23">
        <v>8.1734693877551015E-2</v>
      </c>
      <c r="L131" s="24">
        <v>81.73469387755101</v>
      </c>
      <c r="M131">
        <v>119.8</v>
      </c>
      <c r="N131">
        <v>0</v>
      </c>
      <c r="O131">
        <v>2020</v>
      </c>
      <c r="P131" s="27">
        <v>21690001</v>
      </c>
      <c r="Q131" t="str">
        <f t="shared" ref="Q131" si="35">B131&amp;"-"&amp;P131</f>
        <v>14-21690001</v>
      </c>
      <c r="R131">
        <f t="shared" ref="R131:R146" si="36">(M131-L131)/L131</f>
        <v>0.46571785268414495</v>
      </c>
      <c r="S131">
        <f t="shared" ref="S131:S146" si="37">ABS(R131*100)</f>
        <v>46.571785268414494</v>
      </c>
      <c r="T131" t="str">
        <f t="shared" si="25"/>
        <v/>
      </c>
      <c r="U131" t="str">
        <f t="shared" si="17"/>
        <v/>
      </c>
      <c r="V131" t="str">
        <f t="shared" si="18"/>
        <v/>
      </c>
      <c r="AC131" s="29"/>
      <c r="AD131" s="29">
        <v>66.400000000000006</v>
      </c>
    </row>
    <row r="132" spans="1:30" hidden="1" x14ac:dyDescent="0.25">
      <c r="A132" t="s">
        <v>353</v>
      </c>
      <c r="B132">
        <v>14</v>
      </c>
      <c r="C132" s="18">
        <v>44060</v>
      </c>
      <c r="D132" t="s">
        <v>192</v>
      </c>
      <c r="F132">
        <v>50</v>
      </c>
      <c r="G132">
        <v>15</v>
      </c>
      <c r="H132">
        <v>0.03</v>
      </c>
      <c r="I132">
        <v>1.9E-2</v>
      </c>
      <c r="J132" s="23">
        <v>0.29369999999999996</v>
      </c>
      <c r="K132" s="23">
        <v>8.810999999999998E-2</v>
      </c>
      <c r="L132" s="24">
        <v>88.109999999999985</v>
      </c>
      <c r="M132">
        <v>121.56666666666668</v>
      </c>
      <c r="N132">
        <v>0</v>
      </c>
      <c r="O132">
        <v>2020</v>
      </c>
      <c r="P132" s="27">
        <v>21870001</v>
      </c>
      <c r="Q132" t="str">
        <f t="shared" ref="Q132" si="38">B132&amp;"-"&amp;P132</f>
        <v>14-21870001</v>
      </c>
      <c r="R132">
        <f t="shared" si="36"/>
        <v>0.37971475050126768</v>
      </c>
      <c r="S132">
        <f t="shared" si="37"/>
        <v>37.97147505012677</v>
      </c>
      <c r="T132" t="str">
        <f t="shared" si="25"/>
        <v/>
      </c>
      <c r="U132" t="str">
        <f t="shared" si="17"/>
        <v/>
      </c>
      <c r="V132" t="str">
        <f t="shared" si="18"/>
        <v/>
      </c>
      <c r="AC132" s="29"/>
      <c r="AD132" s="29">
        <v>71.066666666666663</v>
      </c>
    </row>
    <row r="133" spans="1:30" hidden="1" x14ac:dyDescent="0.25">
      <c r="A133" t="s">
        <v>354</v>
      </c>
      <c r="B133">
        <v>14</v>
      </c>
      <c r="C133" s="18">
        <v>44062</v>
      </c>
      <c r="D133" t="s">
        <v>126</v>
      </c>
      <c r="F133">
        <v>49</v>
      </c>
      <c r="G133">
        <v>15</v>
      </c>
      <c r="H133">
        <v>4.8000000000000001E-2</v>
      </c>
      <c r="I133">
        <v>3.1E-2</v>
      </c>
      <c r="J133" s="23">
        <v>0.45390000000000003</v>
      </c>
      <c r="K133" s="23">
        <v>0.13894897959183675</v>
      </c>
      <c r="L133" s="24">
        <v>138.94897959183675</v>
      </c>
      <c r="M133">
        <v>118.66666666666667</v>
      </c>
      <c r="N133">
        <v>0</v>
      </c>
      <c r="O133">
        <v>2020</v>
      </c>
      <c r="P133" s="27">
        <v>21880001</v>
      </c>
      <c r="Q133" t="str">
        <f t="shared" ref="Q133:Q134" si="39">B133&amp;"-"&amp;P133</f>
        <v>14-21880001</v>
      </c>
      <c r="R133">
        <f t="shared" si="36"/>
        <v>-0.14596949891067543</v>
      </c>
      <c r="S133">
        <f t="shared" si="37"/>
        <v>14.596949891067542</v>
      </c>
      <c r="T133" t="str">
        <f t="shared" si="25"/>
        <v/>
      </c>
      <c r="U133" t="str">
        <f t="shared" si="17"/>
        <v/>
      </c>
      <c r="V133">
        <f t="shared" si="18"/>
        <v>14.596949891067542</v>
      </c>
      <c r="AC133" s="29"/>
      <c r="AD133" s="29">
        <v>71.066666666666663</v>
      </c>
    </row>
    <row r="134" spans="1:30" hidden="1" x14ac:dyDescent="0.25">
      <c r="A134" t="s">
        <v>355</v>
      </c>
      <c r="B134">
        <v>14</v>
      </c>
      <c r="C134" s="18">
        <v>44062</v>
      </c>
      <c r="D134" t="s">
        <v>273</v>
      </c>
      <c r="F134">
        <v>16</v>
      </c>
      <c r="G134">
        <v>15</v>
      </c>
      <c r="H134">
        <v>5.2999999999999999E-2</v>
      </c>
      <c r="I134">
        <v>2.9000000000000001E-2</v>
      </c>
      <c r="J134" s="23">
        <v>0.64079999999999993</v>
      </c>
      <c r="K134" s="23">
        <v>0.6007499999999999</v>
      </c>
      <c r="L134" s="24">
        <v>600.74999999999989</v>
      </c>
      <c r="M134">
        <v>767</v>
      </c>
      <c r="N134">
        <v>0</v>
      </c>
      <c r="O134">
        <v>2020</v>
      </c>
      <c r="P134" s="27">
        <v>21860001</v>
      </c>
      <c r="Q134" t="str">
        <f t="shared" si="39"/>
        <v>14-21860001</v>
      </c>
      <c r="R134">
        <f t="shared" si="36"/>
        <v>0.27673741156887249</v>
      </c>
      <c r="S134">
        <f t="shared" si="37"/>
        <v>27.67374115688725</v>
      </c>
      <c r="T134" t="str">
        <f t="shared" si="25"/>
        <v/>
      </c>
      <c r="U134" t="str">
        <f t="shared" si="17"/>
        <v/>
      </c>
      <c r="V134" t="str">
        <f t="shared" si="18"/>
        <v/>
      </c>
      <c r="AC134" s="29"/>
      <c r="AD134" s="29">
        <v>71.8</v>
      </c>
    </row>
    <row r="135" spans="1:30" x14ac:dyDescent="0.25">
      <c r="A135" t="s">
        <v>363</v>
      </c>
      <c r="B135">
        <v>14</v>
      </c>
      <c r="C135" s="18">
        <v>44062</v>
      </c>
      <c r="D135" t="s">
        <v>357</v>
      </c>
      <c r="F135">
        <v>18</v>
      </c>
      <c r="G135">
        <v>15</v>
      </c>
      <c r="H135">
        <v>4.2999999999999997E-2</v>
      </c>
      <c r="I135">
        <v>2.5999999999999999E-2</v>
      </c>
      <c r="J135" s="23">
        <v>0.45389999999999991</v>
      </c>
      <c r="K135" s="23">
        <v>0.37824999999999992</v>
      </c>
      <c r="L135" s="24">
        <v>378.24999999999994</v>
      </c>
      <c r="M135">
        <v>422.96666666666664</v>
      </c>
      <c r="N135">
        <v>0</v>
      </c>
      <c r="O135">
        <v>2020</v>
      </c>
      <c r="P135" s="27">
        <v>21860001</v>
      </c>
      <c r="Q135" t="str">
        <f t="shared" ref="Q135:Q146" si="40">B135&amp;"-"&amp;P135</f>
        <v>14-21860001</v>
      </c>
      <c r="R135">
        <f t="shared" si="36"/>
        <v>0.11821987221855045</v>
      </c>
      <c r="S135">
        <f t="shared" si="37"/>
        <v>11.821987221855045</v>
      </c>
      <c r="T135" t="str">
        <f t="shared" si="25"/>
        <v/>
      </c>
      <c r="U135" t="str">
        <f t="shared" si="17"/>
        <v/>
      </c>
      <c r="V135">
        <f t="shared" si="18"/>
        <v>11.821987221855045</v>
      </c>
      <c r="AC135" s="29"/>
      <c r="AD135" s="29">
        <v>72.400000000000006</v>
      </c>
    </row>
    <row r="136" spans="1:30" hidden="1" x14ac:dyDescent="0.25">
      <c r="A136" t="s">
        <v>372</v>
      </c>
      <c r="B136">
        <v>15</v>
      </c>
      <c r="C136" s="18">
        <v>44069</v>
      </c>
      <c r="D136" t="s">
        <v>121</v>
      </c>
      <c r="F136">
        <v>51</v>
      </c>
      <c r="G136">
        <v>13</v>
      </c>
      <c r="H136">
        <v>7.0000000000000001E-3</v>
      </c>
      <c r="I136">
        <v>3.0000000000000001E-3</v>
      </c>
      <c r="J136" s="23">
        <v>0.10680000000000001</v>
      </c>
      <c r="K136" s="23">
        <v>2.7223529411764709E-2</v>
      </c>
      <c r="L136" s="24">
        <v>27.223529411764709</v>
      </c>
      <c r="M136">
        <v>33.700000000000003</v>
      </c>
      <c r="N136">
        <v>0</v>
      </c>
      <c r="O136">
        <v>2020</v>
      </c>
      <c r="Q136" t="str">
        <f t="shared" si="40"/>
        <v>15-</v>
      </c>
      <c r="R136">
        <f t="shared" si="36"/>
        <v>0.23789974070872946</v>
      </c>
      <c r="S136">
        <f t="shared" si="37"/>
        <v>23.789974070872947</v>
      </c>
      <c r="AC136" s="29"/>
      <c r="AD136" s="29">
        <v>73.599999999999994</v>
      </c>
    </row>
    <row r="137" spans="1:30" hidden="1" x14ac:dyDescent="0.25">
      <c r="A137" t="s">
        <v>373</v>
      </c>
      <c r="B137">
        <v>15</v>
      </c>
      <c r="C137" s="18">
        <v>44069</v>
      </c>
      <c r="D137" t="s">
        <v>389</v>
      </c>
      <c r="F137">
        <v>27.5</v>
      </c>
      <c r="G137">
        <v>15</v>
      </c>
      <c r="H137">
        <v>1.4E-2</v>
      </c>
      <c r="I137">
        <v>8.0000000000000002E-3</v>
      </c>
      <c r="J137" s="23">
        <v>0.16020000000000001</v>
      </c>
      <c r="K137" s="23">
        <v>8.7381818181818185E-2</v>
      </c>
      <c r="L137" s="24">
        <v>87.38181818181819</v>
      </c>
      <c r="M137">
        <v>86.8</v>
      </c>
      <c r="N137">
        <v>0</v>
      </c>
      <c r="O137">
        <v>2020</v>
      </c>
      <c r="Q137" t="str">
        <f t="shared" si="40"/>
        <v>15-</v>
      </c>
      <c r="R137">
        <f t="shared" si="36"/>
        <v>-6.6583437369955459E-3</v>
      </c>
      <c r="S137">
        <f t="shared" si="37"/>
        <v>0.66583437369955456</v>
      </c>
      <c r="AC137" s="29"/>
      <c r="AD137" s="29">
        <v>73.599999999999994</v>
      </c>
    </row>
    <row r="138" spans="1:30" hidden="1" x14ac:dyDescent="0.25">
      <c r="A138" t="s">
        <v>374</v>
      </c>
      <c r="B138">
        <v>15</v>
      </c>
      <c r="C138" s="18">
        <v>44069</v>
      </c>
      <c r="D138" t="s">
        <v>118</v>
      </c>
      <c r="F138">
        <v>39</v>
      </c>
      <c r="G138">
        <v>15</v>
      </c>
      <c r="H138">
        <v>1.2E-2</v>
      </c>
      <c r="I138">
        <v>2E-3</v>
      </c>
      <c r="J138" s="23">
        <v>0.26700000000000002</v>
      </c>
      <c r="K138" s="23">
        <v>0.10269230769230769</v>
      </c>
      <c r="L138" s="24">
        <v>102.69230769230769</v>
      </c>
      <c r="M138">
        <v>90.2</v>
      </c>
      <c r="N138">
        <v>1</v>
      </c>
      <c r="O138">
        <v>2020</v>
      </c>
      <c r="Q138" t="str">
        <f t="shared" si="40"/>
        <v>15-</v>
      </c>
      <c r="R138">
        <f t="shared" si="36"/>
        <v>-0.12164794007490635</v>
      </c>
      <c r="S138">
        <f t="shared" si="37"/>
        <v>12.164794007490636</v>
      </c>
      <c r="AC138" s="29"/>
      <c r="AD138" s="29">
        <v>73.599999999999994</v>
      </c>
    </row>
    <row r="139" spans="1:30" hidden="1" x14ac:dyDescent="0.25">
      <c r="A139" t="s">
        <v>375</v>
      </c>
      <c r="B139">
        <v>15</v>
      </c>
      <c r="C139" s="18">
        <v>44069</v>
      </c>
      <c r="D139" t="s">
        <v>255</v>
      </c>
      <c r="F139">
        <v>34</v>
      </c>
      <c r="G139">
        <v>13</v>
      </c>
      <c r="H139">
        <v>1.0999999999999999E-2</v>
      </c>
      <c r="I139">
        <v>6.0000000000000001E-3</v>
      </c>
      <c r="J139" s="23">
        <v>0.13349999999999998</v>
      </c>
      <c r="K139" s="23">
        <v>5.1044117647058816E-2</v>
      </c>
      <c r="L139" s="24">
        <v>51.044117647058819</v>
      </c>
      <c r="M139">
        <v>58.8</v>
      </c>
      <c r="N139">
        <v>0</v>
      </c>
      <c r="O139">
        <v>2020</v>
      </c>
      <c r="Q139" t="str">
        <f t="shared" si="40"/>
        <v>15-</v>
      </c>
      <c r="R139">
        <f t="shared" si="36"/>
        <v>0.15194468452895424</v>
      </c>
      <c r="S139">
        <f t="shared" si="37"/>
        <v>15.194468452895423</v>
      </c>
      <c r="AC139" s="29"/>
      <c r="AD139" s="29">
        <v>74.766666666666666</v>
      </c>
    </row>
    <row r="140" spans="1:30" hidden="1" x14ac:dyDescent="0.25">
      <c r="A140" t="s">
        <v>376</v>
      </c>
      <c r="B140">
        <v>15</v>
      </c>
      <c r="C140" s="18">
        <v>44069</v>
      </c>
      <c r="D140" t="s">
        <v>124</v>
      </c>
      <c r="F140">
        <v>34.5</v>
      </c>
      <c r="G140">
        <v>13</v>
      </c>
      <c r="H140">
        <v>1.0999999999999999E-2</v>
      </c>
      <c r="I140">
        <v>6.0000000000000001E-3</v>
      </c>
      <c r="J140" s="23">
        <v>0.13349999999999998</v>
      </c>
      <c r="K140" s="23">
        <v>5.0304347826086948E-2</v>
      </c>
      <c r="L140" s="24">
        <v>50.304347826086946</v>
      </c>
      <c r="M140">
        <v>79.400000000000006</v>
      </c>
      <c r="N140">
        <v>2</v>
      </c>
      <c r="O140">
        <v>2020</v>
      </c>
      <c r="Q140" t="str">
        <f t="shared" si="40"/>
        <v>15-</v>
      </c>
      <c r="R140">
        <f t="shared" si="36"/>
        <v>0.57839239412273158</v>
      </c>
      <c r="S140">
        <f t="shared" si="37"/>
        <v>57.839239412273159</v>
      </c>
      <c r="AC140" s="29"/>
      <c r="AD140" s="29">
        <v>74.766666666666666</v>
      </c>
    </row>
    <row r="141" spans="1:30" hidden="1" x14ac:dyDescent="0.25">
      <c r="A141" t="s">
        <v>377</v>
      </c>
      <c r="B141">
        <v>15</v>
      </c>
      <c r="C141" s="18">
        <v>44069</v>
      </c>
      <c r="D141" t="s">
        <v>148</v>
      </c>
      <c r="F141">
        <v>37</v>
      </c>
      <c r="G141">
        <v>13</v>
      </c>
      <c r="H141">
        <v>2.5000000000000001E-2</v>
      </c>
      <c r="I141">
        <v>1.4E-2</v>
      </c>
      <c r="J141" s="23">
        <v>0.29370000000000002</v>
      </c>
      <c r="K141" s="23">
        <v>0.1031918918918919</v>
      </c>
      <c r="L141" s="24">
        <v>103.1918918918919</v>
      </c>
      <c r="M141">
        <v>134.5</v>
      </c>
      <c r="N141">
        <v>0</v>
      </c>
      <c r="O141">
        <v>2020</v>
      </c>
      <c r="Q141" t="str">
        <f t="shared" si="40"/>
        <v>15-</v>
      </c>
      <c r="R141">
        <f t="shared" si="36"/>
        <v>0.30339697755428086</v>
      </c>
      <c r="S141">
        <f t="shared" si="37"/>
        <v>30.339697755428084</v>
      </c>
      <c r="AC141" s="29"/>
      <c r="AD141" s="29">
        <v>75.433333333333337</v>
      </c>
    </row>
    <row r="142" spans="1:30" hidden="1" x14ac:dyDescent="0.25">
      <c r="A142" t="s">
        <v>378</v>
      </c>
      <c r="B142">
        <v>15</v>
      </c>
      <c r="C142" s="18">
        <v>44069</v>
      </c>
      <c r="D142" t="s">
        <v>192</v>
      </c>
      <c r="F142">
        <v>37.5</v>
      </c>
      <c r="G142">
        <v>15</v>
      </c>
      <c r="H142">
        <v>1.2E-2</v>
      </c>
      <c r="I142">
        <v>7.0000000000000001E-3</v>
      </c>
      <c r="J142" s="23">
        <v>0.13350000000000001</v>
      </c>
      <c r="K142" s="23">
        <v>5.3399999999999996E-2</v>
      </c>
      <c r="L142" s="24">
        <v>53.4</v>
      </c>
      <c r="M142">
        <v>67.599999999999994</v>
      </c>
      <c r="N142">
        <v>0</v>
      </c>
      <c r="O142">
        <v>2020</v>
      </c>
      <c r="Q142" t="str">
        <f t="shared" si="40"/>
        <v>15-</v>
      </c>
      <c r="R142">
        <f t="shared" si="36"/>
        <v>0.26591760299625461</v>
      </c>
      <c r="S142">
        <f t="shared" si="37"/>
        <v>26.591760299625459</v>
      </c>
      <c r="AC142" s="29"/>
      <c r="AD142" s="29">
        <v>80.5</v>
      </c>
    </row>
    <row r="143" spans="1:30" hidden="1" x14ac:dyDescent="0.25">
      <c r="A143" t="s">
        <v>379</v>
      </c>
      <c r="B143">
        <v>15</v>
      </c>
      <c r="C143" s="18">
        <v>44069</v>
      </c>
      <c r="D143" t="s">
        <v>172</v>
      </c>
      <c r="F143">
        <v>36</v>
      </c>
      <c r="G143">
        <v>15</v>
      </c>
      <c r="H143">
        <v>1.7000000000000001E-2</v>
      </c>
      <c r="I143">
        <v>0.01</v>
      </c>
      <c r="J143" s="23">
        <v>0.18690000000000001</v>
      </c>
      <c r="K143" s="23">
        <v>7.7875E-2</v>
      </c>
      <c r="L143" s="24">
        <v>77.875</v>
      </c>
      <c r="M143">
        <v>140.9</v>
      </c>
      <c r="N143">
        <v>1.3</v>
      </c>
      <c r="O143">
        <v>2020</v>
      </c>
      <c r="Q143" t="str">
        <f t="shared" si="40"/>
        <v>15-</v>
      </c>
      <c r="R143">
        <f t="shared" si="36"/>
        <v>0.80930979133226333</v>
      </c>
      <c r="S143">
        <f t="shared" si="37"/>
        <v>80.93097913322633</v>
      </c>
      <c r="AC143" s="29"/>
      <c r="AD143" s="29">
        <v>80.5</v>
      </c>
    </row>
    <row r="144" spans="1:30" hidden="1" x14ac:dyDescent="0.25">
      <c r="A144" t="s">
        <v>380</v>
      </c>
      <c r="B144">
        <v>15</v>
      </c>
      <c r="C144" s="18">
        <v>44069</v>
      </c>
      <c r="D144" t="s">
        <v>126</v>
      </c>
      <c r="F144">
        <v>36</v>
      </c>
      <c r="G144">
        <v>13</v>
      </c>
      <c r="H144">
        <v>2.5000000000000001E-2</v>
      </c>
      <c r="I144">
        <v>1.4E-2</v>
      </c>
      <c r="J144" s="23">
        <v>0.29370000000000002</v>
      </c>
      <c r="K144" s="23">
        <v>0.10605833333333334</v>
      </c>
      <c r="L144" s="24">
        <v>106.05833333333334</v>
      </c>
      <c r="M144">
        <v>118.7</v>
      </c>
      <c r="N144">
        <v>0</v>
      </c>
      <c r="O144">
        <v>2020</v>
      </c>
      <c r="Q144" t="str">
        <f t="shared" si="40"/>
        <v>15-</v>
      </c>
      <c r="R144">
        <f t="shared" si="36"/>
        <v>0.11919541133024278</v>
      </c>
      <c r="S144">
        <f t="shared" si="37"/>
        <v>11.919541133024278</v>
      </c>
      <c r="AC144" s="29"/>
      <c r="AD144" s="29">
        <v>81.099999999999994</v>
      </c>
    </row>
    <row r="145" spans="1:30" hidden="1" x14ac:dyDescent="0.25">
      <c r="A145" t="s">
        <v>381</v>
      </c>
      <c r="B145">
        <v>15</v>
      </c>
      <c r="C145" s="18">
        <v>44069</v>
      </c>
      <c r="D145" t="s">
        <v>149</v>
      </c>
      <c r="F145">
        <v>36</v>
      </c>
      <c r="G145">
        <v>13</v>
      </c>
      <c r="H145">
        <v>2.8000000000000001E-2</v>
      </c>
      <c r="I145">
        <v>1.4999999999999999E-2</v>
      </c>
      <c r="J145" s="23">
        <v>0.34710000000000002</v>
      </c>
      <c r="K145" s="23">
        <v>0.12534166666666668</v>
      </c>
      <c r="L145" s="24">
        <v>125.34166666666668</v>
      </c>
      <c r="M145">
        <v>162.1</v>
      </c>
      <c r="N145">
        <v>0</v>
      </c>
      <c r="O145">
        <v>2020</v>
      </c>
      <c r="Q145" t="str">
        <f t="shared" si="40"/>
        <v>15-</v>
      </c>
      <c r="R145">
        <f t="shared" si="36"/>
        <v>0.29326507546040803</v>
      </c>
      <c r="S145">
        <f t="shared" si="37"/>
        <v>29.326507546040801</v>
      </c>
      <c r="AC145" s="29"/>
      <c r="AD145" s="29">
        <v>81.7</v>
      </c>
    </row>
    <row r="146" spans="1:30" hidden="1" x14ac:dyDescent="0.25">
      <c r="A146" t="s">
        <v>382</v>
      </c>
      <c r="B146">
        <v>15</v>
      </c>
      <c r="C146" s="18">
        <v>44069</v>
      </c>
      <c r="D146" t="s">
        <v>151</v>
      </c>
      <c r="F146">
        <v>36</v>
      </c>
      <c r="G146">
        <v>15</v>
      </c>
      <c r="H146">
        <v>1.4E-2</v>
      </c>
      <c r="I146">
        <v>8.9999999999999993E-3</v>
      </c>
      <c r="J146" s="23">
        <v>0.13350000000000004</v>
      </c>
      <c r="K146" s="23">
        <v>5.5625000000000008E-2</v>
      </c>
      <c r="L146" s="24">
        <v>55.625000000000007</v>
      </c>
      <c r="M146">
        <v>72.7</v>
      </c>
      <c r="N146">
        <v>1.7</v>
      </c>
      <c r="O146">
        <v>2020</v>
      </c>
      <c r="Q146" t="str">
        <f t="shared" si="40"/>
        <v>15-</v>
      </c>
      <c r="R146">
        <f t="shared" si="36"/>
        <v>0.30696629213483134</v>
      </c>
      <c r="S146">
        <f t="shared" si="37"/>
        <v>30.696629213483135</v>
      </c>
      <c r="AC146" s="29"/>
      <c r="AD146" s="29">
        <v>83.05</v>
      </c>
    </row>
    <row r="147" spans="1:30" x14ac:dyDescent="0.25">
      <c r="AC147" s="29"/>
      <c r="AD147" s="29">
        <v>83.05</v>
      </c>
    </row>
    <row r="148" spans="1:30" x14ac:dyDescent="0.25">
      <c r="AC148" s="29"/>
      <c r="AD148" s="29">
        <v>83.05</v>
      </c>
    </row>
    <row r="149" spans="1:30" x14ac:dyDescent="0.25">
      <c r="AC149" s="29"/>
      <c r="AD149" s="29">
        <v>83.05</v>
      </c>
    </row>
    <row r="150" spans="1:30" x14ac:dyDescent="0.25">
      <c r="AC150" s="29"/>
      <c r="AD150" s="29">
        <v>83.05</v>
      </c>
    </row>
    <row r="151" spans="1:30" x14ac:dyDescent="0.25">
      <c r="AC151" s="29"/>
      <c r="AD151" s="29">
        <v>83.05</v>
      </c>
    </row>
    <row r="152" spans="1:30" x14ac:dyDescent="0.25">
      <c r="AC152" s="29"/>
      <c r="AD152" s="29">
        <v>83.05</v>
      </c>
    </row>
    <row r="153" spans="1:30" x14ac:dyDescent="0.25">
      <c r="AC153" s="29"/>
      <c r="AD153" s="29">
        <v>83.05</v>
      </c>
    </row>
    <row r="154" spans="1:30" x14ac:dyDescent="0.25">
      <c r="AC154" s="29"/>
      <c r="AD154" s="29">
        <v>83.05</v>
      </c>
    </row>
    <row r="155" spans="1:30" x14ac:dyDescent="0.25">
      <c r="AC155" s="29"/>
      <c r="AD155" s="29">
        <v>83.05</v>
      </c>
    </row>
    <row r="156" spans="1:30" x14ac:dyDescent="0.25">
      <c r="AC156" s="29"/>
      <c r="AD156" s="29">
        <v>83.8</v>
      </c>
    </row>
    <row r="157" spans="1:30" x14ac:dyDescent="0.25">
      <c r="AC157" s="29"/>
      <c r="AD157" s="29">
        <v>85.86666666666666</v>
      </c>
    </row>
    <row r="158" spans="1:30" x14ac:dyDescent="0.25">
      <c r="AC158" s="29"/>
      <c r="AD158" s="29">
        <v>85.86666666666666</v>
      </c>
    </row>
    <row r="159" spans="1:30" x14ac:dyDescent="0.25">
      <c r="AC159" s="29"/>
      <c r="AD159" s="29">
        <v>85.86666666666666</v>
      </c>
    </row>
    <row r="160" spans="1:30" x14ac:dyDescent="0.25">
      <c r="AC160" s="29"/>
      <c r="AD160" s="29">
        <v>85.86666666666666</v>
      </c>
    </row>
    <row r="161" spans="29:30" x14ac:dyDescent="0.25">
      <c r="AC161" s="29"/>
      <c r="AD161" s="29">
        <v>88.600000000000009</v>
      </c>
    </row>
    <row r="162" spans="29:30" x14ac:dyDescent="0.25">
      <c r="AC162" s="29"/>
      <c r="AD162" s="29">
        <v>89.866666666666674</v>
      </c>
    </row>
    <row r="163" spans="29:30" x14ac:dyDescent="0.25">
      <c r="AC163" s="29"/>
      <c r="AD163" s="29">
        <v>89.866666666666674</v>
      </c>
    </row>
    <row r="164" spans="29:30" x14ac:dyDescent="0.25">
      <c r="AC164" s="29"/>
      <c r="AD164" s="29">
        <v>90.7</v>
      </c>
    </row>
    <row r="165" spans="29:30" x14ac:dyDescent="0.25">
      <c r="AC165" s="29"/>
      <c r="AD165" s="29">
        <v>90.7</v>
      </c>
    </row>
    <row r="166" spans="29:30" x14ac:dyDescent="0.25">
      <c r="AC166" s="29"/>
      <c r="AD166" s="29">
        <v>91.2</v>
      </c>
    </row>
    <row r="167" spans="29:30" x14ac:dyDescent="0.25">
      <c r="AC167" s="29"/>
      <c r="AD167" s="29">
        <v>91.2</v>
      </c>
    </row>
    <row r="168" spans="29:30" x14ac:dyDescent="0.25">
      <c r="AC168" s="29"/>
      <c r="AD168" s="29">
        <v>91.2</v>
      </c>
    </row>
    <row r="169" spans="29:30" x14ac:dyDescent="0.25">
      <c r="AC169" s="29"/>
      <c r="AD169" s="29">
        <v>91.2</v>
      </c>
    </row>
    <row r="170" spans="29:30" x14ac:dyDescent="0.25">
      <c r="AC170" s="29"/>
      <c r="AD170" s="29">
        <v>92.1</v>
      </c>
    </row>
    <row r="171" spans="29:30" x14ac:dyDescent="0.25">
      <c r="AC171" s="29"/>
      <c r="AD171" s="29">
        <v>92.3</v>
      </c>
    </row>
    <row r="172" spans="29:30" x14ac:dyDescent="0.25">
      <c r="AC172" s="29"/>
      <c r="AD172" s="29">
        <v>94.5</v>
      </c>
    </row>
    <row r="173" spans="29:30" x14ac:dyDescent="0.25">
      <c r="AC173" s="29"/>
      <c r="AD173" s="29">
        <v>96.2</v>
      </c>
    </row>
    <row r="174" spans="29:30" x14ac:dyDescent="0.25">
      <c r="AC174" s="29"/>
      <c r="AD174" s="29">
        <v>96.2</v>
      </c>
    </row>
    <row r="175" spans="29:30" x14ac:dyDescent="0.25">
      <c r="AC175" s="29"/>
      <c r="AD175" s="29">
        <v>96.2</v>
      </c>
    </row>
    <row r="176" spans="29:30" x14ac:dyDescent="0.25">
      <c r="AC176" s="29"/>
      <c r="AD176" s="29">
        <v>96.2</v>
      </c>
    </row>
    <row r="177" spans="29:30" x14ac:dyDescent="0.25">
      <c r="AC177" s="29"/>
      <c r="AD177" s="29">
        <v>96.2</v>
      </c>
    </row>
    <row r="178" spans="29:30" x14ac:dyDescent="0.25">
      <c r="AC178" s="29"/>
      <c r="AD178" s="29">
        <v>97.000000000000014</v>
      </c>
    </row>
    <row r="179" spans="29:30" x14ac:dyDescent="0.25">
      <c r="AC179" s="29"/>
      <c r="AD179" s="29">
        <v>97.000000000000014</v>
      </c>
    </row>
    <row r="180" spans="29:30" x14ac:dyDescent="0.25">
      <c r="AC180" s="29"/>
      <c r="AD180" s="29">
        <v>98.5</v>
      </c>
    </row>
    <row r="181" spans="29:30" x14ac:dyDescent="0.25">
      <c r="AC181" s="29"/>
      <c r="AD181" s="29">
        <v>100.8</v>
      </c>
    </row>
    <row r="182" spans="29:30" x14ac:dyDescent="0.25">
      <c r="AC182" s="29"/>
      <c r="AD182" s="29">
        <v>100.8</v>
      </c>
    </row>
    <row r="183" spans="29:30" x14ac:dyDescent="0.25">
      <c r="AC183" s="29"/>
      <c r="AD183" s="29">
        <v>100.8</v>
      </c>
    </row>
    <row r="184" spans="29:30" x14ac:dyDescent="0.25">
      <c r="AC184" s="29"/>
      <c r="AD184" s="29">
        <v>102.3</v>
      </c>
    </row>
    <row r="185" spans="29:30" x14ac:dyDescent="0.25">
      <c r="AC185" s="29"/>
      <c r="AD185" s="29">
        <v>102.6</v>
      </c>
    </row>
    <row r="186" spans="29:30" x14ac:dyDescent="0.25">
      <c r="AC186" s="29"/>
      <c r="AD186" s="29">
        <v>106.7</v>
      </c>
    </row>
    <row r="187" spans="29:30" x14ac:dyDescent="0.25">
      <c r="AC187" s="29"/>
      <c r="AD187" s="29">
        <v>109.8</v>
      </c>
    </row>
    <row r="188" spans="29:30" x14ac:dyDescent="0.25">
      <c r="AC188" s="29"/>
      <c r="AD188" s="29">
        <v>117.03333333333333</v>
      </c>
    </row>
    <row r="189" spans="29:30" x14ac:dyDescent="0.25">
      <c r="AC189" s="29"/>
      <c r="AD189" s="29">
        <v>123.99999999999999</v>
      </c>
    </row>
    <row r="190" spans="29:30" x14ac:dyDescent="0.25">
      <c r="AC190" s="29"/>
      <c r="AD190" s="29">
        <v>133.16666666666669</v>
      </c>
    </row>
    <row r="191" spans="29:30" x14ac:dyDescent="0.25">
      <c r="AC191" s="29"/>
      <c r="AD191" s="29">
        <v>133.16666666666669</v>
      </c>
    </row>
    <row r="192" spans="29:30" x14ac:dyDescent="0.25">
      <c r="AC192" s="29"/>
      <c r="AD192" s="29">
        <v>133.16666666666669</v>
      </c>
    </row>
    <row r="193" spans="29:30" x14ac:dyDescent="0.25">
      <c r="AC193" s="29"/>
      <c r="AD193" s="29">
        <v>133.16666666666669</v>
      </c>
    </row>
    <row r="194" spans="29:30" x14ac:dyDescent="0.25">
      <c r="AC194" s="29"/>
      <c r="AD194" s="29">
        <v>141.1</v>
      </c>
    </row>
    <row r="195" spans="29:30" x14ac:dyDescent="0.25">
      <c r="AC195" s="29"/>
      <c r="AD195" s="29">
        <v>141.1</v>
      </c>
    </row>
    <row r="196" spans="29:30" x14ac:dyDescent="0.25">
      <c r="AC196" s="29"/>
      <c r="AD196" s="29">
        <v>143.69999999999999</v>
      </c>
    </row>
    <row r="197" spans="29:30" x14ac:dyDescent="0.25">
      <c r="AC197" s="29"/>
      <c r="AD197" s="29">
        <v>147.1</v>
      </c>
    </row>
    <row r="198" spans="29:30" x14ac:dyDescent="0.25">
      <c r="AC198" s="29"/>
      <c r="AD198" s="29">
        <v>158.43333333333334</v>
      </c>
    </row>
    <row r="199" spans="29:30" x14ac:dyDescent="0.25">
      <c r="AC199" s="29"/>
      <c r="AD199" s="29">
        <v>160.9</v>
      </c>
    </row>
    <row r="200" spans="29:30" x14ac:dyDescent="0.25">
      <c r="AC200" s="29"/>
      <c r="AD200" s="29">
        <v>160.9</v>
      </c>
    </row>
    <row r="201" spans="29:30" x14ac:dyDescent="0.25">
      <c r="AC201" s="29"/>
      <c r="AD201" s="29">
        <v>160.9</v>
      </c>
    </row>
    <row r="202" spans="29:30" x14ac:dyDescent="0.25">
      <c r="AC202" s="29"/>
      <c r="AD202" s="29">
        <v>160.9</v>
      </c>
    </row>
    <row r="203" spans="29:30" x14ac:dyDescent="0.25">
      <c r="AC203" s="29"/>
      <c r="AD203" s="29">
        <v>160.9</v>
      </c>
    </row>
    <row r="204" spans="29:30" x14ac:dyDescent="0.25">
      <c r="AC204" s="29"/>
      <c r="AD204" s="29">
        <v>160.9</v>
      </c>
    </row>
    <row r="205" spans="29:30" x14ac:dyDescent="0.25">
      <c r="AC205" s="29"/>
      <c r="AD205" s="29">
        <v>160.9</v>
      </c>
    </row>
    <row r="206" spans="29:30" x14ac:dyDescent="0.25">
      <c r="AC206" s="29"/>
      <c r="AD206" s="29">
        <v>162.6</v>
      </c>
    </row>
    <row r="207" spans="29:30" x14ac:dyDescent="0.25">
      <c r="AC207" s="29"/>
      <c r="AD207" s="29">
        <v>162.6</v>
      </c>
    </row>
    <row r="208" spans="29:30" x14ac:dyDescent="0.25">
      <c r="AC208" s="29"/>
      <c r="AD208" s="29">
        <v>162.6</v>
      </c>
    </row>
    <row r="209" spans="29:30" x14ac:dyDescent="0.25">
      <c r="AC209" s="29"/>
      <c r="AD209" s="29">
        <v>182.5</v>
      </c>
    </row>
    <row r="210" spans="29:30" x14ac:dyDescent="0.25">
      <c r="AC210" s="29"/>
      <c r="AD210" s="29">
        <v>194.86666666666667</v>
      </c>
    </row>
    <row r="211" spans="29:30" x14ac:dyDescent="0.25">
      <c r="AC211" s="29"/>
      <c r="AD211" s="29">
        <v>208.73333333333335</v>
      </c>
    </row>
    <row r="212" spans="29:30" x14ac:dyDescent="0.25">
      <c r="AC212" s="29"/>
      <c r="AD212" s="29">
        <v>243.7</v>
      </c>
    </row>
    <row r="213" spans="29:30" ht="15.75" thickBot="1" x14ac:dyDescent="0.3">
      <c r="AC213" s="30"/>
      <c r="AD213" s="30">
        <v>264.53333333333336</v>
      </c>
    </row>
  </sheetData>
  <autoFilter ref="A1:V146">
    <filterColumn colId="3">
      <filters>
        <filter val="Green Valley 2x Dilution"/>
        <filter val="Union Grove 2x dilution"/>
      </filters>
    </filterColumn>
    <filterColumn colId="4">
      <filters blank="1"/>
    </filterColumn>
  </autoFilter>
  <sortState ref="AD69:AD213">
    <sortCondition ref="AD69"/>
  </sortState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selection activeCell="N3" sqref="N3:N130"/>
    </sheetView>
  </sheetViews>
  <sheetFormatPr defaultRowHeight="15" x14ac:dyDescent="0.25"/>
  <cols>
    <col min="1" max="1" width="14.28515625" bestFit="1" customWidth="1"/>
    <col min="3" max="3" width="9.7109375" bestFit="1" customWidth="1"/>
    <col min="4" max="4" width="22.85546875" bestFit="1" customWidth="1"/>
  </cols>
  <sheetData>
    <row r="1" spans="1:14" x14ac:dyDescent="0.25">
      <c r="A1" t="s">
        <v>423</v>
      </c>
      <c r="B1" t="s">
        <v>130</v>
      </c>
      <c r="C1" s="18" t="s">
        <v>131</v>
      </c>
      <c r="D1" t="s">
        <v>132</v>
      </c>
      <c r="E1" t="s">
        <v>315</v>
      </c>
      <c r="F1" t="s">
        <v>316</v>
      </c>
      <c r="G1" t="s">
        <v>318</v>
      </c>
      <c r="H1" t="s">
        <v>319</v>
      </c>
      <c r="I1" t="s">
        <v>320</v>
      </c>
      <c r="J1" t="s">
        <v>311</v>
      </c>
      <c r="K1" t="s">
        <v>368</v>
      </c>
      <c r="L1" t="s">
        <v>366</v>
      </c>
      <c r="N1" t="s">
        <v>424</v>
      </c>
    </row>
    <row r="2" spans="1:14" x14ac:dyDescent="0.25">
      <c r="A2" t="s">
        <v>143</v>
      </c>
      <c r="B2">
        <v>14</v>
      </c>
      <c r="C2" s="18">
        <v>43697</v>
      </c>
      <c r="D2" t="s">
        <v>192</v>
      </c>
      <c r="E2">
        <v>4.2999999999999997E-2</v>
      </c>
      <c r="F2">
        <v>2.5999999999999999E-2</v>
      </c>
      <c r="G2">
        <v>30.259999999999994</v>
      </c>
      <c r="H2">
        <v>42.033333333333331</v>
      </c>
      <c r="I2">
        <v>0</v>
      </c>
      <c r="J2">
        <v>2019</v>
      </c>
      <c r="K2">
        <f t="shared" ref="K2:K33" si="0">(H2-G2)/G2</f>
        <v>0.38907248292575475</v>
      </c>
      <c r="L2">
        <f>ABS(K2*100)</f>
        <v>38.907248292575474</v>
      </c>
      <c r="M2">
        <f>VLOOKUP(D2,Sheet5!$H$2:$I$37,2,FALSE)</f>
        <v>21870001</v>
      </c>
      <c r="N2" t="str">
        <f>"2019"&amp;"_"&amp;"S"&amp;B2&amp;"_"&amp;M2</f>
        <v>2019_S14_21870001</v>
      </c>
    </row>
    <row r="3" spans="1:14" x14ac:dyDescent="0.25">
      <c r="A3" t="s">
        <v>14</v>
      </c>
      <c r="B3">
        <v>5</v>
      </c>
      <c r="C3" s="18">
        <v>44001</v>
      </c>
      <c r="D3" t="s">
        <v>148</v>
      </c>
      <c r="E3">
        <v>4.2999999999999997E-2</v>
      </c>
      <c r="F3">
        <v>2.5999999999999999E-2</v>
      </c>
      <c r="G3">
        <v>133.49999999999997</v>
      </c>
      <c r="H3">
        <v>160.9</v>
      </c>
      <c r="I3">
        <v>0</v>
      </c>
      <c r="J3">
        <v>2020</v>
      </c>
      <c r="K3">
        <f t="shared" si="0"/>
        <v>0.20524344569288419</v>
      </c>
      <c r="L3">
        <f t="shared" ref="L3:L57" si="1">ABS(K3*100)</f>
        <v>20.52434456928842</v>
      </c>
      <c r="M3">
        <f>VLOOKUP(D3,Sheet5!$H$2:$I$37,2,FALSE)</f>
        <v>21920001</v>
      </c>
      <c r="N3" t="str">
        <f>"2020"&amp;"_"&amp;"S"&amp;B3&amp;"_"&amp;M3</f>
        <v>2020_S5_21920001</v>
      </c>
    </row>
    <row r="4" spans="1:14" x14ac:dyDescent="0.25">
      <c r="A4" t="s">
        <v>16</v>
      </c>
      <c r="B4">
        <v>7</v>
      </c>
      <c r="C4" s="18">
        <v>44012</v>
      </c>
      <c r="D4" t="s">
        <v>126</v>
      </c>
      <c r="E4">
        <v>0.02</v>
      </c>
      <c r="F4">
        <v>1.0999999999999999E-2</v>
      </c>
      <c r="G4">
        <v>81.92</v>
      </c>
      <c r="H4">
        <v>62.933333333333337</v>
      </c>
      <c r="I4">
        <v>0</v>
      </c>
      <c r="J4">
        <v>2020</v>
      </c>
      <c r="K4">
        <f t="shared" si="0"/>
        <v>-0.23177083333333331</v>
      </c>
      <c r="L4">
        <f t="shared" si="1"/>
        <v>23.177083333333332</v>
      </c>
      <c r="M4">
        <f>VLOOKUP(D4,Sheet5!$H$2:$I$37,2,FALSE)</f>
        <v>21880001</v>
      </c>
      <c r="N4" t="str">
        <f t="shared" ref="N4:N32" si="2">"2020"&amp;"_"&amp;"S"&amp;B4&amp;"_"&amp;M4</f>
        <v>2020_S7_21880001</v>
      </c>
    </row>
    <row r="5" spans="1:14" x14ac:dyDescent="0.25">
      <c r="A5" t="s">
        <v>17</v>
      </c>
      <c r="B5">
        <v>7</v>
      </c>
      <c r="C5" s="18">
        <v>44012</v>
      </c>
      <c r="D5" t="s">
        <v>173</v>
      </c>
      <c r="E5">
        <v>0.01</v>
      </c>
      <c r="F5">
        <v>5.0000000000000001E-3</v>
      </c>
      <c r="G5">
        <f>40.867*2</f>
        <v>81.733999999999995</v>
      </c>
      <c r="H5">
        <f>28.2*2</f>
        <v>56.4</v>
      </c>
      <c r="I5">
        <v>0</v>
      </c>
      <c r="J5">
        <v>2020</v>
      </c>
      <c r="K5">
        <f t="shared" si="0"/>
        <v>-0.30995668877089089</v>
      </c>
      <c r="L5">
        <f t="shared" si="1"/>
        <v>30.995668877089088</v>
      </c>
      <c r="M5">
        <v>21880001</v>
      </c>
      <c r="N5" t="str">
        <f t="shared" si="2"/>
        <v>2020_S7_21880001</v>
      </c>
    </row>
    <row r="6" spans="1:14" x14ac:dyDescent="0.25">
      <c r="A6" t="s">
        <v>20</v>
      </c>
      <c r="B6">
        <v>7</v>
      </c>
      <c r="C6" s="18">
        <v>44013</v>
      </c>
      <c r="D6" t="s">
        <v>192</v>
      </c>
      <c r="E6">
        <v>3.7999999999999999E-2</v>
      </c>
      <c r="F6">
        <v>2.3E-2</v>
      </c>
      <c r="G6">
        <v>107.276</v>
      </c>
      <c r="H6">
        <v>91.2</v>
      </c>
      <c r="I6">
        <v>0</v>
      </c>
      <c r="J6">
        <v>2020</v>
      </c>
      <c r="K6">
        <f t="shared" si="0"/>
        <v>-0.14985644505760837</v>
      </c>
      <c r="L6">
        <f t="shared" si="1"/>
        <v>14.985644505760837</v>
      </c>
      <c r="M6">
        <f>VLOOKUP(D6,Sheet5!$H$2:$I$37,2,FALSE)</f>
        <v>21870001</v>
      </c>
      <c r="N6" t="str">
        <f t="shared" si="2"/>
        <v>2020_S7_21870001</v>
      </c>
    </row>
    <row r="7" spans="1:14" x14ac:dyDescent="0.25">
      <c r="A7" t="s">
        <v>167</v>
      </c>
      <c r="B7">
        <v>7</v>
      </c>
      <c r="C7" s="18">
        <v>44013</v>
      </c>
      <c r="D7" t="s">
        <v>149</v>
      </c>
      <c r="E7">
        <v>0.04</v>
      </c>
      <c r="F7">
        <v>2.4E-2</v>
      </c>
      <c r="G7">
        <v>130.77500000000001</v>
      </c>
      <c r="H7">
        <v>133.16666666666669</v>
      </c>
      <c r="I7">
        <v>0</v>
      </c>
      <c r="J7">
        <v>2020</v>
      </c>
      <c r="K7">
        <f t="shared" si="0"/>
        <v>1.8288408844707931E-2</v>
      </c>
      <c r="L7">
        <f t="shared" si="1"/>
        <v>1.8288408844707931</v>
      </c>
      <c r="M7">
        <f>VLOOKUP(D7,Sheet5!$H$2:$I$37,2,FALSE)</f>
        <v>21830001</v>
      </c>
      <c r="N7" t="str">
        <f t="shared" si="2"/>
        <v>2020_S7_21830001</v>
      </c>
    </row>
    <row r="8" spans="1:14" x14ac:dyDescent="0.25">
      <c r="A8" t="s">
        <v>186</v>
      </c>
      <c r="B8">
        <v>8</v>
      </c>
      <c r="C8" s="18">
        <v>44019</v>
      </c>
      <c r="D8" t="s">
        <v>126</v>
      </c>
      <c r="E8">
        <v>5.2999999999999999E-2</v>
      </c>
      <c r="F8">
        <v>0.03</v>
      </c>
      <c r="G8">
        <v>200.24999999999997</v>
      </c>
      <c r="H8">
        <v>162.6</v>
      </c>
      <c r="I8">
        <v>0</v>
      </c>
      <c r="J8">
        <v>2020</v>
      </c>
      <c r="K8">
        <f t="shared" si="0"/>
        <v>-0.18801498127340815</v>
      </c>
      <c r="L8">
        <f t="shared" si="1"/>
        <v>18.801498127340814</v>
      </c>
      <c r="M8">
        <f>VLOOKUP(D8,Sheet5!$H$2:$I$37,2,FALSE)</f>
        <v>21880001</v>
      </c>
      <c r="N8" t="str">
        <f t="shared" si="2"/>
        <v>2020_S8_21880001</v>
      </c>
    </row>
    <row r="9" spans="1:14" x14ac:dyDescent="0.25">
      <c r="A9" t="s">
        <v>189</v>
      </c>
      <c r="B9">
        <v>8</v>
      </c>
      <c r="C9" s="18">
        <v>44020</v>
      </c>
      <c r="D9" t="s">
        <v>148</v>
      </c>
      <c r="E9">
        <v>1.4999999999999999E-2</v>
      </c>
      <c r="F9">
        <v>8.0000000000000002E-3</v>
      </c>
      <c r="G9">
        <v>66.749999999999986</v>
      </c>
      <c r="H9">
        <v>96.2</v>
      </c>
      <c r="I9">
        <v>0</v>
      </c>
      <c r="J9">
        <v>2020</v>
      </c>
      <c r="K9">
        <f t="shared" si="0"/>
        <v>0.44119850187265952</v>
      </c>
      <c r="L9">
        <f t="shared" si="1"/>
        <v>44.119850187265953</v>
      </c>
      <c r="M9">
        <f>VLOOKUP(D9,Sheet5!$H$2:$I$37,2,FALSE)</f>
        <v>21920001</v>
      </c>
      <c r="N9" t="str">
        <f t="shared" si="2"/>
        <v>2020_S8_21920001</v>
      </c>
    </row>
    <row r="10" spans="1:14" x14ac:dyDescent="0.25">
      <c r="A10" t="s">
        <v>191</v>
      </c>
      <c r="B10">
        <v>8</v>
      </c>
      <c r="C10" s="18">
        <v>44019</v>
      </c>
      <c r="D10" t="s">
        <v>124</v>
      </c>
      <c r="E10">
        <v>1.7000000000000001E-2</v>
      </c>
      <c r="F10">
        <v>0.01</v>
      </c>
      <c r="G10">
        <v>63</v>
      </c>
      <c r="H10">
        <v>73.599999999999994</v>
      </c>
      <c r="I10">
        <v>0</v>
      </c>
      <c r="J10">
        <v>2020</v>
      </c>
      <c r="K10">
        <f t="shared" si="0"/>
        <v>0.16825396825396816</v>
      </c>
      <c r="L10">
        <f t="shared" si="1"/>
        <v>16.825396825396815</v>
      </c>
      <c r="M10">
        <f>VLOOKUP(D10,Sheet5!$H$2:$I$37,2,FALSE)</f>
        <v>21130002</v>
      </c>
      <c r="N10" t="str">
        <f t="shared" si="2"/>
        <v>2020_S8_21130002</v>
      </c>
    </row>
    <row r="11" spans="1:14" x14ac:dyDescent="0.25">
      <c r="A11" t="s">
        <v>206</v>
      </c>
      <c r="B11">
        <v>5</v>
      </c>
      <c r="C11" s="18">
        <v>43998</v>
      </c>
      <c r="D11" t="s">
        <v>126</v>
      </c>
      <c r="E11">
        <v>2.7E-2</v>
      </c>
      <c r="F11">
        <v>1.6E-2</v>
      </c>
      <c r="G11">
        <v>88.109999999999985</v>
      </c>
      <c r="H11">
        <v>83.05</v>
      </c>
      <c r="I11">
        <v>0</v>
      </c>
      <c r="J11">
        <v>2020</v>
      </c>
      <c r="K11">
        <f t="shared" si="0"/>
        <v>-5.7428214731585395E-2</v>
      </c>
      <c r="L11">
        <f t="shared" si="1"/>
        <v>5.7428214731585392</v>
      </c>
      <c r="M11">
        <f>VLOOKUP(D11,Sheet5!$H$2:$I$37,2,FALSE)</f>
        <v>21880001</v>
      </c>
      <c r="N11" t="str">
        <f t="shared" si="2"/>
        <v>2020_S5_21880001</v>
      </c>
    </row>
    <row r="12" spans="1:14" x14ac:dyDescent="0.25">
      <c r="A12" t="s">
        <v>209</v>
      </c>
      <c r="B12">
        <v>9</v>
      </c>
      <c r="C12" s="18">
        <v>44026</v>
      </c>
      <c r="D12" t="s">
        <v>174</v>
      </c>
      <c r="E12">
        <v>1.2999999999999999E-2</v>
      </c>
      <c r="F12">
        <v>6.0000000000000001E-3</v>
      </c>
      <c r="G12">
        <v>30.807700000000001</v>
      </c>
      <c r="H12">
        <v>26.56666666666667</v>
      </c>
      <c r="I12">
        <v>0</v>
      </c>
      <c r="J12">
        <v>2020</v>
      </c>
      <c r="K12">
        <f t="shared" si="0"/>
        <v>-0.13766147207786789</v>
      </c>
      <c r="L12">
        <f t="shared" si="1"/>
        <v>13.766147207786789</v>
      </c>
      <c r="M12">
        <f>VLOOKUP(D12,Sheet5!$H$2:$I$37,2,FALSE)</f>
        <v>21690001</v>
      </c>
      <c r="N12" t="str">
        <f t="shared" si="2"/>
        <v>2020_S9_21690001</v>
      </c>
    </row>
    <row r="13" spans="1:14" x14ac:dyDescent="0.25">
      <c r="A13" t="s">
        <v>215</v>
      </c>
      <c r="B13">
        <v>9</v>
      </c>
      <c r="C13" s="18">
        <v>44027</v>
      </c>
      <c r="D13" t="s">
        <v>148</v>
      </c>
      <c r="E13">
        <v>2.5999999999999999E-2</v>
      </c>
      <c r="F13">
        <v>1.4999999999999999E-2</v>
      </c>
      <c r="G13">
        <v>102.453</v>
      </c>
      <c r="H13">
        <v>96.2</v>
      </c>
      <c r="I13">
        <v>0</v>
      </c>
      <c r="J13">
        <v>2020</v>
      </c>
      <c r="K13">
        <f t="shared" si="0"/>
        <v>-6.1032863849765258E-2</v>
      </c>
      <c r="L13">
        <f t="shared" si="1"/>
        <v>6.103286384976526</v>
      </c>
      <c r="M13">
        <f>VLOOKUP(D13,Sheet5!$H$2:$I$37,2,FALSE)</f>
        <v>21920001</v>
      </c>
      <c r="N13" t="str">
        <f t="shared" si="2"/>
        <v>2020_S9_21920001</v>
      </c>
    </row>
    <row r="14" spans="1:14" x14ac:dyDescent="0.25">
      <c r="A14" t="s">
        <v>239</v>
      </c>
      <c r="B14">
        <v>10</v>
      </c>
      <c r="C14" s="18">
        <v>44033</v>
      </c>
      <c r="D14" t="s">
        <v>126</v>
      </c>
      <c r="E14">
        <v>2.5999999999999999E-2</v>
      </c>
      <c r="F14">
        <v>1.4E-2</v>
      </c>
      <c r="G14">
        <v>139.304</v>
      </c>
      <c r="H14">
        <v>97.000000000000014</v>
      </c>
      <c r="I14">
        <v>0</v>
      </c>
      <c r="J14">
        <v>2020</v>
      </c>
      <c r="K14">
        <f t="shared" si="0"/>
        <v>-0.30368115775569965</v>
      </c>
      <c r="L14">
        <f t="shared" si="1"/>
        <v>30.368115775569965</v>
      </c>
      <c r="M14">
        <f>VLOOKUP(D14,Sheet5!$H$2:$I$37,2,FALSE)</f>
        <v>21880001</v>
      </c>
      <c r="N14" t="str">
        <f t="shared" si="2"/>
        <v>2020_S10_21880001</v>
      </c>
    </row>
    <row r="15" spans="1:14" x14ac:dyDescent="0.25">
      <c r="A15" t="s">
        <v>240</v>
      </c>
      <c r="B15">
        <v>10</v>
      </c>
      <c r="C15" s="18">
        <v>44033</v>
      </c>
      <c r="D15" t="s">
        <v>151</v>
      </c>
      <c r="E15">
        <v>1.2E-2</v>
      </c>
      <c r="F15">
        <v>7.0000000000000001E-3</v>
      </c>
      <c r="G15">
        <v>54.122</v>
      </c>
      <c r="H15">
        <v>71.066666666666663</v>
      </c>
      <c r="I15">
        <v>0</v>
      </c>
      <c r="J15">
        <v>2020</v>
      </c>
      <c r="K15">
        <f t="shared" si="0"/>
        <v>0.31308278826847979</v>
      </c>
      <c r="L15">
        <f t="shared" si="1"/>
        <v>31.308278826847978</v>
      </c>
      <c r="M15">
        <f>VLOOKUP(D15,Sheet5!$H$2:$I$37,2,FALSE)</f>
        <v>21620001</v>
      </c>
      <c r="N15" t="str">
        <f t="shared" si="2"/>
        <v>2020_S10_21620001</v>
      </c>
    </row>
    <row r="16" spans="1:14" x14ac:dyDescent="0.25">
      <c r="A16" t="s">
        <v>242</v>
      </c>
      <c r="B16">
        <v>10</v>
      </c>
      <c r="C16" s="18">
        <v>44033</v>
      </c>
      <c r="D16" t="s">
        <v>192</v>
      </c>
      <c r="E16">
        <v>1.4999999999999999E-2</v>
      </c>
      <c r="F16">
        <v>7.0000000000000001E-3</v>
      </c>
      <c r="G16">
        <v>86.593999999999994</v>
      </c>
      <c r="H16">
        <v>80.5</v>
      </c>
      <c r="I16">
        <v>0</v>
      </c>
      <c r="J16">
        <v>2020</v>
      </c>
      <c r="K16">
        <f t="shared" si="0"/>
        <v>-7.0374390835392694E-2</v>
      </c>
      <c r="L16">
        <f t="shared" si="1"/>
        <v>7.0374390835392697</v>
      </c>
      <c r="M16">
        <f>VLOOKUP(D16,Sheet5!$H$2:$I$37,2,FALSE)</f>
        <v>21870001</v>
      </c>
      <c r="N16" t="str">
        <f t="shared" si="2"/>
        <v>2020_S10_21870001</v>
      </c>
    </row>
    <row r="17" spans="1:14" x14ac:dyDescent="0.25">
      <c r="A17" t="s">
        <v>244</v>
      </c>
      <c r="B17">
        <v>10</v>
      </c>
      <c r="C17" s="18">
        <v>44032</v>
      </c>
      <c r="D17" t="s">
        <v>414</v>
      </c>
      <c r="E17">
        <v>5.0000000000000001E-3</v>
      </c>
      <c r="F17">
        <v>4.0000000000000001E-3</v>
      </c>
      <c r="G17">
        <v>8.3439999999999994</v>
      </c>
      <c r="H17">
        <v>8.9</v>
      </c>
      <c r="I17">
        <v>0</v>
      </c>
      <c r="J17">
        <v>2020</v>
      </c>
      <c r="K17">
        <f t="shared" si="0"/>
        <v>6.6634707574305008E-2</v>
      </c>
      <c r="L17">
        <f t="shared" si="1"/>
        <v>6.6634707574305008</v>
      </c>
      <c r="M17">
        <f>VLOOKUP(D17,Sheet5!$H$2:$I$37,2,FALSE)</f>
        <v>21890001</v>
      </c>
      <c r="N17" t="str">
        <f t="shared" si="2"/>
        <v>2020_S10_21890001</v>
      </c>
    </row>
    <row r="18" spans="1:14" x14ac:dyDescent="0.25">
      <c r="A18" t="s">
        <v>245</v>
      </c>
      <c r="B18">
        <v>10</v>
      </c>
      <c r="C18" s="18">
        <v>44032</v>
      </c>
      <c r="D18" t="s">
        <v>255</v>
      </c>
      <c r="E18">
        <v>2.5000000000000001E-2</v>
      </c>
      <c r="F18">
        <v>1.6E-2</v>
      </c>
      <c r="G18">
        <v>81.920454545454547</v>
      </c>
      <c r="H18">
        <v>89.866666666666674</v>
      </c>
      <c r="I18">
        <v>0</v>
      </c>
      <c r="J18">
        <v>2020</v>
      </c>
      <c r="K18">
        <f t="shared" si="0"/>
        <v>9.6999121468534774E-2</v>
      </c>
      <c r="L18">
        <f t="shared" si="1"/>
        <v>9.6999121468534781</v>
      </c>
      <c r="M18">
        <f>VLOOKUP(D18,Sheet5!$H$2:$I$37,2,FALSE)</f>
        <v>21040001</v>
      </c>
      <c r="N18" t="str">
        <f t="shared" si="2"/>
        <v>2020_S10_21040001</v>
      </c>
    </row>
    <row r="19" spans="1:14" x14ac:dyDescent="0.25">
      <c r="A19" t="s">
        <v>247</v>
      </c>
      <c r="B19">
        <v>10</v>
      </c>
      <c r="C19" s="18">
        <v>44032</v>
      </c>
      <c r="D19" t="s">
        <v>221</v>
      </c>
      <c r="E19">
        <v>1.7999999999999999E-2</v>
      </c>
      <c r="F19">
        <v>1.2E-2</v>
      </c>
      <c r="G19">
        <v>49.040816326530596</v>
      </c>
      <c r="H19">
        <v>49.2</v>
      </c>
      <c r="I19">
        <v>0</v>
      </c>
      <c r="J19">
        <v>2020</v>
      </c>
      <c r="K19">
        <f t="shared" si="0"/>
        <v>3.2459425717856617E-3</v>
      </c>
      <c r="L19">
        <f t="shared" si="1"/>
        <v>0.32459425717856616</v>
      </c>
      <c r="M19">
        <f>VLOOKUP(D19,Sheet5!$H$2:$I$37,2,FALSE)</f>
        <v>21590001</v>
      </c>
      <c r="N19" t="str">
        <f t="shared" si="2"/>
        <v>2020_S10_21590001</v>
      </c>
    </row>
    <row r="20" spans="1:14" x14ac:dyDescent="0.25">
      <c r="A20" t="s">
        <v>251</v>
      </c>
      <c r="B20">
        <v>10</v>
      </c>
      <c r="C20" s="18">
        <v>44033</v>
      </c>
      <c r="D20" t="s">
        <v>149</v>
      </c>
      <c r="E20">
        <v>2.4E-2</v>
      </c>
      <c r="F20">
        <v>1.4E-2</v>
      </c>
      <c r="G20">
        <v>80.100000000000009</v>
      </c>
      <c r="H20">
        <v>83.8</v>
      </c>
      <c r="I20">
        <v>0</v>
      </c>
      <c r="J20">
        <v>2020</v>
      </c>
      <c r="K20">
        <f t="shared" si="0"/>
        <v>4.6192259675405599E-2</v>
      </c>
      <c r="L20">
        <f t="shared" si="1"/>
        <v>4.6192259675405598</v>
      </c>
      <c r="M20">
        <f>VLOOKUP(D20,Sheet5!$H$2:$I$37,2,FALSE)</f>
        <v>21830001</v>
      </c>
      <c r="N20" t="str">
        <f t="shared" si="2"/>
        <v>2020_S10_21830001</v>
      </c>
    </row>
    <row r="21" spans="1:14" x14ac:dyDescent="0.25">
      <c r="A21" t="s">
        <v>258</v>
      </c>
      <c r="B21">
        <v>11</v>
      </c>
      <c r="C21" s="18">
        <v>44039</v>
      </c>
      <c r="D21" t="s">
        <v>255</v>
      </c>
      <c r="E21">
        <v>2.7E-2</v>
      </c>
      <c r="F21">
        <v>1.6E-2</v>
      </c>
      <c r="G21">
        <v>86.38235294117645</v>
      </c>
      <c r="H21">
        <v>123.99999999999999</v>
      </c>
      <c r="I21">
        <v>0</v>
      </c>
      <c r="J21">
        <v>2020</v>
      </c>
      <c r="K21">
        <f t="shared" si="0"/>
        <v>0.43547837929860422</v>
      </c>
      <c r="L21">
        <f t="shared" si="1"/>
        <v>43.547837929860421</v>
      </c>
      <c r="M21">
        <f>VLOOKUP(D21,Sheet5!$H$2:$I$37,2,FALSE)</f>
        <v>21040001</v>
      </c>
      <c r="N21" t="str">
        <f t="shared" si="2"/>
        <v>2020_S11_21040001</v>
      </c>
    </row>
    <row r="22" spans="1:14" x14ac:dyDescent="0.25">
      <c r="A22" t="s">
        <v>260</v>
      </c>
      <c r="B22">
        <v>11</v>
      </c>
      <c r="C22" s="18">
        <v>44039</v>
      </c>
      <c r="D22" t="s">
        <v>273</v>
      </c>
      <c r="E22">
        <v>0.02</v>
      </c>
      <c r="F22">
        <v>1.4E-2</v>
      </c>
      <c r="G22">
        <v>49.040816326530617</v>
      </c>
      <c r="H22">
        <v>66.000000000000014</v>
      </c>
      <c r="I22">
        <v>0</v>
      </c>
      <c r="J22">
        <v>2020</v>
      </c>
      <c r="K22">
        <f t="shared" si="0"/>
        <v>0.34581772784019993</v>
      </c>
      <c r="L22">
        <f t="shared" si="1"/>
        <v>34.581772784019989</v>
      </c>
      <c r="M22">
        <f>VLOOKUP(D22,Sheet5!$H$2:$I$37,2,FALSE)</f>
        <v>21860001</v>
      </c>
      <c r="N22" t="str">
        <f t="shared" si="2"/>
        <v>2020_S11_21860001</v>
      </c>
    </row>
    <row r="23" spans="1:14" x14ac:dyDescent="0.25">
      <c r="A23" t="s">
        <v>266</v>
      </c>
      <c r="B23">
        <v>11</v>
      </c>
      <c r="C23" s="18">
        <v>44041</v>
      </c>
      <c r="D23" t="s">
        <v>279</v>
      </c>
      <c r="E23">
        <v>7.0000000000000001E-3</v>
      </c>
      <c r="F23">
        <v>4.0000000000000001E-3</v>
      </c>
      <c r="G23">
        <v>24.029999999999998</v>
      </c>
      <c r="H23">
        <v>34.93333333333333</v>
      </c>
      <c r="I23">
        <v>0</v>
      </c>
      <c r="J23">
        <v>2020</v>
      </c>
      <c r="K23">
        <f t="shared" si="0"/>
        <v>0.4537383825773339</v>
      </c>
      <c r="L23">
        <f t="shared" si="1"/>
        <v>45.373838257733389</v>
      </c>
      <c r="M23">
        <f>VLOOKUP(D23,Sheet5!$H$2:$I$37,2,FALSE)</f>
        <v>21170001</v>
      </c>
      <c r="N23" t="str">
        <f t="shared" si="2"/>
        <v>2020_S11_21170001</v>
      </c>
    </row>
    <row r="24" spans="1:14" x14ac:dyDescent="0.25">
      <c r="A24" t="s">
        <v>267</v>
      </c>
      <c r="B24">
        <v>11</v>
      </c>
      <c r="C24" s="18">
        <v>44041</v>
      </c>
      <c r="D24" t="s">
        <v>149</v>
      </c>
      <c r="E24">
        <v>3.1E-2</v>
      </c>
      <c r="F24">
        <v>1.7999999999999999E-2</v>
      </c>
      <c r="G24">
        <v>236.65909090909091</v>
      </c>
      <c r="H24">
        <v>243.7</v>
      </c>
      <c r="I24">
        <v>0</v>
      </c>
      <c r="J24">
        <v>2020</v>
      </c>
      <c r="K24">
        <f t="shared" si="0"/>
        <v>2.9751272447901624E-2</v>
      </c>
      <c r="L24">
        <f t="shared" si="1"/>
        <v>2.9751272447901624</v>
      </c>
      <c r="M24">
        <f>VLOOKUP(D24,Sheet5!$H$2:$I$37,2,FALSE)</f>
        <v>21830001</v>
      </c>
      <c r="N24" t="str">
        <f t="shared" si="2"/>
        <v>2020_S11_21830001</v>
      </c>
    </row>
    <row r="25" spans="1:14" x14ac:dyDescent="0.25">
      <c r="A25" t="s">
        <v>271</v>
      </c>
      <c r="B25">
        <v>11</v>
      </c>
      <c r="C25" s="18">
        <v>44040</v>
      </c>
      <c r="D25" t="s">
        <v>172</v>
      </c>
      <c r="E25">
        <v>0.02</v>
      </c>
      <c r="F25">
        <v>1.2E-2</v>
      </c>
      <c r="G25">
        <v>62.82352941176471</v>
      </c>
      <c r="H25">
        <v>75.433333333333337</v>
      </c>
      <c r="I25">
        <v>0</v>
      </c>
      <c r="J25">
        <v>2020</v>
      </c>
      <c r="K25">
        <f t="shared" si="0"/>
        <v>0.2007178526841448</v>
      </c>
      <c r="L25">
        <f t="shared" si="1"/>
        <v>20.07178526841448</v>
      </c>
      <c r="M25">
        <f>VLOOKUP(D25,Sheet5!$H$2:$I$37,2,FALSE)</f>
        <v>21780001</v>
      </c>
      <c r="N25" t="str">
        <f t="shared" si="2"/>
        <v>2020_S11_21780001</v>
      </c>
    </row>
    <row r="26" spans="1:14" x14ac:dyDescent="0.25">
      <c r="A26" t="s">
        <v>272</v>
      </c>
      <c r="B26">
        <v>11</v>
      </c>
      <c r="C26" s="18">
        <v>44040</v>
      </c>
      <c r="D26" t="s">
        <v>126</v>
      </c>
      <c r="E26">
        <v>4.4999999999999998E-2</v>
      </c>
      <c r="F26">
        <v>2.8000000000000001E-2</v>
      </c>
      <c r="G26">
        <v>194.52857142857138</v>
      </c>
      <c r="H26">
        <v>147.1</v>
      </c>
      <c r="I26">
        <v>0</v>
      </c>
      <c r="J26">
        <v>2020</v>
      </c>
      <c r="K26">
        <f t="shared" si="0"/>
        <v>-0.24381288095762635</v>
      </c>
      <c r="L26">
        <f t="shared" si="1"/>
        <v>24.381288095762635</v>
      </c>
      <c r="M26">
        <f>VLOOKUP(D26,Sheet5!$H$2:$I$37,2,FALSE)</f>
        <v>21880001</v>
      </c>
      <c r="N26" t="str">
        <f t="shared" si="2"/>
        <v>2020_S11_21880001</v>
      </c>
    </row>
    <row r="27" spans="1:14" x14ac:dyDescent="0.25">
      <c r="A27" t="s">
        <v>284</v>
      </c>
      <c r="B27">
        <v>12</v>
      </c>
      <c r="C27" s="18">
        <v>44046</v>
      </c>
      <c r="D27" t="s">
        <v>273</v>
      </c>
      <c r="E27">
        <v>0.03</v>
      </c>
      <c r="F27">
        <v>1.7999999999999999E-2</v>
      </c>
      <c r="G27">
        <v>104.47826086956522</v>
      </c>
      <c r="H27">
        <v>158.43333333333334</v>
      </c>
      <c r="I27">
        <v>0</v>
      </c>
      <c r="J27">
        <v>2020</v>
      </c>
      <c r="K27">
        <f t="shared" si="0"/>
        <v>0.51642391455125536</v>
      </c>
      <c r="L27">
        <f t="shared" si="1"/>
        <v>51.642391455125534</v>
      </c>
      <c r="M27">
        <f>VLOOKUP(D27,Sheet5!$H$2:$I$37,2,FALSE)</f>
        <v>21860001</v>
      </c>
      <c r="N27" t="str">
        <f t="shared" si="2"/>
        <v>2020_S12_21860001</v>
      </c>
    </row>
    <row r="28" spans="1:14" x14ac:dyDescent="0.25">
      <c r="A28" t="s">
        <v>286</v>
      </c>
      <c r="B28">
        <v>12</v>
      </c>
      <c r="C28" s="18">
        <v>44046</v>
      </c>
      <c r="D28" t="s">
        <v>125</v>
      </c>
      <c r="E28">
        <v>1.6E-2</v>
      </c>
      <c r="F28">
        <v>8.9999999999999993E-3</v>
      </c>
      <c r="G28">
        <v>62.300000000000004</v>
      </c>
      <c r="H28">
        <v>143.69999999999999</v>
      </c>
      <c r="I28">
        <v>0</v>
      </c>
      <c r="J28">
        <v>2020</v>
      </c>
      <c r="K28">
        <f t="shared" si="0"/>
        <v>1.3065810593900478</v>
      </c>
      <c r="L28">
        <f t="shared" si="1"/>
        <v>130.65810593900477</v>
      </c>
      <c r="M28">
        <f>VLOOKUP(D28,Sheet5!$H$2:$I$37,2,FALSE)</f>
        <v>21770001</v>
      </c>
      <c r="N28" t="str">
        <f t="shared" si="2"/>
        <v>2020_S12_21770001</v>
      </c>
    </row>
    <row r="29" spans="1:14" x14ac:dyDescent="0.25">
      <c r="A29" t="s">
        <v>289</v>
      </c>
      <c r="B29">
        <v>12</v>
      </c>
      <c r="C29" s="18">
        <v>44046</v>
      </c>
      <c r="D29" t="s">
        <v>255</v>
      </c>
      <c r="E29">
        <v>8.9999999999999993E-3</v>
      </c>
      <c r="F29">
        <v>4.0000000000000001E-3</v>
      </c>
      <c r="G29">
        <v>40.04999999999999</v>
      </c>
      <c r="H29">
        <v>44.399999999999991</v>
      </c>
      <c r="I29">
        <v>0</v>
      </c>
      <c r="J29">
        <v>2020</v>
      </c>
      <c r="K29">
        <f t="shared" si="0"/>
        <v>0.10861423220973788</v>
      </c>
      <c r="L29">
        <f t="shared" si="1"/>
        <v>10.861423220973789</v>
      </c>
      <c r="M29">
        <f>VLOOKUP(D29,Sheet5!$H$2:$I$37,2,FALSE)</f>
        <v>21040001</v>
      </c>
      <c r="N29" t="str">
        <f t="shared" si="2"/>
        <v>2020_S12_21040001</v>
      </c>
    </row>
    <row r="30" spans="1:14" x14ac:dyDescent="0.25">
      <c r="A30" t="s">
        <v>290</v>
      </c>
      <c r="B30">
        <v>12</v>
      </c>
      <c r="C30" s="18">
        <v>44047</v>
      </c>
      <c r="D30" t="s">
        <v>278</v>
      </c>
      <c r="E30">
        <v>3.2000000000000001E-2</v>
      </c>
      <c r="F30">
        <v>1.7999999999999999E-2</v>
      </c>
      <c r="G30">
        <v>127.43181818181817</v>
      </c>
      <c r="H30">
        <v>194.86666666666667</v>
      </c>
      <c r="I30">
        <v>0</v>
      </c>
      <c r="J30">
        <v>2020</v>
      </c>
      <c r="K30">
        <f t="shared" si="0"/>
        <v>0.52918375839724174</v>
      </c>
      <c r="L30">
        <f t="shared" si="1"/>
        <v>52.918375839724177</v>
      </c>
      <c r="M30">
        <f>VLOOKUP(D30,Sheet5!$H$2:$I$37,2,FALSE)</f>
        <v>21300006</v>
      </c>
      <c r="N30" t="str">
        <f t="shared" si="2"/>
        <v>2020_S12_21300006</v>
      </c>
    </row>
    <row r="31" spans="1:14" x14ac:dyDescent="0.25">
      <c r="A31" t="s">
        <v>293</v>
      </c>
      <c r="B31">
        <v>12</v>
      </c>
      <c r="C31" s="18">
        <v>44047</v>
      </c>
      <c r="D31" t="s">
        <v>149</v>
      </c>
      <c r="E31">
        <v>5.7000000000000002E-2</v>
      </c>
      <c r="F31">
        <v>3.4000000000000002E-2</v>
      </c>
      <c r="G31">
        <v>184.23</v>
      </c>
      <c r="H31">
        <v>264.53333333333336</v>
      </c>
      <c r="I31">
        <v>0</v>
      </c>
      <c r="J31">
        <v>2020</v>
      </c>
      <c r="K31">
        <f t="shared" si="0"/>
        <v>0.43588630154336089</v>
      </c>
      <c r="L31">
        <f t="shared" si="1"/>
        <v>43.588630154336087</v>
      </c>
      <c r="M31">
        <f>VLOOKUP(D31,Sheet5!$H$2:$I$37,2,FALSE)</f>
        <v>21830001</v>
      </c>
      <c r="N31" t="str">
        <f t="shared" si="2"/>
        <v>2020_S12_21830001</v>
      </c>
    </row>
    <row r="32" spans="1:14" x14ac:dyDescent="0.25">
      <c r="A32" t="s">
        <v>294</v>
      </c>
      <c r="B32">
        <v>12</v>
      </c>
      <c r="C32" s="18">
        <v>44048</v>
      </c>
      <c r="D32" t="s">
        <v>279</v>
      </c>
      <c r="E32">
        <v>4.0000000000000001E-3</v>
      </c>
      <c r="F32">
        <v>0</v>
      </c>
      <c r="G32">
        <v>32.04</v>
      </c>
      <c r="H32">
        <v>28.599999999999998</v>
      </c>
      <c r="I32">
        <v>0</v>
      </c>
      <c r="J32">
        <v>2020</v>
      </c>
      <c r="K32">
        <f t="shared" si="0"/>
        <v>-0.10736579275905123</v>
      </c>
      <c r="L32">
        <f t="shared" si="1"/>
        <v>10.736579275905122</v>
      </c>
      <c r="M32">
        <f>VLOOKUP(D32,Sheet5!$H$2:$I$37,2,FALSE)</f>
        <v>21170001</v>
      </c>
      <c r="N32" t="str">
        <f t="shared" si="2"/>
        <v>2020_S12_21170001</v>
      </c>
    </row>
    <row r="33" spans="1:14" x14ac:dyDescent="0.25">
      <c r="A33" t="s">
        <v>98</v>
      </c>
      <c r="B33">
        <v>4</v>
      </c>
      <c r="C33" s="18">
        <v>43627</v>
      </c>
      <c r="D33" t="s">
        <v>120</v>
      </c>
      <c r="E33">
        <v>1.4999999999999999E-2</v>
      </c>
      <c r="F33">
        <v>8.0000000000000002E-3</v>
      </c>
      <c r="G33">
        <v>9.3449999999999989</v>
      </c>
      <c r="H33">
        <v>5.6</v>
      </c>
      <c r="I33" t="s">
        <v>405</v>
      </c>
      <c r="J33">
        <v>2019</v>
      </c>
      <c r="K33">
        <f t="shared" si="0"/>
        <v>-0.40074906367041196</v>
      </c>
      <c r="L33">
        <f t="shared" si="1"/>
        <v>40.074906367041194</v>
      </c>
      <c r="M33">
        <f>VLOOKUP(D33,Sheet5!$H$2:$I$37,2,FALSE)</f>
        <v>21810002</v>
      </c>
      <c r="N33" t="str">
        <f t="shared" ref="N2:N33" si="3">"2019"&amp;"_"&amp;"S"&amp;B33&amp;"_"&amp;M33</f>
        <v>2019_S4_21810002</v>
      </c>
    </row>
    <row r="34" spans="1:14" x14ac:dyDescent="0.25">
      <c r="A34" t="s">
        <v>100</v>
      </c>
      <c r="B34">
        <v>6</v>
      </c>
      <c r="C34" s="18">
        <v>43641</v>
      </c>
      <c r="D34" t="s">
        <v>121</v>
      </c>
      <c r="E34">
        <v>8.0000000000000002E-3</v>
      </c>
      <c r="F34">
        <v>5.0000000000000001E-3</v>
      </c>
      <c r="G34">
        <v>4.0049999999999999</v>
      </c>
      <c r="H34">
        <v>5.7</v>
      </c>
      <c r="I34" t="s">
        <v>405</v>
      </c>
      <c r="J34">
        <v>2019</v>
      </c>
      <c r="K34">
        <f t="shared" ref="K34:K65" si="4">(H34-G34)/G34</f>
        <v>0.42322097378277163</v>
      </c>
      <c r="L34">
        <f t="shared" si="1"/>
        <v>42.322097378277164</v>
      </c>
      <c r="M34">
        <f>VLOOKUP(D34,Sheet5!$H$2:$I$37,2,FALSE)</f>
        <v>21940001</v>
      </c>
      <c r="N34" t="str">
        <f t="shared" ref="N34:N65" si="5">"2019"&amp;"_"&amp;"S"&amp;B34&amp;"_"&amp;M34</f>
        <v>2019_S6_21940001</v>
      </c>
    </row>
    <row r="35" spans="1:14" x14ac:dyDescent="0.25">
      <c r="A35" t="s">
        <v>101</v>
      </c>
      <c r="B35">
        <v>7</v>
      </c>
      <c r="C35" s="18">
        <v>43647</v>
      </c>
      <c r="D35" t="s">
        <v>122</v>
      </c>
      <c r="E35">
        <v>3.5000000000000003E-2</v>
      </c>
      <c r="F35">
        <v>2.1000000000000001E-2</v>
      </c>
      <c r="G35">
        <v>18.690000000000001</v>
      </c>
      <c r="H35">
        <v>29.9</v>
      </c>
      <c r="I35" t="s">
        <v>404</v>
      </c>
      <c r="J35">
        <v>2019</v>
      </c>
      <c r="K35">
        <f t="shared" si="4"/>
        <v>0.59978598180845355</v>
      </c>
      <c r="L35">
        <f t="shared" si="1"/>
        <v>59.978598180845353</v>
      </c>
      <c r="M35">
        <f>VLOOKUP(D35,Sheet5!$H$2:$I$37,2,FALSE)</f>
        <v>21810001</v>
      </c>
      <c r="N35" t="str">
        <f t="shared" si="5"/>
        <v>2019_S7_21810001</v>
      </c>
    </row>
    <row r="36" spans="1:14" x14ac:dyDescent="0.25">
      <c r="A36" t="s">
        <v>102</v>
      </c>
      <c r="B36">
        <v>8</v>
      </c>
      <c r="C36" s="18">
        <v>43656</v>
      </c>
      <c r="D36" t="s">
        <v>174</v>
      </c>
      <c r="E36">
        <v>4.4999999999999998E-2</v>
      </c>
      <c r="F36">
        <v>2.8000000000000001E-2</v>
      </c>
      <c r="G36">
        <v>22.694999999999993</v>
      </c>
      <c r="H36">
        <v>35</v>
      </c>
      <c r="I36" t="s">
        <v>404</v>
      </c>
      <c r="J36">
        <v>2019</v>
      </c>
      <c r="K36">
        <f t="shared" si="4"/>
        <v>0.5421899096717343</v>
      </c>
      <c r="L36">
        <f t="shared" si="1"/>
        <v>54.218990967173433</v>
      </c>
      <c r="M36">
        <f>VLOOKUP(D36,Sheet5!$H$2:$I$37,2,FALSE)</f>
        <v>21690001</v>
      </c>
      <c r="N36" t="str">
        <f t="shared" si="5"/>
        <v>2019_S8_21690001</v>
      </c>
    </row>
    <row r="37" spans="1:14" x14ac:dyDescent="0.25">
      <c r="A37" t="s">
        <v>104</v>
      </c>
      <c r="B37">
        <v>9</v>
      </c>
      <c r="C37" s="18">
        <v>43657</v>
      </c>
      <c r="D37" t="s">
        <v>192</v>
      </c>
      <c r="E37">
        <v>0.11</v>
      </c>
      <c r="F37">
        <v>6.6000000000000003E-2</v>
      </c>
      <c r="G37">
        <v>117.47999999999998</v>
      </c>
      <c r="H37">
        <v>182.5</v>
      </c>
      <c r="I37" t="s">
        <v>404</v>
      </c>
      <c r="J37">
        <v>2019</v>
      </c>
      <c r="K37">
        <f t="shared" si="4"/>
        <v>0.55345590738849193</v>
      </c>
      <c r="L37">
        <f t="shared" si="1"/>
        <v>55.345590738849197</v>
      </c>
      <c r="M37">
        <f>VLOOKUP(D37,Sheet5!$H$2:$I$37,2,FALSE)</f>
        <v>21870001</v>
      </c>
      <c r="N37" t="str">
        <f t="shared" si="5"/>
        <v>2019_S9_21870001</v>
      </c>
    </row>
    <row r="38" spans="1:14" x14ac:dyDescent="0.25">
      <c r="A38" t="s">
        <v>108</v>
      </c>
      <c r="B38">
        <v>12</v>
      </c>
      <c r="C38" s="18">
        <v>43684</v>
      </c>
      <c r="D38" t="s">
        <v>117</v>
      </c>
      <c r="E38">
        <v>5.2999999999999999E-2</v>
      </c>
      <c r="F38">
        <v>3.2000000000000001E-2</v>
      </c>
      <c r="G38">
        <v>56.069999999999993</v>
      </c>
      <c r="H38">
        <v>53.3</v>
      </c>
      <c r="I38" t="s">
        <v>404</v>
      </c>
      <c r="J38">
        <v>2019</v>
      </c>
      <c r="K38">
        <f t="shared" si="4"/>
        <v>-4.9402532548599901E-2</v>
      </c>
      <c r="L38">
        <f t="shared" si="1"/>
        <v>4.9402532548599902</v>
      </c>
      <c r="M38">
        <f>VLOOKUP(D38,Sheet5!$H$2:$I$37,2,FALSE)</f>
        <v>21150001</v>
      </c>
      <c r="N38" t="str">
        <f t="shared" si="5"/>
        <v>2019_S12_21150001</v>
      </c>
    </row>
    <row r="39" spans="1:14" x14ac:dyDescent="0.25">
      <c r="A39" t="s">
        <v>109</v>
      </c>
      <c r="B39">
        <v>12</v>
      </c>
      <c r="C39" s="18">
        <v>43691</v>
      </c>
      <c r="D39" t="s">
        <v>124</v>
      </c>
      <c r="E39">
        <v>3.1E-2</v>
      </c>
      <c r="F39">
        <v>2.1000000000000001E-2</v>
      </c>
      <c r="G39">
        <v>53.399999999999991</v>
      </c>
      <c r="H39">
        <v>62.8</v>
      </c>
      <c r="I39" t="s">
        <v>405</v>
      </c>
      <c r="J39">
        <v>2019</v>
      </c>
      <c r="K39">
        <f t="shared" si="4"/>
        <v>0.1760299625468166</v>
      </c>
      <c r="L39">
        <f t="shared" si="1"/>
        <v>17.60299625468166</v>
      </c>
      <c r="M39">
        <f>VLOOKUP(D39,Sheet5!$H$2:$I$37,2,FALSE)</f>
        <v>21130002</v>
      </c>
      <c r="N39" t="str">
        <f t="shared" si="5"/>
        <v>2019_S12_21130002</v>
      </c>
    </row>
    <row r="40" spans="1:14" x14ac:dyDescent="0.25">
      <c r="A40" t="s">
        <v>1</v>
      </c>
      <c r="B40">
        <v>6</v>
      </c>
      <c r="C40" s="18">
        <v>44005</v>
      </c>
      <c r="D40" t="s">
        <v>126</v>
      </c>
      <c r="E40">
        <v>2.8000000000000001E-2</v>
      </c>
      <c r="F40">
        <v>1.4999999999999999E-2</v>
      </c>
      <c r="G40">
        <v>104.13</v>
      </c>
      <c r="H40">
        <v>81.7</v>
      </c>
      <c r="I40">
        <v>0</v>
      </c>
      <c r="J40">
        <v>2020</v>
      </c>
      <c r="K40">
        <f t="shared" si="4"/>
        <v>-0.21540382214539511</v>
      </c>
      <c r="L40">
        <f t="shared" si="1"/>
        <v>21.540382214539513</v>
      </c>
      <c r="M40">
        <f>VLOOKUP(D40,Sheet5!$H$2:$I$37,2,FALSE)</f>
        <v>21880001</v>
      </c>
      <c r="N40" t="str">
        <f t="shared" ref="N40:N43" si="6">"2020"&amp;"_"&amp;"S"&amp;B40&amp;"_"&amp;M40</f>
        <v>2020_S6_21880001</v>
      </c>
    </row>
    <row r="41" spans="1:14" x14ac:dyDescent="0.25">
      <c r="A41" t="s">
        <v>4</v>
      </c>
      <c r="B41">
        <v>5</v>
      </c>
      <c r="C41" s="18">
        <v>43998</v>
      </c>
      <c r="D41" t="s">
        <v>148</v>
      </c>
      <c r="E41">
        <v>4.2999999999999997E-2</v>
      </c>
      <c r="F41">
        <v>2.9000000000000001E-2</v>
      </c>
      <c r="G41">
        <v>112.13999999999994</v>
      </c>
      <c r="H41">
        <v>160.9</v>
      </c>
      <c r="I41">
        <v>0</v>
      </c>
      <c r="J41">
        <v>2020</v>
      </c>
      <c r="K41">
        <f t="shared" si="4"/>
        <v>0.43481362582486255</v>
      </c>
      <c r="L41">
        <f t="shared" si="1"/>
        <v>43.481362582486256</v>
      </c>
      <c r="M41">
        <f>VLOOKUP(D41,Sheet5!$H$2:$I$37,2,FALSE)</f>
        <v>21920001</v>
      </c>
      <c r="N41" t="str">
        <f t="shared" si="6"/>
        <v>2020_S5_21920001</v>
      </c>
    </row>
    <row r="42" spans="1:14" x14ac:dyDescent="0.25">
      <c r="A42" t="s">
        <v>5</v>
      </c>
      <c r="B42">
        <v>6</v>
      </c>
      <c r="C42" s="18">
        <v>44005</v>
      </c>
      <c r="D42" t="s">
        <v>149</v>
      </c>
      <c r="E42">
        <v>1.7000000000000001E-2</v>
      </c>
      <c r="F42">
        <v>8.9999999999999993E-3</v>
      </c>
      <c r="G42">
        <v>62.823529411764724</v>
      </c>
      <c r="H42">
        <v>61.8</v>
      </c>
      <c r="I42" t="s">
        <v>404</v>
      </c>
      <c r="J42">
        <v>2020</v>
      </c>
      <c r="K42">
        <f t="shared" si="4"/>
        <v>-1.6292134831461007E-2</v>
      </c>
      <c r="L42">
        <f t="shared" si="1"/>
        <v>1.6292134831461007</v>
      </c>
      <c r="M42">
        <f>VLOOKUP(D42,Sheet5!$H$2:$I$37,2,FALSE)</f>
        <v>21830001</v>
      </c>
      <c r="N42" t="str">
        <f t="shared" si="6"/>
        <v>2020_S6_21830001</v>
      </c>
    </row>
    <row r="43" spans="1:14" x14ac:dyDescent="0.25">
      <c r="A43" t="s">
        <v>7</v>
      </c>
      <c r="B43">
        <v>6</v>
      </c>
      <c r="C43" s="18">
        <v>44005</v>
      </c>
      <c r="D43" t="s">
        <v>193</v>
      </c>
      <c r="E43">
        <v>1.2E-2</v>
      </c>
      <c r="F43">
        <v>8.0000000000000002E-3</v>
      </c>
      <c r="G43">
        <v>34.085106382978722</v>
      </c>
      <c r="H43">
        <v>37.299999999999997</v>
      </c>
      <c r="I43">
        <v>0</v>
      </c>
      <c r="J43">
        <v>2020</v>
      </c>
      <c r="K43">
        <f t="shared" si="4"/>
        <v>9.4319600499375739E-2</v>
      </c>
      <c r="L43">
        <f t="shared" si="1"/>
        <v>9.4319600499375742</v>
      </c>
      <c r="M43">
        <f>VLOOKUP(D43,Sheet5!$H$2:$I$37,2,FALSE)</f>
        <v>21520001</v>
      </c>
      <c r="N43" t="str">
        <f t="shared" si="6"/>
        <v>2020_S6_21520001</v>
      </c>
    </row>
    <row r="44" spans="1:14" x14ac:dyDescent="0.25">
      <c r="A44" t="s">
        <v>8</v>
      </c>
      <c r="B44">
        <v>13</v>
      </c>
      <c r="C44" s="18">
        <v>43690</v>
      </c>
      <c r="D44" t="s">
        <v>118</v>
      </c>
      <c r="E44">
        <v>0.03</v>
      </c>
      <c r="F44">
        <v>1.6E-2</v>
      </c>
      <c r="G44">
        <v>56.069999999999993</v>
      </c>
      <c r="H44">
        <v>58.6</v>
      </c>
      <c r="I44" t="s">
        <v>404</v>
      </c>
      <c r="J44">
        <v>2019</v>
      </c>
      <c r="K44">
        <f t="shared" si="4"/>
        <v>4.5122168717674487E-2</v>
      </c>
      <c r="L44">
        <f t="shared" si="1"/>
        <v>4.5122168717674489</v>
      </c>
      <c r="M44">
        <f>VLOOKUP(D44,Sheet5!$H$2:$I$37,2,FALSE)</f>
        <v>21130001</v>
      </c>
      <c r="N44" t="str">
        <f t="shared" si="5"/>
        <v>2019_S13_21130001</v>
      </c>
    </row>
    <row r="45" spans="1:14" x14ac:dyDescent="0.25">
      <c r="A45" t="s">
        <v>11</v>
      </c>
      <c r="B45">
        <v>13</v>
      </c>
      <c r="C45" s="18">
        <v>43690</v>
      </c>
      <c r="D45" t="s">
        <v>126</v>
      </c>
      <c r="E45">
        <v>4.7E-2</v>
      </c>
      <c r="F45">
        <v>0.03</v>
      </c>
      <c r="G45">
        <v>38.46610169491526</v>
      </c>
      <c r="H45">
        <v>49.7</v>
      </c>
      <c r="I45" t="s">
        <v>404</v>
      </c>
      <c r="J45">
        <v>2019</v>
      </c>
      <c r="K45">
        <f t="shared" si="4"/>
        <v>0.29204670632297852</v>
      </c>
      <c r="L45">
        <f t="shared" si="1"/>
        <v>29.204670632297852</v>
      </c>
      <c r="M45">
        <f>VLOOKUP(D45,Sheet5!$H$2:$I$37,2,FALSE)</f>
        <v>21880001</v>
      </c>
      <c r="N45" t="str">
        <f t="shared" si="5"/>
        <v>2019_S13_21880001</v>
      </c>
    </row>
    <row r="46" spans="1:14" x14ac:dyDescent="0.25">
      <c r="A46" t="s">
        <v>138</v>
      </c>
      <c r="B46">
        <v>11</v>
      </c>
      <c r="C46" s="18">
        <v>43675</v>
      </c>
      <c r="D46" t="s">
        <v>125</v>
      </c>
      <c r="E46">
        <v>3.1E-2</v>
      </c>
      <c r="F46">
        <v>1.9E-2</v>
      </c>
      <c r="G46">
        <v>37.546875</v>
      </c>
      <c r="H46">
        <v>52.8</v>
      </c>
      <c r="I46" t="s">
        <v>404</v>
      </c>
      <c r="J46">
        <v>2019</v>
      </c>
      <c r="K46">
        <f t="shared" si="4"/>
        <v>0.40624219725343313</v>
      </c>
      <c r="L46">
        <f t="shared" si="1"/>
        <v>40.624219725343316</v>
      </c>
      <c r="M46">
        <f>VLOOKUP(D46,Sheet5!$H$2:$I$37,2,FALSE)</f>
        <v>21770001</v>
      </c>
      <c r="N46" t="str">
        <f t="shared" si="5"/>
        <v>2019_S11_21770001</v>
      </c>
    </row>
    <row r="47" spans="1:14" x14ac:dyDescent="0.25">
      <c r="A47" t="s">
        <v>144</v>
      </c>
      <c r="B47">
        <v>13</v>
      </c>
      <c r="C47" s="18">
        <v>43690</v>
      </c>
      <c r="D47" t="s">
        <v>124</v>
      </c>
      <c r="E47">
        <v>2.8000000000000001E-2</v>
      </c>
      <c r="F47">
        <v>1.9E-2</v>
      </c>
      <c r="G47">
        <v>48.06</v>
      </c>
      <c r="H47">
        <v>62.9</v>
      </c>
      <c r="I47" t="s">
        <v>405</v>
      </c>
      <c r="J47">
        <v>2019</v>
      </c>
      <c r="K47">
        <f t="shared" si="4"/>
        <v>0.30878069080316262</v>
      </c>
      <c r="L47">
        <f t="shared" si="1"/>
        <v>30.878069080316262</v>
      </c>
      <c r="M47">
        <f>VLOOKUP(D47,Sheet5!$H$2:$I$37,2,FALSE)</f>
        <v>21130002</v>
      </c>
      <c r="N47" t="str">
        <f t="shared" si="5"/>
        <v>2019_S13_21130002</v>
      </c>
    </row>
    <row r="48" spans="1:14" x14ac:dyDescent="0.25">
      <c r="A48" t="s">
        <v>145</v>
      </c>
      <c r="B48">
        <v>14</v>
      </c>
      <c r="C48" s="18">
        <v>43697</v>
      </c>
      <c r="D48" t="s">
        <v>118</v>
      </c>
      <c r="E48">
        <v>3.4000000000000002E-2</v>
      </c>
      <c r="F48">
        <v>2.1999999999999999E-2</v>
      </c>
      <c r="G48">
        <v>48.060000000000009</v>
      </c>
      <c r="H48">
        <v>57</v>
      </c>
      <c r="I48" t="s">
        <v>405</v>
      </c>
      <c r="J48">
        <v>2019</v>
      </c>
      <c r="K48">
        <f t="shared" si="4"/>
        <v>0.18601747815230937</v>
      </c>
      <c r="L48">
        <f t="shared" si="1"/>
        <v>18.601747815230937</v>
      </c>
      <c r="M48">
        <f>VLOOKUP(D48,Sheet5!$H$2:$I$37,2,FALSE)</f>
        <v>21130001</v>
      </c>
      <c r="N48" t="str">
        <f t="shared" si="5"/>
        <v>2019_S14_21130001</v>
      </c>
    </row>
    <row r="49" spans="1:14" x14ac:dyDescent="0.25">
      <c r="A49" t="s">
        <v>147</v>
      </c>
      <c r="B49">
        <v>6</v>
      </c>
      <c r="C49" s="18">
        <v>44006</v>
      </c>
      <c r="D49" t="s">
        <v>192</v>
      </c>
      <c r="E49">
        <v>3.9E-2</v>
      </c>
      <c r="F49">
        <v>2.3E-2</v>
      </c>
      <c r="G49">
        <v>125.64705882352942</v>
      </c>
      <c r="H49">
        <v>141.1</v>
      </c>
      <c r="I49">
        <v>0</v>
      </c>
      <c r="J49">
        <v>2020</v>
      </c>
      <c r="K49">
        <f t="shared" si="4"/>
        <v>0.12298689138576767</v>
      </c>
      <c r="L49">
        <f t="shared" si="1"/>
        <v>12.298689138576767</v>
      </c>
      <c r="M49">
        <f>VLOOKUP(D49,Sheet5!$H$2:$I$37,2,FALSE)</f>
        <v>21870001</v>
      </c>
      <c r="N49" t="str">
        <f t="shared" ref="N49:N51" si="7">"2020"&amp;"_"&amp;"S"&amp;B49&amp;"_"&amp;M49</f>
        <v>2020_S6_21870001</v>
      </c>
    </row>
    <row r="50" spans="1:14" x14ac:dyDescent="0.25">
      <c r="A50" t="s">
        <v>153</v>
      </c>
      <c r="B50">
        <v>4</v>
      </c>
      <c r="C50" s="18">
        <v>43992</v>
      </c>
      <c r="D50" t="s">
        <v>151</v>
      </c>
      <c r="E50">
        <v>1.2E-2</v>
      </c>
      <c r="F50">
        <v>6.0000000000000001E-3</v>
      </c>
      <c r="G50">
        <v>48.059999999999995</v>
      </c>
      <c r="H50">
        <v>41.1</v>
      </c>
      <c r="I50">
        <v>0</v>
      </c>
      <c r="J50">
        <v>2020</v>
      </c>
      <c r="K50">
        <f t="shared" si="4"/>
        <v>-0.14481897627965032</v>
      </c>
      <c r="L50">
        <f t="shared" si="1"/>
        <v>14.481897627965031</v>
      </c>
      <c r="M50">
        <f>VLOOKUP(D50,Sheet5!$H$2:$I$37,2,FALSE)</f>
        <v>21620001</v>
      </c>
      <c r="N50" t="str">
        <f t="shared" si="7"/>
        <v>2020_S4_21620001</v>
      </c>
    </row>
    <row r="51" spans="1:14" x14ac:dyDescent="0.25">
      <c r="A51" t="s">
        <v>155</v>
      </c>
      <c r="B51">
        <v>4</v>
      </c>
      <c r="C51" s="18">
        <v>43992</v>
      </c>
      <c r="D51" t="s">
        <v>192</v>
      </c>
      <c r="E51">
        <v>0.01</v>
      </c>
      <c r="F51">
        <v>7.0000000000000001E-3</v>
      </c>
      <c r="G51">
        <v>24.029999999999998</v>
      </c>
      <c r="H51">
        <v>19.7</v>
      </c>
      <c r="I51">
        <v>0</v>
      </c>
      <c r="J51">
        <v>2020</v>
      </c>
      <c r="K51">
        <f t="shared" si="4"/>
        <v>-0.18019142738243857</v>
      </c>
      <c r="L51">
        <f t="shared" si="1"/>
        <v>18.019142738243858</v>
      </c>
      <c r="M51">
        <f>VLOOKUP(D51,Sheet5!$H$2:$I$37,2,FALSE)</f>
        <v>21870001</v>
      </c>
      <c r="N51" t="str">
        <f t="shared" si="7"/>
        <v>2020_S4_21870001</v>
      </c>
    </row>
    <row r="52" spans="1:14" x14ac:dyDescent="0.25">
      <c r="A52" t="s">
        <v>156</v>
      </c>
      <c r="B52">
        <v>15</v>
      </c>
      <c r="C52" s="18">
        <v>43704</v>
      </c>
      <c r="D52" t="s">
        <v>126</v>
      </c>
      <c r="E52">
        <v>1.9E-2</v>
      </c>
      <c r="F52">
        <v>1.2999999999999999E-2</v>
      </c>
      <c r="G52">
        <v>96.11999999999999</v>
      </c>
      <c r="H52">
        <v>71.8</v>
      </c>
      <c r="I52">
        <v>0</v>
      </c>
      <c r="J52">
        <v>2019</v>
      </c>
      <c r="K52">
        <f t="shared" si="4"/>
        <v>-0.25301706200582602</v>
      </c>
      <c r="L52">
        <f t="shared" si="1"/>
        <v>25.301706200582601</v>
      </c>
      <c r="M52">
        <f>VLOOKUP(D52,Sheet5!$H$2:$I$37,2,FALSE)</f>
        <v>21880001</v>
      </c>
      <c r="N52" t="str">
        <f t="shared" si="5"/>
        <v>2019_S15_21880001</v>
      </c>
    </row>
    <row r="53" spans="1:14" x14ac:dyDescent="0.25">
      <c r="A53" t="s">
        <v>160</v>
      </c>
      <c r="B53">
        <v>14</v>
      </c>
      <c r="C53" s="18">
        <v>43697</v>
      </c>
      <c r="D53" t="s">
        <v>120</v>
      </c>
      <c r="E53">
        <v>5.2999999999999999E-2</v>
      </c>
      <c r="F53">
        <v>3.6999999999999998E-2</v>
      </c>
      <c r="G53">
        <v>64.08</v>
      </c>
      <c r="H53">
        <v>92.1</v>
      </c>
      <c r="I53">
        <v>0</v>
      </c>
      <c r="J53">
        <v>2019</v>
      </c>
      <c r="K53">
        <f t="shared" si="4"/>
        <v>0.43726591760299621</v>
      </c>
      <c r="L53">
        <f t="shared" si="1"/>
        <v>43.72659176029962</v>
      </c>
      <c r="M53">
        <f>VLOOKUP(D53,Sheet5!$H$2:$I$37,2,FALSE)</f>
        <v>21810002</v>
      </c>
      <c r="N53" t="str">
        <f t="shared" si="5"/>
        <v>2019_S14_21810002</v>
      </c>
    </row>
    <row r="54" spans="1:14" x14ac:dyDescent="0.25">
      <c r="A54" t="s">
        <v>162</v>
      </c>
      <c r="B54">
        <v>4</v>
      </c>
      <c r="C54" s="18">
        <v>43992</v>
      </c>
      <c r="D54" t="s">
        <v>192</v>
      </c>
      <c r="E54">
        <v>2.5000000000000001E-2</v>
      </c>
      <c r="F54">
        <v>1.4E-2</v>
      </c>
      <c r="G54">
        <v>88.11</v>
      </c>
      <c r="H54">
        <v>102.6</v>
      </c>
      <c r="I54">
        <v>0</v>
      </c>
      <c r="J54">
        <v>2020</v>
      </c>
      <c r="K54">
        <f t="shared" si="4"/>
        <v>0.16445352400408575</v>
      </c>
      <c r="L54">
        <f t="shared" si="1"/>
        <v>16.445352400408574</v>
      </c>
      <c r="M54">
        <f>VLOOKUP(D54,Sheet5!$H$2:$I$37,2,FALSE)</f>
        <v>21870001</v>
      </c>
      <c r="N54" t="str">
        <f t="shared" ref="N54:N117" si="8">"2020"&amp;"_"&amp;"S"&amp;B54&amp;"_"&amp;M54</f>
        <v>2020_S4_21870001</v>
      </c>
    </row>
    <row r="55" spans="1:14" x14ac:dyDescent="0.25">
      <c r="A55" t="s">
        <v>15</v>
      </c>
      <c r="B55">
        <v>7</v>
      </c>
      <c r="C55" s="18">
        <v>44012</v>
      </c>
      <c r="D55" t="s">
        <v>172</v>
      </c>
      <c r="E55">
        <v>1.6E-2</v>
      </c>
      <c r="F55">
        <v>0.01</v>
      </c>
      <c r="G55">
        <v>50.0625</v>
      </c>
      <c r="H55">
        <v>90.7</v>
      </c>
      <c r="I55" t="s">
        <v>405</v>
      </c>
      <c r="J55">
        <v>2020</v>
      </c>
      <c r="K55">
        <f t="shared" si="4"/>
        <v>0.81173533083645444</v>
      </c>
      <c r="L55">
        <f t="shared" si="1"/>
        <v>81.173533083645438</v>
      </c>
      <c r="M55">
        <f>VLOOKUP(D55,Sheet5!$H$2:$I$37,2,FALSE)</f>
        <v>21780001</v>
      </c>
      <c r="N55" t="str">
        <f t="shared" si="8"/>
        <v>2020_S7_21780001</v>
      </c>
    </row>
    <row r="56" spans="1:14" x14ac:dyDescent="0.25">
      <c r="A56" t="s">
        <v>18</v>
      </c>
      <c r="B56">
        <v>6</v>
      </c>
      <c r="C56" s="18">
        <v>44005</v>
      </c>
      <c r="D56" t="s">
        <v>174</v>
      </c>
      <c r="E56">
        <v>5.0000000000000001E-3</v>
      </c>
      <c r="F56">
        <v>3.0000000000000001E-3</v>
      </c>
      <c r="G56">
        <v>18.204545454545457</v>
      </c>
      <c r="H56">
        <v>19.3</v>
      </c>
      <c r="I56" t="s">
        <v>404</v>
      </c>
      <c r="J56">
        <v>2020</v>
      </c>
      <c r="K56">
        <f t="shared" si="4"/>
        <v>6.0174781523096035E-2</v>
      </c>
      <c r="L56">
        <f t="shared" si="1"/>
        <v>6.0174781523096037</v>
      </c>
      <c r="M56">
        <f>VLOOKUP(D56,Sheet5!$H$2:$I$37,2,FALSE)</f>
        <v>21690001</v>
      </c>
      <c r="N56" t="str">
        <f t="shared" si="8"/>
        <v>2020_S6_21690001</v>
      </c>
    </row>
    <row r="57" spans="1:14" x14ac:dyDescent="0.25">
      <c r="A57" t="s">
        <v>21</v>
      </c>
      <c r="B57">
        <v>7</v>
      </c>
      <c r="C57" s="18">
        <v>44013</v>
      </c>
      <c r="D57" t="s">
        <v>172</v>
      </c>
      <c r="E57">
        <v>1.4E-2</v>
      </c>
      <c r="F57">
        <v>8.0000000000000002E-3</v>
      </c>
      <c r="G57">
        <v>44.5</v>
      </c>
      <c r="H57">
        <v>90.7</v>
      </c>
      <c r="I57" t="s">
        <v>405</v>
      </c>
      <c r="J57">
        <v>2020</v>
      </c>
      <c r="K57">
        <f t="shared" si="4"/>
        <v>1.0382022471910113</v>
      </c>
      <c r="L57">
        <f t="shared" si="1"/>
        <v>103.82022471910113</v>
      </c>
      <c r="M57">
        <f>VLOOKUP(D57,Sheet5!$H$2:$I$37,2,FALSE)</f>
        <v>21780001</v>
      </c>
      <c r="N57" t="str">
        <f t="shared" si="8"/>
        <v>2020_S7_21780001</v>
      </c>
    </row>
    <row r="58" spans="1:14" x14ac:dyDescent="0.25">
      <c r="A58" t="s">
        <v>169</v>
      </c>
      <c r="B58">
        <v>7</v>
      </c>
      <c r="C58" s="18">
        <v>44012</v>
      </c>
      <c r="D58" t="s">
        <v>174</v>
      </c>
      <c r="E58">
        <v>1.6E-2</v>
      </c>
      <c r="F58">
        <v>0.01</v>
      </c>
      <c r="G58">
        <v>51.127659574468083</v>
      </c>
      <c r="H58">
        <v>25.2</v>
      </c>
      <c r="I58" t="s">
        <v>404</v>
      </c>
      <c r="J58">
        <v>2020</v>
      </c>
      <c r="K58">
        <f t="shared" si="4"/>
        <v>-0.5071161048689139</v>
      </c>
      <c r="L58">
        <f t="shared" ref="L58:L114" si="9">ABS(K58*100)</f>
        <v>50.711610486891388</v>
      </c>
      <c r="M58">
        <f>VLOOKUP(D58,Sheet5!$H$2:$I$37,2,FALSE)</f>
        <v>21690001</v>
      </c>
      <c r="N58" t="str">
        <f t="shared" si="8"/>
        <v>2020_S7_21690001</v>
      </c>
    </row>
    <row r="59" spans="1:14" x14ac:dyDescent="0.25">
      <c r="A59" t="s">
        <v>170</v>
      </c>
      <c r="B59">
        <v>7</v>
      </c>
      <c r="C59" s="18">
        <v>44012</v>
      </c>
      <c r="D59" t="s">
        <v>124</v>
      </c>
      <c r="E59">
        <v>1.9E-2</v>
      </c>
      <c r="F59">
        <v>1.0999999999999999E-2</v>
      </c>
      <c r="G59">
        <v>63.445544554455445</v>
      </c>
      <c r="H59">
        <v>94.5</v>
      </c>
      <c r="I59" t="s">
        <v>405</v>
      </c>
      <c r="J59">
        <v>2020</v>
      </c>
      <c r="K59">
        <f t="shared" si="4"/>
        <v>0.48946629213483145</v>
      </c>
      <c r="L59">
        <f t="shared" si="9"/>
        <v>48.946629213483142</v>
      </c>
      <c r="M59">
        <f>VLOOKUP(D59,Sheet5!$H$2:$I$37,2,FALSE)</f>
        <v>21130002</v>
      </c>
      <c r="N59" t="str">
        <f t="shared" si="8"/>
        <v>2020_S7_21130002</v>
      </c>
    </row>
    <row r="60" spans="1:14" x14ac:dyDescent="0.25">
      <c r="A60" t="s">
        <v>171</v>
      </c>
      <c r="B60">
        <v>7</v>
      </c>
      <c r="C60" s="18">
        <v>44012</v>
      </c>
      <c r="D60" t="s">
        <v>118</v>
      </c>
      <c r="E60">
        <v>2.3E-2</v>
      </c>
      <c r="F60">
        <v>1.4999999999999999E-2</v>
      </c>
      <c r="G60">
        <v>64.727272727272734</v>
      </c>
      <c r="H60">
        <v>81.099999999999994</v>
      </c>
      <c r="I60" t="s">
        <v>405</v>
      </c>
      <c r="J60">
        <v>2020</v>
      </c>
      <c r="K60">
        <f t="shared" si="4"/>
        <v>0.25294943820224697</v>
      </c>
      <c r="L60">
        <f t="shared" si="9"/>
        <v>25.294943820224695</v>
      </c>
      <c r="M60">
        <f>VLOOKUP(D60,Sheet5!$H$2:$I$37,2,FALSE)</f>
        <v>21130001</v>
      </c>
      <c r="N60" t="str">
        <f t="shared" si="8"/>
        <v>2020_S7_21130001</v>
      </c>
    </row>
    <row r="61" spans="1:14" x14ac:dyDescent="0.25">
      <c r="A61" t="s">
        <v>185</v>
      </c>
      <c r="B61">
        <v>8</v>
      </c>
      <c r="C61" s="18">
        <v>44020</v>
      </c>
      <c r="D61" t="s">
        <v>174</v>
      </c>
      <c r="E61">
        <v>3.0000000000000001E-3</v>
      </c>
      <c r="F61">
        <v>1E-3</v>
      </c>
      <c r="G61">
        <v>17.042553191489361</v>
      </c>
      <c r="H61">
        <v>16.3</v>
      </c>
      <c r="I61" t="s">
        <v>404</v>
      </c>
      <c r="J61">
        <v>2020</v>
      </c>
      <c r="K61">
        <f t="shared" si="4"/>
        <v>-4.3570536828963717E-2</v>
      </c>
      <c r="L61">
        <f t="shared" si="9"/>
        <v>4.357053682896372</v>
      </c>
      <c r="M61">
        <f>VLOOKUP(D61,Sheet5!$H$2:$I$37,2,FALSE)</f>
        <v>21690001</v>
      </c>
      <c r="N61" t="str">
        <f t="shared" si="8"/>
        <v>2020_S8_21690001</v>
      </c>
    </row>
    <row r="62" spans="1:14" x14ac:dyDescent="0.25">
      <c r="A62" t="s">
        <v>187</v>
      </c>
      <c r="B62">
        <v>8</v>
      </c>
      <c r="C62" s="18">
        <v>44020</v>
      </c>
      <c r="D62" t="s">
        <v>192</v>
      </c>
      <c r="E62">
        <v>8.9999999999999993E-3</v>
      </c>
      <c r="F62">
        <v>5.0000000000000001E-3</v>
      </c>
      <c r="G62">
        <v>39.555555555555543</v>
      </c>
      <c r="H62">
        <v>45.3</v>
      </c>
      <c r="I62" t="s">
        <v>404</v>
      </c>
      <c r="J62">
        <v>2020</v>
      </c>
      <c r="K62">
        <f t="shared" si="4"/>
        <v>0.14522471910112389</v>
      </c>
      <c r="L62">
        <f t="shared" si="9"/>
        <v>14.522471910112388</v>
      </c>
      <c r="M62">
        <f>VLOOKUP(D62,Sheet5!$H$2:$I$37,2,FALSE)</f>
        <v>21870001</v>
      </c>
      <c r="N62" t="str">
        <f t="shared" si="8"/>
        <v>2020_S8_21870001</v>
      </c>
    </row>
    <row r="63" spans="1:14" x14ac:dyDescent="0.25">
      <c r="A63" t="s">
        <v>188</v>
      </c>
      <c r="B63">
        <v>8</v>
      </c>
      <c r="C63" s="18">
        <v>44019</v>
      </c>
      <c r="D63" t="s">
        <v>193</v>
      </c>
      <c r="E63">
        <v>4.0000000000000001E-3</v>
      </c>
      <c r="F63">
        <v>2E-3</v>
      </c>
      <c r="G63">
        <v>19.536585365853657</v>
      </c>
      <c r="H63">
        <v>21.6</v>
      </c>
      <c r="I63" t="s">
        <v>405</v>
      </c>
      <c r="J63">
        <v>2020</v>
      </c>
      <c r="K63">
        <f t="shared" si="4"/>
        <v>0.10561797752809003</v>
      </c>
      <c r="L63">
        <f t="shared" si="9"/>
        <v>10.561797752809003</v>
      </c>
      <c r="M63">
        <f>VLOOKUP(D63,Sheet5!$H$2:$I$37,2,FALSE)</f>
        <v>21520001</v>
      </c>
      <c r="N63" t="str">
        <f t="shared" si="8"/>
        <v>2020_S8_21520001</v>
      </c>
    </row>
    <row r="64" spans="1:14" x14ac:dyDescent="0.25">
      <c r="A64" t="s">
        <v>190</v>
      </c>
      <c r="B64">
        <v>8</v>
      </c>
      <c r="C64" s="18">
        <v>44020</v>
      </c>
      <c r="D64" t="s">
        <v>151</v>
      </c>
      <c r="E64">
        <v>1.0999999999999999E-2</v>
      </c>
      <c r="F64">
        <v>6.0000000000000001E-3</v>
      </c>
      <c r="G64">
        <v>42.606382978723396</v>
      </c>
      <c r="H64">
        <v>39.4</v>
      </c>
      <c r="I64" t="s">
        <v>405</v>
      </c>
      <c r="J64">
        <v>2020</v>
      </c>
      <c r="K64">
        <f t="shared" si="4"/>
        <v>-7.5255930087390607E-2</v>
      </c>
      <c r="L64">
        <f t="shared" si="9"/>
        <v>7.5255930087390608</v>
      </c>
      <c r="M64">
        <f>VLOOKUP(D64,Sheet5!$H$2:$I$37,2,FALSE)</f>
        <v>21620001</v>
      </c>
      <c r="N64" t="str">
        <f t="shared" si="8"/>
        <v>2020_S8_21620001</v>
      </c>
    </row>
    <row r="65" spans="1:14" x14ac:dyDescent="0.25">
      <c r="A65" t="s">
        <v>212</v>
      </c>
      <c r="B65">
        <v>9</v>
      </c>
      <c r="C65" s="18">
        <v>44026</v>
      </c>
      <c r="D65" t="s">
        <v>126</v>
      </c>
      <c r="E65">
        <v>3.1E-2</v>
      </c>
      <c r="F65">
        <v>1.6E-2</v>
      </c>
      <c r="G65">
        <v>154.03846153846152</v>
      </c>
      <c r="H65">
        <v>109.8</v>
      </c>
      <c r="I65" t="s">
        <v>405</v>
      </c>
      <c r="J65">
        <v>2020</v>
      </c>
      <c r="K65">
        <f t="shared" si="4"/>
        <v>-0.28719101123595497</v>
      </c>
      <c r="L65">
        <f t="shared" si="9"/>
        <v>28.719101123595497</v>
      </c>
      <c r="M65">
        <f>VLOOKUP(D65,Sheet5!$H$2:$I$37,2,FALSE)</f>
        <v>21880001</v>
      </c>
      <c r="N65" t="str">
        <f t="shared" si="8"/>
        <v>2020_S9_21880001</v>
      </c>
    </row>
    <row r="66" spans="1:14" x14ac:dyDescent="0.25">
      <c r="A66" t="s">
        <v>214</v>
      </c>
      <c r="B66">
        <v>9</v>
      </c>
      <c r="C66" s="18">
        <v>44027</v>
      </c>
      <c r="D66" t="s">
        <v>124</v>
      </c>
      <c r="E66">
        <v>1.4999999999999999E-2</v>
      </c>
      <c r="F66">
        <v>7.0000000000000001E-3</v>
      </c>
      <c r="G66">
        <v>70.417582417582423</v>
      </c>
      <c r="H66">
        <v>98.5</v>
      </c>
      <c r="I66" t="s">
        <v>405</v>
      </c>
      <c r="J66">
        <v>2020</v>
      </c>
      <c r="K66">
        <f t="shared" ref="K66:K97" si="10">(H66-G66)/G66</f>
        <v>0.39879837702871401</v>
      </c>
      <c r="L66">
        <f t="shared" si="9"/>
        <v>39.879837702871399</v>
      </c>
      <c r="M66">
        <f>VLOOKUP(D66,Sheet5!$H$2:$I$37,2,FALSE)</f>
        <v>21130002</v>
      </c>
      <c r="N66" t="str">
        <f t="shared" si="8"/>
        <v>2020_S9_21130002</v>
      </c>
    </row>
    <row r="67" spans="1:14" x14ac:dyDescent="0.25">
      <c r="A67" t="s">
        <v>216</v>
      </c>
      <c r="B67">
        <v>9</v>
      </c>
      <c r="C67" s="18">
        <v>44026</v>
      </c>
      <c r="D67" t="s">
        <v>192</v>
      </c>
      <c r="E67">
        <v>0.01</v>
      </c>
      <c r="F67">
        <v>7.0000000000000001E-3</v>
      </c>
      <c r="G67">
        <v>24.029999999999998</v>
      </c>
      <c r="H67">
        <v>45.3</v>
      </c>
      <c r="I67" t="s">
        <v>404</v>
      </c>
      <c r="J67">
        <v>2020</v>
      </c>
      <c r="K67">
        <f t="shared" si="10"/>
        <v>0.88514357053682902</v>
      </c>
      <c r="L67">
        <f t="shared" si="9"/>
        <v>88.5143570536829</v>
      </c>
      <c r="M67">
        <f>VLOOKUP(D67,Sheet5!$H$2:$I$37,2,FALSE)</f>
        <v>21870001</v>
      </c>
      <c r="N67" t="str">
        <f t="shared" si="8"/>
        <v>2020_S9_21870001</v>
      </c>
    </row>
    <row r="68" spans="1:14" x14ac:dyDescent="0.25">
      <c r="A68" t="s">
        <v>217</v>
      </c>
      <c r="B68">
        <v>9</v>
      </c>
      <c r="C68" s="18">
        <v>44027</v>
      </c>
      <c r="D68" t="s">
        <v>193</v>
      </c>
      <c r="E68">
        <v>7.0000000000000001E-3</v>
      </c>
      <c r="F68">
        <v>2E-3</v>
      </c>
      <c r="G68">
        <v>47.678571428571423</v>
      </c>
      <c r="H68">
        <v>52.6</v>
      </c>
      <c r="I68" t="s">
        <v>404</v>
      </c>
      <c r="J68">
        <v>2020</v>
      </c>
      <c r="K68">
        <f t="shared" si="10"/>
        <v>0.10322097378277169</v>
      </c>
      <c r="L68">
        <f t="shared" si="9"/>
        <v>10.322097378277169</v>
      </c>
      <c r="M68">
        <f>VLOOKUP(D68,Sheet5!$H$2:$I$37,2,FALSE)</f>
        <v>21520001</v>
      </c>
      <c r="N68" t="str">
        <f t="shared" si="8"/>
        <v>2020_S9_21520001</v>
      </c>
    </row>
    <row r="69" spans="1:14" x14ac:dyDescent="0.25">
      <c r="A69" t="s">
        <v>218</v>
      </c>
      <c r="B69">
        <v>9</v>
      </c>
      <c r="C69" s="18">
        <v>44026</v>
      </c>
      <c r="D69" t="s">
        <v>118</v>
      </c>
      <c r="E69">
        <v>1.2999999999999999E-2</v>
      </c>
      <c r="F69">
        <v>7.0000000000000001E-3</v>
      </c>
      <c r="G69">
        <v>56.541176470588226</v>
      </c>
      <c r="H69">
        <v>72.400000000000006</v>
      </c>
      <c r="I69" t="s">
        <v>405</v>
      </c>
      <c r="J69">
        <v>2020</v>
      </c>
      <c r="K69">
        <f t="shared" si="10"/>
        <v>0.28048272992093248</v>
      </c>
      <c r="L69">
        <f t="shared" si="9"/>
        <v>28.048272992093249</v>
      </c>
      <c r="M69">
        <f>VLOOKUP(D69,Sheet5!$H$2:$I$37,2,FALSE)</f>
        <v>21130001</v>
      </c>
      <c r="N69" t="str">
        <f t="shared" si="8"/>
        <v>2020_S9_21130001</v>
      </c>
    </row>
    <row r="70" spans="1:14" x14ac:dyDescent="0.25">
      <c r="A70" t="s">
        <v>220</v>
      </c>
      <c r="B70">
        <v>9</v>
      </c>
      <c r="C70" s="18">
        <v>44026</v>
      </c>
      <c r="D70" t="s">
        <v>221</v>
      </c>
      <c r="E70">
        <v>8.9999999999999993E-3</v>
      </c>
      <c r="F70">
        <v>4.0000000000000001E-3</v>
      </c>
      <c r="G70">
        <v>40.04999999999999</v>
      </c>
      <c r="H70">
        <v>44.6</v>
      </c>
      <c r="I70" t="s">
        <v>404</v>
      </c>
      <c r="J70">
        <v>2020</v>
      </c>
      <c r="K70">
        <f t="shared" si="10"/>
        <v>0.1136079900124847</v>
      </c>
      <c r="L70">
        <f t="shared" si="9"/>
        <v>11.36079900124847</v>
      </c>
      <c r="M70">
        <f>VLOOKUP(D70,Sheet5!$H$2:$I$37,2,FALSE)</f>
        <v>21590001</v>
      </c>
      <c r="N70" t="str">
        <f t="shared" si="8"/>
        <v>2020_S9_21590001</v>
      </c>
    </row>
    <row r="71" spans="1:14" x14ac:dyDescent="0.25">
      <c r="A71" t="s">
        <v>237</v>
      </c>
      <c r="B71">
        <v>10</v>
      </c>
      <c r="C71" s="18">
        <v>44033</v>
      </c>
      <c r="D71" t="s">
        <v>124</v>
      </c>
      <c r="E71">
        <v>1.6E-2</v>
      </c>
      <c r="F71">
        <v>8.0000000000000002E-3</v>
      </c>
      <c r="G71">
        <v>68.170212765957444</v>
      </c>
      <c r="H71">
        <v>92.3</v>
      </c>
      <c r="I71" t="s">
        <v>404</v>
      </c>
      <c r="J71">
        <v>2020</v>
      </c>
      <c r="K71">
        <f t="shared" si="10"/>
        <v>0.35396379525593008</v>
      </c>
      <c r="L71">
        <f t="shared" si="9"/>
        <v>35.396379525593005</v>
      </c>
      <c r="M71">
        <f>VLOOKUP(D71,Sheet5!$H$2:$I$37,2,FALSE)</f>
        <v>21130002</v>
      </c>
      <c r="N71" t="str">
        <f t="shared" si="8"/>
        <v>2020_S10_21130002</v>
      </c>
    </row>
    <row r="72" spans="1:14" x14ac:dyDescent="0.25">
      <c r="A72" t="s">
        <v>238</v>
      </c>
      <c r="B72">
        <v>9</v>
      </c>
      <c r="C72" s="18">
        <v>44027</v>
      </c>
      <c r="D72" t="s">
        <v>149</v>
      </c>
      <c r="E72">
        <v>1.4999999999999999E-2</v>
      </c>
      <c r="F72">
        <v>7.0000000000000001E-3</v>
      </c>
      <c r="G72">
        <v>32.04</v>
      </c>
      <c r="H72">
        <v>22.999999999999996</v>
      </c>
      <c r="I72" t="s">
        <v>405</v>
      </c>
      <c r="J72">
        <v>2020</v>
      </c>
      <c r="K72">
        <f t="shared" si="10"/>
        <v>-0.2821473158551811</v>
      </c>
      <c r="L72">
        <f t="shared" si="9"/>
        <v>28.214731585518109</v>
      </c>
      <c r="M72">
        <f>VLOOKUP(D72,Sheet5!$H$2:$I$37,2,FALSE)</f>
        <v>21830001</v>
      </c>
      <c r="N72" t="str">
        <f t="shared" si="8"/>
        <v>2020_S9_21830001</v>
      </c>
    </row>
    <row r="73" spans="1:14" x14ac:dyDescent="0.25">
      <c r="A73" t="s">
        <v>243</v>
      </c>
      <c r="B73">
        <v>10</v>
      </c>
      <c r="C73" s="18">
        <v>44033</v>
      </c>
      <c r="D73" t="s">
        <v>118</v>
      </c>
      <c r="E73">
        <v>1.7999999999999999E-2</v>
      </c>
      <c r="F73">
        <v>0.01</v>
      </c>
      <c r="G73">
        <v>66.749999999999986</v>
      </c>
      <c r="H73">
        <v>106.7</v>
      </c>
      <c r="I73" t="s">
        <v>404</v>
      </c>
      <c r="J73">
        <v>2020</v>
      </c>
      <c r="K73">
        <f t="shared" si="10"/>
        <v>0.59850187265917643</v>
      </c>
      <c r="L73">
        <f t="shared" si="9"/>
        <v>59.85018726591764</v>
      </c>
      <c r="M73">
        <f>VLOOKUP(D73,Sheet5!$H$2:$I$37,2,FALSE)</f>
        <v>21130001</v>
      </c>
      <c r="N73" t="str">
        <f t="shared" si="8"/>
        <v>2020_S10_21130001</v>
      </c>
    </row>
    <row r="74" spans="1:14" x14ac:dyDescent="0.25">
      <c r="A74" t="s">
        <v>248</v>
      </c>
      <c r="B74">
        <v>10</v>
      </c>
      <c r="C74" s="18">
        <v>44033</v>
      </c>
      <c r="D74" t="s">
        <v>172</v>
      </c>
      <c r="E74">
        <v>1.7999999999999999E-2</v>
      </c>
      <c r="F74">
        <v>0.01</v>
      </c>
      <c r="G74">
        <v>64.079999999999984</v>
      </c>
      <c r="H74">
        <v>88.600000000000009</v>
      </c>
      <c r="I74" t="s">
        <v>405</v>
      </c>
      <c r="J74">
        <v>2020</v>
      </c>
      <c r="K74">
        <f t="shared" si="10"/>
        <v>0.38264669163545617</v>
      </c>
      <c r="L74">
        <f t="shared" si="9"/>
        <v>38.264669163545619</v>
      </c>
      <c r="M74">
        <f>VLOOKUP(D74,Sheet5!$H$2:$I$37,2,FALSE)</f>
        <v>21780001</v>
      </c>
      <c r="N74" t="str">
        <f t="shared" si="8"/>
        <v>2020_S10_21780001</v>
      </c>
    </row>
    <row r="75" spans="1:14" x14ac:dyDescent="0.25">
      <c r="A75" t="s">
        <v>249</v>
      </c>
      <c r="B75">
        <v>10</v>
      </c>
      <c r="C75" s="18">
        <v>44032</v>
      </c>
      <c r="D75" t="s">
        <v>193</v>
      </c>
      <c r="E75">
        <v>1.2E-2</v>
      </c>
      <c r="F75">
        <v>8.0000000000000002E-3</v>
      </c>
      <c r="G75">
        <v>31.411764705882355</v>
      </c>
      <c r="H75">
        <v>49.6</v>
      </c>
      <c r="I75" t="s">
        <v>405</v>
      </c>
      <c r="J75">
        <v>2020</v>
      </c>
      <c r="K75">
        <f t="shared" si="10"/>
        <v>0.57902621722846437</v>
      </c>
      <c r="L75">
        <f t="shared" si="9"/>
        <v>57.902621722846433</v>
      </c>
      <c r="M75">
        <f>VLOOKUP(D75,Sheet5!$H$2:$I$37,2,FALSE)</f>
        <v>21520001</v>
      </c>
      <c r="N75" t="str">
        <f t="shared" si="8"/>
        <v>2020_S10_21520001</v>
      </c>
    </row>
    <row r="76" spans="1:14" x14ac:dyDescent="0.25">
      <c r="A76" t="s">
        <v>250</v>
      </c>
      <c r="B76">
        <v>10</v>
      </c>
      <c r="C76" s="18">
        <v>44033</v>
      </c>
      <c r="D76" t="s">
        <v>174</v>
      </c>
      <c r="E76">
        <v>0.02</v>
      </c>
      <c r="F76">
        <v>1.0999999999999999E-2</v>
      </c>
      <c r="G76">
        <v>80.100000000000009</v>
      </c>
      <c r="H76">
        <v>66.400000000000006</v>
      </c>
      <c r="I76" t="s">
        <v>404</v>
      </c>
      <c r="J76">
        <v>2020</v>
      </c>
      <c r="K76">
        <f t="shared" si="10"/>
        <v>-0.17103620474406994</v>
      </c>
      <c r="L76">
        <f t="shared" si="9"/>
        <v>17.103620474406995</v>
      </c>
      <c r="M76">
        <f>VLOOKUP(D76,Sheet5!$H$2:$I$37,2,FALSE)</f>
        <v>21690001</v>
      </c>
      <c r="N76" t="str">
        <f t="shared" si="8"/>
        <v>2020_S10_21690001</v>
      </c>
    </row>
    <row r="77" spans="1:14" x14ac:dyDescent="0.25">
      <c r="A77" t="s">
        <v>252</v>
      </c>
      <c r="B77">
        <v>10</v>
      </c>
      <c r="C77" s="18">
        <v>44033</v>
      </c>
      <c r="D77" t="s">
        <v>148</v>
      </c>
      <c r="E77">
        <v>1.9E-2</v>
      </c>
      <c r="F77">
        <v>1.2E-2</v>
      </c>
      <c r="G77">
        <v>73.776315789473671</v>
      </c>
      <c r="H77">
        <v>102.3</v>
      </c>
      <c r="I77" t="s">
        <v>404</v>
      </c>
      <c r="J77">
        <v>2020</v>
      </c>
      <c r="K77">
        <f t="shared" si="10"/>
        <v>0.38662386302835761</v>
      </c>
      <c r="L77">
        <f t="shared" si="9"/>
        <v>38.662386302835763</v>
      </c>
      <c r="M77">
        <f>VLOOKUP(D77,Sheet5!$H$2:$I$37,2,FALSE)</f>
        <v>21920001</v>
      </c>
      <c r="N77" t="str">
        <f t="shared" si="8"/>
        <v>2020_S10_21920001</v>
      </c>
    </row>
    <row r="78" spans="1:14" x14ac:dyDescent="0.25">
      <c r="A78" t="s">
        <v>256</v>
      </c>
      <c r="B78">
        <v>11</v>
      </c>
      <c r="C78" s="18">
        <v>44040</v>
      </c>
      <c r="D78" t="s">
        <v>193</v>
      </c>
      <c r="E78">
        <v>1.4999999999999999E-2</v>
      </c>
      <c r="F78">
        <v>1.2999999999999999E-2</v>
      </c>
      <c r="G78">
        <v>15.705882352941178</v>
      </c>
      <c r="H78">
        <v>49.4</v>
      </c>
      <c r="I78" t="s">
        <v>405</v>
      </c>
      <c r="J78">
        <v>2020</v>
      </c>
      <c r="K78">
        <f t="shared" si="10"/>
        <v>2.1453183520599244</v>
      </c>
      <c r="L78">
        <f t="shared" si="9"/>
        <v>214.53183520599245</v>
      </c>
      <c r="M78">
        <f>VLOOKUP(D78,Sheet5!$H$2:$I$37,2,FALSE)</f>
        <v>21520001</v>
      </c>
      <c r="N78" t="str">
        <f t="shared" si="8"/>
        <v>2020_S11_21520001</v>
      </c>
    </row>
    <row r="79" spans="1:14" x14ac:dyDescent="0.25">
      <c r="A79" t="s">
        <v>258</v>
      </c>
      <c r="B79">
        <v>11</v>
      </c>
      <c r="C79" s="18">
        <v>44039</v>
      </c>
      <c r="D79" t="s">
        <v>255</v>
      </c>
      <c r="E79">
        <v>2.7E-2</v>
      </c>
      <c r="F79">
        <v>1.6E-2</v>
      </c>
      <c r="G79" s="24">
        <v>86.38235294117645</v>
      </c>
      <c r="H79">
        <v>123.99999999999999</v>
      </c>
      <c r="I79">
        <v>0</v>
      </c>
      <c r="J79">
        <v>2020</v>
      </c>
      <c r="K79">
        <f t="shared" si="10"/>
        <v>0.43547837929860422</v>
      </c>
      <c r="L79">
        <f t="shared" si="9"/>
        <v>43.547837929860421</v>
      </c>
      <c r="M79">
        <f>VLOOKUP(D79,Sheet5!$H$2:$I$37,2,FALSE)</f>
        <v>21040001</v>
      </c>
      <c r="N79" t="str">
        <f t="shared" si="8"/>
        <v>2020_S11_21040001</v>
      </c>
    </row>
    <row r="80" spans="1:14" x14ac:dyDescent="0.25">
      <c r="A80" t="s">
        <v>259</v>
      </c>
      <c r="B80">
        <v>11</v>
      </c>
      <c r="C80" s="18">
        <v>44040</v>
      </c>
      <c r="D80" t="s">
        <v>118</v>
      </c>
      <c r="E80">
        <v>8.9999999999999993E-3</v>
      </c>
      <c r="F80">
        <v>7.0000000000000001E-3</v>
      </c>
      <c r="G80">
        <v>25.838709677419342</v>
      </c>
      <c r="H80">
        <v>58.966999999999999</v>
      </c>
      <c r="I80" t="s">
        <v>405</v>
      </c>
      <c r="J80">
        <v>2020</v>
      </c>
      <c r="K80">
        <f t="shared" si="10"/>
        <v>1.2821186017478161</v>
      </c>
      <c r="L80">
        <f t="shared" si="9"/>
        <v>128.21186017478161</v>
      </c>
      <c r="M80">
        <f>VLOOKUP(D80,Sheet5!$H$2:$I$37,2,FALSE)</f>
        <v>21130001</v>
      </c>
      <c r="N80" t="str">
        <f t="shared" si="8"/>
        <v>2020_S11_21130001</v>
      </c>
    </row>
    <row r="81" spans="1:14" x14ac:dyDescent="0.25">
      <c r="A81" t="s">
        <v>262</v>
      </c>
      <c r="B81">
        <v>11</v>
      </c>
      <c r="C81" s="18">
        <v>44041</v>
      </c>
      <c r="D81" t="s">
        <v>151</v>
      </c>
      <c r="E81">
        <v>0.02</v>
      </c>
      <c r="F81">
        <v>1.2E-2</v>
      </c>
      <c r="G81">
        <v>64.08</v>
      </c>
      <c r="H81">
        <v>71.83</v>
      </c>
      <c r="I81" t="s">
        <v>404</v>
      </c>
      <c r="J81">
        <v>2020</v>
      </c>
      <c r="K81">
        <f t="shared" si="10"/>
        <v>0.12094257178526842</v>
      </c>
      <c r="L81">
        <f t="shared" si="9"/>
        <v>12.094257178526842</v>
      </c>
      <c r="M81">
        <f>VLOOKUP(D81,Sheet5!$H$2:$I$37,2,FALSE)</f>
        <v>21620001</v>
      </c>
      <c r="N81" t="str">
        <f t="shared" si="8"/>
        <v>2020_S11_21620001</v>
      </c>
    </row>
    <row r="82" spans="1:14" x14ac:dyDescent="0.25">
      <c r="A82" t="s">
        <v>264</v>
      </c>
      <c r="B82">
        <v>11</v>
      </c>
      <c r="C82" s="18">
        <v>44041</v>
      </c>
      <c r="D82" t="s">
        <v>148</v>
      </c>
      <c r="E82">
        <v>1.7000000000000001E-2</v>
      </c>
      <c r="F82">
        <v>0.01</v>
      </c>
      <c r="G82">
        <v>74.760000000000005</v>
      </c>
      <c r="H82">
        <v>74.569999999999993</v>
      </c>
      <c r="I82" t="s">
        <v>404</v>
      </c>
      <c r="J82">
        <v>2020</v>
      </c>
      <c r="K82">
        <f t="shared" si="10"/>
        <v>-2.5414660246122515E-3</v>
      </c>
      <c r="L82">
        <f t="shared" si="9"/>
        <v>0.25414660246122517</v>
      </c>
      <c r="M82">
        <f>VLOOKUP(D82,Sheet5!$H$2:$I$37,2,FALSE)</f>
        <v>21920001</v>
      </c>
      <c r="N82" t="str">
        <f t="shared" si="8"/>
        <v>2020_S11_21920001</v>
      </c>
    </row>
    <row r="83" spans="1:14" x14ac:dyDescent="0.25">
      <c r="A83" t="s">
        <v>265</v>
      </c>
      <c r="B83">
        <v>11</v>
      </c>
      <c r="C83" s="18">
        <v>44040</v>
      </c>
      <c r="D83" t="s">
        <v>278</v>
      </c>
      <c r="E83">
        <v>5.0000000000000001E-3</v>
      </c>
      <c r="F83">
        <v>3.0000000000000001E-3</v>
      </c>
      <c r="G83">
        <v>7.7019230769230775</v>
      </c>
      <c r="H83">
        <v>7.8</v>
      </c>
      <c r="I83" t="s">
        <v>405</v>
      </c>
      <c r="J83">
        <v>2020</v>
      </c>
      <c r="K83">
        <f t="shared" si="10"/>
        <v>1.2734082397003641E-2</v>
      </c>
      <c r="L83">
        <f t="shared" si="9"/>
        <v>1.2734082397003641</v>
      </c>
      <c r="M83">
        <f>VLOOKUP(D83,Sheet5!$H$2:$I$37,2,FALSE)</f>
        <v>21300006</v>
      </c>
      <c r="N83" t="str">
        <f t="shared" si="8"/>
        <v>2020_S11_21300006</v>
      </c>
    </row>
    <row r="84" spans="1:14" x14ac:dyDescent="0.25">
      <c r="A84" t="s">
        <v>268</v>
      </c>
      <c r="B84">
        <v>9</v>
      </c>
      <c r="C84" s="18">
        <v>44026</v>
      </c>
      <c r="D84" t="s">
        <v>172</v>
      </c>
      <c r="E84">
        <v>1.4999999999999999E-2</v>
      </c>
      <c r="F84">
        <v>8.9999999999999993E-3</v>
      </c>
      <c r="G84">
        <v>60.075000000000003</v>
      </c>
      <c r="H84">
        <v>111.70000000000002</v>
      </c>
      <c r="I84" t="s">
        <v>405</v>
      </c>
      <c r="J84">
        <v>2020</v>
      </c>
      <c r="K84">
        <f t="shared" si="10"/>
        <v>0.85934248855597195</v>
      </c>
      <c r="L84">
        <f t="shared" si="9"/>
        <v>85.93424885559719</v>
      </c>
      <c r="M84">
        <f>VLOOKUP(D84,Sheet5!$H$2:$I$37,2,FALSE)</f>
        <v>21780001</v>
      </c>
      <c r="N84" t="str">
        <f t="shared" si="8"/>
        <v>2020_S9_21780001</v>
      </c>
    </row>
    <row r="85" spans="1:14" x14ac:dyDescent="0.25">
      <c r="A85" t="s">
        <v>269</v>
      </c>
      <c r="B85">
        <v>11</v>
      </c>
      <c r="C85" s="18">
        <v>44040</v>
      </c>
      <c r="D85" t="s">
        <v>124</v>
      </c>
      <c r="E85">
        <v>1.4999999999999999E-2</v>
      </c>
      <c r="F85">
        <v>0.01</v>
      </c>
      <c r="G85">
        <v>40.866999999999997</v>
      </c>
      <c r="H85">
        <v>68.900000000000006</v>
      </c>
      <c r="I85" t="s">
        <v>405</v>
      </c>
      <c r="J85">
        <v>2020</v>
      </c>
      <c r="K85">
        <f t="shared" si="10"/>
        <v>0.68595688452785897</v>
      </c>
      <c r="L85">
        <f t="shared" si="9"/>
        <v>68.595688452785893</v>
      </c>
      <c r="M85">
        <f>VLOOKUP(D85,Sheet5!$H$2:$I$37,2,FALSE)</f>
        <v>21130002</v>
      </c>
      <c r="N85" t="str">
        <f t="shared" si="8"/>
        <v>2020_S11_21130002</v>
      </c>
    </row>
    <row r="86" spans="1:14" x14ac:dyDescent="0.25">
      <c r="A86" t="s">
        <v>270</v>
      </c>
      <c r="B86">
        <v>11</v>
      </c>
      <c r="C86" s="18">
        <v>44041</v>
      </c>
      <c r="D86" t="s">
        <v>174</v>
      </c>
      <c r="E86">
        <v>2.4E-2</v>
      </c>
      <c r="F86">
        <v>1.4999999999999999E-2</v>
      </c>
      <c r="G86">
        <v>94.855000000000004</v>
      </c>
      <c r="H86">
        <v>95.3</v>
      </c>
      <c r="I86" t="s">
        <v>404</v>
      </c>
      <c r="J86">
        <v>2020</v>
      </c>
      <c r="K86">
        <f t="shared" si="10"/>
        <v>4.6913710400083618E-3</v>
      </c>
      <c r="L86">
        <f t="shared" si="9"/>
        <v>0.46913710400083619</v>
      </c>
      <c r="M86">
        <f>VLOOKUP(D86,Sheet5!$H$2:$I$37,2,FALSE)</f>
        <v>21690001</v>
      </c>
      <c r="N86" t="str">
        <f t="shared" si="8"/>
        <v>2020_S11_21690001</v>
      </c>
    </row>
    <row r="87" spans="1:14" x14ac:dyDescent="0.25">
      <c r="A87" t="s">
        <v>281</v>
      </c>
      <c r="B87">
        <v>12</v>
      </c>
      <c r="C87" s="18">
        <v>44047</v>
      </c>
      <c r="D87" t="s">
        <v>148</v>
      </c>
      <c r="E87">
        <v>1.7999999999999999E-2</v>
      </c>
      <c r="F87">
        <v>1.2E-2</v>
      </c>
      <c r="G87">
        <v>55.241</v>
      </c>
      <c r="H87">
        <v>76</v>
      </c>
      <c r="I87" t="s">
        <v>404</v>
      </c>
      <c r="J87">
        <v>2020</v>
      </c>
      <c r="K87">
        <f t="shared" si="10"/>
        <v>0.37578972140258143</v>
      </c>
      <c r="L87">
        <f t="shared" si="9"/>
        <v>37.578972140258145</v>
      </c>
      <c r="M87">
        <f>VLOOKUP(D87,Sheet5!$H$2:$I$37,2,FALSE)</f>
        <v>21920001</v>
      </c>
      <c r="N87" t="str">
        <f t="shared" si="8"/>
        <v>2020_S12_21920001</v>
      </c>
    </row>
    <row r="88" spans="1:14" x14ac:dyDescent="0.25">
      <c r="A88" t="s">
        <v>282</v>
      </c>
      <c r="B88">
        <v>12</v>
      </c>
      <c r="C88" s="18">
        <v>44046</v>
      </c>
      <c r="D88" t="s">
        <v>118</v>
      </c>
      <c r="E88">
        <v>1.2E-2</v>
      </c>
      <c r="F88">
        <v>6.0000000000000001E-3</v>
      </c>
      <c r="G88">
        <v>51.677</v>
      </c>
      <c r="H88">
        <v>86.6</v>
      </c>
      <c r="I88" t="s">
        <v>405</v>
      </c>
      <c r="J88">
        <v>2020</v>
      </c>
      <c r="K88">
        <f t="shared" si="10"/>
        <v>0.67579387348336772</v>
      </c>
      <c r="L88">
        <f t="shared" si="9"/>
        <v>67.579387348336766</v>
      </c>
      <c r="M88">
        <f>VLOOKUP(D88,Sheet5!$H$2:$I$37,2,FALSE)</f>
        <v>21130001</v>
      </c>
      <c r="N88" t="str">
        <f t="shared" si="8"/>
        <v>2020_S12_21130001</v>
      </c>
    </row>
    <row r="89" spans="1:14" x14ac:dyDescent="0.25">
      <c r="A89" t="s">
        <v>302</v>
      </c>
      <c r="B89">
        <v>12</v>
      </c>
      <c r="C89" s="18">
        <v>44046</v>
      </c>
      <c r="D89" t="s">
        <v>273</v>
      </c>
      <c r="E89">
        <v>3.4000000000000002E-2</v>
      </c>
      <c r="F89">
        <v>0.02</v>
      </c>
      <c r="G89" s="24">
        <v>105.63913043478261</v>
      </c>
      <c r="H89">
        <v>158.4</v>
      </c>
      <c r="I89">
        <v>0</v>
      </c>
      <c r="J89">
        <v>2020</v>
      </c>
      <c r="K89">
        <f t="shared" si="10"/>
        <v>0.49944437584887019</v>
      </c>
      <c r="L89">
        <f t="shared" si="9"/>
        <v>49.944437584887019</v>
      </c>
      <c r="M89">
        <f>VLOOKUP(D89,Sheet5!$H$2:$I$37,2,FALSE)</f>
        <v>21860001</v>
      </c>
      <c r="N89" t="str">
        <f t="shared" si="8"/>
        <v>2020_S12_21860001</v>
      </c>
    </row>
    <row r="90" spans="1:14" x14ac:dyDescent="0.25">
      <c r="A90" t="s">
        <v>285</v>
      </c>
      <c r="B90">
        <v>12</v>
      </c>
      <c r="C90" s="18">
        <v>44047</v>
      </c>
      <c r="D90" t="s">
        <v>124</v>
      </c>
      <c r="E90">
        <v>8.9999999999999993E-3</v>
      </c>
      <c r="F90">
        <v>4.0000000000000001E-3</v>
      </c>
      <c r="G90">
        <v>46.569000000000003</v>
      </c>
      <c r="H90">
        <v>93.7</v>
      </c>
      <c r="I90" t="s">
        <v>405</v>
      </c>
      <c r="J90">
        <v>2020</v>
      </c>
      <c r="K90">
        <f t="shared" si="10"/>
        <v>1.0120681139814038</v>
      </c>
      <c r="L90">
        <f t="shared" si="9"/>
        <v>101.20681139814039</v>
      </c>
      <c r="M90">
        <f>VLOOKUP(D90,Sheet5!$H$2:$I$37,2,FALSE)</f>
        <v>21130002</v>
      </c>
      <c r="N90" t="str">
        <f t="shared" si="8"/>
        <v>2020_S12_21130002</v>
      </c>
    </row>
    <row r="91" spans="1:14" x14ac:dyDescent="0.25">
      <c r="A91" t="s">
        <v>304</v>
      </c>
      <c r="B91">
        <v>12</v>
      </c>
      <c r="C91" s="18">
        <v>44046</v>
      </c>
      <c r="D91" t="s">
        <v>125</v>
      </c>
      <c r="E91">
        <v>1.7000000000000001E-2</v>
      </c>
      <c r="F91">
        <v>0.01</v>
      </c>
      <c r="G91" s="24">
        <v>43.61</v>
      </c>
      <c r="H91">
        <v>143.69999999999999</v>
      </c>
      <c r="I91">
        <v>0</v>
      </c>
      <c r="J91">
        <v>2020</v>
      </c>
      <c r="K91">
        <f t="shared" si="10"/>
        <v>2.2951157991286402</v>
      </c>
      <c r="L91">
        <f t="shared" si="9"/>
        <v>229.51157991286402</v>
      </c>
      <c r="M91">
        <f>VLOOKUP(D91,Sheet5!$H$2:$I$37,2,FALSE)</f>
        <v>21770001</v>
      </c>
      <c r="N91" t="str">
        <f t="shared" si="8"/>
        <v>2020_S12_21770001</v>
      </c>
    </row>
    <row r="92" spans="1:14" x14ac:dyDescent="0.25">
      <c r="A92" t="s">
        <v>288</v>
      </c>
      <c r="B92">
        <v>12</v>
      </c>
      <c r="C92" s="18">
        <v>44046</v>
      </c>
      <c r="D92" t="s">
        <v>151</v>
      </c>
      <c r="E92">
        <v>2.1000000000000001E-2</v>
      </c>
      <c r="F92">
        <v>1.2E-2</v>
      </c>
      <c r="G92">
        <v>72.09</v>
      </c>
      <c r="H92">
        <v>78.2</v>
      </c>
      <c r="I92" t="s">
        <v>404</v>
      </c>
      <c r="J92">
        <v>2020</v>
      </c>
      <c r="K92">
        <f t="shared" si="10"/>
        <v>8.4755167152170879E-2</v>
      </c>
      <c r="L92">
        <f t="shared" si="9"/>
        <v>8.475516715217088</v>
      </c>
      <c r="M92">
        <f>VLOOKUP(D92,Sheet5!$H$2:$I$37,2,FALSE)</f>
        <v>21620001</v>
      </c>
      <c r="N92" t="str">
        <f t="shared" si="8"/>
        <v>2020_S12_21620001</v>
      </c>
    </row>
    <row r="93" spans="1:14" x14ac:dyDescent="0.25">
      <c r="A93" t="s">
        <v>306</v>
      </c>
      <c r="B93">
        <v>12</v>
      </c>
      <c r="C93" s="18">
        <v>44047</v>
      </c>
      <c r="D93" t="s">
        <v>278</v>
      </c>
      <c r="E93">
        <v>3.4000000000000002E-2</v>
      </c>
      <c r="F93">
        <v>0.02</v>
      </c>
      <c r="G93" s="24">
        <v>110.44090909090909</v>
      </c>
      <c r="H93">
        <v>194.9</v>
      </c>
      <c r="I93">
        <v>0</v>
      </c>
      <c r="J93">
        <v>2020</v>
      </c>
      <c r="K93">
        <f t="shared" si="10"/>
        <v>0.764744618677203</v>
      </c>
      <c r="L93">
        <f t="shared" si="9"/>
        <v>76.474461867720294</v>
      </c>
      <c r="M93">
        <f>VLOOKUP(D93,Sheet5!$H$2:$I$37,2,FALSE)</f>
        <v>21300006</v>
      </c>
      <c r="N93" t="str">
        <f t="shared" si="8"/>
        <v>2020_S12_21300006</v>
      </c>
    </row>
    <row r="94" spans="1:14" x14ac:dyDescent="0.25">
      <c r="A94" t="s">
        <v>292</v>
      </c>
      <c r="B94">
        <v>12</v>
      </c>
      <c r="C94" s="18">
        <v>44047</v>
      </c>
      <c r="D94" t="s">
        <v>193</v>
      </c>
      <c r="E94">
        <v>1.0999999999999999E-2</v>
      </c>
      <c r="F94">
        <v>6.0000000000000001E-3</v>
      </c>
      <c r="G94">
        <v>46.03</v>
      </c>
      <c r="H94">
        <v>83.6</v>
      </c>
      <c r="I94" t="s">
        <v>404</v>
      </c>
      <c r="J94">
        <v>2020</v>
      </c>
      <c r="K94">
        <f t="shared" si="10"/>
        <v>0.81620682163806202</v>
      </c>
      <c r="L94">
        <f t="shared" si="9"/>
        <v>81.620682163806208</v>
      </c>
      <c r="M94">
        <f>VLOOKUP(D94,Sheet5!$H$2:$I$37,2,FALSE)</f>
        <v>21520001</v>
      </c>
      <c r="N94" t="str">
        <f t="shared" si="8"/>
        <v>2020_S12_21520001</v>
      </c>
    </row>
    <row r="95" spans="1:14" x14ac:dyDescent="0.25">
      <c r="A95" t="s">
        <v>293</v>
      </c>
      <c r="B95">
        <v>12</v>
      </c>
      <c r="C95" s="18">
        <v>44047</v>
      </c>
      <c r="D95" t="s">
        <v>149</v>
      </c>
      <c r="E95">
        <v>5.7000000000000002E-2</v>
      </c>
      <c r="F95">
        <v>3.4000000000000002E-2</v>
      </c>
      <c r="G95" s="24">
        <v>184.23</v>
      </c>
      <c r="H95">
        <v>264.53333333333336</v>
      </c>
      <c r="I95">
        <v>0</v>
      </c>
      <c r="J95">
        <v>2020</v>
      </c>
      <c r="K95">
        <f t="shared" si="10"/>
        <v>0.43588630154336089</v>
      </c>
      <c r="L95">
        <f t="shared" si="9"/>
        <v>43.588630154336087</v>
      </c>
      <c r="M95">
        <f>VLOOKUP(D95,Sheet5!$H$2:$I$37,2,FALSE)</f>
        <v>21830001</v>
      </c>
      <c r="N95" t="str">
        <f t="shared" si="8"/>
        <v>2020_S12_21830001</v>
      </c>
    </row>
    <row r="96" spans="1:14" x14ac:dyDescent="0.25">
      <c r="A96" t="s">
        <v>294</v>
      </c>
      <c r="B96">
        <v>12</v>
      </c>
      <c r="C96" s="18">
        <v>44048</v>
      </c>
      <c r="D96" t="s">
        <v>279</v>
      </c>
      <c r="E96">
        <v>4.0000000000000001E-3</v>
      </c>
      <c r="F96">
        <v>0</v>
      </c>
      <c r="G96" s="24">
        <v>32.04</v>
      </c>
      <c r="H96">
        <v>28.599999999999998</v>
      </c>
      <c r="I96">
        <v>0</v>
      </c>
      <c r="J96">
        <v>2020</v>
      </c>
      <c r="K96">
        <f t="shared" si="10"/>
        <v>-0.10736579275905123</v>
      </c>
      <c r="L96">
        <f t="shared" si="9"/>
        <v>10.736579275905122</v>
      </c>
      <c r="M96">
        <f>VLOOKUP(D96,Sheet5!$H$2:$I$37,2,FALSE)</f>
        <v>21170001</v>
      </c>
      <c r="N96" t="str">
        <f t="shared" si="8"/>
        <v>2020_S12_21170001</v>
      </c>
    </row>
    <row r="97" spans="1:14" x14ac:dyDescent="0.25">
      <c r="A97" t="s">
        <v>310</v>
      </c>
      <c r="B97">
        <v>12</v>
      </c>
      <c r="C97" s="18">
        <v>44048</v>
      </c>
      <c r="D97" t="s">
        <v>172</v>
      </c>
      <c r="E97">
        <v>2.7E-2</v>
      </c>
      <c r="F97">
        <v>1.6E-2</v>
      </c>
      <c r="G97" s="24">
        <v>81.236170212765941</v>
      </c>
      <c r="H97">
        <v>146.9</v>
      </c>
      <c r="I97" t="s">
        <v>404</v>
      </c>
      <c r="J97">
        <v>2020</v>
      </c>
      <c r="K97">
        <f t="shared" si="10"/>
        <v>0.80830779707184242</v>
      </c>
      <c r="L97">
        <f t="shared" si="9"/>
        <v>80.830779707184234</v>
      </c>
      <c r="M97">
        <f>VLOOKUP(D97,Sheet5!$H$2:$I$37,2,FALSE)</f>
        <v>21780001</v>
      </c>
      <c r="N97" t="str">
        <f t="shared" si="8"/>
        <v>2020_S12_21780001</v>
      </c>
    </row>
    <row r="98" spans="1:14" x14ac:dyDescent="0.25">
      <c r="A98" t="s">
        <v>298</v>
      </c>
      <c r="B98">
        <v>12</v>
      </c>
      <c r="C98" s="18">
        <v>44048</v>
      </c>
      <c r="D98" t="s">
        <v>126</v>
      </c>
      <c r="E98">
        <v>3.9E-2</v>
      </c>
      <c r="F98">
        <v>2.3E-2</v>
      </c>
      <c r="G98" s="24">
        <v>130.77551020408166</v>
      </c>
      <c r="H98">
        <v>117.23333333333333</v>
      </c>
      <c r="I98" t="s">
        <v>404</v>
      </c>
      <c r="J98">
        <v>2020</v>
      </c>
      <c r="K98">
        <f t="shared" ref="K98:K130" si="11">(H98-G98)/G98</f>
        <v>-0.10355285060341254</v>
      </c>
      <c r="L98">
        <f t="shared" si="9"/>
        <v>10.355285060341254</v>
      </c>
      <c r="M98">
        <f>VLOOKUP(D98,Sheet5!$H$2:$I$37,2,FALSE)</f>
        <v>21880001</v>
      </c>
      <c r="N98" t="str">
        <f t="shared" si="8"/>
        <v>2020_S12_21880001</v>
      </c>
    </row>
    <row r="99" spans="1:14" x14ac:dyDescent="0.25">
      <c r="A99" t="s">
        <v>323</v>
      </c>
      <c r="B99">
        <v>13</v>
      </c>
      <c r="C99" s="18">
        <v>44054</v>
      </c>
      <c r="D99" t="s">
        <v>124</v>
      </c>
      <c r="E99">
        <v>1.4E-2</v>
      </c>
      <c r="F99">
        <v>8.0000000000000002E-3</v>
      </c>
      <c r="G99" s="24">
        <v>51.677419354838712</v>
      </c>
      <c r="H99">
        <v>79.399999999999991</v>
      </c>
      <c r="I99" t="s">
        <v>405</v>
      </c>
      <c r="J99">
        <v>2020</v>
      </c>
      <c r="K99">
        <f t="shared" si="11"/>
        <v>0.53645443196004972</v>
      </c>
      <c r="L99">
        <f t="shared" si="9"/>
        <v>53.645443196004969</v>
      </c>
      <c r="M99">
        <f>VLOOKUP(D99,Sheet5!$H$2:$I$37,2,FALSE)</f>
        <v>21130002</v>
      </c>
      <c r="N99" t="str">
        <f t="shared" si="8"/>
        <v>2020_S13_21130002</v>
      </c>
    </row>
    <row r="100" spans="1:14" x14ac:dyDescent="0.25">
      <c r="A100" t="s">
        <v>325</v>
      </c>
      <c r="B100">
        <v>13</v>
      </c>
      <c r="C100" s="18">
        <v>44056</v>
      </c>
      <c r="D100" t="s">
        <v>174</v>
      </c>
      <c r="E100">
        <v>3.4000000000000002E-2</v>
      </c>
      <c r="F100">
        <v>2.1000000000000001E-2</v>
      </c>
      <c r="G100" s="24">
        <v>106.25510204081633</v>
      </c>
      <c r="H100">
        <v>142.69999999999999</v>
      </c>
      <c r="I100">
        <v>0</v>
      </c>
      <c r="J100">
        <v>2020</v>
      </c>
      <c r="K100">
        <f t="shared" si="11"/>
        <v>0.34299433400556989</v>
      </c>
      <c r="L100">
        <f t="shared" si="9"/>
        <v>34.299433400556993</v>
      </c>
      <c r="M100">
        <f>VLOOKUP(D100,Sheet5!$H$2:$I$37,2,FALSE)</f>
        <v>21690001</v>
      </c>
      <c r="N100" t="str">
        <f t="shared" si="8"/>
        <v>2020_S13_21690001</v>
      </c>
    </row>
    <row r="101" spans="1:14" x14ac:dyDescent="0.25">
      <c r="A101" t="s">
        <v>326</v>
      </c>
      <c r="B101">
        <v>13</v>
      </c>
      <c r="C101" s="18">
        <v>44054</v>
      </c>
      <c r="D101" t="s">
        <v>125</v>
      </c>
      <c r="E101">
        <v>1.7999999999999999E-2</v>
      </c>
      <c r="F101">
        <v>3.0000000000000001E-3</v>
      </c>
      <c r="G101" s="24">
        <v>125.15625</v>
      </c>
      <c r="H101">
        <v>81.400000000000006</v>
      </c>
      <c r="I101" t="s">
        <v>405</v>
      </c>
      <c r="J101">
        <v>2020</v>
      </c>
      <c r="K101">
        <f t="shared" si="11"/>
        <v>-0.3496129837702871</v>
      </c>
      <c r="L101">
        <f t="shared" si="9"/>
        <v>34.961298377028712</v>
      </c>
      <c r="M101">
        <f>VLOOKUP(D101,Sheet5!$H$2:$I$37,2,FALSE)</f>
        <v>21770001</v>
      </c>
      <c r="N101" t="str">
        <f t="shared" si="8"/>
        <v>2020_S13_21770001</v>
      </c>
    </row>
    <row r="102" spans="1:14" x14ac:dyDescent="0.25">
      <c r="A102" t="s">
        <v>328</v>
      </c>
      <c r="B102">
        <v>13</v>
      </c>
      <c r="C102" s="18">
        <v>44054</v>
      </c>
      <c r="D102" t="s">
        <v>172</v>
      </c>
      <c r="E102">
        <v>2.4E-2</v>
      </c>
      <c r="F102">
        <v>1.4999999999999999E-2</v>
      </c>
      <c r="G102" s="24">
        <v>84.811764705882368</v>
      </c>
      <c r="H102">
        <v>146.9</v>
      </c>
      <c r="I102" t="s">
        <v>404</v>
      </c>
      <c r="J102">
        <v>2020</v>
      </c>
      <c r="K102">
        <f t="shared" si="11"/>
        <v>0.73207102233319443</v>
      </c>
      <c r="L102">
        <f t="shared" si="9"/>
        <v>73.207102233319446</v>
      </c>
      <c r="M102">
        <f>VLOOKUP(D102,Sheet5!$H$2:$I$37,2,FALSE)</f>
        <v>21780001</v>
      </c>
      <c r="N102" t="str">
        <f t="shared" si="8"/>
        <v>2020_S13_21780001</v>
      </c>
    </row>
    <row r="103" spans="1:14" x14ac:dyDescent="0.25">
      <c r="A103" t="s">
        <v>331</v>
      </c>
      <c r="B103">
        <v>13</v>
      </c>
      <c r="C103" s="18">
        <v>44054</v>
      </c>
      <c r="D103" t="s">
        <v>118</v>
      </c>
      <c r="E103">
        <v>1.0999999999999999E-2</v>
      </c>
      <c r="F103">
        <v>6.0000000000000001E-3</v>
      </c>
      <c r="G103" s="24">
        <v>60.681818181818173</v>
      </c>
      <c r="H103">
        <v>81.599999999999994</v>
      </c>
      <c r="I103" t="s">
        <v>404</v>
      </c>
      <c r="J103">
        <v>2020</v>
      </c>
      <c r="K103">
        <f t="shared" si="11"/>
        <v>0.34471910112359561</v>
      </c>
      <c r="L103">
        <f t="shared" si="9"/>
        <v>34.471910112359559</v>
      </c>
      <c r="M103">
        <f>VLOOKUP(D103,Sheet5!$H$2:$I$37,2,FALSE)</f>
        <v>21130001</v>
      </c>
      <c r="N103" t="str">
        <f t="shared" si="8"/>
        <v>2020_S13_21130001</v>
      </c>
    </row>
    <row r="104" spans="1:14" x14ac:dyDescent="0.25">
      <c r="A104" t="s">
        <v>332</v>
      </c>
      <c r="B104">
        <v>13</v>
      </c>
      <c r="C104" s="18">
        <v>44056</v>
      </c>
      <c r="D104" t="s">
        <v>192</v>
      </c>
      <c r="E104">
        <v>3.2000000000000001E-2</v>
      </c>
      <c r="F104">
        <v>0.02</v>
      </c>
      <c r="G104" s="24">
        <v>98.081632653061234</v>
      </c>
      <c r="H104">
        <v>140.4</v>
      </c>
      <c r="I104">
        <v>0</v>
      </c>
      <c r="J104">
        <v>2020</v>
      </c>
      <c r="K104">
        <f t="shared" si="11"/>
        <v>0.43146067415730327</v>
      </c>
      <c r="L104">
        <f t="shared" si="9"/>
        <v>43.146067415730329</v>
      </c>
      <c r="M104">
        <f>VLOOKUP(D104,Sheet5!$H$2:$I$37,2,FALSE)</f>
        <v>21870001</v>
      </c>
      <c r="N104" t="str">
        <f t="shared" si="8"/>
        <v>2020_S13_21870001</v>
      </c>
    </row>
    <row r="105" spans="1:14" x14ac:dyDescent="0.25">
      <c r="A105" t="s">
        <v>334</v>
      </c>
      <c r="B105">
        <v>13</v>
      </c>
      <c r="C105" s="18">
        <v>44056</v>
      </c>
      <c r="D105" t="s">
        <v>149</v>
      </c>
      <c r="E105">
        <v>5.1999999999999998E-2</v>
      </c>
      <c r="F105">
        <v>3.2000000000000001E-2</v>
      </c>
      <c r="G105" s="24">
        <v>163.46938775510199</v>
      </c>
      <c r="H105">
        <v>197</v>
      </c>
      <c r="I105">
        <v>0</v>
      </c>
      <c r="J105">
        <v>2020</v>
      </c>
      <c r="K105">
        <f t="shared" si="11"/>
        <v>0.2051186017478156</v>
      </c>
      <c r="L105">
        <f t="shared" si="9"/>
        <v>20.51186017478156</v>
      </c>
      <c r="M105">
        <f>VLOOKUP(D105,Sheet5!$H$2:$I$37,2,FALSE)</f>
        <v>21830001</v>
      </c>
      <c r="N105" t="str">
        <f t="shared" si="8"/>
        <v>2020_S13_21830001</v>
      </c>
    </row>
    <row r="106" spans="1:14" x14ac:dyDescent="0.25">
      <c r="A106" t="s">
        <v>335</v>
      </c>
      <c r="B106">
        <v>13</v>
      </c>
      <c r="C106" s="18">
        <v>44053</v>
      </c>
      <c r="D106" t="s">
        <v>273</v>
      </c>
      <c r="E106">
        <v>5.7000000000000002E-2</v>
      </c>
      <c r="F106">
        <v>3.4000000000000002E-2</v>
      </c>
      <c r="G106" s="24">
        <v>283.43076923076922</v>
      </c>
      <c r="H106">
        <v>352.2</v>
      </c>
      <c r="I106">
        <v>0</v>
      </c>
      <c r="J106">
        <v>2020</v>
      </c>
      <c r="K106">
        <f t="shared" si="11"/>
        <v>0.242631493242143</v>
      </c>
      <c r="L106">
        <f t="shared" si="9"/>
        <v>24.2631493242143</v>
      </c>
      <c r="M106">
        <f>VLOOKUP(D106,Sheet5!$H$2:$I$37,2,FALSE)</f>
        <v>21860001</v>
      </c>
      <c r="N106" t="str">
        <f t="shared" si="8"/>
        <v>2020_S13_21860001</v>
      </c>
    </row>
    <row r="107" spans="1:14" x14ac:dyDescent="0.25">
      <c r="A107" t="s">
        <v>337</v>
      </c>
      <c r="B107">
        <v>13</v>
      </c>
      <c r="C107" s="18">
        <v>44054</v>
      </c>
      <c r="D107" t="s">
        <v>126</v>
      </c>
      <c r="E107">
        <v>2.4E-2</v>
      </c>
      <c r="F107">
        <v>1.4999999999999999E-2</v>
      </c>
      <c r="G107" s="24">
        <v>150.1875</v>
      </c>
      <c r="H107">
        <v>135.4</v>
      </c>
      <c r="I107">
        <v>0</v>
      </c>
      <c r="J107">
        <v>2020</v>
      </c>
      <c r="K107">
        <f t="shared" si="11"/>
        <v>-9.8460258010819771E-2</v>
      </c>
      <c r="L107">
        <f t="shared" si="9"/>
        <v>9.8460258010819768</v>
      </c>
      <c r="M107">
        <f>VLOOKUP(D107,Sheet5!$H$2:$I$37,2,FALSE)</f>
        <v>21880001</v>
      </c>
      <c r="N107" t="str">
        <f t="shared" si="8"/>
        <v>2020_S13_21880001</v>
      </c>
    </row>
    <row r="108" spans="1:14" x14ac:dyDescent="0.25">
      <c r="A108" t="s">
        <v>341</v>
      </c>
      <c r="B108">
        <v>13</v>
      </c>
      <c r="C108" s="18">
        <v>44055</v>
      </c>
      <c r="D108" t="s">
        <v>148</v>
      </c>
      <c r="E108">
        <v>5.0999999999999997E-2</v>
      </c>
      <c r="F108">
        <v>0.03</v>
      </c>
      <c r="G108" s="24">
        <v>147.25454545454545</v>
      </c>
      <c r="H108">
        <v>178.2</v>
      </c>
      <c r="I108">
        <v>0</v>
      </c>
      <c r="J108">
        <v>2020</v>
      </c>
      <c r="K108">
        <f t="shared" si="11"/>
        <v>0.21014940116063707</v>
      </c>
      <c r="L108">
        <f t="shared" si="9"/>
        <v>21.014940116063705</v>
      </c>
      <c r="M108">
        <f>VLOOKUP(D108,Sheet5!$H$2:$I$37,2,FALSE)</f>
        <v>21920001</v>
      </c>
      <c r="N108" t="str">
        <f t="shared" si="8"/>
        <v>2020_S13_21920001</v>
      </c>
    </row>
    <row r="109" spans="1:14" x14ac:dyDescent="0.25">
      <c r="A109" t="s">
        <v>345</v>
      </c>
      <c r="B109">
        <v>14</v>
      </c>
      <c r="C109" s="18">
        <v>44061</v>
      </c>
      <c r="D109" t="s">
        <v>124</v>
      </c>
      <c r="E109">
        <v>1.6E-2</v>
      </c>
      <c r="F109">
        <v>8.9999999999999993E-3</v>
      </c>
      <c r="G109" s="24">
        <v>56.07</v>
      </c>
      <c r="H109">
        <v>98.833333333333329</v>
      </c>
      <c r="I109" t="s">
        <v>404</v>
      </c>
      <c r="J109">
        <v>2020</v>
      </c>
      <c r="K109">
        <f t="shared" si="11"/>
        <v>0.76267760537423446</v>
      </c>
      <c r="L109">
        <f t="shared" si="9"/>
        <v>76.267760537423442</v>
      </c>
      <c r="M109">
        <f>VLOOKUP(D109,Sheet5!$H$2:$I$37,2,FALSE)</f>
        <v>21130002</v>
      </c>
      <c r="N109" t="str">
        <f t="shared" si="8"/>
        <v>2020_S14_21130002</v>
      </c>
    </row>
    <row r="110" spans="1:14" x14ac:dyDescent="0.25">
      <c r="A110" t="s">
        <v>346</v>
      </c>
      <c r="B110">
        <v>14</v>
      </c>
      <c r="C110" s="18">
        <v>44061</v>
      </c>
      <c r="D110" t="s">
        <v>118</v>
      </c>
      <c r="E110">
        <v>1.6E-2</v>
      </c>
      <c r="F110">
        <v>8.0000000000000002E-3</v>
      </c>
      <c r="G110" s="24">
        <v>65.387755102040828</v>
      </c>
      <c r="H110">
        <v>86.300000000000011</v>
      </c>
      <c r="I110" t="s">
        <v>404</v>
      </c>
      <c r="J110">
        <v>2020</v>
      </c>
      <c r="K110">
        <f t="shared" si="11"/>
        <v>0.31981897627965039</v>
      </c>
      <c r="L110">
        <f t="shared" si="9"/>
        <v>31.98189762796504</v>
      </c>
      <c r="M110">
        <f>VLOOKUP(D110,Sheet5!$H$2:$I$37,2,FALSE)</f>
        <v>21130001</v>
      </c>
      <c r="N110" t="str">
        <f t="shared" si="8"/>
        <v>2020_S14_21130001</v>
      </c>
    </row>
    <row r="111" spans="1:14" x14ac:dyDescent="0.25">
      <c r="A111" t="s">
        <v>347</v>
      </c>
      <c r="B111">
        <v>14</v>
      </c>
      <c r="C111" s="18">
        <v>44061</v>
      </c>
      <c r="D111" t="s">
        <v>255</v>
      </c>
      <c r="E111">
        <v>1.0999999999999999E-2</v>
      </c>
      <c r="F111">
        <v>6.0000000000000001E-3</v>
      </c>
      <c r="G111" s="24">
        <v>39.264705882352928</v>
      </c>
      <c r="H111">
        <v>45.499999999999993</v>
      </c>
      <c r="I111">
        <v>0</v>
      </c>
      <c r="J111">
        <v>2020</v>
      </c>
      <c r="K111">
        <f t="shared" si="11"/>
        <v>0.15880149812734104</v>
      </c>
      <c r="L111">
        <f t="shared" si="9"/>
        <v>15.880149812734103</v>
      </c>
      <c r="M111">
        <f>VLOOKUP(D111,Sheet5!$H$2:$I$37,2,FALSE)</f>
        <v>21040001</v>
      </c>
      <c r="N111" t="str">
        <f t="shared" si="8"/>
        <v>2020_S14_21040001</v>
      </c>
    </row>
    <row r="112" spans="1:14" x14ac:dyDescent="0.25">
      <c r="A112" t="s">
        <v>348</v>
      </c>
      <c r="B112">
        <v>14</v>
      </c>
      <c r="C112" s="18">
        <v>44062</v>
      </c>
      <c r="D112" t="s">
        <v>172</v>
      </c>
      <c r="E112">
        <v>1.7999999999999999E-2</v>
      </c>
      <c r="F112">
        <v>0.01</v>
      </c>
      <c r="G112" s="24">
        <v>91.542857142857116</v>
      </c>
      <c r="H112">
        <v>140.9</v>
      </c>
      <c r="I112">
        <v>0</v>
      </c>
      <c r="J112">
        <v>2020</v>
      </c>
      <c r="K112">
        <f t="shared" si="11"/>
        <v>0.5391697877652939</v>
      </c>
      <c r="L112">
        <f t="shared" si="9"/>
        <v>53.91697877652939</v>
      </c>
      <c r="M112">
        <f>VLOOKUP(D112,Sheet5!$H$2:$I$37,2,FALSE)</f>
        <v>21780001</v>
      </c>
      <c r="N112" t="str">
        <f t="shared" si="8"/>
        <v>2020_S14_21780001</v>
      </c>
    </row>
    <row r="113" spans="1:14" x14ac:dyDescent="0.25">
      <c r="A113" t="s">
        <v>350</v>
      </c>
      <c r="B113">
        <v>14</v>
      </c>
      <c r="C113" s="18">
        <v>44060</v>
      </c>
      <c r="D113" t="s">
        <v>151</v>
      </c>
      <c r="E113">
        <v>1.4E-2</v>
      </c>
      <c r="F113">
        <v>8.9999999999999993E-3</v>
      </c>
      <c r="G113" s="24">
        <v>41.718750000000007</v>
      </c>
      <c r="H113">
        <v>64.833333333333329</v>
      </c>
      <c r="I113" t="s">
        <v>404</v>
      </c>
      <c r="J113">
        <v>2020</v>
      </c>
      <c r="K113">
        <f t="shared" si="11"/>
        <v>0.55405742821473125</v>
      </c>
      <c r="L113">
        <f t="shared" si="9"/>
        <v>55.405742821473126</v>
      </c>
      <c r="M113">
        <f>VLOOKUP(D113,Sheet5!$H$2:$I$37,2,FALSE)</f>
        <v>21620001</v>
      </c>
      <c r="N113" t="str">
        <f t="shared" si="8"/>
        <v>2020_S14_21620001</v>
      </c>
    </row>
    <row r="114" spans="1:14" x14ac:dyDescent="0.25">
      <c r="A114" t="s">
        <v>351</v>
      </c>
      <c r="B114">
        <v>14</v>
      </c>
      <c r="C114" s="18">
        <v>44060</v>
      </c>
      <c r="D114" t="s">
        <v>174</v>
      </c>
      <c r="E114">
        <v>0.02</v>
      </c>
      <c r="F114">
        <v>1.2999999999999999E-2</v>
      </c>
      <c r="G114" s="24">
        <v>56.07</v>
      </c>
      <c r="H114">
        <v>119.8</v>
      </c>
      <c r="I114">
        <v>0</v>
      </c>
      <c r="J114">
        <v>2020</v>
      </c>
      <c r="K114">
        <f t="shared" si="11"/>
        <v>1.1366149456037096</v>
      </c>
      <c r="L114">
        <f t="shared" si="9"/>
        <v>113.66149456037095</v>
      </c>
      <c r="M114">
        <f>VLOOKUP(D114,Sheet5!$H$2:$I$37,2,FALSE)</f>
        <v>21690001</v>
      </c>
      <c r="N114" t="str">
        <f t="shared" si="8"/>
        <v>2020_S14_21690001</v>
      </c>
    </row>
    <row r="115" spans="1:14" x14ac:dyDescent="0.25">
      <c r="A115" t="s">
        <v>360</v>
      </c>
      <c r="B115">
        <v>14</v>
      </c>
      <c r="C115" s="18">
        <v>44060</v>
      </c>
      <c r="D115" t="s">
        <v>174</v>
      </c>
      <c r="E115">
        <v>2.4E-2</v>
      </c>
      <c r="F115">
        <v>1.4E-2</v>
      </c>
      <c r="G115" s="24">
        <v>81.73469387755101</v>
      </c>
      <c r="H115">
        <v>119.8</v>
      </c>
      <c r="I115">
        <v>0</v>
      </c>
      <c r="J115">
        <v>2020</v>
      </c>
      <c r="K115">
        <f t="shared" si="11"/>
        <v>0.46571785268414495</v>
      </c>
      <c r="L115">
        <f t="shared" ref="L115:L130" si="12">ABS(K115*100)</f>
        <v>46.571785268414494</v>
      </c>
      <c r="M115">
        <f>VLOOKUP(D115,Sheet5!$H$2:$I$37,2,FALSE)</f>
        <v>21690001</v>
      </c>
      <c r="N115" t="str">
        <f t="shared" si="8"/>
        <v>2020_S14_21690001</v>
      </c>
    </row>
    <row r="116" spans="1:14" x14ac:dyDescent="0.25">
      <c r="A116" t="s">
        <v>353</v>
      </c>
      <c r="B116">
        <v>14</v>
      </c>
      <c r="C116" s="18">
        <v>44060</v>
      </c>
      <c r="D116" t="s">
        <v>192</v>
      </c>
      <c r="E116">
        <v>0.03</v>
      </c>
      <c r="F116">
        <v>1.9E-2</v>
      </c>
      <c r="G116" s="24">
        <v>88.109999999999985</v>
      </c>
      <c r="H116">
        <v>121.56666666666668</v>
      </c>
      <c r="I116">
        <v>0</v>
      </c>
      <c r="J116">
        <v>2020</v>
      </c>
      <c r="K116">
        <f t="shared" si="11"/>
        <v>0.37971475050126768</v>
      </c>
      <c r="L116">
        <f t="shared" si="12"/>
        <v>37.97147505012677</v>
      </c>
      <c r="M116">
        <f>VLOOKUP(D116,Sheet5!$H$2:$I$37,2,FALSE)</f>
        <v>21870001</v>
      </c>
      <c r="N116" t="str">
        <f t="shared" si="8"/>
        <v>2020_S14_21870001</v>
      </c>
    </row>
    <row r="117" spans="1:14" x14ac:dyDescent="0.25">
      <c r="A117" t="s">
        <v>354</v>
      </c>
      <c r="B117">
        <v>14</v>
      </c>
      <c r="C117" s="18">
        <v>44062</v>
      </c>
      <c r="D117" t="s">
        <v>126</v>
      </c>
      <c r="E117">
        <v>4.8000000000000001E-2</v>
      </c>
      <c r="F117">
        <v>3.1E-2</v>
      </c>
      <c r="G117" s="24">
        <v>138.94897959183675</v>
      </c>
      <c r="H117">
        <v>118.66666666666667</v>
      </c>
      <c r="I117">
        <v>0</v>
      </c>
      <c r="J117">
        <v>2020</v>
      </c>
      <c r="K117">
        <f t="shared" si="11"/>
        <v>-0.14596949891067543</v>
      </c>
      <c r="L117">
        <f t="shared" si="12"/>
        <v>14.596949891067542</v>
      </c>
      <c r="M117">
        <f>VLOOKUP(D117,Sheet5!$H$2:$I$37,2,FALSE)</f>
        <v>21880001</v>
      </c>
      <c r="N117" t="str">
        <f t="shared" si="8"/>
        <v>2020_S14_21880001</v>
      </c>
    </row>
    <row r="118" spans="1:14" x14ac:dyDescent="0.25">
      <c r="A118" t="s">
        <v>355</v>
      </c>
      <c r="B118">
        <v>14</v>
      </c>
      <c r="C118" s="18">
        <v>44062</v>
      </c>
      <c r="D118" t="s">
        <v>273</v>
      </c>
      <c r="E118">
        <v>5.2999999999999999E-2</v>
      </c>
      <c r="F118">
        <v>2.9000000000000001E-2</v>
      </c>
      <c r="G118" s="24">
        <v>600.74999999999989</v>
      </c>
      <c r="H118">
        <v>767</v>
      </c>
      <c r="I118">
        <v>0</v>
      </c>
      <c r="J118">
        <v>2020</v>
      </c>
      <c r="K118">
        <f t="shared" si="11"/>
        <v>0.27673741156887249</v>
      </c>
      <c r="L118">
        <f t="shared" si="12"/>
        <v>27.67374115688725</v>
      </c>
      <c r="M118">
        <f>VLOOKUP(D118,Sheet5!$H$2:$I$37,2,FALSE)</f>
        <v>21860001</v>
      </c>
      <c r="N118" t="str">
        <f t="shared" ref="N118:N130" si="13">"2020"&amp;"_"&amp;"S"&amp;B118&amp;"_"&amp;M118</f>
        <v>2020_S14_21860001</v>
      </c>
    </row>
    <row r="119" spans="1:14" x14ac:dyDescent="0.25">
      <c r="A119" t="s">
        <v>363</v>
      </c>
      <c r="B119">
        <v>14</v>
      </c>
      <c r="C119" s="18">
        <v>44062</v>
      </c>
      <c r="D119" t="s">
        <v>357</v>
      </c>
      <c r="E119">
        <v>4.2999999999999997E-2</v>
      </c>
      <c r="F119">
        <v>2.5999999999999999E-2</v>
      </c>
      <c r="G119" s="24">
        <f>378.25</f>
        <v>378.25</v>
      </c>
      <c r="H119">
        <f>422.97</f>
        <v>422.97</v>
      </c>
      <c r="I119">
        <v>0</v>
      </c>
      <c r="J119">
        <v>2020</v>
      </c>
      <c r="K119">
        <f t="shared" si="11"/>
        <v>0.11822868473231997</v>
      </c>
      <c r="L119">
        <f t="shared" si="12"/>
        <v>11.822868473231997</v>
      </c>
      <c r="M119">
        <v>21860001</v>
      </c>
      <c r="N119" t="str">
        <f t="shared" si="13"/>
        <v>2020_S14_21860001</v>
      </c>
    </row>
    <row r="120" spans="1:14" x14ac:dyDescent="0.25">
      <c r="A120" t="s">
        <v>372</v>
      </c>
      <c r="B120">
        <v>15</v>
      </c>
      <c r="C120" s="18">
        <v>44069</v>
      </c>
      <c r="D120" t="s">
        <v>121</v>
      </c>
      <c r="E120">
        <v>7.0000000000000001E-3</v>
      </c>
      <c r="F120">
        <v>3.0000000000000001E-3</v>
      </c>
      <c r="G120" s="24">
        <v>27.223529411764709</v>
      </c>
      <c r="H120">
        <v>33.700000000000003</v>
      </c>
      <c r="I120">
        <v>0</v>
      </c>
      <c r="J120">
        <v>2020</v>
      </c>
      <c r="K120">
        <f t="shared" si="11"/>
        <v>0.23789974070872946</v>
      </c>
      <c r="L120">
        <f t="shared" si="12"/>
        <v>23.789974070872947</v>
      </c>
      <c r="M120">
        <f>VLOOKUP(D120,Sheet5!$H$2:$I$37,2,FALSE)</f>
        <v>21940001</v>
      </c>
      <c r="N120" t="str">
        <f t="shared" si="13"/>
        <v>2020_S15_21940001</v>
      </c>
    </row>
    <row r="121" spans="1:14" x14ac:dyDescent="0.25">
      <c r="A121" t="s">
        <v>373</v>
      </c>
      <c r="B121">
        <v>15</v>
      </c>
      <c r="C121" s="18">
        <v>44069</v>
      </c>
      <c r="D121" t="s">
        <v>389</v>
      </c>
      <c r="E121">
        <v>1.4E-2</v>
      </c>
      <c r="F121">
        <v>8.0000000000000002E-3</v>
      </c>
      <c r="G121" s="24">
        <v>87.38181818181819</v>
      </c>
      <c r="H121">
        <v>86.8</v>
      </c>
      <c r="I121">
        <v>0</v>
      </c>
      <c r="J121">
        <v>2020</v>
      </c>
      <c r="K121">
        <f t="shared" si="11"/>
        <v>-6.6583437369955459E-3</v>
      </c>
      <c r="L121">
        <f t="shared" si="12"/>
        <v>0.66583437369955456</v>
      </c>
      <c r="M121">
        <f>VLOOKUP(D121,Sheet5!$H$2:$I$37,2,FALSE)</f>
        <v>21300005</v>
      </c>
      <c r="N121" t="str">
        <f t="shared" si="13"/>
        <v>2020_S15_21300005</v>
      </c>
    </row>
    <row r="122" spans="1:14" x14ac:dyDescent="0.25">
      <c r="A122" t="s">
        <v>374</v>
      </c>
      <c r="B122">
        <v>15</v>
      </c>
      <c r="C122" s="18">
        <v>44069</v>
      </c>
      <c r="D122" t="s">
        <v>118</v>
      </c>
      <c r="E122">
        <v>1.2E-2</v>
      </c>
      <c r="F122">
        <v>2E-3</v>
      </c>
      <c r="G122" s="24">
        <v>102.69230769230769</v>
      </c>
      <c r="H122">
        <v>90.2</v>
      </c>
      <c r="I122" t="s">
        <v>404</v>
      </c>
      <c r="J122">
        <v>2020</v>
      </c>
      <c r="K122">
        <f t="shared" si="11"/>
        <v>-0.12164794007490635</v>
      </c>
      <c r="L122">
        <f t="shared" si="12"/>
        <v>12.164794007490636</v>
      </c>
      <c r="M122">
        <f>VLOOKUP(D122,Sheet5!$H$2:$I$37,2,FALSE)</f>
        <v>21130001</v>
      </c>
      <c r="N122" t="str">
        <f t="shared" si="13"/>
        <v>2020_S15_21130001</v>
      </c>
    </row>
    <row r="123" spans="1:14" x14ac:dyDescent="0.25">
      <c r="A123" t="s">
        <v>375</v>
      </c>
      <c r="B123">
        <v>15</v>
      </c>
      <c r="C123" s="18">
        <v>44069</v>
      </c>
      <c r="D123" t="s">
        <v>255</v>
      </c>
      <c r="E123">
        <v>1.0999999999999999E-2</v>
      </c>
      <c r="F123">
        <v>6.0000000000000001E-3</v>
      </c>
      <c r="G123" s="24">
        <v>51.044117647058819</v>
      </c>
      <c r="H123">
        <v>58.8</v>
      </c>
      <c r="I123">
        <v>0</v>
      </c>
      <c r="J123">
        <v>2020</v>
      </c>
      <c r="K123">
        <f t="shared" si="11"/>
        <v>0.15194468452895424</v>
      </c>
      <c r="L123">
        <f t="shared" si="12"/>
        <v>15.194468452895423</v>
      </c>
      <c r="M123">
        <f>VLOOKUP(D123,Sheet5!$H$2:$I$37,2,FALSE)</f>
        <v>21040001</v>
      </c>
      <c r="N123" t="str">
        <f t="shared" si="13"/>
        <v>2020_S15_21040001</v>
      </c>
    </row>
    <row r="124" spans="1:14" x14ac:dyDescent="0.25">
      <c r="A124" t="s">
        <v>376</v>
      </c>
      <c r="B124">
        <v>15</v>
      </c>
      <c r="C124" s="18">
        <v>44069</v>
      </c>
      <c r="D124" t="s">
        <v>124</v>
      </c>
      <c r="E124">
        <v>1.0999999999999999E-2</v>
      </c>
      <c r="F124">
        <v>6.0000000000000001E-3</v>
      </c>
      <c r="G124" s="24">
        <v>50.304347826086946</v>
      </c>
      <c r="H124">
        <v>79.400000000000006</v>
      </c>
      <c r="I124" t="s">
        <v>405</v>
      </c>
      <c r="J124">
        <v>2020</v>
      </c>
      <c r="K124">
        <f t="shared" si="11"/>
        <v>0.57839239412273158</v>
      </c>
      <c r="L124">
        <f t="shared" si="12"/>
        <v>57.839239412273159</v>
      </c>
      <c r="M124">
        <f>VLOOKUP(D124,Sheet5!$H$2:$I$37,2,FALSE)</f>
        <v>21130002</v>
      </c>
      <c r="N124" t="str">
        <f t="shared" si="13"/>
        <v>2020_S15_21130002</v>
      </c>
    </row>
    <row r="125" spans="1:14" x14ac:dyDescent="0.25">
      <c r="A125" t="s">
        <v>377</v>
      </c>
      <c r="B125">
        <v>15</v>
      </c>
      <c r="C125" s="18">
        <v>44069</v>
      </c>
      <c r="D125" t="s">
        <v>148</v>
      </c>
      <c r="E125">
        <v>2.5000000000000001E-2</v>
      </c>
      <c r="F125">
        <v>1.4E-2</v>
      </c>
      <c r="G125" s="24">
        <v>103.1918918918919</v>
      </c>
      <c r="H125">
        <v>134.5</v>
      </c>
      <c r="I125">
        <v>0</v>
      </c>
      <c r="J125">
        <v>2020</v>
      </c>
      <c r="K125">
        <f t="shared" si="11"/>
        <v>0.30339697755428086</v>
      </c>
      <c r="L125">
        <f t="shared" si="12"/>
        <v>30.339697755428084</v>
      </c>
      <c r="M125">
        <f>VLOOKUP(D125,Sheet5!$H$2:$I$37,2,FALSE)</f>
        <v>21920001</v>
      </c>
      <c r="N125" t="str">
        <f t="shared" si="13"/>
        <v>2020_S15_21920001</v>
      </c>
    </row>
    <row r="126" spans="1:14" x14ac:dyDescent="0.25">
      <c r="A126" t="s">
        <v>378</v>
      </c>
      <c r="B126">
        <v>15</v>
      </c>
      <c r="C126" s="18">
        <v>44069</v>
      </c>
      <c r="D126" t="s">
        <v>192</v>
      </c>
      <c r="E126">
        <v>1.2E-2</v>
      </c>
      <c r="F126">
        <v>7.0000000000000001E-3</v>
      </c>
      <c r="G126" s="24">
        <v>53.4</v>
      </c>
      <c r="H126">
        <v>67.599999999999994</v>
      </c>
      <c r="I126">
        <v>0</v>
      </c>
      <c r="J126">
        <v>2020</v>
      </c>
      <c r="K126">
        <f t="shared" si="11"/>
        <v>0.26591760299625461</v>
      </c>
      <c r="L126">
        <f t="shared" si="12"/>
        <v>26.591760299625459</v>
      </c>
      <c r="M126">
        <f>VLOOKUP(D126,Sheet5!$H$2:$I$37,2,FALSE)</f>
        <v>21870001</v>
      </c>
      <c r="N126" t="str">
        <f t="shared" si="13"/>
        <v>2020_S15_21870001</v>
      </c>
    </row>
    <row r="127" spans="1:14" x14ac:dyDescent="0.25">
      <c r="A127" t="s">
        <v>379</v>
      </c>
      <c r="B127">
        <v>15</v>
      </c>
      <c r="C127" s="18">
        <v>44069</v>
      </c>
      <c r="D127" t="s">
        <v>172</v>
      </c>
      <c r="E127">
        <v>1.7000000000000001E-2</v>
      </c>
      <c r="F127">
        <v>0.01</v>
      </c>
      <c r="G127" s="24">
        <v>77.875</v>
      </c>
      <c r="H127">
        <v>140.9</v>
      </c>
      <c r="I127" t="s">
        <v>405</v>
      </c>
      <c r="J127">
        <v>2020</v>
      </c>
      <c r="K127">
        <f t="shared" si="11"/>
        <v>0.80930979133226333</v>
      </c>
      <c r="L127">
        <f t="shared" si="12"/>
        <v>80.93097913322633</v>
      </c>
      <c r="M127">
        <f>VLOOKUP(D127,Sheet5!$H$2:$I$37,2,FALSE)</f>
        <v>21780001</v>
      </c>
      <c r="N127" t="str">
        <f t="shared" si="13"/>
        <v>2020_S15_21780001</v>
      </c>
    </row>
    <row r="128" spans="1:14" x14ac:dyDescent="0.25">
      <c r="A128" t="s">
        <v>380</v>
      </c>
      <c r="B128">
        <v>15</v>
      </c>
      <c r="C128" s="18">
        <v>44069</v>
      </c>
      <c r="D128" t="s">
        <v>126</v>
      </c>
      <c r="E128">
        <v>2.5000000000000001E-2</v>
      </c>
      <c r="F128">
        <v>1.4E-2</v>
      </c>
      <c r="G128" s="24">
        <v>106.05833333333334</v>
      </c>
      <c r="H128">
        <v>118.7</v>
      </c>
      <c r="I128">
        <v>0</v>
      </c>
      <c r="J128">
        <v>2020</v>
      </c>
      <c r="K128">
        <f t="shared" si="11"/>
        <v>0.11919541133024278</v>
      </c>
      <c r="L128">
        <f t="shared" si="12"/>
        <v>11.919541133024278</v>
      </c>
      <c r="M128">
        <f>VLOOKUP(D128,Sheet5!$H$2:$I$37,2,FALSE)</f>
        <v>21880001</v>
      </c>
      <c r="N128" t="str">
        <f t="shared" si="13"/>
        <v>2020_S15_21880001</v>
      </c>
    </row>
    <row r="129" spans="1:14" x14ac:dyDescent="0.25">
      <c r="A129" t="s">
        <v>381</v>
      </c>
      <c r="B129">
        <v>15</v>
      </c>
      <c r="C129" s="18">
        <v>44069</v>
      </c>
      <c r="D129" t="s">
        <v>149</v>
      </c>
      <c r="E129">
        <v>2.8000000000000001E-2</v>
      </c>
      <c r="F129">
        <v>1.4999999999999999E-2</v>
      </c>
      <c r="G129" s="24">
        <v>125.34166666666668</v>
      </c>
      <c r="H129">
        <v>162.1</v>
      </c>
      <c r="I129">
        <v>0</v>
      </c>
      <c r="J129">
        <v>2020</v>
      </c>
      <c r="K129">
        <f t="shared" si="11"/>
        <v>0.29326507546040803</v>
      </c>
      <c r="L129">
        <f t="shared" si="12"/>
        <v>29.326507546040801</v>
      </c>
      <c r="M129">
        <f>VLOOKUP(D129,Sheet5!$H$2:$I$37,2,FALSE)</f>
        <v>21830001</v>
      </c>
      <c r="N129" t="str">
        <f t="shared" si="13"/>
        <v>2020_S15_21830001</v>
      </c>
    </row>
    <row r="130" spans="1:14" x14ac:dyDescent="0.25">
      <c r="A130" t="s">
        <v>382</v>
      </c>
      <c r="B130">
        <v>15</v>
      </c>
      <c r="C130" s="18">
        <v>44069</v>
      </c>
      <c r="D130" t="s">
        <v>151</v>
      </c>
      <c r="E130">
        <v>1.4E-2</v>
      </c>
      <c r="F130">
        <v>8.9999999999999993E-3</v>
      </c>
      <c r="G130" s="24">
        <v>55.625000000000007</v>
      </c>
      <c r="H130">
        <v>72.7</v>
      </c>
      <c r="I130" t="s">
        <v>405</v>
      </c>
      <c r="J130">
        <v>2020</v>
      </c>
      <c r="K130">
        <f t="shared" si="11"/>
        <v>0.30696629213483134</v>
      </c>
      <c r="L130">
        <f t="shared" si="12"/>
        <v>30.696629213483135</v>
      </c>
      <c r="M130">
        <f>VLOOKUP(D130,Sheet5!$H$2:$I$37,2,FALSE)</f>
        <v>21620001</v>
      </c>
      <c r="N130" t="str">
        <f t="shared" si="13"/>
        <v>2020_S15_21620001</v>
      </c>
    </row>
  </sheetData>
  <autoFilter ref="A1:N130"/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opLeftCell="A13" workbookViewId="0">
      <selection activeCell="I18" sqref="I18"/>
    </sheetView>
  </sheetViews>
  <sheetFormatPr defaultRowHeight="15" x14ac:dyDescent="0.25"/>
  <cols>
    <col min="2" max="2" width="10.42578125" bestFit="1" customWidth="1"/>
    <col min="8" max="8" width="13.85546875" customWidth="1"/>
  </cols>
  <sheetData>
    <row r="2" spans="1:9" ht="30" x14ac:dyDescent="0.25">
      <c r="A2" s="35">
        <v>21350001</v>
      </c>
      <c r="B2" s="36">
        <v>43284</v>
      </c>
      <c r="C2" s="37">
        <v>18</v>
      </c>
      <c r="D2" s="38">
        <v>7</v>
      </c>
      <c r="E2" s="37" t="s">
        <v>406</v>
      </c>
      <c r="F2">
        <v>42.770429999999998</v>
      </c>
      <c r="G2">
        <v>-93.236540000000005</v>
      </c>
      <c r="H2" s="35" t="s">
        <v>408</v>
      </c>
      <c r="I2" s="35">
        <v>21350001</v>
      </c>
    </row>
    <row r="3" spans="1:9" x14ac:dyDescent="0.25">
      <c r="A3" s="35">
        <v>21770001</v>
      </c>
      <c r="B3" s="36">
        <v>43284</v>
      </c>
      <c r="C3" s="37">
        <v>18</v>
      </c>
      <c r="D3" s="38">
        <v>7</v>
      </c>
      <c r="E3" s="37" t="s">
        <v>407</v>
      </c>
      <c r="F3">
        <v>41.793950000000002</v>
      </c>
      <c r="G3">
        <v>-93.731849999999994</v>
      </c>
      <c r="H3" s="35" t="s">
        <v>125</v>
      </c>
      <c r="I3" s="35">
        <v>21770001</v>
      </c>
    </row>
    <row r="4" spans="1:9" x14ac:dyDescent="0.25">
      <c r="A4" s="35">
        <v>21810002</v>
      </c>
      <c r="B4" s="36">
        <v>43284</v>
      </c>
      <c r="C4" s="37">
        <v>18</v>
      </c>
      <c r="D4" s="38">
        <v>7</v>
      </c>
      <c r="E4" s="37" t="s">
        <v>407</v>
      </c>
      <c r="F4" s="32">
        <v>42.296370000000003</v>
      </c>
      <c r="G4" s="32">
        <v>-95.029060000000001</v>
      </c>
      <c r="H4" s="35" t="s">
        <v>120</v>
      </c>
      <c r="I4" s="35">
        <v>21810002</v>
      </c>
    </row>
    <row r="5" spans="1:9" ht="30" x14ac:dyDescent="0.25">
      <c r="A5" s="35">
        <v>21940001</v>
      </c>
      <c r="B5" s="36">
        <v>43284</v>
      </c>
      <c r="C5" s="37">
        <v>18</v>
      </c>
      <c r="D5" s="38">
        <v>7</v>
      </c>
      <c r="E5" s="37" t="s">
        <v>407</v>
      </c>
      <c r="F5">
        <v>42.388579999999997</v>
      </c>
      <c r="G5">
        <v>-93.978570000000005</v>
      </c>
      <c r="H5" s="35" t="s">
        <v>121</v>
      </c>
      <c r="I5" s="35">
        <v>21940001</v>
      </c>
    </row>
    <row r="6" spans="1:9" ht="30" x14ac:dyDescent="0.25">
      <c r="A6" s="35">
        <v>21170001</v>
      </c>
      <c r="B6" s="36">
        <v>43284</v>
      </c>
      <c r="C6" s="37">
        <v>18</v>
      </c>
      <c r="D6" s="38">
        <v>7</v>
      </c>
      <c r="E6" s="37" t="s">
        <v>406</v>
      </c>
      <c r="F6">
        <v>43.125239999999998</v>
      </c>
      <c r="G6">
        <v>-93.414689999999993</v>
      </c>
      <c r="H6" s="35" t="s">
        <v>279</v>
      </c>
      <c r="I6" s="35">
        <v>21170001</v>
      </c>
    </row>
    <row r="7" spans="1:9" ht="30" x14ac:dyDescent="0.25">
      <c r="A7" s="35">
        <v>21300005</v>
      </c>
      <c r="B7" s="36">
        <v>43284</v>
      </c>
      <c r="C7" s="37">
        <v>18</v>
      </c>
      <c r="D7" s="38">
        <v>7</v>
      </c>
      <c r="E7" s="37" t="s">
        <v>406</v>
      </c>
      <c r="F7">
        <v>43.496338999999999</v>
      </c>
      <c r="G7">
        <v>-95.120872000000006</v>
      </c>
      <c r="H7" s="35" t="s">
        <v>389</v>
      </c>
      <c r="I7" s="35">
        <v>21300005</v>
      </c>
    </row>
    <row r="8" spans="1:9" x14ac:dyDescent="0.25">
      <c r="A8" s="35">
        <v>21810001</v>
      </c>
      <c r="B8" s="36">
        <v>43284</v>
      </c>
      <c r="C8" s="37">
        <v>18</v>
      </c>
      <c r="D8" s="38">
        <v>7</v>
      </c>
      <c r="E8" s="37" t="s">
        <v>407</v>
      </c>
      <c r="F8" s="37">
        <v>42.30153</v>
      </c>
      <c r="G8" s="37">
        <v>-95.036022000000003</v>
      </c>
      <c r="H8" s="35" t="s">
        <v>122</v>
      </c>
      <c r="I8" s="35">
        <v>21810001</v>
      </c>
    </row>
    <row r="9" spans="1:9" ht="30" x14ac:dyDescent="0.25">
      <c r="A9" s="35">
        <v>21300004</v>
      </c>
      <c r="B9" s="36">
        <v>43284</v>
      </c>
      <c r="C9" s="37">
        <v>18</v>
      </c>
      <c r="D9" s="38">
        <v>7</v>
      </c>
      <c r="E9" s="37" t="s">
        <v>406</v>
      </c>
      <c r="F9" s="37">
        <v>43.356726000000002</v>
      </c>
      <c r="G9" s="37">
        <v>-95.175393</v>
      </c>
      <c r="H9" s="35" t="s">
        <v>412</v>
      </c>
      <c r="I9" s="35">
        <v>21300004</v>
      </c>
    </row>
    <row r="10" spans="1:9" ht="30" x14ac:dyDescent="0.25">
      <c r="A10" s="35">
        <v>21070001</v>
      </c>
      <c r="B10" s="36">
        <v>43284</v>
      </c>
      <c r="C10" s="37">
        <v>18</v>
      </c>
      <c r="D10" s="38">
        <v>7</v>
      </c>
      <c r="E10" s="37" t="s">
        <v>407</v>
      </c>
      <c r="F10">
        <v>42.534970000000001</v>
      </c>
      <c r="G10">
        <v>-92.400549999999996</v>
      </c>
      <c r="H10" s="35" t="s">
        <v>413</v>
      </c>
      <c r="I10" s="35">
        <v>21070001</v>
      </c>
    </row>
    <row r="11" spans="1:9" x14ac:dyDescent="0.25">
      <c r="A11" s="35">
        <v>21880001</v>
      </c>
      <c r="B11" s="36">
        <v>43284</v>
      </c>
      <c r="C11" s="37">
        <v>18</v>
      </c>
      <c r="D11" s="38">
        <v>7</v>
      </c>
      <c r="E11" s="37" t="s">
        <v>407</v>
      </c>
      <c r="F11">
        <v>41.098320000000001</v>
      </c>
      <c r="G11">
        <v>-94.384050000000002</v>
      </c>
      <c r="H11" s="35" t="s">
        <v>126</v>
      </c>
      <c r="I11" s="35">
        <v>21880001</v>
      </c>
    </row>
    <row r="12" spans="1:9" ht="30" x14ac:dyDescent="0.25">
      <c r="A12" s="35">
        <v>21300001</v>
      </c>
      <c r="B12" s="36">
        <v>43284</v>
      </c>
      <c r="C12" s="37">
        <v>18</v>
      </c>
      <c r="D12" s="38">
        <v>7</v>
      </c>
      <c r="E12" s="37" t="s">
        <v>406</v>
      </c>
      <c r="F12">
        <v>43.371344000000001</v>
      </c>
      <c r="G12">
        <v>-95.161174000000003</v>
      </c>
      <c r="H12" s="35" t="s">
        <v>409</v>
      </c>
      <c r="I12" s="35">
        <v>21300001</v>
      </c>
    </row>
    <row r="13" spans="1:9" ht="45" x14ac:dyDescent="0.25">
      <c r="A13" s="35">
        <v>21040001</v>
      </c>
      <c r="B13" s="36">
        <v>43284</v>
      </c>
      <c r="C13" s="37">
        <v>18</v>
      </c>
      <c r="D13" s="38">
        <v>7</v>
      </c>
      <c r="E13" s="37" t="s">
        <v>406</v>
      </c>
      <c r="F13">
        <v>40.869962999999998</v>
      </c>
      <c r="G13">
        <v>-92.915908000000002</v>
      </c>
      <c r="H13" s="35" t="s">
        <v>255</v>
      </c>
      <c r="I13" s="35">
        <v>21040001</v>
      </c>
    </row>
    <row r="14" spans="1:9" ht="30" x14ac:dyDescent="0.25">
      <c r="A14" s="35">
        <v>21890001</v>
      </c>
      <c r="B14" s="36">
        <v>43284</v>
      </c>
      <c r="C14" s="37">
        <v>18</v>
      </c>
      <c r="D14" s="38">
        <v>7</v>
      </c>
      <c r="E14" s="37" t="s">
        <v>406</v>
      </c>
      <c r="F14">
        <v>40.711100000000002</v>
      </c>
      <c r="G14">
        <v>-91.969970000000004</v>
      </c>
      <c r="H14" s="35" t="s">
        <v>414</v>
      </c>
      <c r="I14" s="35">
        <v>21890001</v>
      </c>
    </row>
    <row r="15" spans="1:9" ht="30" x14ac:dyDescent="0.25">
      <c r="A15" s="35">
        <v>21910001</v>
      </c>
      <c r="B15" s="36">
        <v>43284</v>
      </c>
      <c r="C15" s="37">
        <v>18</v>
      </c>
      <c r="D15" s="38">
        <v>7</v>
      </c>
      <c r="E15" s="37" t="s">
        <v>406</v>
      </c>
      <c r="F15">
        <v>41.292610000000003</v>
      </c>
      <c r="G15">
        <v>-93.595640000000003</v>
      </c>
      <c r="H15" s="35" t="s">
        <v>415</v>
      </c>
      <c r="I15" s="35">
        <v>21910001</v>
      </c>
    </row>
    <row r="16" spans="1:9" x14ac:dyDescent="0.25">
      <c r="A16" s="35">
        <v>21150001</v>
      </c>
      <c r="B16" s="36">
        <v>43284</v>
      </c>
      <c r="C16" s="37">
        <v>18</v>
      </c>
      <c r="D16" s="38">
        <v>7</v>
      </c>
      <c r="E16" s="37" t="s">
        <v>407</v>
      </c>
      <c r="F16">
        <v>41.42801</v>
      </c>
      <c r="G16">
        <v>-94.781940000000006</v>
      </c>
      <c r="H16" s="35" t="s">
        <v>117</v>
      </c>
      <c r="I16" s="35">
        <v>21150001</v>
      </c>
    </row>
    <row r="17" spans="1:15" x14ac:dyDescent="0.25">
      <c r="A17" s="35">
        <v>21920001</v>
      </c>
      <c r="B17" s="36">
        <v>43284</v>
      </c>
      <c r="C17" s="37">
        <v>18</v>
      </c>
      <c r="D17" s="38">
        <v>7</v>
      </c>
      <c r="E17" s="37" t="s">
        <v>406</v>
      </c>
      <c r="F17">
        <v>41.201500000000003</v>
      </c>
      <c r="G17">
        <v>-91.905240000000006</v>
      </c>
      <c r="H17" s="35" t="s">
        <v>148</v>
      </c>
      <c r="I17" s="35">
        <v>21920001</v>
      </c>
    </row>
    <row r="18" spans="1:15" x14ac:dyDescent="0.25">
      <c r="A18" s="35">
        <v>21620001</v>
      </c>
      <c r="B18" s="36">
        <v>43284</v>
      </c>
      <c r="C18" s="37">
        <v>18</v>
      </c>
      <c r="D18" s="38">
        <v>7</v>
      </c>
      <c r="E18" s="37" t="s">
        <v>406</v>
      </c>
      <c r="F18">
        <v>41.295140000000004</v>
      </c>
      <c r="G18">
        <v>-92.537329999999997</v>
      </c>
      <c r="H18" s="35" t="s">
        <v>151</v>
      </c>
      <c r="I18" s="35">
        <v>21620001</v>
      </c>
    </row>
    <row r="19" spans="1:15" x14ac:dyDescent="0.25">
      <c r="A19" s="35">
        <v>21520001</v>
      </c>
      <c r="B19" s="36">
        <v>43284</v>
      </c>
      <c r="C19" s="37">
        <v>18</v>
      </c>
      <c r="D19" s="38">
        <v>7</v>
      </c>
      <c r="E19" s="37" t="s">
        <v>407</v>
      </c>
      <c r="F19">
        <v>41.793500000000002</v>
      </c>
      <c r="G19">
        <v>-91.57311</v>
      </c>
      <c r="H19" s="35" t="s">
        <v>193</v>
      </c>
      <c r="I19" s="35">
        <v>21520001</v>
      </c>
    </row>
    <row r="20" spans="1:15" ht="30" x14ac:dyDescent="0.25">
      <c r="A20" s="35">
        <v>21780001</v>
      </c>
      <c r="B20" s="36">
        <v>43284</v>
      </c>
      <c r="C20" s="37">
        <v>18</v>
      </c>
      <c r="D20" s="38">
        <v>7</v>
      </c>
      <c r="E20" s="37" t="s">
        <v>407</v>
      </c>
      <c r="F20">
        <v>41.205179999999999</v>
      </c>
      <c r="G20">
        <v>-95.857380000000006</v>
      </c>
      <c r="H20" s="35" t="s">
        <v>172</v>
      </c>
      <c r="I20" s="35">
        <v>21780001</v>
      </c>
    </row>
    <row r="21" spans="1:15" ht="30" x14ac:dyDescent="0.25">
      <c r="A21" s="35">
        <v>21870001</v>
      </c>
      <c r="B21" s="36">
        <v>43284</v>
      </c>
      <c r="C21" s="37">
        <v>18</v>
      </c>
      <c r="D21" s="38">
        <v>7</v>
      </c>
      <c r="E21" s="37" t="s">
        <v>407</v>
      </c>
      <c r="F21">
        <v>40.709910000000001</v>
      </c>
      <c r="G21">
        <v>-94.689610000000002</v>
      </c>
      <c r="H21" s="35" t="s">
        <v>192</v>
      </c>
      <c r="I21" s="35">
        <v>21870001</v>
      </c>
    </row>
    <row r="22" spans="1:15" ht="30" x14ac:dyDescent="0.25">
      <c r="A22" s="35">
        <v>21260001</v>
      </c>
      <c r="B22" s="36">
        <v>43284</v>
      </c>
      <c r="C22" s="37">
        <v>18</v>
      </c>
      <c r="D22" s="38">
        <v>7</v>
      </c>
      <c r="E22" s="37" t="s">
        <v>406</v>
      </c>
      <c r="F22">
        <v>40.819609999999997</v>
      </c>
      <c r="G22">
        <v>-92.574579999999997</v>
      </c>
      <c r="H22" s="35" t="s">
        <v>410</v>
      </c>
      <c r="I22" s="35">
        <v>21260001</v>
      </c>
    </row>
    <row r="23" spans="1:15" ht="30" x14ac:dyDescent="0.25">
      <c r="A23" s="35">
        <v>21670001</v>
      </c>
      <c r="B23" s="36">
        <v>43284</v>
      </c>
      <c r="C23" s="37">
        <v>18</v>
      </c>
      <c r="D23" s="38">
        <v>7</v>
      </c>
      <c r="E23" s="37" t="s">
        <v>407</v>
      </c>
      <c r="F23">
        <v>42.045247000000003</v>
      </c>
      <c r="G23">
        <v>-95.160213999999996</v>
      </c>
      <c r="H23" s="35" t="s">
        <v>411</v>
      </c>
      <c r="I23" s="35">
        <v>21670001</v>
      </c>
    </row>
    <row r="24" spans="1:15" ht="45" x14ac:dyDescent="0.25">
      <c r="A24" s="35">
        <v>21420001</v>
      </c>
      <c r="B24" s="36">
        <v>43284</v>
      </c>
      <c r="C24" s="37">
        <v>18</v>
      </c>
      <c r="D24" s="38">
        <v>7</v>
      </c>
      <c r="E24" s="37" t="s">
        <v>406</v>
      </c>
      <c r="F24">
        <v>42.366950000000003</v>
      </c>
      <c r="G24">
        <v>-93.078050000000005</v>
      </c>
      <c r="H24" s="35" t="s">
        <v>416</v>
      </c>
      <c r="I24" s="35">
        <v>21420001</v>
      </c>
    </row>
    <row r="25" spans="1:15" x14ac:dyDescent="0.25">
      <c r="A25" s="35"/>
      <c r="B25" s="36"/>
      <c r="C25" s="37"/>
      <c r="D25" s="38"/>
      <c r="E25" s="37"/>
      <c r="H25" s="35" t="s">
        <v>278</v>
      </c>
      <c r="I25">
        <v>21300006</v>
      </c>
    </row>
    <row r="26" spans="1:15" ht="30" x14ac:dyDescent="0.25">
      <c r="A26" s="35">
        <v>21170002</v>
      </c>
      <c r="B26" s="36">
        <v>43284</v>
      </c>
      <c r="C26" s="37">
        <v>18</v>
      </c>
      <c r="D26" s="38">
        <v>7</v>
      </c>
      <c r="E26" s="37" t="s">
        <v>406</v>
      </c>
      <c r="F26" s="37">
        <v>43.120292999999997</v>
      </c>
      <c r="G26" s="37">
        <v>-93.458859000000004</v>
      </c>
      <c r="H26" s="35" t="s">
        <v>417</v>
      </c>
      <c r="I26" s="35">
        <v>21170002</v>
      </c>
      <c r="O26">
        <v>21300006</v>
      </c>
    </row>
    <row r="27" spans="1:15" ht="30" x14ac:dyDescent="0.25">
      <c r="A27" s="35">
        <v>21270001</v>
      </c>
      <c r="B27" s="36">
        <v>43284</v>
      </c>
      <c r="C27" s="37">
        <v>18</v>
      </c>
      <c r="D27" s="38">
        <v>7</v>
      </c>
      <c r="E27" s="37" t="s">
        <v>406</v>
      </c>
      <c r="F27">
        <v>40.596739999999997</v>
      </c>
      <c r="G27">
        <v>-93.772300000000001</v>
      </c>
      <c r="H27" s="35" t="s">
        <v>418</v>
      </c>
      <c r="I27" s="35">
        <v>21270001</v>
      </c>
    </row>
    <row r="28" spans="1:15" ht="45" x14ac:dyDescent="0.25">
      <c r="A28" s="35">
        <v>21130002</v>
      </c>
      <c r="B28" s="36">
        <v>43284</v>
      </c>
      <c r="C28" s="37">
        <v>18</v>
      </c>
      <c r="D28" s="38">
        <v>7</v>
      </c>
      <c r="E28" s="37" t="s">
        <v>407</v>
      </c>
      <c r="F28">
        <v>42.479711000000002</v>
      </c>
      <c r="G28">
        <v>-94.633626000000007</v>
      </c>
      <c r="H28" s="35" t="s">
        <v>124</v>
      </c>
      <c r="I28" s="35">
        <v>21130002</v>
      </c>
    </row>
    <row r="29" spans="1:15" ht="45" x14ac:dyDescent="0.25">
      <c r="A29" s="35">
        <v>21130001</v>
      </c>
      <c r="B29" s="36">
        <v>43284</v>
      </c>
      <c r="C29" s="37">
        <v>18</v>
      </c>
      <c r="D29" s="38">
        <v>7</v>
      </c>
      <c r="E29" s="37" t="s">
        <v>407</v>
      </c>
      <c r="F29" s="39">
        <v>42.47907</v>
      </c>
      <c r="G29" s="39">
        <v>-94.636945999999995</v>
      </c>
      <c r="H29" s="35" t="s">
        <v>118</v>
      </c>
      <c r="I29" s="35">
        <v>21130001</v>
      </c>
    </row>
    <row r="30" spans="1:15" x14ac:dyDescent="0.25">
      <c r="A30" s="35">
        <v>21300002</v>
      </c>
      <c r="B30" s="36">
        <v>43284</v>
      </c>
      <c r="C30" s="37">
        <v>18</v>
      </c>
      <c r="D30" s="38">
        <v>7</v>
      </c>
      <c r="E30" s="37" t="s">
        <v>406</v>
      </c>
      <c r="F30" s="40">
        <v>43.415488000000003</v>
      </c>
      <c r="G30" s="40">
        <v>-95.164669000000004</v>
      </c>
      <c r="H30" s="35" t="s">
        <v>419</v>
      </c>
      <c r="I30" s="35">
        <v>21300002</v>
      </c>
    </row>
    <row r="31" spans="1:15" x14ac:dyDescent="0.25">
      <c r="A31" s="35">
        <v>21830001</v>
      </c>
      <c r="B31" s="36">
        <v>43284</v>
      </c>
      <c r="C31" s="37">
        <v>18</v>
      </c>
      <c r="D31" s="38">
        <v>7</v>
      </c>
      <c r="E31" s="37" t="s">
        <v>407</v>
      </c>
      <c r="F31" s="32">
        <v>41.601129999999998</v>
      </c>
      <c r="G31" s="32">
        <v>-95.226429999999993</v>
      </c>
      <c r="H31" s="35" t="s">
        <v>149</v>
      </c>
      <c r="I31" s="35">
        <v>21830001</v>
      </c>
    </row>
    <row r="32" spans="1:15" x14ac:dyDescent="0.25">
      <c r="A32" s="35">
        <v>21590001</v>
      </c>
      <c r="B32" s="36">
        <v>43284</v>
      </c>
      <c r="C32" s="37">
        <v>18</v>
      </c>
      <c r="D32" s="38">
        <v>7</v>
      </c>
      <c r="E32" s="37" t="s">
        <v>406</v>
      </c>
      <c r="F32">
        <v>41.000909999999998</v>
      </c>
      <c r="G32">
        <v>-93.272000000000006</v>
      </c>
      <c r="H32" s="35" t="s">
        <v>221</v>
      </c>
      <c r="I32" s="35">
        <v>21590001</v>
      </c>
    </row>
    <row r="33" spans="1:9" x14ac:dyDescent="0.25">
      <c r="A33" s="35">
        <v>21500001</v>
      </c>
      <c r="B33" s="36">
        <v>43284</v>
      </c>
      <c r="C33" s="37">
        <v>18</v>
      </c>
      <c r="D33" s="38">
        <v>7</v>
      </c>
      <c r="E33" s="37" t="s">
        <v>406</v>
      </c>
      <c r="F33">
        <v>41.739629999999998</v>
      </c>
      <c r="G33">
        <v>-92.854990000000001</v>
      </c>
      <c r="H33" s="35" t="s">
        <v>420</v>
      </c>
      <c r="I33" s="35">
        <v>21500001</v>
      </c>
    </row>
    <row r="34" spans="1:9" x14ac:dyDescent="0.25">
      <c r="A34" s="35">
        <v>21390001</v>
      </c>
      <c r="B34" s="36">
        <v>43284</v>
      </c>
      <c r="C34" s="37">
        <v>18</v>
      </c>
      <c r="D34" s="38">
        <v>7</v>
      </c>
      <c r="E34" s="37" t="s">
        <v>407</v>
      </c>
      <c r="F34">
        <v>41.776029999999999</v>
      </c>
      <c r="G34">
        <v>-94.466700000000003</v>
      </c>
      <c r="H34" s="35" t="s">
        <v>421</v>
      </c>
      <c r="I34" s="35">
        <v>21390001</v>
      </c>
    </row>
    <row r="35" spans="1:9" x14ac:dyDescent="0.25">
      <c r="A35" s="35">
        <v>21300003</v>
      </c>
      <c r="B35" s="36">
        <v>43284</v>
      </c>
      <c r="C35" s="37">
        <v>18</v>
      </c>
      <c r="D35" s="38">
        <v>7</v>
      </c>
      <c r="E35" s="37" t="s">
        <v>406</v>
      </c>
      <c r="F35" s="32">
        <v>42.128720999999999</v>
      </c>
      <c r="G35" s="32">
        <v>-92.726519999999994</v>
      </c>
      <c r="H35" s="35" t="s">
        <v>422</v>
      </c>
      <c r="I35" s="35">
        <v>21300003</v>
      </c>
    </row>
    <row r="36" spans="1:9" x14ac:dyDescent="0.25">
      <c r="A36" s="35">
        <v>21860001</v>
      </c>
      <c r="B36" s="36">
        <v>43284</v>
      </c>
      <c r="C36" s="37">
        <v>18</v>
      </c>
      <c r="D36" s="38">
        <v>7</v>
      </c>
      <c r="E36" s="37" t="s">
        <v>407</v>
      </c>
      <c r="F36">
        <v>42.125050000000002</v>
      </c>
      <c r="G36">
        <v>-92.720079999999996</v>
      </c>
      <c r="H36" s="35" t="s">
        <v>273</v>
      </c>
      <c r="I36" s="35">
        <v>21860001</v>
      </c>
    </row>
    <row r="37" spans="1:9" x14ac:dyDescent="0.25">
      <c r="A37" s="35">
        <v>21690001</v>
      </c>
      <c r="B37" s="36">
        <v>43284</v>
      </c>
      <c r="C37" s="37">
        <v>18</v>
      </c>
      <c r="D37" s="38">
        <v>7</v>
      </c>
      <c r="E37" s="37" t="s">
        <v>407</v>
      </c>
      <c r="F37">
        <v>40.975999999999999</v>
      </c>
      <c r="G37">
        <v>-95.029349999999994</v>
      </c>
      <c r="H37" s="35" t="s">
        <v>174</v>
      </c>
      <c r="I37" s="35">
        <v>21690001</v>
      </c>
    </row>
  </sheetData>
  <conditionalFormatting sqref="I2:I37">
    <cfRule type="duplicateValues" dxfId="1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workbookViewId="0">
      <selection activeCell="D6" sqref="D6"/>
    </sheetView>
  </sheetViews>
  <sheetFormatPr defaultRowHeight="15" x14ac:dyDescent="0.25"/>
  <cols>
    <col min="1" max="1" width="14.7109375" customWidth="1"/>
  </cols>
  <sheetData>
    <row r="1" spans="1:4" ht="15.75" thickBot="1" x14ac:dyDescent="0.3">
      <c r="A1" s="43" t="s">
        <v>424</v>
      </c>
      <c r="B1" s="44" t="s">
        <v>705</v>
      </c>
      <c r="C1" s="45" t="s">
        <v>706</v>
      </c>
      <c r="D1" s="46" t="s">
        <v>579</v>
      </c>
    </row>
    <row r="2" spans="1:4" ht="15.75" thickTop="1" x14ac:dyDescent="0.25">
      <c r="A2" t="s">
        <v>713</v>
      </c>
      <c r="B2" t="s">
        <v>125</v>
      </c>
      <c r="C2">
        <v>0.67</v>
      </c>
      <c r="D2">
        <v>52.4</v>
      </c>
    </row>
    <row r="3" spans="1:4" x14ac:dyDescent="0.25">
      <c r="A3" t="s">
        <v>627</v>
      </c>
      <c r="B3" s="47" t="s">
        <v>707</v>
      </c>
      <c r="C3">
        <v>5</v>
      </c>
      <c r="D3">
        <v>38</v>
      </c>
    </row>
    <row r="4" spans="1:4" x14ac:dyDescent="0.25">
      <c r="A4" t="s">
        <v>628</v>
      </c>
      <c r="B4" s="47" t="s">
        <v>121</v>
      </c>
      <c r="C4">
        <v>0</v>
      </c>
      <c r="D4">
        <v>46</v>
      </c>
    </row>
    <row r="5" spans="1:4" x14ac:dyDescent="0.25">
      <c r="A5" t="s">
        <v>629</v>
      </c>
      <c r="B5" s="47" t="s">
        <v>122</v>
      </c>
      <c r="C5">
        <v>2</v>
      </c>
    </row>
    <row r="6" spans="1:4" x14ac:dyDescent="0.25">
      <c r="A6" t="s">
        <v>714</v>
      </c>
      <c r="B6" t="s">
        <v>126</v>
      </c>
      <c r="C6">
        <v>0.67</v>
      </c>
      <c r="D6">
        <v>15.4</v>
      </c>
    </row>
    <row r="7" spans="1:4" x14ac:dyDescent="0.25">
      <c r="A7" t="s">
        <v>630</v>
      </c>
      <c r="B7" t="s">
        <v>117</v>
      </c>
      <c r="C7">
        <v>5.33</v>
      </c>
      <c r="D7">
        <v>57.9</v>
      </c>
    </row>
    <row r="8" spans="1:4" x14ac:dyDescent="0.25">
      <c r="A8" t="s">
        <v>715</v>
      </c>
      <c r="B8" t="s">
        <v>708</v>
      </c>
      <c r="C8">
        <v>1</v>
      </c>
      <c r="D8">
        <v>66.7</v>
      </c>
    </row>
    <row r="9" spans="1:4" x14ac:dyDescent="0.25">
      <c r="A9" t="s">
        <v>631</v>
      </c>
      <c r="B9" s="47" t="s">
        <v>124</v>
      </c>
      <c r="C9">
        <v>15.33</v>
      </c>
      <c r="D9">
        <v>4.4000000000000004</v>
      </c>
    </row>
    <row r="10" spans="1:4" x14ac:dyDescent="0.25">
      <c r="A10" t="s">
        <v>632</v>
      </c>
      <c r="B10" t="s">
        <v>174</v>
      </c>
      <c r="C10">
        <v>0.33</v>
      </c>
      <c r="D10">
        <v>36.9</v>
      </c>
    </row>
    <row r="11" spans="1:4" x14ac:dyDescent="0.25">
      <c r="A11" t="s">
        <v>716</v>
      </c>
      <c r="B11" t="s">
        <v>125</v>
      </c>
      <c r="C11">
        <v>0</v>
      </c>
      <c r="D11">
        <v>65.2</v>
      </c>
    </row>
    <row r="12" spans="1:4" x14ac:dyDescent="0.25">
      <c r="A12" t="s">
        <v>633</v>
      </c>
      <c r="B12" s="47" t="s">
        <v>707</v>
      </c>
      <c r="C12">
        <v>0</v>
      </c>
      <c r="D12">
        <v>33.6</v>
      </c>
    </row>
    <row r="13" spans="1:4" x14ac:dyDescent="0.25">
      <c r="A13" t="s">
        <v>634</v>
      </c>
      <c r="B13" s="47" t="s">
        <v>121</v>
      </c>
      <c r="C13">
        <v>1</v>
      </c>
      <c r="D13">
        <v>44.7</v>
      </c>
    </row>
    <row r="14" spans="1:4" x14ac:dyDescent="0.25">
      <c r="A14" t="s">
        <v>635</v>
      </c>
      <c r="B14" s="47" t="s">
        <v>122</v>
      </c>
      <c r="C14">
        <v>0.33</v>
      </c>
      <c r="D14">
        <v>41.4</v>
      </c>
    </row>
    <row r="15" spans="1:4" x14ac:dyDescent="0.25">
      <c r="A15" t="s">
        <v>717</v>
      </c>
      <c r="B15" t="s">
        <v>126</v>
      </c>
      <c r="C15">
        <v>2.33</v>
      </c>
      <c r="D15">
        <v>10.6</v>
      </c>
    </row>
    <row r="16" spans="1:4" x14ac:dyDescent="0.25">
      <c r="A16" t="s">
        <v>636</v>
      </c>
      <c r="B16" t="s">
        <v>117</v>
      </c>
      <c r="C16">
        <v>1.67</v>
      </c>
      <c r="D16">
        <v>44.3</v>
      </c>
    </row>
    <row r="17" spans="1:4" x14ac:dyDescent="0.25">
      <c r="A17" t="s">
        <v>718</v>
      </c>
      <c r="B17" t="s">
        <v>708</v>
      </c>
      <c r="C17">
        <v>0</v>
      </c>
      <c r="D17">
        <v>44.3</v>
      </c>
    </row>
    <row r="18" spans="1:4" x14ac:dyDescent="0.25">
      <c r="A18" t="s">
        <v>637</v>
      </c>
      <c r="B18" s="47" t="s">
        <v>124</v>
      </c>
      <c r="C18">
        <v>27</v>
      </c>
      <c r="D18">
        <v>3</v>
      </c>
    </row>
    <row r="19" spans="1:4" x14ac:dyDescent="0.25">
      <c r="A19" t="s">
        <v>638</v>
      </c>
      <c r="B19" s="47" t="s">
        <v>118</v>
      </c>
      <c r="C19">
        <v>27.17</v>
      </c>
      <c r="D19">
        <v>3.3</v>
      </c>
    </row>
    <row r="20" spans="1:4" x14ac:dyDescent="0.25">
      <c r="A20" t="s">
        <v>639</v>
      </c>
      <c r="B20" t="s">
        <v>174</v>
      </c>
      <c r="C20">
        <v>0</v>
      </c>
      <c r="D20">
        <v>24.6</v>
      </c>
    </row>
    <row r="21" spans="1:4" x14ac:dyDescent="0.25">
      <c r="A21" t="s">
        <v>719</v>
      </c>
      <c r="B21" t="s">
        <v>125</v>
      </c>
      <c r="C21">
        <v>1.33</v>
      </c>
      <c r="D21">
        <v>29.2</v>
      </c>
    </row>
    <row r="22" spans="1:4" x14ac:dyDescent="0.25">
      <c r="A22" t="s">
        <v>640</v>
      </c>
      <c r="B22" s="47" t="s">
        <v>707</v>
      </c>
      <c r="C22">
        <v>0.67</v>
      </c>
      <c r="D22">
        <v>33.200000000000003</v>
      </c>
    </row>
    <row r="23" spans="1:4" x14ac:dyDescent="0.25">
      <c r="A23" t="s">
        <v>641</v>
      </c>
      <c r="B23" s="47" t="s">
        <v>121</v>
      </c>
      <c r="C23">
        <v>2.33</v>
      </c>
      <c r="D23">
        <v>33.4</v>
      </c>
    </row>
    <row r="24" spans="1:4" x14ac:dyDescent="0.25">
      <c r="A24" t="s">
        <v>642</v>
      </c>
      <c r="B24" s="47" t="s">
        <v>122</v>
      </c>
      <c r="C24">
        <v>0.33</v>
      </c>
      <c r="D24">
        <v>19</v>
      </c>
    </row>
    <row r="25" spans="1:4" x14ac:dyDescent="0.25">
      <c r="A25" t="s">
        <v>720</v>
      </c>
      <c r="B25" t="s">
        <v>126</v>
      </c>
      <c r="C25">
        <v>0</v>
      </c>
      <c r="D25">
        <v>6.8</v>
      </c>
    </row>
    <row r="26" spans="1:4" x14ac:dyDescent="0.25">
      <c r="A26" t="s">
        <v>643</v>
      </c>
      <c r="B26" t="s">
        <v>117</v>
      </c>
      <c r="C26">
        <v>1.33</v>
      </c>
      <c r="D26">
        <v>34.299999999999997</v>
      </c>
    </row>
    <row r="27" spans="1:4" x14ac:dyDescent="0.25">
      <c r="A27" t="s">
        <v>721</v>
      </c>
      <c r="B27" t="s">
        <v>708</v>
      </c>
      <c r="C27">
        <v>0.33</v>
      </c>
      <c r="D27">
        <v>16.5</v>
      </c>
    </row>
    <row r="28" spans="1:4" x14ac:dyDescent="0.25">
      <c r="A28" t="s">
        <v>644</v>
      </c>
      <c r="B28" s="47" t="s">
        <v>124</v>
      </c>
      <c r="C28">
        <v>15.67</v>
      </c>
      <c r="D28">
        <v>5.0999999999999996</v>
      </c>
    </row>
    <row r="29" spans="1:4" x14ac:dyDescent="0.25">
      <c r="A29" t="s">
        <v>645</v>
      </c>
      <c r="B29" s="47" t="s">
        <v>118</v>
      </c>
      <c r="C29">
        <v>14.67</v>
      </c>
      <c r="D29">
        <v>3.7</v>
      </c>
    </row>
    <row r="30" spans="1:4" x14ac:dyDescent="0.25">
      <c r="A30" t="s">
        <v>646</v>
      </c>
      <c r="B30" t="s">
        <v>174</v>
      </c>
      <c r="C30">
        <v>0</v>
      </c>
      <c r="D30">
        <v>17.8</v>
      </c>
    </row>
    <row r="31" spans="1:4" x14ac:dyDescent="0.25">
      <c r="A31" t="s">
        <v>722</v>
      </c>
      <c r="B31" t="s">
        <v>125</v>
      </c>
      <c r="C31">
        <v>1</v>
      </c>
      <c r="D31">
        <v>30.1</v>
      </c>
    </row>
    <row r="32" spans="1:4" x14ac:dyDescent="0.25">
      <c r="A32" t="s">
        <v>592</v>
      </c>
      <c r="B32" s="47" t="s">
        <v>707</v>
      </c>
      <c r="C32">
        <v>2</v>
      </c>
      <c r="D32">
        <v>38.200000000000003</v>
      </c>
    </row>
    <row r="33" spans="1:4" x14ac:dyDescent="0.25">
      <c r="A33" t="s">
        <v>647</v>
      </c>
      <c r="B33" s="47" t="s">
        <v>121</v>
      </c>
      <c r="C33">
        <v>1.67</v>
      </c>
      <c r="D33">
        <v>39.799999999999997</v>
      </c>
    </row>
    <row r="34" spans="1:4" x14ac:dyDescent="0.25">
      <c r="A34" t="s">
        <v>648</v>
      </c>
      <c r="B34" s="47" t="s">
        <v>122</v>
      </c>
      <c r="C34">
        <v>0.33</v>
      </c>
      <c r="D34">
        <v>15.7</v>
      </c>
    </row>
    <row r="35" spans="1:4" x14ac:dyDescent="0.25">
      <c r="A35" t="s">
        <v>723</v>
      </c>
      <c r="B35" t="s">
        <v>126</v>
      </c>
      <c r="C35">
        <v>0</v>
      </c>
      <c r="D35">
        <v>11.3</v>
      </c>
    </row>
    <row r="36" spans="1:4" x14ac:dyDescent="0.25">
      <c r="A36" t="s">
        <v>649</v>
      </c>
      <c r="B36" t="s">
        <v>117</v>
      </c>
      <c r="C36">
        <v>0</v>
      </c>
      <c r="D36">
        <v>17.600000000000001</v>
      </c>
    </row>
    <row r="37" spans="1:4" x14ac:dyDescent="0.25">
      <c r="A37" t="s">
        <v>604</v>
      </c>
      <c r="B37" t="s">
        <v>708</v>
      </c>
      <c r="C37">
        <v>0</v>
      </c>
      <c r="D37">
        <v>5.8</v>
      </c>
    </row>
    <row r="38" spans="1:4" x14ac:dyDescent="0.25">
      <c r="A38" t="s">
        <v>650</v>
      </c>
      <c r="B38" s="47" t="s">
        <v>124</v>
      </c>
      <c r="C38">
        <v>0.33</v>
      </c>
      <c r="D38">
        <v>6</v>
      </c>
    </row>
    <row r="39" spans="1:4" x14ac:dyDescent="0.25">
      <c r="A39" t="s">
        <v>651</v>
      </c>
      <c r="B39" s="47" t="s">
        <v>118</v>
      </c>
      <c r="C39">
        <v>5.67</v>
      </c>
      <c r="D39">
        <v>4.4000000000000004</v>
      </c>
    </row>
    <row r="40" spans="1:4" x14ac:dyDescent="0.25">
      <c r="A40" t="s">
        <v>652</v>
      </c>
      <c r="B40" t="s">
        <v>174</v>
      </c>
      <c r="C40">
        <v>0</v>
      </c>
      <c r="D40">
        <v>9.1</v>
      </c>
    </row>
    <row r="41" spans="1:4" x14ac:dyDescent="0.25">
      <c r="A41" t="s">
        <v>724</v>
      </c>
      <c r="B41" t="s">
        <v>125</v>
      </c>
      <c r="C41">
        <v>7.67</v>
      </c>
      <c r="D41">
        <v>59.9</v>
      </c>
    </row>
    <row r="42" spans="1:4" x14ac:dyDescent="0.25">
      <c r="A42" t="s">
        <v>653</v>
      </c>
      <c r="B42" s="47" t="s">
        <v>707</v>
      </c>
      <c r="C42">
        <v>0</v>
      </c>
      <c r="D42">
        <v>36.5</v>
      </c>
    </row>
    <row r="43" spans="1:4" x14ac:dyDescent="0.25">
      <c r="A43" t="s">
        <v>654</v>
      </c>
      <c r="B43" s="47" t="s">
        <v>121</v>
      </c>
      <c r="C43">
        <v>11.33</v>
      </c>
      <c r="D43">
        <v>67.8</v>
      </c>
    </row>
    <row r="44" spans="1:4" x14ac:dyDescent="0.25">
      <c r="A44" t="s">
        <v>655</v>
      </c>
      <c r="B44" s="47" t="s">
        <v>122</v>
      </c>
      <c r="C44">
        <v>0</v>
      </c>
      <c r="D44">
        <v>21.6</v>
      </c>
    </row>
    <row r="45" spans="1:4" x14ac:dyDescent="0.25">
      <c r="A45" t="s">
        <v>585</v>
      </c>
      <c r="B45" t="s">
        <v>126</v>
      </c>
      <c r="C45">
        <v>0</v>
      </c>
      <c r="D45">
        <v>12</v>
      </c>
    </row>
    <row r="46" spans="1:4" x14ac:dyDescent="0.25">
      <c r="A46" t="s">
        <v>656</v>
      </c>
      <c r="B46" t="s">
        <v>117</v>
      </c>
      <c r="C46">
        <v>0</v>
      </c>
      <c r="D46">
        <v>17.600000000000001</v>
      </c>
    </row>
    <row r="47" spans="1:4" x14ac:dyDescent="0.25">
      <c r="A47" t="s">
        <v>725</v>
      </c>
      <c r="B47" t="s">
        <v>708</v>
      </c>
      <c r="C47">
        <v>0</v>
      </c>
      <c r="D47">
        <v>6.4</v>
      </c>
    </row>
    <row r="48" spans="1:4" x14ac:dyDescent="0.25">
      <c r="A48" t="s">
        <v>657</v>
      </c>
      <c r="B48" s="47" t="s">
        <v>124</v>
      </c>
      <c r="C48">
        <v>0</v>
      </c>
      <c r="D48">
        <v>22</v>
      </c>
    </row>
    <row r="49" spans="1:4" x14ac:dyDescent="0.25">
      <c r="A49" t="s">
        <v>658</v>
      </c>
      <c r="B49" s="47" t="s">
        <v>118</v>
      </c>
      <c r="C49">
        <v>0</v>
      </c>
      <c r="D49">
        <v>7.7</v>
      </c>
    </row>
    <row r="50" spans="1:4" x14ac:dyDescent="0.25">
      <c r="A50" t="s">
        <v>659</v>
      </c>
      <c r="B50" t="s">
        <v>174</v>
      </c>
      <c r="C50">
        <v>0</v>
      </c>
      <c r="D50">
        <v>22.1</v>
      </c>
    </row>
    <row r="51" spans="1:4" x14ac:dyDescent="0.25">
      <c r="A51" t="s">
        <v>726</v>
      </c>
      <c r="B51" t="s">
        <v>125</v>
      </c>
      <c r="C51">
        <v>0</v>
      </c>
      <c r="D51">
        <v>4.4000000000000004</v>
      </c>
    </row>
    <row r="52" spans="1:4" x14ac:dyDescent="0.25">
      <c r="A52" t="s">
        <v>660</v>
      </c>
      <c r="B52" s="47" t="s">
        <v>707</v>
      </c>
      <c r="C52">
        <v>0</v>
      </c>
      <c r="D52">
        <v>12.8</v>
      </c>
    </row>
    <row r="53" spans="1:4" x14ac:dyDescent="0.25">
      <c r="A53" t="s">
        <v>593</v>
      </c>
      <c r="B53" s="47" t="s">
        <v>121</v>
      </c>
      <c r="C53">
        <v>3.67</v>
      </c>
      <c r="D53">
        <v>34.9</v>
      </c>
    </row>
    <row r="54" spans="1:4" x14ac:dyDescent="0.25">
      <c r="A54" t="s">
        <v>661</v>
      </c>
      <c r="B54" s="47" t="s">
        <v>122</v>
      </c>
      <c r="C54">
        <v>0</v>
      </c>
      <c r="D54">
        <v>8.9</v>
      </c>
    </row>
    <row r="55" spans="1:4" x14ac:dyDescent="0.25">
      <c r="A55" t="s">
        <v>597</v>
      </c>
      <c r="B55" t="s">
        <v>126</v>
      </c>
      <c r="C55">
        <v>0.67</v>
      </c>
      <c r="D55">
        <v>4.0999999999999996</v>
      </c>
    </row>
    <row r="56" spans="1:4" x14ac:dyDescent="0.25">
      <c r="A56" t="s">
        <v>662</v>
      </c>
      <c r="B56" t="s">
        <v>117</v>
      </c>
      <c r="C56">
        <v>0</v>
      </c>
      <c r="D56">
        <v>13</v>
      </c>
    </row>
    <row r="57" spans="1:4" x14ac:dyDescent="0.25">
      <c r="A57" t="s">
        <v>603</v>
      </c>
      <c r="B57" t="s">
        <v>708</v>
      </c>
      <c r="C57">
        <v>0</v>
      </c>
      <c r="D57">
        <v>5.8</v>
      </c>
    </row>
    <row r="58" spans="1:4" x14ac:dyDescent="0.25">
      <c r="A58" t="s">
        <v>663</v>
      </c>
      <c r="B58" s="47" t="s">
        <v>124</v>
      </c>
      <c r="C58">
        <v>0</v>
      </c>
      <c r="D58">
        <v>5.3</v>
      </c>
    </row>
    <row r="59" spans="1:4" x14ac:dyDescent="0.25">
      <c r="A59" t="s">
        <v>664</v>
      </c>
      <c r="B59" s="47" t="s">
        <v>118</v>
      </c>
      <c r="C59">
        <v>0</v>
      </c>
      <c r="D59">
        <v>5.2</v>
      </c>
    </row>
    <row r="60" spans="1:4" x14ac:dyDescent="0.25">
      <c r="A60" t="s">
        <v>665</v>
      </c>
      <c r="B60" t="s">
        <v>174</v>
      </c>
      <c r="C60">
        <v>0.33</v>
      </c>
      <c r="D60">
        <v>11.4</v>
      </c>
    </row>
    <row r="61" spans="1:4" x14ac:dyDescent="0.25">
      <c r="A61" t="s">
        <v>727</v>
      </c>
      <c r="B61" t="s">
        <v>125</v>
      </c>
      <c r="C61">
        <v>0</v>
      </c>
      <c r="D61">
        <v>15.3</v>
      </c>
    </row>
    <row r="62" spans="1:4" x14ac:dyDescent="0.25">
      <c r="A62" t="s">
        <v>666</v>
      </c>
      <c r="B62" s="47" t="s">
        <v>707</v>
      </c>
      <c r="C62">
        <v>0</v>
      </c>
      <c r="D62">
        <v>12</v>
      </c>
    </row>
    <row r="63" spans="1:4" x14ac:dyDescent="0.25">
      <c r="A63" t="s">
        <v>667</v>
      </c>
      <c r="B63" s="47" t="s">
        <v>121</v>
      </c>
      <c r="C63">
        <v>0</v>
      </c>
      <c r="D63">
        <v>69.5</v>
      </c>
    </row>
    <row r="64" spans="1:4" x14ac:dyDescent="0.25">
      <c r="A64" t="s">
        <v>594</v>
      </c>
      <c r="B64" s="47" t="s">
        <v>122</v>
      </c>
      <c r="C64">
        <v>1</v>
      </c>
      <c r="D64">
        <v>11.6</v>
      </c>
    </row>
    <row r="65" spans="1:4" x14ac:dyDescent="0.25">
      <c r="A65" t="s">
        <v>581</v>
      </c>
      <c r="B65" t="s">
        <v>126</v>
      </c>
      <c r="C65">
        <v>1</v>
      </c>
      <c r="D65">
        <v>2.2999999999999998</v>
      </c>
    </row>
    <row r="66" spans="1:4" x14ac:dyDescent="0.25">
      <c r="A66" t="s">
        <v>668</v>
      </c>
      <c r="B66" t="s">
        <v>117</v>
      </c>
      <c r="C66">
        <v>0</v>
      </c>
      <c r="D66">
        <v>19.3</v>
      </c>
    </row>
    <row r="67" spans="1:4" x14ac:dyDescent="0.25">
      <c r="A67" t="s">
        <v>582</v>
      </c>
      <c r="B67" t="s">
        <v>708</v>
      </c>
      <c r="C67">
        <v>0</v>
      </c>
      <c r="D67">
        <v>8.9</v>
      </c>
    </row>
    <row r="68" spans="1:4" x14ac:dyDescent="0.25">
      <c r="A68" t="s">
        <v>607</v>
      </c>
      <c r="B68" s="47" t="s">
        <v>124</v>
      </c>
      <c r="C68">
        <v>2.67</v>
      </c>
      <c r="D68">
        <v>24.1</v>
      </c>
    </row>
    <row r="69" spans="1:4" x14ac:dyDescent="0.25">
      <c r="A69" t="s">
        <v>608</v>
      </c>
      <c r="B69" s="47" t="s">
        <v>118</v>
      </c>
      <c r="C69">
        <v>2.33</v>
      </c>
      <c r="D69">
        <v>41.2</v>
      </c>
    </row>
    <row r="70" spans="1:4" x14ac:dyDescent="0.25">
      <c r="A70" t="s">
        <v>669</v>
      </c>
      <c r="B70" t="s">
        <v>174</v>
      </c>
      <c r="C70">
        <v>0</v>
      </c>
      <c r="D70">
        <v>17.7</v>
      </c>
    </row>
    <row r="71" spans="1:4" x14ac:dyDescent="0.25">
      <c r="A71" t="s">
        <v>728</v>
      </c>
      <c r="B71" t="s">
        <v>125</v>
      </c>
      <c r="C71">
        <v>0.67</v>
      </c>
      <c r="D71">
        <v>7.9</v>
      </c>
    </row>
    <row r="72" spans="1:4" x14ac:dyDescent="0.25">
      <c r="A72" t="s">
        <v>670</v>
      </c>
      <c r="B72" s="47" t="s">
        <v>707</v>
      </c>
      <c r="C72">
        <v>0</v>
      </c>
      <c r="D72">
        <v>6</v>
      </c>
    </row>
    <row r="73" spans="1:4" x14ac:dyDescent="0.25">
      <c r="A73" t="s">
        <v>671</v>
      </c>
      <c r="B73" s="47" t="s">
        <v>121</v>
      </c>
      <c r="C73">
        <v>0.67</v>
      </c>
      <c r="D73">
        <v>36.200000000000003</v>
      </c>
    </row>
    <row r="74" spans="1:4" x14ac:dyDescent="0.25">
      <c r="A74" t="s">
        <v>672</v>
      </c>
      <c r="B74" s="47" t="s">
        <v>122</v>
      </c>
      <c r="C74">
        <v>0</v>
      </c>
      <c r="D74">
        <v>4.4000000000000004</v>
      </c>
    </row>
    <row r="75" spans="1:4" x14ac:dyDescent="0.25">
      <c r="A75" t="s">
        <v>583</v>
      </c>
      <c r="B75" t="s">
        <v>126</v>
      </c>
      <c r="C75">
        <v>1</v>
      </c>
      <c r="D75">
        <v>4</v>
      </c>
    </row>
    <row r="76" spans="1:4" x14ac:dyDescent="0.25">
      <c r="A76" t="s">
        <v>673</v>
      </c>
      <c r="B76" t="s">
        <v>117</v>
      </c>
      <c r="C76">
        <v>0</v>
      </c>
      <c r="D76">
        <v>8.4</v>
      </c>
    </row>
    <row r="77" spans="1:4" x14ac:dyDescent="0.25">
      <c r="A77" t="s">
        <v>609</v>
      </c>
      <c r="B77" t="s">
        <v>708</v>
      </c>
      <c r="C77">
        <v>0</v>
      </c>
      <c r="D77">
        <v>6</v>
      </c>
    </row>
    <row r="78" spans="1:4" x14ac:dyDescent="0.25">
      <c r="A78" t="s">
        <v>584</v>
      </c>
      <c r="B78" s="47" t="s">
        <v>124</v>
      </c>
      <c r="C78">
        <v>0</v>
      </c>
      <c r="D78">
        <v>4.8</v>
      </c>
    </row>
    <row r="79" spans="1:4" x14ac:dyDescent="0.25">
      <c r="A79" t="s">
        <v>674</v>
      </c>
      <c r="B79" s="47" t="s">
        <v>118</v>
      </c>
      <c r="C79">
        <v>0</v>
      </c>
      <c r="D79">
        <v>5.7</v>
      </c>
    </row>
    <row r="80" spans="1:4" x14ac:dyDescent="0.25">
      <c r="A80" t="s">
        <v>675</v>
      </c>
      <c r="B80" t="s">
        <v>174</v>
      </c>
      <c r="C80">
        <v>0.33</v>
      </c>
      <c r="D80">
        <v>9.1999999999999993</v>
      </c>
    </row>
    <row r="81" spans="1:4" x14ac:dyDescent="0.25">
      <c r="A81" t="s">
        <v>729</v>
      </c>
      <c r="B81" t="s">
        <v>125</v>
      </c>
      <c r="C81">
        <v>0</v>
      </c>
      <c r="D81">
        <v>10.5</v>
      </c>
    </row>
    <row r="82" spans="1:4" x14ac:dyDescent="0.25">
      <c r="A82" t="s">
        <v>676</v>
      </c>
      <c r="B82" s="47" t="s">
        <v>707</v>
      </c>
      <c r="C82">
        <v>1</v>
      </c>
      <c r="D82">
        <v>5.9</v>
      </c>
    </row>
    <row r="83" spans="1:4" x14ac:dyDescent="0.25">
      <c r="A83" t="s">
        <v>677</v>
      </c>
      <c r="B83" s="47" t="s">
        <v>121</v>
      </c>
      <c r="C83">
        <v>1</v>
      </c>
      <c r="D83">
        <v>35.6</v>
      </c>
    </row>
    <row r="84" spans="1:4" x14ac:dyDescent="0.25">
      <c r="A84" t="s">
        <v>678</v>
      </c>
      <c r="B84" s="47" t="s">
        <v>122</v>
      </c>
      <c r="C84">
        <v>0</v>
      </c>
      <c r="D84">
        <v>4.5999999999999996</v>
      </c>
    </row>
    <row r="85" spans="1:4" x14ac:dyDescent="0.25">
      <c r="A85" t="s">
        <v>610</v>
      </c>
      <c r="B85" t="s">
        <v>126</v>
      </c>
      <c r="C85">
        <v>0.67</v>
      </c>
      <c r="D85">
        <v>6.3</v>
      </c>
    </row>
    <row r="86" spans="1:4" x14ac:dyDescent="0.25">
      <c r="A86" t="s">
        <v>679</v>
      </c>
      <c r="B86" t="s">
        <v>117</v>
      </c>
      <c r="C86">
        <v>0</v>
      </c>
      <c r="D86">
        <v>5.9</v>
      </c>
    </row>
    <row r="87" spans="1:4" x14ac:dyDescent="0.25">
      <c r="A87" t="s">
        <v>595</v>
      </c>
      <c r="B87" t="s">
        <v>708</v>
      </c>
      <c r="C87">
        <v>0.17</v>
      </c>
      <c r="D87">
        <v>4.7</v>
      </c>
    </row>
    <row r="88" spans="1:4" x14ac:dyDescent="0.25">
      <c r="A88" t="s">
        <v>611</v>
      </c>
      <c r="B88" s="47" t="s">
        <v>124</v>
      </c>
      <c r="C88">
        <v>0</v>
      </c>
      <c r="D88">
        <v>6.9</v>
      </c>
    </row>
    <row r="89" spans="1:4" x14ac:dyDescent="0.25">
      <c r="A89" t="s">
        <v>612</v>
      </c>
      <c r="B89" s="47" t="s">
        <v>118</v>
      </c>
      <c r="C89">
        <v>0.33</v>
      </c>
      <c r="D89">
        <v>7.4</v>
      </c>
    </row>
    <row r="90" spans="1:4" x14ac:dyDescent="0.25">
      <c r="A90" t="s">
        <v>680</v>
      </c>
      <c r="B90" t="s">
        <v>174</v>
      </c>
      <c r="C90">
        <v>0.67</v>
      </c>
      <c r="D90">
        <v>15.3</v>
      </c>
    </row>
    <row r="91" spans="1:4" x14ac:dyDescent="0.25">
      <c r="A91" t="s">
        <v>730</v>
      </c>
      <c r="B91" t="s">
        <v>125</v>
      </c>
      <c r="C91">
        <v>0</v>
      </c>
      <c r="D91">
        <v>11</v>
      </c>
    </row>
    <row r="92" spans="1:4" x14ac:dyDescent="0.25">
      <c r="A92" t="s">
        <v>681</v>
      </c>
      <c r="B92" s="47" t="s">
        <v>707</v>
      </c>
      <c r="C92">
        <v>0</v>
      </c>
      <c r="D92">
        <v>4.5999999999999996</v>
      </c>
    </row>
    <row r="93" spans="1:4" x14ac:dyDescent="0.25">
      <c r="A93" t="s">
        <v>682</v>
      </c>
      <c r="B93" s="47" t="s">
        <v>121</v>
      </c>
      <c r="C93">
        <v>1.06</v>
      </c>
      <c r="D93">
        <v>13.8</v>
      </c>
    </row>
    <row r="94" spans="1:4" x14ac:dyDescent="0.25">
      <c r="A94" t="s">
        <v>683</v>
      </c>
      <c r="B94" s="47" t="s">
        <v>122</v>
      </c>
      <c r="C94">
        <v>0</v>
      </c>
      <c r="D94">
        <v>3.9</v>
      </c>
    </row>
    <row r="95" spans="1:4" x14ac:dyDescent="0.25">
      <c r="A95" t="s">
        <v>586</v>
      </c>
      <c r="B95" t="s">
        <v>126</v>
      </c>
      <c r="C95">
        <v>1.3</v>
      </c>
      <c r="D95">
        <v>2.4</v>
      </c>
    </row>
    <row r="96" spans="1:4" x14ac:dyDescent="0.25">
      <c r="A96" t="s">
        <v>684</v>
      </c>
      <c r="B96" t="s">
        <v>117</v>
      </c>
      <c r="C96">
        <v>0</v>
      </c>
      <c r="D96">
        <v>35.9</v>
      </c>
    </row>
    <row r="97" spans="1:4" x14ac:dyDescent="0.25">
      <c r="A97" t="s">
        <v>587</v>
      </c>
      <c r="B97" t="s">
        <v>708</v>
      </c>
      <c r="C97">
        <v>0</v>
      </c>
      <c r="D97">
        <v>5.5</v>
      </c>
    </row>
    <row r="98" spans="1:4" x14ac:dyDescent="0.25">
      <c r="A98" t="s">
        <v>613</v>
      </c>
      <c r="B98" s="47" t="s">
        <v>124</v>
      </c>
      <c r="C98">
        <v>0</v>
      </c>
      <c r="D98">
        <v>2.8</v>
      </c>
    </row>
    <row r="99" spans="1:4" x14ac:dyDescent="0.25">
      <c r="A99" t="s">
        <v>614</v>
      </c>
      <c r="B99" s="47" t="s">
        <v>118</v>
      </c>
      <c r="C99">
        <v>0.3</v>
      </c>
      <c r="D99">
        <v>4.5999999999999996</v>
      </c>
    </row>
    <row r="100" spans="1:4" x14ac:dyDescent="0.25">
      <c r="A100" t="s">
        <v>685</v>
      </c>
      <c r="B100" t="s">
        <v>174</v>
      </c>
      <c r="D100">
        <v>5.6</v>
      </c>
    </row>
    <row r="101" spans="1:4" x14ac:dyDescent="0.25">
      <c r="A101" t="s">
        <v>600</v>
      </c>
      <c r="B101" t="s">
        <v>125</v>
      </c>
      <c r="C101">
        <v>1</v>
      </c>
      <c r="D101">
        <v>6.9</v>
      </c>
    </row>
    <row r="102" spans="1:4" x14ac:dyDescent="0.25">
      <c r="A102" t="s">
        <v>686</v>
      </c>
      <c r="B102" s="47" t="s">
        <v>707</v>
      </c>
      <c r="C102">
        <v>0</v>
      </c>
      <c r="D102">
        <v>4.3</v>
      </c>
    </row>
    <row r="103" spans="1:4" x14ac:dyDescent="0.25">
      <c r="A103" t="s">
        <v>687</v>
      </c>
      <c r="B103" s="47" t="s">
        <v>121</v>
      </c>
      <c r="C103">
        <v>0.67</v>
      </c>
      <c r="D103">
        <v>35.9</v>
      </c>
    </row>
    <row r="104" spans="1:4" x14ac:dyDescent="0.25">
      <c r="A104" t="s">
        <v>688</v>
      </c>
      <c r="B104" s="47" t="s">
        <v>122</v>
      </c>
      <c r="C104">
        <v>0</v>
      </c>
      <c r="D104">
        <v>4.8</v>
      </c>
    </row>
    <row r="105" spans="1:4" x14ac:dyDescent="0.25">
      <c r="A105" t="s">
        <v>589</v>
      </c>
      <c r="B105" t="s">
        <v>126</v>
      </c>
      <c r="C105">
        <v>0.67</v>
      </c>
      <c r="D105">
        <v>4.8</v>
      </c>
    </row>
    <row r="106" spans="1:4" x14ac:dyDescent="0.25">
      <c r="A106" t="s">
        <v>689</v>
      </c>
      <c r="B106" t="s">
        <v>117</v>
      </c>
      <c r="C106">
        <v>0</v>
      </c>
      <c r="D106">
        <v>5.5</v>
      </c>
    </row>
    <row r="107" spans="1:4" x14ac:dyDescent="0.25">
      <c r="A107" t="s">
        <v>731</v>
      </c>
      <c r="B107" t="s">
        <v>708</v>
      </c>
      <c r="C107">
        <v>0</v>
      </c>
      <c r="D107">
        <v>15.6</v>
      </c>
    </row>
    <row r="108" spans="1:4" x14ac:dyDescent="0.25">
      <c r="A108" t="s">
        <v>616</v>
      </c>
      <c r="B108" s="47" t="s">
        <v>124</v>
      </c>
      <c r="C108">
        <v>0</v>
      </c>
      <c r="D108">
        <v>6.1</v>
      </c>
    </row>
    <row r="109" spans="1:4" x14ac:dyDescent="0.25">
      <c r="A109" t="s">
        <v>615</v>
      </c>
      <c r="B109" s="47" t="s">
        <v>118</v>
      </c>
      <c r="C109">
        <v>0.3</v>
      </c>
      <c r="D109">
        <v>5.2</v>
      </c>
    </row>
    <row r="110" spans="1:4" x14ac:dyDescent="0.25">
      <c r="A110" t="s">
        <v>588</v>
      </c>
      <c r="B110" t="s">
        <v>174</v>
      </c>
    </row>
    <row r="111" spans="1:4" x14ac:dyDescent="0.25">
      <c r="A111" t="s">
        <v>590</v>
      </c>
      <c r="B111" t="s">
        <v>125</v>
      </c>
      <c r="C111">
        <v>1</v>
      </c>
      <c r="D111">
        <v>15.4</v>
      </c>
    </row>
    <row r="112" spans="1:4" x14ac:dyDescent="0.25">
      <c r="A112" t="s">
        <v>690</v>
      </c>
      <c r="B112" s="47" t="s">
        <v>707</v>
      </c>
      <c r="C112">
        <v>1</v>
      </c>
      <c r="D112">
        <v>11.9</v>
      </c>
    </row>
    <row r="113" spans="1:4" x14ac:dyDescent="0.25">
      <c r="A113" t="s">
        <v>691</v>
      </c>
      <c r="B113" s="47" t="s">
        <v>121</v>
      </c>
      <c r="C113">
        <v>0.3</v>
      </c>
      <c r="D113">
        <v>45.8</v>
      </c>
    </row>
    <row r="114" spans="1:4" x14ac:dyDescent="0.25">
      <c r="A114" t="s">
        <v>692</v>
      </c>
      <c r="B114" s="47" t="s">
        <v>122</v>
      </c>
      <c r="C114">
        <v>0</v>
      </c>
      <c r="D114">
        <v>13.4</v>
      </c>
    </row>
    <row r="115" spans="1:4" x14ac:dyDescent="0.25">
      <c r="A115" t="s">
        <v>618</v>
      </c>
      <c r="B115" t="s">
        <v>126</v>
      </c>
      <c r="C115">
        <v>0.67</v>
      </c>
      <c r="D115">
        <v>4.3</v>
      </c>
    </row>
    <row r="116" spans="1:4" x14ac:dyDescent="0.25">
      <c r="A116" t="s">
        <v>693</v>
      </c>
      <c r="B116" t="s">
        <v>117</v>
      </c>
      <c r="C116">
        <v>0.14000000000000001</v>
      </c>
      <c r="D116">
        <v>12.2</v>
      </c>
    </row>
    <row r="117" spans="1:4" x14ac:dyDescent="0.25">
      <c r="A117" t="s">
        <v>732</v>
      </c>
      <c r="B117" t="s">
        <v>708</v>
      </c>
      <c r="C117">
        <v>1</v>
      </c>
      <c r="D117">
        <v>10.1</v>
      </c>
    </row>
    <row r="118" spans="1:4" x14ac:dyDescent="0.25">
      <c r="A118" t="s">
        <v>596</v>
      </c>
      <c r="B118" s="47" t="s">
        <v>124</v>
      </c>
      <c r="C118">
        <v>0</v>
      </c>
      <c r="D118">
        <v>10.1</v>
      </c>
    </row>
    <row r="119" spans="1:4" x14ac:dyDescent="0.25">
      <c r="A119" t="s">
        <v>617</v>
      </c>
      <c r="B119" s="47" t="s">
        <v>118</v>
      </c>
      <c r="C119">
        <v>1</v>
      </c>
      <c r="D119">
        <v>9.1</v>
      </c>
    </row>
    <row r="120" spans="1:4" x14ac:dyDescent="0.25">
      <c r="A120" t="s">
        <v>591</v>
      </c>
      <c r="B120" t="s">
        <v>174</v>
      </c>
    </row>
    <row r="121" spans="1:4" x14ac:dyDescent="0.25">
      <c r="A121" t="s">
        <v>619</v>
      </c>
      <c r="B121" t="s">
        <v>125</v>
      </c>
      <c r="C121">
        <v>1</v>
      </c>
      <c r="D121">
        <v>12.9</v>
      </c>
    </row>
    <row r="122" spans="1:4" x14ac:dyDescent="0.25">
      <c r="A122" t="s">
        <v>694</v>
      </c>
      <c r="B122" s="47" t="s">
        <v>707</v>
      </c>
      <c r="C122">
        <v>0</v>
      </c>
      <c r="D122">
        <v>3.9</v>
      </c>
    </row>
    <row r="123" spans="1:4" x14ac:dyDescent="0.25">
      <c r="A123" t="s">
        <v>695</v>
      </c>
      <c r="B123" s="47" t="s">
        <v>121</v>
      </c>
      <c r="C123">
        <v>0</v>
      </c>
      <c r="D123">
        <v>23.9</v>
      </c>
    </row>
    <row r="124" spans="1:4" x14ac:dyDescent="0.25">
      <c r="A124" t="s">
        <v>696</v>
      </c>
      <c r="B124" s="47" t="s">
        <v>122</v>
      </c>
      <c r="C124">
        <v>0</v>
      </c>
      <c r="D124">
        <v>4.8</v>
      </c>
    </row>
    <row r="125" spans="1:4" x14ac:dyDescent="0.25">
      <c r="A125" t="s">
        <v>599</v>
      </c>
      <c r="B125" t="s">
        <v>126</v>
      </c>
      <c r="C125">
        <v>1</v>
      </c>
      <c r="D125">
        <v>9</v>
      </c>
    </row>
    <row r="126" spans="1:4" x14ac:dyDescent="0.25">
      <c r="A126" t="s">
        <v>697</v>
      </c>
      <c r="B126" t="s">
        <v>117</v>
      </c>
      <c r="C126">
        <v>0</v>
      </c>
      <c r="D126">
        <v>6.8</v>
      </c>
    </row>
    <row r="127" spans="1:4" x14ac:dyDescent="0.25">
      <c r="A127" t="s">
        <v>620</v>
      </c>
      <c r="B127" t="s">
        <v>708</v>
      </c>
      <c r="C127">
        <v>0</v>
      </c>
      <c r="D127">
        <v>19.100000000000001</v>
      </c>
    </row>
    <row r="128" spans="1:4" x14ac:dyDescent="0.25">
      <c r="A128" t="s">
        <v>601</v>
      </c>
      <c r="B128" s="47" t="s">
        <v>124</v>
      </c>
      <c r="C128">
        <v>1.67</v>
      </c>
      <c r="D128">
        <v>6.9</v>
      </c>
    </row>
    <row r="129" spans="1:4" x14ac:dyDescent="0.25">
      <c r="A129" t="s">
        <v>598</v>
      </c>
      <c r="B129" s="47" t="s">
        <v>118</v>
      </c>
      <c r="C129">
        <v>1</v>
      </c>
      <c r="D129">
        <v>7.8</v>
      </c>
    </row>
    <row r="130" spans="1:4" x14ac:dyDescent="0.25">
      <c r="A130" t="s">
        <v>698</v>
      </c>
      <c r="B130" t="s">
        <v>174</v>
      </c>
    </row>
    <row r="131" spans="1:4" x14ac:dyDescent="0.25">
      <c r="A131" t="s">
        <v>733</v>
      </c>
      <c r="B131" t="s">
        <v>125</v>
      </c>
      <c r="C131">
        <v>0</v>
      </c>
      <c r="D131">
        <v>3.9</v>
      </c>
    </row>
    <row r="132" spans="1:4" x14ac:dyDescent="0.25">
      <c r="A132" t="s">
        <v>606</v>
      </c>
      <c r="B132" s="47" t="s">
        <v>707</v>
      </c>
      <c r="C132">
        <v>0</v>
      </c>
      <c r="D132">
        <v>4.8</v>
      </c>
    </row>
    <row r="133" spans="1:4" x14ac:dyDescent="0.25">
      <c r="A133" t="s">
        <v>699</v>
      </c>
      <c r="B133" s="47" t="s">
        <v>121</v>
      </c>
      <c r="C133">
        <v>1.3</v>
      </c>
      <c r="D133">
        <v>31.2</v>
      </c>
    </row>
    <row r="134" spans="1:4" x14ac:dyDescent="0.25">
      <c r="A134" t="s">
        <v>700</v>
      </c>
      <c r="B134" s="47" t="s">
        <v>122</v>
      </c>
      <c r="C134">
        <v>0</v>
      </c>
      <c r="D134">
        <v>3.4</v>
      </c>
    </row>
    <row r="135" spans="1:4" x14ac:dyDescent="0.25">
      <c r="A135" t="s">
        <v>622</v>
      </c>
      <c r="B135" t="s">
        <v>126</v>
      </c>
      <c r="C135">
        <v>0.3</v>
      </c>
      <c r="D135">
        <v>9</v>
      </c>
    </row>
    <row r="136" spans="1:4" x14ac:dyDescent="0.25">
      <c r="A136" t="s">
        <v>701</v>
      </c>
      <c r="B136" t="s">
        <v>117</v>
      </c>
      <c r="C136">
        <v>0</v>
      </c>
      <c r="D136">
        <v>4.7</v>
      </c>
    </row>
    <row r="137" spans="1:4" x14ac:dyDescent="0.25">
      <c r="A137" t="s">
        <v>580</v>
      </c>
      <c r="B137" t="s">
        <v>708</v>
      </c>
      <c r="C137">
        <v>0</v>
      </c>
      <c r="D137">
        <v>9.6999999999999993</v>
      </c>
    </row>
    <row r="138" spans="1:4" x14ac:dyDescent="0.25">
      <c r="A138" t="s">
        <v>621</v>
      </c>
      <c r="B138" s="47" t="s">
        <v>124</v>
      </c>
      <c r="C138">
        <v>1.67</v>
      </c>
      <c r="D138">
        <v>4.5999999999999996</v>
      </c>
    </row>
    <row r="139" spans="1:4" x14ac:dyDescent="0.25">
      <c r="A139" t="s">
        <v>602</v>
      </c>
      <c r="B139" s="47" t="s">
        <v>118</v>
      </c>
      <c r="C139">
        <v>2.2999999999999998</v>
      </c>
      <c r="D139">
        <v>8.3000000000000007</v>
      </c>
    </row>
    <row r="140" spans="1:4" x14ac:dyDescent="0.25">
      <c r="A140" t="s">
        <v>734</v>
      </c>
      <c r="B140" t="s">
        <v>125</v>
      </c>
      <c r="C140">
        <v>0</v>
      </c>
      <c r="D140">
        <v>3.6</v>
      </c>
    </row>
    <row r="141" spans="1:4" x14ac:dyDescent="0.25">
      <c r="A141" t="s">
        <v>702</v>
      </c>
      <c r="B141" s="47" t="s">
        <v>707</v>
      </c>
      <c r="C141">
        <v>0</v>
      </c>
      <c r="D141">
        <v>3.7</v>
      </c>
    </row>
    <row r="142" spans="1:4" x14ac:dyDescent="0.25">
      <c r="A142" t="s">
        <v>623</v>
      </c>
      <c r="B142" s="47" t="s">
        <v>121</v>
      </c>
      <c r="C142">
        <v>0</v>
      </c>
      <c r="D142">
        <v>29.7</v>
      </c>
    </row>
    <row r="143" spans="1:4" x14ac:dyDescent="0.25">
      <c r="A143" t="s">
        <v>703</v>
      </c>
      <c r="B143" s="47" t="s">
        <v>122</v>
      </c>
      <c r="C143">
        <v>0.3</v>
      </c>
      <c r="D143">
        <v>3</v>
      </c>
    </row>
    <row r="144" spans="1:4" x14ac:dyDescent="0.25">
      <c r="A144" t="s">
        <v>605</v>
      </c>
      <c r="B144" t="s">
        <v>126</v>
      </c>
      <c r="C144">
        <v>0</v>
      </c>
      <c r="D144">
        <v>3.3</v>
      </c>
    </row>
    <row r="145" spans="1:4" x14ac:dyDescent="0.25">
      <c r="A145" t="s">
        <v>704</v>
      </c>
      <c r="B145" t="s">
        <v>117</v>
      </c>
      <c r="C145">
        <v>0</v>
      </c>
      <c r="D145">
        <v>3</v>
      </c>
    </row>
    <row r="146" spans="1:4" x14ac:dyDescent="0.25">
      <c r="A146" t="s">
        <v>626</v>
      </c>
      <c r="B146" t="s">
        <v>708</v>
      </c>
      <c r="C146">
        <v>0</v>
      </c>
      <c r="D146">
        <v>8.1999999999999993</v>
      </c>
    </row>
    <row r="147" spans="1:4" x14ac:dyDescent="0.25">
      <c r="A147" t="s">
        <v>625</v>
      </c>
      <c r="B147" s="47" t="s">
        <v>124</v>
      </c>
      <c r="C147">
        <v>2</v>
      </c>
      <c r="D147">
        <v>6.2</v>
      </c>
    </row>
    <row r="148" spans="1:4" x14ac:dyDescent="0.25">
      <c r="A148" t="s">
        <v>624</v>
      </c>
      <c r="B148" s="47" t="s">
        <v>118</v>
      </c>
      <c r="C148">
        <v>2</v>
      </c>
      <c r="D148">
        <v>4.5999999999999996</v>
      </c>
    </row>
    <row r="149" spans="1:4" x14ac:dyDescent="0.25">
      <c r="A149" t="s">
        <v>425</v>
      </c>
      <c r="B149" t="s">
        <v>273</v>
      </c>
      <c r="C149">
        <v>1.67</v>
      </c>
    </row>
    <row r="150" spans="1:4" x14ac:dyDescent="0.25">
      <c r="A150" t="s">
        <v>426</v>
      </c>
      <c r="B150" t="s">
        <v>126</v>
      </c>
      <c r="C150">
        <v>0</v>
      </c>
      <c r="D150">
        <v>7.6</v>
      </c>
    </row>
    <row r="151" spans="1:4" x14ac:dyDescent="0.25">
      <c r="A151" t="s">
        <v>427</v>
      </c>
      <c r="B151" t="s">
        <v>151</v>
      </c>
      <c r="C151">
        <v>1.67</v>
      </c>
      <c r="D151">
        <v>27.7</v>
      </c>
    </row>
    <row r="152" spans="1:4" x14ac:dyDescent="0.25">
      <c r="A152" t="s">
        <v>428</v>
      </c>
      <c r="B152" t="s">
        <v>174</v>
      </c>
      <c r="C152">
        <v>6.3</v>
      </c>
      <c r="D152">
        <v>0</v>
      </c>
    </row>
    <row r="153" spans="1:4" x14ac:dyDescent="0.25">
      <c r="A153" t="s">
        <v>735</v>
      </c>
      <c r="B153" t="s">
        <v>148</v>
      </c>
      <c r="C153">
        <v>2.2999999999999998</v>
      </c>
      <c r="D153">
        <v>34.299999999999997</v>
      </c>
    </row>
    <row r="154" spans="1:4" x14ac:dyDescent="0.25">
      <c r="A154" t="s">
        <v>432</v>
      </c>
      <c r="B154" t="s">
        <v>193</v>
      </c>
      <c r="C154">
        <v>0</v>
      </c>
      <c r="D154">
        <v>12.2</v>
      </c>
    </row>
    <row r="155" spans="1:4" x14ac:dyDescent="0.25">
      <c r="A155" t="s">
        <v>736</v>
      </c>
      <c r="B155" t="s">
        <v>126</v>
      </c>
      <c r="C155">
        <v>0</v>
      </c>
      <c r="D155">
        <v>13</v>
      </c>
    </row>
    <row r="156" spans="1:4" x14ac:dyDescent="0.25">
      <c r="A156" t="s">
        <v>430</v>
      </c>
      <c r="B156" s="47" t="s">
        <v>124</v>
      </c>
      <c r="C156">
        <v>1</v>
      </c>
      <c r="D156">
        <v>14.4</v>
      </c>
    </row>
    <row r="157" spans="1:4" x14ac:dyDescent="0.25">
      <c r="A157" t="s">
        <v>431</v>
      </c>
      <c r="B157" s="47" t="s">
        <v>118</v>
      </c>
      <c r="C157">
        <v>0</v>
      </c>
      <c r="D157">
        <v>22.4</v>
      </c>
    </row>
    <row r="158" spans="1:4" x14ac:dyDescent="0.25">
      <c r="A158" t="s">
        <v>429</v>
      </c>
      <c r="B158" t="s">
        <v>174</v>
      </c>
      <c r="C158">
        <v>4</v>
      </c>
      <c r="D158">
        <v>21.7</v>
      </c>
    </row>
    <row r="159" spans="1:4" x14ac:dyDescent="0.25">
      <c r="A159" t="s">
        <v>433</v>
      </c>
      <c r="B159" t="s">
        <v>151</v>
      </c>
      <c r="C159">
        <v>0</v>
      </c>
      <c r="D159">
        <v>23.1</v>
      </c>
    </row>
    <row r="160" spans="1:4" x14ac:dyDescent="0.25">
      <c r="A160" t="s">
        <v>434</v>
      </c>
      <c r="B160" t="s">
        <v>708</v>
      </c>
      <c r="C160">
        <v>0</v>
      </c>
      <c r="D160">
        <v>18.8</v>
      </c>
    </row>
    <row r="161" spans="1:4" x14ac:dyDescent="0.25">
      <c r="A161" t="s">
        <v>737</v>
      </c>
      <c r="B161" t="s">
        <v>126</v>
      </c>
      <c r="C161">
        <v>0</v>
      </c>
      <c r="D161">
        <v>26</v>
      </c>
    </row>
    <row r="162" spans="1:4" x14ac:dyDescent="0.25">
      <c r="A162" t="s">
        <v>436</v>
      </c>
      <c r="B162" s="47" t="s">
        <v>124</v>
      </c>
      <c r="C162">
        <v>0</v>
      </c>
      <c r="D162">
        <v>12.8</v>
      </c>
    </row>
    <row r="163" spans="1:4" x14ac:dyDescent="0.25">
      <c r="A163" t="s">
        <v>437</v>
      </c>
      <c r="B163" s="47" t="s">
        <v>118</v>
      </c>
      <c r="C163">
        <v>0</v>
      </c>
      <c r="D163">
        <v>11.2</v>
      </c>
    </row>
    <row r="164" spans="1:4" x14ac:dyDescent="0.25">
      <c r="A164" t="s">
        <v>441</v>
      </c>
      <c r="B164" t="s">
        <v>193</v>
      </c>
      <c r="C164">
        <v>0</v>
      </c>
      <c r="D164">
        <v>35.700000000000003</v>
      </c>
    </row>
    <row r="165" spans="1:4" x14ac:dyDescent="0.25">
      <c r="A165" t="s">
        <v>442</v>
      </c>
      <c r="B165" t="s">
        <v>151</v>
      </c>
      <c r="C165">
        <v>0</v>
      </c>
      <c r="D165">
        <v>23.9</v>
      </c>
    </row>
    <row r="166" spans="1:4" x14ac:dyDescent="0.25">
      <c r="A166" t="s">
        <v>440</v>
      </c>
      <c r="B166" t="s">
        <v>708</v>
      </c>
      <c r="C166">
        <v>0</v>
      </c>
      <c r="D166">
        <v>33</v>
      </c>
    </row>
    <row r="167" spans="1:4" x14ac:dyDescent="0.25">
      <c r="A167" t="s">
        <v>435</v>
      </c>
      <c r="B167" t="s">
        <v>148</v>
      </c>
      <c r="C167">
        <v>0</v>
      </c>
      <c r="D167">
        <v>40.4</v>
      </c>
    </row>
    <row r="168" spans="1:4" x14ac:dyDescent="0.25">
      <c r="A168" t="s">
        <v>438</v>
      </c>
      <c r="B168" t="s">
        <v>174</v>
      </c>
      <c r="C168">
        <v>1</v>
      </c>
      <c r="D168">
        <v>42.1</v>
      </c>
    </row>
    <row r="169" spans="1:4" x14ac:dyDescent="0.25">
      <c r="A169" t="s">
        <v>439</v>
      </c>
      <c r="B169" t="s">
        <v>125</v>
      </c>
      <c r="C169">
        <v>5.67</v>
      </c>
      <c r="D169">
        <v>17.399999999999999</v>
      </c>
    </row>
    <row r="170" spans="1:4" x14ac:dyDescent="0.25">
      <c r="A170" t="s">
        <v>443</v>
      </c>
      <c r="B170" t="s">
        <v>126</v>
      </c>
      <c r="C170">
        <v>0</v>
      </c>
      <c r="D170">
        <v>13</v>
      </c>
    </row>
    <row r="171" spans="1:4" x14ac:dyDescent="0.25">
      <c r="A171" t="s">
        <v>444</v>
      </c>
      <c r="B171" t="s">
        <v>193</v>
      </c>
      <c r="C171">
        <v>0</v>
      </c>
      <c r="D171">
        <v>17.5</v>
      </c>
    </row>
    <row r="172" spans="1:4" x14ac:dyDescent="0.25">
      <c r="A172" t="s">
        <v>445</v>
      </c>
      <c r="B172" s="47" t="s">
        <v>124</v>
      </c>
      <c r="C172">
        <v>0</v>
      </c>
      <c r="D172">
        <v>29.4</v>
      </c>
    </row>
    <row r="173" spans="1:4" x14ac:dyDescent="0.25">
      <c r="A173" t="s">
        <v>446</v>
      </c>
      <c r="B173" s="47" t="s">
        <v>118</v>
      </c>
      <c r="C173">
        <v>0</v>
      </c>
      <c r="D173">
        <v>26.7</v>
      </c>
    </row>
    <row r="174" spans="1:4" x14ac:dyDescent="0.25">
      <c r="A174" t="s">
        <v>447</v>
      </c>
      <c r="B174" t="s">
        <v>148</v>
      </c>
      <c r="C174">
        <v>0</v>
      </c>
      <c r="D174">
        <v>22.9</v>
      </c>
    </row>
    <row r="175" spans="1:4" x14ac:dyDescent="0.25">
      <c r="A175" t="s">
        <v>448</v>
      </c>
      <c r="B175" t="s">
        <v>708</v>
      </c>
      <c r="C175">
        <v>0.67</v>
      </c>
      <c r="D175">
        <v>49</v>
      </c>
    </row>
    <row r="176" spans="1:4" x14ac:dyDescent="0.25">
      <c r="A176" t="s">
        <v>449</v>
      </c>
      <c r="B176" t="s">
        <v>174</v>
      </c>
      <c r="C176">
        <v>0.67</v>
      </c>
      <c r="D176">
        <v>19.8</v>
      </c>
    </row>
    <row r="177" spans="1:4" x14ac:dyDescent="0.25">
      <c r="A177" t="s">
        <v>450</v>
      </c>
      <c r="B177" t="s">
        <v>151</v>
      </c>
      <c r="C177">
        <v>0</v>
      </c>
      <c r="D177">
        <v>23.1</v>
      </c>
    </row>
    <row r="178" spans="1:4" x14ac:dyDescent="0.25">
      <c r="A178" t="s">
        <v>451</v>
      </c>
      <c r="B178" t="s">
        <v>193</v>
      </c>
      <c r="C178">
        <v>0</v>
      </c>
      <c r="D178">
        <v>15.3</v>
      </c>
    </row>
    <row r="179" spans="1:4" x14ac:dyDescent="0.25">
      <c r="A179" t="s">
        <v>452</v>
      </c>
      <c r="B179" t="s">
        <v>172</v>
      </c>
      <c r="C179">
        <v>3</v>
      </c>
      <c r="D179">
        <v>8</v>
      </c>
    </row>
    <row r="180" spans="1:4" x14ac:dyDescent="0.25">
      <c r="A180" t="s">
        <v>453</v>
      </c>
      <c r="B180" t="s">
        <v>126</v>
      </c>
      <c r="C180">
        <v>0</v>
      </c>
      <c r="D180">
        <v>14.6</v>
      </c>
    </row>
    <row r="181" spans="1:4" x14ac:dyDescent="0.25">
      <c r="A181" t="s">
        <v>454</v>
      </c>
      <c r="B181" s="47" t="s">
        <v>118</v>
      </c>
      <c r="C181">
        <v>2</v>
      </c>
      <c r="D181">
        <v>11</v>
      </c>
    </row>
    <row r="182" spans="1:4" x14ac:dyDescent="0.25">
      <c r="A182" t="s">
        <v>455</v>
      </c>
      <c r="B182" s="47" t="s">
        <v>124</v>
      </c>
      <c r="C182">
        <v>1</v>
      </c>
      <c r="D182">
        <v>10.5</v>
      </c>
    </row>
    <row r="183" spans="1:4" x14ac:dyDescent="0.25">
      <c r="A183" t="s">
        <v>456</v>
      </c>
      <c r="B183" s="47" t="s">
        <v>279</v>
      </c>
      <c r="C183">
        <v>0</v>
      </c>
      <c r="D183">
        <v>14.7</v>
      </c>
    </row>
    <row r="184" spans="1:4" x14ac:dyDescent="0.25">
      <c r="A184" t="s">
        <v>457</v>
      </c>
      <c r="B184" t="s">
        <v>174</v>
      </c>
      <c r="C184">
        <v>0.67</v>
      </c>
      <c r="D184">
        <v>17.7</v>
      </c>
    </row>
    <row r="185" spans="1:4" x14ac:dyDescent="0.25">
      <c r="A185" t="s">
        <v>458</v>
      </c>
      <c r="B185" t="s">
        <v>149</v>
      </c>
      <c r="C185">
        <v>1</v>
      </c>
      <c r="D185">
        <v>11.6</v>
      </c>
    </row>
    <row r="186" spans="1:4" x14ac:dyDescent="0.25">
      <c r="A186" t="s">
        <v>459</v>
      </c>
      <c r="B186" t="s">
        <v>708</v>
      </c>
      <c r="C186">
        <v>0</v>
      </c>
      <c r="D186">
        <v>12.2</v>
      </c>
    </row>
    <row r="187" spans="1:4" x14ac:dyDescent="0.25">
      <c r="A187" t="s">
        <v>460</v>
      </c>
      <c r="B187" t="s">
        <v>172</v>
      </c>
      <c r="C187">
        <v>3</v>
      </c>
      <c r="D187">
        <v>2.8</v>
      </c>
    </row>
    <row r="188" spans="1:4" x14ac:dyDescent="0.25">
      <c r="A188" t="s">
        <v>461</v>
      </c>
      <c r="B188" t="s">
        <v>126</v>
      </c>
      <c r="C188">
        <v>0</v>
      </c>
      <c r="D188">
        <v>12.2</v>
      </c>
    </row>
    <row r="189" spans="1:4" x14ac:dyDescent="0.25">
      <c r="A189" t="s">
        <v>462</v>
      </c>
      <c r="B189" s="47" t="s">
        <v>417</v>
      </c>
      <c r="C189">
        <v>0.67</v>
      </c>
      <c r="D189">
        <v>18.7</v>
      </c>
    </row>
    <row r="190" spans="1:4" x14ac:dyDescent="0.25">
      <c r="A190" t="s">
        <v>463</v>
      </c>
      <c r="B190" t="s">
        <v>193</v>
      </c>
      <c r="C190">
        <v>1</v>
      </c>
      <c r="D190">
        <v>5</v>
      </c>
    </row>
    <row r="191" spans="1:4" x14ac:dyDescent="0.25">
      <c r="A191" t="s">
        <v>464</v>
      </c>
      <c r="B191" s="47" t="s">
        <v>118</v>
      </c>
      <c r="C191">
        <v>2</v>
      </c>
      <c r="D191">
        <v>5.2</v>
      </c>
    </row>
    <row r="192" spans="1:4" x14ac:dyDescent="0.25">
      <c r="A192" t="s">
        <v>465</v>
      </c>
      <c r="B192" s="47" t="s">
        <v>124</v>
      </c>
      <c r="C192">
        <v>2</v>
      </c>
      <c r="D192">
        <v>3.6</v>
      </c>
    </row>
    <row r="193" spans="1:4" x14ac:dyDescent="0.25">
      <c r="A193" t="s">
        <v>466</v>
      </c>
      <c r="B193" t="s">
        <v>151</v>
      </c>
      <c r="C193">
        <v>1</v>
      </c>
      <c r="D193">
        <v>12.4</v>
      </c>
    </row>
    <row r="194" spans="1:4" x14ac:dyDescent="0.25">
      <c r="A194" t="s">
        <v>467</v>
      </c>
      <c r="B194" t="s">
        <v>148</v>
      </c>
      <c r="C194">
        <v>0.3</v>
      </c>
      <c r="D194">
        <v>43.2</v>
      </c>
    </row>
    <row r="195" spans="1:4" x14ac:dyDescent="0.25">
      <c r="A195" t="s">
        <v>468</v>
      </c>
      <c r="B195" s="47" t="s">
        <v>420</v>
      </c>
      <c r="C195">
        <v>2</v>
      </c>
      <c r="D195">
        <v>7.8</v>
      </c>
    </row>
    <row r="196" spans="1:4" x14ac:dyDescent="0.25">
      <c r="A196" t="s">
        <v>469</v>
      </c>
      <c r="B196" t="s">
        <v>174</v>
      </c>
      <c r="C196">
        <v>1</v>
      </c>
      <c r="D196">
        <v>21</v>
      </c>
    </row>
    <row r="197" spans="1:4" x14ac:dyDescent="0.25">
      <c r="A197" t="s">
        <v>470</v>
      </c>
      <c r="B197" t="s">
        <v>149</v>
      </c>
      <c r="C197">
        <v>0</v>
      </c>
      <c r="D197">
        <v>6.6</v>
      </c>
    </row>
    <row r="198" spans="1:4" x14ac:dyDescent="0.25">
      <c r="A198" t="s">
        <v>471</v>
      </c>
      <c r="B198" t="s">
        <v>708</v>
      </c>
      <c r="C198">
        <v>0</v>
      </c>
      <c r="D198">
        <v>30.5</v>
      </c>
    </row>
    <row r="199" spans="1:4" x14ac:dyDescent="0.25">
      <c r="A199" t="s">
        <v>472</v>
      </c>
      <c r="B199" t="s">
        <v>709</v>
      </c>
      <c r="C199">
        <v>0</v>
      </c>
      <c r="D199">
        <v>20.399999999999999</v>
      </c>
    </row>
    <row r="200" spans="1:4" x14ac:dyDescent="0.25">
      <c r="A200" t="s">
        <v>473</v>
      </c>
      <c r="B200" t="s">
        <v>193</v>
      </c>
      <c r="C200">
        <v>4</v>
      </c>
      <c r="D200">
        <v>13.3</v>
      </c>
    </row>
    <row r="201" spans="1:4" x14ac:dyDescent="0.25">
      <c r="A201" t="s">
        <v>474</v>
      </c>
      <c r="B201" t="s">
        <v>410</v>
      </c>
      <c r="C201">
        <v>0.3</v>
      </c>
      <c r="D201">
        <v>35.9</v>
      </c>
    </row>
    <row r="202" spans="1:4" x14ac:dyDescent="0.25">
      <c r="A202" t="s">
        <v>475</v>
      </c>
      <c r="B202" s="47" t="s">
        <v>118</v>
      </c>
      <c r="C202">
        <v>2</v>
      </c>
      <c r="D202">
        <v>4.9000000000000004</v>
      </c>
    </row>
    <row r="203" spans="1:4" x14ac:dyDescent="0.25">
      <c r="A203" t="s">
        <v>476</v>
      </c>
      <c r="B203" s="47" t="s">
        <v>124</v>
      </c>
      <c r="C203">
        <v>2</v>
      </c>
      <c r="D203">
        <v>4.8</v>
      </c>
    </row>
    <row r="204" spans="1:4" x14ac:dyDescent="0.25">
      <c r="A204" t="s">
        <v>477</v>
      </c>
      <c r="B204" t="s">
        <v>126</v>
      </c>
      <c r="C204">
        <v>0</v>
      </c>
      <c r="D204">
        <v>13.4</v>
      </c>
    </row>
    <row r="205" spans="1:4" x14ac:dyDescent="0.25">
      <c r="A205" t="s">
        <v>478</v>
      </c>
      <c r="B205" t="s">
        <v>708</v>
      </c>
      <c r="C205">
        <v>1</v>
      </c>
      <c r="D205">
        <v>15.4</v>
      </c>
    </row>
    <row r="206" spans="1:4" x14ac:dyDescent="0.25">
      <c r="A206" t="s">
        <v>479</v>
      </c>
      <c r="B206" t="s">
        <v>174</v>
      </c>
      <c r="C206">
        <v>1</v>
      </c>
      <c r="D206">
        <v>26.6</v>
      </c>
    </row>
    <row r="207" spans="1:4" x14ac:dyDescent="0.25">
      <c r="A207" t="s">
        <v>480</v>
      </c>
      <c r="B207" t="s">
        <v>151</v>
      </c>
      <c r="C207">
        <v>4</v>
      </c>
      <c r="D207">
        <v>13.7</v>
      </c>
    </row>
    <row r="208" spans="1:4" x14ac:dyDescent="0.25">
      <c r="A208" t="s">
        <v>481</v>
      </c>
      <c r="B208" t="s">
        <v>148</v>
      </c>
      <c r="C208">
        <v>0</v>
      </c>
      <c r="D208">
        <v>21</v>
      </c>
    </row>
    <row r="209" spans="1:4" x14ac:dyDescent="0.25">
      <c r="A209" t="s">
        <v>482</v>
      </c>
      <c r="B209" t="s">
        <v>193</v>
      </c>
      <c r="C209">
        <v>0.67</v>
      </c>
      <c r="D209">
        <v>5.7</v>
      </c>
    </row>
    <row r="210" spans="1:4" x14ac:dyDescent="0.25">
      <c r="A210" t="s">
        <v>483</v>
      </c>
      <c r="B210" t="s">
        <v>172</v>
      </c>
      <c r="C210">
        <v>2</v>
      </c>
      <c r="D210">
        <v>5.8</v>
      </c>
    </row>
    <row r="211" spans="1:4" x14ac:dyDescent="0.25">
      <c r="A211" t="s">
        <v>484</v>
      </c>
      <c r="B211" t="s">
        <v>126</v>
      </c>
      <c r="C211">
        <v>1.3</v>
      </c>
      <c r="D211">
        <v>5.7</v>
      </c>
    </row>
    <row r="212" spans="1:4" x14ac:dyDescent="0.25">
      <c r="A212" t="s">
        <v>485</v>
      </c>
      <c r="B212" t="s">
        <v>148</v>
      </c>
      <c r="C212">
        <v>0</v>
      </c>
      <c r="D212">
        <v>7.9</v>
      </c>
    </row>
    <row r="213" spans="1:4" x14ac:dyDescent="0.25">
      <c r="A213" t="s">
        <v>486</v>
      </c>
      <c r="B213" t="s">
        <v>221</v>
      </c>
      <c r="C213">
        <v>0.3</v>
      </c>
      <c r="D213">
        <v>10.1</v>
      </c>
    </row>
    <row r="214" spans="1:4" x14ac:dyDescent="0.25">
      <c r="A214" t="s">
        <v>487</v>
      </c>
      <c r="B214" t="s">
        <v>174</v>
      </c>
      <c r="C214">
        <v>0</v>
      </c>
      <c r="D214">
        <v>22.6</v>
      </c>
    </row>
    <row r="215" spans="1:4" x14ac:dyDescent="0.25">
      <c r="A215" t="s">
        <v>488</v>
      </c>
      <c r="B215" s="47" t="s">
        <v>124</v>
      </c>
      <c r="C215">
        <v>1.3</v>
      </c>
      <c r="D215">
        <v>15.7</v>
      </c>
    </row>
    <row r="216" spans="1:4" x14ac:dyDescent="0.25">
      <c r="A216" t="s">
        <v>489</v>
      </c>
      <c r="B216" s="47" t="s">
        <v>118</v>
      </c>
      <c r="C216">
        <v>2</v>
      </c>
      <c r="D216">
        <v>3.4</v>
      </c>
    </row>
    <row r="217" spans="1:4" x14ac:dyDescent="0.25">
      <c r="A217" t="s">
        <v>490</v>
      </c>
      <c r="B217" t="s">
        <v>149</v>
      </c>
      <c r="C217">
        <v>2</v>
      </c>
      <c r="D217">
        <v>17.399999999999999</v>
      </c>
    </row>
    <row r="218" spans="1:4" x14ac:dyDescent="0.25">
      <c r="A218" t="s">
        <v>491</v>
      </c>
      <c r="B218" t="s">
        <v>708</v>
      </c>
      <c r="C218">
        <v>1</v>
      </c>
      <c r="D218">
        <v>9.8000000000000007</v>
      </c>
    </row>
    <row r="219" spans="1:4" x14ac:dyDescent="0.25">
      <c r="A219" t="s">
        <v>492</v>
      </c>
      <c r="B219" t="s">
        <v>221</v>
      </c>
      <c r="C219">
        <v>0</v>
      </c>
      <c r="D219">
        <v>13.7</v>
      </c>
    </row>
    <row r="220" spans="1:4" x14ac:dyDescent="0.25">
      <c r="A220" t="s">
        <v>493</v>
      </c>
      <c r="B220" t="s">
        <v>710</v>
      </c>
      <c r="C220">
        <v>0</v>
      </c>
      <c r="D220">
        <v>20</v>
      </c>
    </row>
    <row r="221" spans="1:4" x14ac:dyDescent="0.25">
      <c r="A221" t="s">
        <v>494</v>
      </c>
      <c r="B221" t="s">
        <v>255</v>
      </c>
      <c r="C221">
        <v>0</v>
      </c>
      <c r="D221">
        <v>22.8</v>
      </c>
    </row>
    <row r="222" spans="1:4" x14ac:dyDescent="0.25">
      <c r="A222" t="s">
        <v>495</v>
      </c>
      <c r="B222" s="47" t="s">
        <v>118</v>
      </c>
      <c r="C222">
        <v>0.5</v>
      </c>
      <c r="D222">
        <v>18.8</v>
      </c>
    </row>
    <row r="223" spans="1:4" x14ac:dyDescent="0.25">
      <c r="A223" t="s">
        <v>496</v>
      </c>
      <c r="B223" s="47" t="s">
        <v>124</v>
      </c>
      <c r="C223">
        <v>1</v>
      </c>
      <c r="D223">
        <v>26.1</v>
      </c>
    </row>
    <row r="224" spans="1:4" x14ac:dyDescent="0.25">
      <c r="A224" t="s">
        <v>497</v>
      </c>
      <c r="B224" t="s">
        <v>193</v>
      </c>
      <c r="C224">
        <v>2</v>
      </c>
      <c r="D224">
        <v>17.399999999999999</v>
      </c>
    </row>
    <row r="225" spans="1:4" x14ac:dyDescent="0.25">
      <c r="A225" t="s">
        <v>498</v>
      </c>
      <c r="B225" t="s">
        <v>172</v>
      </c>
      <c r="C225">
        <v>2</v>
      </c>
      <c r="D225">
        <v>9.6</v>
      </c>
    </row>
    <row r="226" spans="1:4" x14ac:dyDescent="0.25">
      <c r="A226" t="s">
        <v>499</v>
      </c>
      <c r="B226" t="s">
        <v>126</v>
      </c>
      <c r="C226">
        <v>0</v>
      </c>
      <c r="D226">
        <v>10</v>
      </c>
    </row>
    <row r="227" spans="1:4" x14ac:dyDescent="0.25">
      <c r="A227" t="s">
        <v>500</v>
      </c>
      <c r="B227" t="s">
        <v>151</v>
      </c>
      <c r="C227">
        <v>0</v>
      </c>
      <c r="D227">
        <v>13.7</v>
      </c>
    </row>
    <row r="228" spans="1:4" x14ac:dyDescent="0.25">
      <c r="A228" t="s">
        <v>501</v>
      </c>
      <c r="B228" t="s">
        <v>149</v>
      </c>
      <c r="C228">
        <v>0</v>
      </c>
      <c r="D228">
        <v>20</v>
      </c>
    </row>
    <row r="229" spans="1:4" x14ac:dyDescent="0.25">
      <c r="A229" t="s">
        <v>502</v>
      </c>
      <c r="B229" t="s">
        <v>148</v>
      </c>
      <c r="C229">
        <v>1</v>
      </c>
      <c r="D229">
        <v>11.2</v>
      </c>
    </row>
    <row r="230" spans="1:4" x14ac:dyDescent="0.25">
      <c r="A230" t="s">
        <v>503</v>
      </c>
      <c r="B230" t="s">
        <v>708</v>
      </c>
      <c r="C230">
        <v>0</v>
      </c>
      <c r="D230">
        <v>26.4</v>
      </c>
    </row>
    <row r="231" spans="1:4" x14ac:dyDescent="0.25">
      <c r="A231" t="s">
        <v>504</v>
      </c>
      <c r="B231" t="s">
        <v>174</v>
      </c>
      <c r="C231">
        <v>1</v>
      </c>
      <c r="D231">
        <v>26.1</v>
      </c>
    </row>
    <row r="232" spans="1:4" x14ac:dyDescent="0.25">
      <c r="A232" t="s">
        <v>505</v>
      </c>
      <c r="B232" t="s">
        <v>273</v>
      </c>
      <c r="C232">
        <v>0</v>
      </c>
      <c r="D232">
        <v>11.8</v>
      </c>
    </row>
    <row r="233" spans="1:4" x14ac:dyDescent="0.25">
      <c r="A233" t="s">
        <v>506</v>
      </c>
      <c r="B233" t="s">
        <v>255</v>
      </c>
      <c r="C233">
        <v>0</v>
      </c>
      <c r="D233">
        <v>9.3000000000000007</v>
      </c>
    </row>
    <row r="234" spans="1:4" x14ac:dyDescent="0.25">
      <c r="A234" t="s">
        <v>507</v>
      </c>
      <c r="B234" t="s">
        <v>278</v>
      </c>
      <c r="C234">
        <v>6.7</v>
      </c>
      <c r="D234">
        <v>29.4</v>
      </c>
    </row>
    <row r="235" spans="1:4" x14ac:dyDescent="0.25">
      <c r="A235" t="s">
        <v>508</v>
      </c>
      <c r="B235" t="s">
        <v>193</v>
      </c>
      <c r="C235">
        <v>2</v>
      </c>
      <c r="D235">
        <v>10</v>
      </c>
    </row>
    <row r="236" spans="1:4" x14ac:dyDescent="0.25">
      <c r="A236" t="s">
        <v>509</v>
      </c>
      <c r="B236" t="s">
        <v>172</v>
      </c>
      <c r="C236">
        <v>0</v>
      </c>
      <c r="D236">
        <v>6.1</v>
      </c>
    </row>
    <row r="237" spans="1:4" x14ac:dyDescent="0.25">
      <c r="A237" t="s">
        <v>510</v>
      </c>
      <c r="B237" t="s">
        <v>126</v>
      </c>
      <c r="C237">
        <v>0</v>
      </c>
      <c r="D237">
        <v>7.5</v>
      </c>
    </row>
    <row r="238" spans="1:4" x14ac:dyDescent="0.25">
      <c r="A238" t="s">
        <v>511</v>
      </c>
      <c r="B238" s="47" t="s">
        <v>124</v>
      </c>
      <c r="C238">
        <v>2.7</v>
      </c>
      <c r="D238">
        <v>14.1</v>
      </c>
    </row>
    <row r="239" spans="1:4" x14ac:dyDescent="0.25">
      <c r="A239" t="s">
        <v>512</v>
      </c>
      <c r="B239" s="47" t="s">
        <v>118</v>
      </c>
      <c r="C239">
        <v>3.7</v>
      </c>
      <c r="D239">
        <v>14.6</v>
      </c>
    </row>
    <row r="240" spans="1:4" x14ac:dyDescent="0.25">
      <c r="A240" t="s">
        <v>513</v>
      </c>
      <c r="B240" s="47" t="s">
        <v>279</v>
      </c>
      <c r="C240">
        <v>0</v>
      </c>
      <c r="D240">
        <v>7.3</v>
      </c>
    </row>
    <row r="241" spans="1:4" x14ac:dyDescent="0.25">
      <c r="A241" t="s">
        <v>514</v>
      </c>
      <c r="B241" t="s">
        <v>708</v>
      </c>
      <c r="C241">
        <v>1</v>
      </c>
      <c r="D241">
        <v>12.2</v>
      </c>
    </row>
    <row r="242" spans="1:4" x14ac:dyDescent="0.25">
      <c r="A242" t="s">
        <v>515</v>
      </c>
      <c r="B242" t="s">
        <v>174</v>
      </c>
      <c r="C242">
        <v>0.3</v>
      </c>
      <c r="D242">
        <v>9</v>
      </c>
    </row>
    <row r="243" spans="1:4" x14ac:dyDescent="0.25">
      <c r="A243" t="s">
        <v>516</v>
      </c>
      <c r="B243" t="s">
        <v>151</v>
      </c>
      <c r="C243">
        <v>1</v>
      </c>
      <c r="D243">
        <v>10.9</v>
      </c>
    </row>
    <row r="244" spans="1:4" x14ac:dyDescent="0.25">
      <c r="A244" t="s">
        <v>738</v>
      </c>
      <c r="B244" t="s">
        <v>148</v>
      </c>
      <c r="C244">
        <v>1</v>
      </c>
      <c r="D244">
        <v>7.2</v>
      </c>
    </row>
    <row r="245" spans="1:4" x14ac:dyDescent="0.25">
      <c r="A245" t="s">
        <v>517</v>
      </c>
      <c r="B245" t="s">
        <v>149</v>
      </c>
      <c r="C245">
        <v>0</v>
      </c>
      <c r="D245">
        <v>6.1</v>
      </c>
    </row>
    <row r="246" spans="1:4" x14ac:dyDescent="0.25">
      <c r="A246" t="s">
        <v>518</v>
      </c>
      <c r="B246" t="s">
        <v>125</v>
      </c>
      <c r="C246">
        <v>0</v>
      </c>
      <c r="D246">
        <v>3.1</v>
      </c>
    </row>
    <row r="247" spans="1:4" x14ac:dyDescent="0.25">
      <c r="A247" t="s">
        <v>519</v>
      </c>
      <c r="B247" t="s">
        <v>255</v>
      </c>
      <c r="C247">
        <v>0</v>
      </c>
      <c r="D247">
        <v>9</v>
      </c>
    </row>
    <row r="248" spans="1:4" x14ac:dyDescent="0.25">
      <c r="A248" t="s">
        <v>520</v>
      </c>
      <c r="B248" t="s">
        <v>148</v>
      </c>
      <c r="C248">
        <v>0.3</v>
      </c>
      <c r="D248">
        <v>1.2</v>
      </c>
    </row>
    <row r="249" spans="1:4" x14ac:dyDescent="0.25">
      <c r="A249" t="s">
        <v>521</v>
      </c>
      <c r="B249" t="s">
        <v>151</v>
      </c>
      <c r="C249">
        <v>0.17</v>
      </c>
      <c r="D249">
        <v>1.2</v>
      </c>
    </row>
    <row r="250" spans="1:4" x14ac:dyDescent="0.25">
      <c r="A250" t="s">
        <v>522</v>
      </c>
      <c r="B250" t="s">
        <v>273</v>
      </c>
      <c r="C250">
        <v>0</v>
      </c>
      <c r="D250">
        <v>1</v>
      </c>
    </row>
    <row r="251" spans="1:4" x14ac:dyDescent="0.25">
      <c r="A251" t="s">
        <v>523</v>
      </c>
      <c r="B251" t="s">
        <v>193</v>
      </c>
      <c r="C251">
        <v>1</v>
      </c>
      <c r="D251">
        <v>1.9</v>
      </c>
    </row>
    <row r="252" spans="1:4" x14ac:dyDescent="0.25">
      <c r="A252" t="s">
        <v>524</v>
      </c>
      <c r="B252" s="47" t="s">
        <v>118</v>
      </c>
      <c r="C252">
        <v>3</v>
      </c>
      <c r="D252">
        <v>3.2</v>
      </c>
    </row>
    <row r="253" spans="1:4" x14ac:dyDescent="0.25">
      <c r="A253" t="s">
        <v>525</v>
      </c>
      <c r="B253" s="47" t="s">
        <v>124</v>
      </c>
      <c r="C253">
        <v>1.4000000000000001</v>
      </c>
      <c r="D253">
        <v>1.7</v>
      </c>
    </row>
    <row r="254" spans="1:4" x14ac:dyDescent="0.25">
      <c r="A254" t="s">
        <v>526</v>
      </c>
      <c r="B254" t="s">
        <v>149</v>
      </c>
      <c r="C254">
        <v>0</v>
      </c>
      <c r="D254">
        <v>0.5</v>
      </c>
    </row>
    <row r="255" spans="1:4" x14ac:dyDescent="0.25">
      <c r="A255" t="s">
        <v>527</v>
      </c>
      <c r="B255" t="s">
        <v>278</v>
      </c>
      <c r="C255">
        <v>0</v>
      </c>
      <c r="D255">
        <v>2.2000000000000002</v>
      </c>
    </row>
    <row r="256" spans="1:4" x14ac:dyDescent="0.25">
      <c r="A256" t="s">
        <v>528</v>
      </c>
      <c r="B256" t="s">
        <v>172</v>
      </c>
      <c r="C256">
        <v>1</v>
      </c>
      <c r="D256">
        <v>0.6</v>
      </c>
    </row>
    <row r="257" spans="1:4" x14ac:dyDescent="0.25">
      <c r="A257" t="s">
        <v>529</v>
      </c>
      <c r="B257" s="47" t="s">
        <v>279</v>
      </c>
      <c r="C257">
        <v>0</v>
      </c>
      <c r="D257">
        <v>9</v>
      </c>
    </row>
    <row r="258" spans="1:4" x14ac:dyDescent="0.25">
      <c r="A258" t="s">
        <v>530</v>
      </c>
      <c r="B258" t="s">
        <v>126</v>
      </c>
      <c r="C258">
        <v>0.3</v>
      </c>
      <c r="D258">
        <v>1.2</v>
      </c>
    </row>
    <row r="259" spans="1:4" x14ac:dyDescent="0.25">
      <c r="A259" t="s">
        <v>531</v>
      </c>
      <c r="B259" t="s">
        <v>708</v>
      </c>
      <c r="C259">
        <v>0</v>
      </c>
      <c r="D259">
        <v>0</v>
      </c>
    </row>
    <row r="260" spans="1:4" x14ac:dyDescent="0.25">
      <c r="A260" t="s">
        <v>532</v>
      </c>
      <c r="B260" t="s">
        <v>125</v>
      </c>
      <c r="C260">
        <v>2</v>
      </c>
      <c r="D260">
        <v>2</v>
      </c>
    </row>
    <row r="261" spans="1:4" x14ac:dyDescent="0.25">
      <c r="A261" t="s">
        <v>533</v>
      </c>
      <c r="B261" t="s">
        <v>273</v>
      </c>
      <c r="C261">
        <v>0</v>
      </c>
      <c r="D261">
        <v>0.5</v>
      </c>
    </row>
    <row r="262" spans="1:4" x14ac:dyDescent="0.25">
      <c r="A262" t="s">
        <v>533</v>
      </c>
      <c r="B262" t="s">
        <v>711</v>
      </c>
      <c r="C262">
        <v>0.3</v>
      </c>
      <c r="D262">
        <v>6.9</v>
      </c>
    </row>
    <row r="263" spans="1:4" x14ac:dyDescent="0.25">
      <c r="A263" t="s">
        <v>534</v>
      </c>
      <c r="B263" t="s">
        <v>193</v>
      </c>
      <c r="C263">
        <v>1</v>
      </c>
      <c r="D263">
        <v>2.7</v>
      </c>
    </row>
    <row r="264" spans="1:4" x14ac:dyDescent="0.25">
      <c r="A264" t="s">
        <v>535</v>
      </c>
      <c r="B264" t="s">
        <v>172</v>
      </c>
      <c r="C264">
        <v>1</v>
      </c>
      <c r="D264">
        <v>4.5999999999999996</v>
      </c>
    </row>
    <row r="265" spans="1:4" x14ac:dyDescent="0.25">
      <c r="A265" t="s">
        <v>536</v>
      </c>
      <c r="B265" t="s">
        <v>126</v>
      </c>
      <c r="C265">
        <v>0</v>
      </c>
      <c r="D265">
        <v>1.1000000000000001</v>
      </c>
    </row>
    <row r="266" spans="1:4" x14ac:dyDescent="0.25">
      <c r="A266" t="s">
        <v>537</v>
      </c>
      <c r="B266" s="47" t="s">
        <v>124</v>
      </c>
      <c r="C266">
        <v>1.7</v>
      </c>
      <c r="D266">
        <v>3.7</v>
      </c>
    </row>
    <row r="267" spans="1:4" x14ac:dyDescent="0.25">
      <c r="A267" t="s">
        <v>538</v>
      </c>
      <c r="B267" s="47" t="s">
        <v>118</v>
      </c>
      <c r="C267">
        <v>1</v>
      </c>
      <c r="D267">
        <v>2.5</v>
      </c>
    </row>
    <row r="268" spans="1:4" x14ac:dyDescent="0.25">
      <c r="A268" t="s">
        <v>539</v>
      </c>
      <c r="B268" t="s">
        <v>148</v>
      </c>
      <c r="C268">
        <v>0</v>
      </c>
      <c r="D268">
        <v>0.5</v>
      </c>
    </row>
    <row r="269" spans="1:4" x14ac:dyDescent="0.25">
      <c r="A269" t="s">
        <v>540</v>
      </c>
      <c r="B269" t="s">
        <v>151</v>
      </c>
      <c r="C269">
        <v>0.3</v>
      </c>
      <c r="D269">
        <v>6.9</v>
      </c>
    </row>
    <row r="270" spans="1:4" x14ac:dyDescent="0.25">
      <c r="A270" t="s">
        <v>541</v>
      </c>
      <c r="B270" t="s">
        <v>174</v>
      </c>
      <c r="C270">
        <v>0</v>
      </c>
      <c r="D270">
        <v>2.7</v>
      </c>
    </row>
    <row r="271" spans="1:4" x14ac:dyDescent="0.25">
      <c r="A271" t="s">
        <v>542</v>
      </c>
      <c r="B271" t="s">
        <v>708</v>
      </c>
      <c r="C271">
        <v>0</v>
      </c>
      <c r="D271">
        <v>1.3</v>
      </c>
    </row>
    <row r="272" spans="1:4" x14ac:dyDescent="0.25">
      <c r="A272" t="s">
        <v>543</v>
      </c>
      <c r="B272" t="s">
        <v>149</v>
      </c>
      <c r="C272">
        <v>0</v>
      </c>
      <c r="D272">
        <v>1.5</v>
      </c>
    </row>
    <row r="273" spans="1:4" x14ac:dyDescent="0.25">
      <c r="A273" t="s">
        <v>544</v>
      </c>
      <c r="B273" t="s">
        <v>151</v>
      </c>
      <c r="C273">
        <v>1</v>
      </c>
      <c r="D273">
        <v>4.5</v>
      </c>
    </row>
    <row r="274" spans="1:4" x14ac:dyDescent="0.25">
      <c r="A274" t="s">
        <v>545</v>
      </c>
      <c r="B274" t="s">
        <v>174</v>
      </c>
      <c r="C274">
        <v>0</v>
      </c>
      <c r="D274">
        <v>2.5</v>
      </c>
    </row>
    <row r="275" spans="1:4" x14ac:dyDescent="0.25">
      <c r="A275" t="s">
        <v>546</v>
      </c>
      <c r="B275" t="s">
        <v>708</v>
      </c>
      <c r="C275">
        <v>0</v>
      </c>
      <c r="D275">
        <v>4.5999999999999996</v>
      </c>
    </row>
    <row r="276" spans="1:4" x14ac:dyDescent="0.25">
      <c r="A276" t="s">
        <v>547</v>
      </c>
      <c r="B276" t="s">
        <v>148</v>
      </c>
      <c r="C276">
        <v>0</v>
      </c>
      <c r="D276">
        <v>7.4</v>
      </c>
    </row>
    <row r="277" spans="1:4" x14ac:dyDescent="0.25">
      <c r="A277" t="s">
        <v>548</v>
      </c>
      <c r="B277" t="s">
        <v>255</v>
      </c>
      <c r="C277">
        <v>0</v>
      </c>
      <c r="D277">
        <v>4.8</v>
      </c>
    </row>
    <row r="278" spans="1:4" x14ac:dyDescent="0.25">
      <c r="A278" t="s">
        <v>549</v>
      </c>
      <c r="B278" s="47" t="s">
        <v>124</v>
      </c>
      <c r="C278">
        <v>1</v>
      </c>
      <c r="D278">
        <v>2.2000000000000002</v>
      </c>
    </row>
    <row r="279" spans="1:4" x14ac:dyDescent="0.25">
      <c r="A279" t="s">
        <v>550</v>
      </c>
      <c r="B279" s="47" t="s">
        <v>118</v>
      </c>
      <c r="C279">
        <v>1</v>
      </c>
      <c r="D279">
        <v>2.2999999999999998</v>
      </c>
    </row>
    <row r="280" spans="1:4" x14ac:dyDescent="0.25">
      <c r="A280" t="s">
        <v>551</v>
      </c>
      <c r="B280" t="s">
        <v>172</v>
      </c>
      <c r="C280">
        <v>0</v>
      </c>
      <c r="D280">
        <v>0.6</v>
      </c>
    </row>
    <row r="281" spans="1:4" x14ac:dyDescent="0.25">
      <c r="A281" t="s">
        <v>552</v>
      </c>
      <c r="B281" t="s">
        <v>126</v>
      </c>
      <c r="C281">
        <v>0</v>
      </c>
      <c r="D281">
        <v>2.4</v>
      </c>
    </row>
    <row r="282" spans="1:4" x14ac:dyDescent="0.25">
      <c r="A282" t="s">
        <v>553</v>
      </c>
      <c r="B282" t="s">
        <v>273</v>
      </c>
      <c r="C282">
        <v>0</v>
      </c>
      <c r="D282">
        <v>0.5</v>
      </c>
    </row>
    <row r="283" spans="1:4" x14ac:dyDescent="0.25">
      <c r="A283" t="s">
        <v>554</v>
      </c>
      <c r="B283" s="47" t="s">
        <v>121</v>
      </c>
      <c r="C283">
        <v>0</v>
      </c>
      <c r="D283">
        <v>6.6</v>
      </c>
    </row>
    <row r="284" spans="1:4" x14ac:dyDescent="0.25">
      <c r="A284" t="s">
        <v>555</v>
      </c>
      <c r="B284" t="s">
        <v>172</v>
      </c>
      <c r="C284">
        <v>1.3</v>
      </c>
      <c r="D284">
        <v>4</v>
      </c>
    </row>
    <row r="285" spans="1:4" x14ac:dyDescent="0.25">
      <c r="A285" t="s">
        <v>556</v>
      </c>
      <c r="B285" t="s">
        <v>708</v>
      </c>
      <c r="C285">
        <v>0</v>
      </c>
      <c r="D285">
        <v>9</v>
      </c>
    </row>
    <row r="286" spans="1:4" x14ac:dyDescent="0.25">
      <c r="A286" t="s">
        <v>557</v>
      </c>
      <c r="B286" t="s">
        <v>126</v>
      </c>
      <c r="C286">
        <v>0</v>
      </c>
      <c r="D286">
        <v>8.5</v>
      </c>
    </row>
    <row r="287" spans="1:4" x14ac:dyDescent="0.25">
      <c r="A287" t="s">
        <v>558</v>
      </c>
      <c r="B287" t="s">
        <v>149</v>
      </c>
      <c r="C287">
        <v>0</v>
      </c>
      <c r="D287">
        <v>1.5</v>
      </c>
    </row>
    <row r="288" spans="1:4" x14ac:dyDescent="0.25">
      <c r="A288" t="s">
        <v>559</v>
      </c>
      <c r="B288" t="s">
        <v>174</v>
      </c>
      <c r="C288">
        <v>0</v>
      </c>
      <c r="D288">
        <v>9.4</v>
      </c>
    </row>
    <row r="289" spans="1:4" x14ac:dyDescent="0.25">
      <c r="A289" t="s">
        <v>560</v>
      </c>
      <c r="B289" t="s">
        <v>255</v>
      </c>
      <c r="C289">
        <v>0</v>
      </c>
      <c r="D289">
        <v>6.9</v>
      </c>
    </row>
    <row r="290" spans="1:4" x14ac:dyDescent="0.25">
      <c r="A290" t="s">
        <v>561</v>
      </c>
      <c r="B290" t="s">
        <v>712</v>
      </c>
      <c r="C290">
        <v>0</v>
      </c>
      <c r="D290">
        <v>7.1</v>
      </c>
    </row>
    <row r="291" spans="1:4" x14ac:dyDescent="0.25">
      <c r="A291" t="s">
        <v>562</v>
      </c>
      <c r="B291" t="s">
        <v>151</v>
      </c>
      <c r="C291">
        <v>1.7</v>
      </c>
      <c r="D291">
        <v>7.1</v>
      </c>
    </row>
    <row r="292" spans="1:4" x14ac:dyDescent="0.25">
      <c r="A292" t="s">
        <v>563</v>
      </c>
      <c r="B292" t="s">
        <v>148</v>
      </c>
      <c r="C292">
        <v>0</v>
      </c>
      <c r="D292">
        <v>2.2999999999999998</v>
      </c>
    </row>
    <row r="293" spans="1:4" x14ac:dyDescent="0.25">
      <c r="A293" t="s">
        <v>564</v>
      </c>
      <c r="B293" s="47" t="s">
        <v>118</v>
      </c>
      <c r="C293">
        <v>1</v>
      </c>
      <c r="D293">
        <v>2.8</v>
      </c>
    </row>
    <row r="294" spans="1:4" x14ac:dyDescent="0.25">
      <c r="A294" t="s">
        <v>565</v>
      </c>
      <c r="B294" s="47" t="s">
        <v>124</v>
      </c>
      <c r="C294">
        <v>2</v>
      </c>
      <c r="D294">
        <v>7.8</v>
      </c>
    </row>
    <row r="295" spans="1:4" x14ac:dyDescent="0.25">
      <c r="A295" t="s">
        <v>566</v>
      </c>
      <c r="B295" t="s">
        <v>273</v>
      </c>
      <c r="C295">
        <v>0</v>
      </c>
      <c r="D295">
        <v>0.7</v>
      </c>
    </row>
    <row r="296" spans="1:4" x14ac:dyDescent="0.25">
      <c r="A296" t="s">
        <v>567</v>
      </c>
      <c r="B296" t="s">
        <v>174</v>
      </c>
      <c r="C296">
        <v>0</v>
      </c>
      <c r="D296">
        <v>4.7</v>
      </c>
    </row>
    <row r="297" spans="1:4" x14ac:dyDescent="0.25">
      <c r="A297" t="s">
        <v>568</v>
      </c>
      <c r="B297" t="s">
        <v>708</v>
      </c>
      <c r="C297">
        <v>0</v>
      </c>
      <c r="D297">
        <v>6.6</v>
      </c>
    </row>
    <row r="298" spans="1:4" x14ac:dyDescent="0.25">
      <c r="A298" t="s">
        <v>569</v>
      </c>
      <c r="B298" t="s">
        <v>149</v>
      </c>
      <c r="C298">
        <v>0</v>
      </c>
      <c r="D298">
        <v>4.5999999999999996</v>
      </c>
    </row>
    <row r="299" spans="1:4" x14ac:dyDescent="0.25">
      <c r="A299" t="s">
        <v>570</v>
      </c>
      <c r="B299" t="s">
        <v>255</v>
      </c>
      <c r="C299">
        <v>0</v>
      </c>
      <c r="D299">
        <v>11.7</v>
      </c>
    </row>
    <row r="300" spans="1:4" x14ac:dyDescent="0.25">
      <c r="A300" t="s">
        <v>571</v>
      </c>
      <c r="B300" t="s">
        <v>151</v>
      </c>
      <c r="C300">
        <v>0</v>
      </c>
      <c r="D300">
        <v>6.6</v>
      </c>
    </row>
    <row r="301" spans="1:4" x14ac:dyDescent="0.25">
      <c r="A301" t="s">
        <v>572</v>
      </c>
      <c r="B301" s="47" t="s">
        <v>124</v>
      </c>
      <c r="C301">
        <v>1</v>
      </c>
      <c r="D301">
        <v>2.6</v>
      </c>
    </row>
    <row r="302" spans="1:4" x14ac:dyDescent="0.25">
      <c r="A302" t="s">
        <v>573</v>
      </c>
      <c r="B302" s="47" t="s">
        <v>118</v>
      </c>
      <c r="C302">
        <v>1.3</v>
      </c>
      <c r="D302">
        <v>2.5</v>
      </c>
    </row>
    <row r="303" spans="1:4" x14ac:dyDescent="0.25">
      <c r="A303" t="s">
        <v>574</v>
      </c>
      <c r="B303" s="23" t="s">
        <v>148</v>
      </c>
      <c r="C303" s="23">
        <v>0</v>
      </c>
      <c r="D303">
        <v>2.5</v>
      </c>
    </row>
    <row r="304" spans="1:4" x14ac:dyDescent="0.25">
      <c r="A304" t="s">
        <v>575</v>
      </c>
      <c r="B304" t="s">
        <v>273</v>
      </c>
      <c r="C304">
        <v>0</v>
      </c>
      <c r="D304">
        <v>3.3</v>
      </c>
    </row>
    <row r="305" spans="1:4" x14ac:dyDescent="0.25">
      <c r="A305" t="s">
        <v>576</v>
      </c>
      <c r="B305" t="s">
        <v>278</v>
      </c>
      <c r="C305">
        <v>0</v>
      </c>
      <c r="D305">
        <v>6.5</v>
      </c>
    </row>
    <row r="306" spans="1:4" x14ac:dyDescent="0.25">
      <c r="A306" t="s">
        <v>577</v>
      </c>
      <c r="B306" t="s">
        <v>172</v>
      </c>
      <c r="C306">
        <v>0.3</v>
      </c>
      <c r="D306">
        <v>1.2</v>
      </c>
    </row>
    <row r="307" spans="1:4" x14ac:dyDescent="0.25">
      <c r="A307" t="s">
        <v>578</v>
      </c>
      <c r="B307" t="s">
        <v>126</v>
      </c>
      <c r="C307">
        <v>0</v>
      </c>
      <c r="D307">
        <v>5.9</v>
      </c>
    </row>
  </sheetData>
  <conditionalFormatting sqref="A1:A307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O33" sqref="O33"/>
    </sheetView>
  </sheetViews>
  <sheetFormatPr defaultRowHeight="15" x14ac:dyDescent="0.25"/>
  <sheetData>
    <row r="1" spans="1:15" x14ac:dyDescent="0.25">
      <c r="D1" s="4" t="s">
        <v>45</v>
      </c>
    </row>
    <row r="2" spans="1:15" x14ac:dyDescent="0.25">
      <c r="A2" t="s">
        <v>43</v>
      </c>
      <c r="B2" t="s">
        <v>61</v>
      </c>
      <c r="C2" t="s">
        <v>62</v>
      </c>
      <c r="D2" t="s">
        <v>56</v>
      </c>
      <c r="E2" t="s">
        <v>57</v>
      </c>
      <c r="F2" t="s">
        <v>58</v>
      </c>
      <c r="G2" t="s">
        <v>59</v>
      </c>
      <c r="H2" t="s">
        <v>55</v>
      </c>
      <c r="I2" t="s">
        <v>60</v>
      </c>
      <c r="J2" t="s">
        <v>71</v>
      </c>
      <c r="N2" t="s">
        <v>44</v>
      </c>
      <c r="O2">
        <v>-2.0779999999999998</v>
      </c>
    </row>
    <row r="3" spans="1:15" x14ac:dyDescent="0.25">
      <c r="A3" t="s">
        <v>49</v>
      </c>
      <c r="B3">
        <v>0.01</v>
      </c>
      <c r="C3">
        <v>0.01</v>
      </c>
      <c r="D3" s="2">
        <f>G5QExport_20190809_171048!C39-G5QExport_20190809_171048!B399</f>
        <v>9.6000000000000002E-2</v>
      </c>
      <c r="E3">
        <f>G5QExport_20190809_171048!C367-G5QExport_20190809_171048!B367</f>
        <v>3.1E-2</v>
      </c>
      <c r="F3">
        <f>G5QExport_20190809_171048!C355-G5QExport_20190809_171048!B355</f>
        <v>1.2999999999999998E-2</v>
      </c>
      <c r="G3">
        <f>G5QExport_20190809_171048!C335-G5QExport_20190809_171048!B335</f>
        <v>4.0000000000000036E-3</v>
      </c>
      <c r="H3">
        <f>$O$2*G3-($O$3*F3)+($O$4*E3)-($O$5*D3)*(C3/B3)</f>
        <v>0.61485020000000001</v>
      </c>
      <c r="I3">
        <f>H3*1000</f>
        <v>614.85019999999997</v>
      </c>
      <c r="J3" t="s">
        <v>72</v>
      </c>
      <c r="N3" t="s">
        <v>46</v>
      </c>
      <c r="O3">
        <v>6.5079000000000002</v>
      </c>
    </row>
    <row r="4" spans="1:15" x14ac:dyDescent="0.25">
      <c r="A4" t="s">
        <v>50</v>
      </c>
      <c r="B4">
        <v>0.02</v>
      </c>
      <c r="C4">
        <v>0.01</v>
      </c>
      <c r="D4">
        <f>G5QExport_20190809_171048!D39-G5QExport_20190809_171048!B399</f>
        <v>0.16800000000000001</v>
      </c>
      <c r="E4">
        <f>G5QExport_20190809_171048!D367-G5QExport_20190809_171048!B367</f>
        <v>8.3999999999999991E-2</v>
      </c>
      <c r="F4">
        <f>G5QExport_20190809_171048!D355-G5QExport_20190809_171048!B355</f>
        <v>0.05</v>
      </c>
      <c r="G4">
        <f>G5QExport_20190809_171048!D335-G5QExport_20190809_171048!B335</f>
        <v>3.5000000000000003E-2</v>
      </c>
      <c r="H4">
        <f t="shared" ref="H4:H14" si="0">$O$2*G4-($O$3*F4)+($O$4*E4)-($O$5*D4)*(C4/B4)</f>
        <v>1.1432666</v>
      </c>
      <c r="I4">
        <f t="shared" ref="I4:I14" si="1">H4*1000</f>
        <v>1143.2665999999999</v>
      </c>
      <c r="N4" t="s">
        <v>47</v>
      </c>
      <c r="O4">
        <v>16.212700000000002</v>
      </c>
    </row>
    <row r="5" spans="1:15" x14ac:dyDescent="0.25">
      <c r="A5" t="s">
        <v>51</v>
      </c>
      <c r="B5">
        <v>0.03</v>
      </c>
      <c r="C5">
        <v>0.01</v>
      </c>
      <c r="D5">
        <f>G5QExport_20190809_171048!E399-G5QExport_20190809_171048!B399</f>
        <v>2.9999999999999957E-3</v>
      </c>
      <c r="E5">
        <f>G5QExport_20190809_171048!E367-G5QExport_20190809_171048!B367</f>
        <v>8.4999999999999992E-2</v>
      </c>
      <c r="F5">
        <f>G5QExport_20190809_171048!E355-G5QExport_20190809_171048!B355</f>
        <v>3.9000000000000007E-2</v>
      </c>
      <c r="G5">
        <f>G5QExport_20190809_171048!E335-G5QExport_20190809_171048!B335</f>
        <v>1.9000000000000003E-2</v>
      </c>
      <c r="H5">
        <f t="shared" si="0"/>
        <v>1.0869266</v>
      </c>
      <c r="I5">
        <f t="shared" si="1"/>
        <v>1086.9266</v>
      </c>
      <c r="N5" t="s">
        <v>48</v>
      </c>
      <c r="O5">
        <v>-2.1372</v>
      </c>
    </row>
    <row r="6" spans="1:15" x14ac:dyDescent="0.25">
      <c r="A6" t="s">
        <v>52</v>
      </c>
      <c r="B6">
        <v>2.5000000000000001E-2</v>
      </c>
      <c r="C6">
        <v>1.4E-2</v>
      </c>
      <c r="D6">
        <f>G5QExport_20190809_171048!F399-G5QExport_20190809_171048!B399</f>
        <v>-5.0000000000000044E-3</v>
      </c>
      <c r="E6">
        <f>G5QExport_20190809_171048!F367-G5QExport_20190809_171048!B367</f>
        <v>6.5000000000000002E-2</v>
      </c>
      <c r="F6">
        <f>G5QExport_20190809_171048!F355-G5QExport_20190809_171048!B355</f>
        <v>2.6000000000000009E-2</v>
      </c>
      <c r="G6">
        <f>G5QExport_20190809_171048!F335-G5QExport_20190809_171048!B335</f>
        <v>9.000000000000008E-3</v>
      </c>
      <c r="H6">
        <f t="shared" si="0"/>
        <v>0.85993394000000001</v>
      </c>
      <c r="I6">
        <f t="shared" si="1"/>
        <v>859.93394000000001</v>
      </c>
    </row>
    <row r="7" spans="1:15" x14ac:dyDescent="0.25">
      <c r="A7" t="s">
        <v>53</v>
      </c>
      <c r="B7">
        <v>0.04</v>
      </c>
      <c r="C7">
        <v>1.4E-2</v>
      </c>
      <c r="D7">
        <f>G5QExport_20190809_171048!F399-G5QExport_20190809_171048!B399</f>
        <v>-5.0000000000000044E-3</v>
      </c>
      <c r="E7">
        <f>G5QExport_20190809_171048!F367-G5QExport_20190809_171048!B367</f>
        <v>6.5000000000000002E-2</v>
      </c>
      <c r="F7">
        <f>G5QExport_20190809_171048!G355-G5QExport_20190809_171048!B355</f>
        <v>3.4000000000000002E-2</v>
      </c>
      <c r="G7">
        <f>G5QExport_20190809_171048!G335-G5QExport_20190809_171048!B335</f>
        <v>1.2999999999999998E-2</v>
      </c>
      <c r="H7">
        <f t="shared" si="0"/>
        <v>0.80180280000000004</v>
      </c>
      <c r="I7">
        <f t="shared" si="1"/>
        <v>801.80280000000005</v>
      </c>
    </row>
    <row r="8" spans="1:15" x14ac:dyDescent="0.25">
      <c r="A8" t="s">
        <v>54</v>
      </c>
      <c r="B8">
        <v>0.05</v>
      </c>
      <c r="C8">
        <v>1.4E-2</v>
      </c>
      <c r="D8">
        <f>G5QExport_20190809_171048!G399-G5QExport_20190809_171048!B399</f>
        <v>-3.0000000000000027E-3</v>
      </c>
      <c r="E8">
        <f>G5QExport_20190809_171048!G367-G5QExport_20190809_171048!B367</f>
        <v>8.1000000000000016E-2</v>
      </c>
      <c r="F8">
        <f>G5QExport_20190809_171048!H355-G5QExport_20190809_171048!B355</f>
        <v>4.7E-2</v>
      </c>
      <c r="G8">
        <f>G5QExport_20190809_171048!H335-G5QExport_20190809_171048!B335</f>
        <v>2.1000000000000005E-2</v>
      </c>
      <c r="H8">
        <f t="shared" si="0"/>
        <v>0.96192415200000048</v>
      </c>
      <c r="I8">
        <f t="shared" si="1"/>
        <v>961.9241520000005</v>
      </c>
    </row>
    <row r="9" spans="1:15" x14ac:dyDescent="0.25">
      <c r="A9" t="s">
        <v>63</v>
      </c>
      <c r="B9">
        <v>0.01</v>
      </c>
      <c r="C9">
        <v>0.01</v>
      </c>
      <c r="D9">
        <f>G5QExport_20190809_171048!Q399-G5QExport_20190809_171048!P399</f>
        <v>-3.9999999999999966E-3</v>
      </c>
      <c r="E9">
        <f>G5QExport_20190809_171048!Q368-G5QExport_20190809_171048!P368</f>
        <v>1.4999999999999999E-2</v>
      </c>
      <c r="F9">
        <f>G5QExport_20190809_171048!Q355-G5QExport_20190809_171048!P355</f>
        <v>1.0999999999999996E-2</v>
      </c>
      <c r="G9">
        <f>G5QExport_20190809_171048!Q335-G5QExport_20190809_171048!P335</f>
        <v>-2.0000000000000018E-3</v>
      </c>
      <c r="H9">
        <f t="shared" si="0"/>
        <v>0.16721080000000002</v>
      </c>
      <c r="I9">
        <f t="shared" si="1"/>
        <v>167.21080000000003</v>
      </c>
    </row>
    <row r="10" spans="1:15" x14ac:dyDescent="0.25">
      <c r="A10" t="s">
        <v>64</v>
      </c>
      <c r="B10">
        <v>0.02</v>
      </c>
      <c r="C10">
        <v>0.01</v>
      </c>
      <c r="D10">
        <f>G5QExport_20190809_171048!R399-G5QExport_20190809_171048!P399</f>
        <v>2.2000000000000006E-2</v>
      </c>
      <c r="E10">
        <f>G5QExport_20190809_171048!R368-G5QExport_20190809_171048!P368</f>
        <v>5.7000000000000009E-2</v>
      </c>
      <c r="F10">
        <f>G5QExport_20190809_171048!R355-G5QExport_20190809_171048!P355</f>
        <v>4.9000000000000002E-2</v>
      </c>
      <c r="G10">
        <f>G5QExport_20190809_171048!R335-G5QExport_20190809_171048!P335</f>
        <v>2.6999999999999996E-2</v>
      </c>
      <c r="H10">
        <f t="shared" si="0"/>
        <v>0.57264000000000015</v>
      </c>
      <c r="I10">
        <f t="shared" si="1"/>
        <v>572.6400000000001</v>
      </c>
    </row>
    <row r="11" spans="1:15" x14ac:dyDescent="0.25">
      <c r="A11" t="s">
        <v>65</v>
      </c>
      <c r="B11">
        <v>0.03</v>
      </c>
      <c r="C11">
        <v>0.01</v>
      </c>
      <c r="D11">
        <f>G5QExport_20190809_171048!S399-G5QExport_20190809_171048!P399</f>
        <v>0</v>
      </c>
      <c r="E11">
        <f>G5QExport_20190809_171048!S368-G5QExport_20190809_171048!P368</f>
        <v>4.3999999999999997E-2</v>
      </c>
      <c r="F11">
        <f>G5QExport_20190809_171048!S355-G5QExport_20190809_171048!P355</f>
        <v>3.5000000000000003E-2</v>
      </c>
      <c r="G11">
        <f>G5QExport_20190809_171048!S335-G5QExport_20190809_171048!P335</f>
        <v>6.0000000000000053E-3</v>
      </c>
      <c r="H11">
        <f t="shared" si="0"/>
        <v>0.47311430000000004</v>
      </c>
      <c r="I11">
        <f t="shared" si="1"/>
        <v>473.11430000000007</v>
      </c>
    </row>
    <row r="12" spans="1:15" x14ac:dyDescent="0.25">
      <c r="A12" t="s">
        <v>66</v>
      </c>
      <c r="B12">
        <v>2.5000000000000001E-2</v>
      </c>
      <c r="C12">
        <v>1.4E-2</v>
      </c>
      <c r="D12">
        <f>G5QExport_20190809_171048!T399-G5QExport_20190809_171048!P399</f>
        <v>-6.9999999999999993E-3</v>
      </c>
      <c r="E12">
        <f>G5QExport_20190809_171048!T368-G5QExport_20190809_171048!P368</f>
        <v>2.8999999999999998E-2</v>
      </c>
      <c r="F12">
        <f>G5QExport_20190809_171048!T355-G5QExport_20190809_171048!P355</f>
        <v>2.5000000000000008E-2</v>
      </c>
      <c r="G12">
        <f>G5QExport_20190809_171048!T335-G5QExport_20190809_171048!P335</f>
        <v>-2.0000000000000018E-3</v>
      </c>
      <c r="H12">
        <f t="shared" si="0"/>
        <v>0.303248976</v>
      </c>
      <c r="I12">
        <f t="shared" si="1"/>
        <v>303.24897600000003</v>
      </c>
    </row>
    <row r="13" spans="1:15" x14ac:dyDescent="0.25">
      <c r="A13" t="s">
        <v>67</v>
      </c>
      <c r="B13">
        <v>0.04</v>
      </c>
      <c r="C13">
        <v>1.4E-2</v>
      </c>
      <c r="D13">
        <f>G5QExport_20190809_171048!U399-G5QExport_20190809_171048!P399</f>
        <v>-5.9999999999999984E-3</v>
      </c>
      <c r="E13">
        <f>G5QExport_20190809_171048!U368-G5QExport_20190809_171048!P368</f>
        <v>3.9000000000000007E-2</v>
      </c>
      <c r="F13">
        <f>G5QExport_20190809_171048!U355-G5QExport_20190809_171048!P355</f>
        <v>3.4000000000000002E-2</v>
      </c>
      <c r="G13">
        <f>G5QExport_20190809_171048!U335-G5QExport_20190809_171048!P335</f>
        <v>1.0000000000000009E-3</v>
      </c>
      <c r="H13">
        <f t="shared" si="0"/>
        <v>0.40446058000000018</v>
      </c>
      <c r="I13">
        <f t="shared" si="1"/>
        <v>404.46058000000016</v>
      </c>
    </row>
    <row r="14" spans="1:15" x14ac:dyDescent="0.25">
      <c r="A14" t="s">
        <v>68</v>
      </c>
      <c r="B14">
        <v>0.05</v>
      </c>
      <c r="C14">
        <v>1.4E-2</v>
      </c>
      <c r="D14">
        <f>G5QExport_20190809_171048!V399-G5QExport_20190809_171048!P399</f>
        <v>-2.9999999999999957E-3</v>
      </c>
      <c r="E14">
        <f>G5QExport_20190809_171048!V368-G5QExport_20190809_171048!P368</f>
        <v>5.3000000000000005E-2</v>
      </c>
      <c r="F14">
        <f>G5QExport_20190809_171048!V355-G5QExport_20190809_171048!P355</f>
        <v>4.5999999999999999E-2</v>
      </c>
      <c r="G14">
        <f>G5QExport_20190809_171048!V335-G5QExport_20190809_171048!P335</f>
        <v>6.0000000000000053E-3</v>
      </c>
      <c r="H14">
        <f t="shared" si="0"/>
        <v>0.54564645200000006</v>
      </c>
      <c r="I14">
        <f t="shared" si="1"/>
        <v>545.64645200000007</v>
      </c>
    </row>
    <row r="16" spans="1:15" x14ac:dyDescent="0.25">
      <c r="A16" t="s">
        <v>69</v>
      </c>
      <c r="B16">
        <v>0.05</v>
      </c>
      <c r="C16">
        <v>0.01</v>
      </c>
      <c r="D16">
        <v>5.6000000000000001E-2</v>
      </c>
      <c r="E16">
        <v>8.2000000000000003E-2</v>
      </c>
      <c r="F16">
        <v>6.9000000000000006E-2</v>
      </c>
      <c r="G16">
        <v>6.3E-2</v>
      </c>
      <c r="H16">
        <f t="shared" ref="H16:H21" si="2">$O$2*G16-($O$3*F16)+($O$4*E16)-($O$5*D16)*(C16/B16)</f>
        <v>0.77341894</v>
      </c>
      <c r="I16">
        <f t="shared" ref="I16" si="3">H16*1000</f>
        <v>773.41894000000002</v>
      </c>
      <c r="J16" t="s">
        <v>70</v>
      </c>
    </row>
    <row r="17" spans="1:10" x14ac:dyDescent="0.25">
      <c r="A17" t="s">
        <v>49</v>
      </c>
      <c r="B17">
        <v>0.05</v>
      </c>
      <c r="C17">
        <v>0.01</v>
      </c>
      <c r="D17">
        <v>5.2999999999999999E-2</v>
      </c>
      <c r="E17">
        <v>7.8E-2</v>
      </c>
      <c r="F17">
        <v>6.5000000000000002E-2</v>
      </c>
      <c r="G17">
        <v>5.8999999999999997E-2</v>
      </c>
      <c r="H17">
        <f t="shared" si="2"/>
        <v>0.74162942000000021</v>
      </c>
      <c r="I17">
        <f t="shared" ref="I17:I21" si="4">H17*1000</f>
        <v>741.62942000000021</v>
      </c>
      <c r="J17" t="s">
        <v>73</v>
      </c>
    </row>
    <row r="18" spans="1:10" x14ac:dyDescent="0.25">
      <c r="A18" t="s">
        <v>50</v>
      </c>
      <c r="B18">
        <v>0.05</v>
      </c>
      <c r="C18">
        <v>0.01</v>
      </c>
      <c r="D18">
        <v>5.3999999999999999E-2</v>
      </c>
      <c r="E18">
        <v>7.6999999999999999E-2</v>
      </c>
      <c r="F18">
        <v>6.5000000000000002E-2</v>
      </c>
      <c r="G18">
        <v>6.0999999999999999E-2</v>
      </c>
      <c r="H18">
        <f t="shared" si="2"/>
        <v>0.72168816000000002</v>
      </c>
      <c r="I18">
        <f t="shared" si="4"/>
        <v>721.68816000000004</v>
      </c>
      <c r="J18" t="s">
        <v>77</v>
      </c>
    </row>
    <row r="19" spans="1:10" x14ac:dyDescent="0.25">
      <c r="A19" t="s">
        <v>51</v>
      </c>
      <c r="B19">
        <v>0.05</v>
      </c>
      <c r="C19">
        <v>0.01</v>
      </c>
      <c r="D19">
        <v>5.7000000000000002E-2</v>
      </c>
      <c r="E19">
        <v>7.9000000000000001E-2</v>
      </c>
      <c r="F19">
        <v>6.7000000000000004E-2</v>
      </c>
      <c r="G19">
        <v>6.4000000000000001E-2</v>
      </c>
      <c r="H19">
        <f t="shared" si="2"/>
        <v>0.73614608000000004</v>
      </c>
      <c r="I19">
        <f t="shared" si="4"/>
        <v>736.14607999999998</v>
      </c>
    </row>
    <row r="20" spans="1:10" x14ac:dyDescent="0.25">
      <c r="A20" t="s">
        <v>52</v>
      </c>
      <c r="B20">
        <v>2.5000000000000001E-2</v>
      </c>
      <c r="C20">
        <v>0.01</v>
      </c>
      <c r="D20">
        <v>7.6999999999999999E-2</v>
      </c>
      <c r="E20">
        <v>0.11700000000000001</v>
      </c>
      <c r="F20">
        <v>9.6000000000000002E-2</v>
      </c>
      <c r="G20">
        <v>8.8999999999999996E-2</v>
      </c>
      <c r="H20">
        <f t="shared" si="2"/>
        <v>1.1530112600000004</v>
      </c>
      <c r="I20">
        <f t="shared" si="4"/>
        <v>1153.0112600000004</v>
      </c>
    </row>
    <row r="21" spans="1:10" x14ac:dyDescent="0.25">
      <c r="A21" t="s">
        <v>53</v>
      </c>
      <c r="B21">
        <v>0.05</v>
      </c>
      <c r="C21">
        <v>0.01</v>
      </c>
      <c r="D21">
        <v>5.5E-2</v>
      </c>
      <c r="E21">
        <v>0.13100000000000001</v>
      </c>
      <c r="F21">
        <v>8.7999999999999995E-2</v>
      </c>
      <c r="G21">
        <v>7.1999999999999995E-2</v>
      </c>
      <c r="H21">
        <f t="shared" si="2"/>
        <v>1.4250617000000001</v>
      </c>
      <c r="I21">
        <f t="shared" si="4"/>
        <v>1425.0617000000002</v>
      </c>
    </row>
    <row r="23" spans="1:10" x14ac:dyDescent="0.25">
      <c r="A23" t="s">
        <v>69</v>
      </c>
      <c r="B23">
        <v>0.05</v>
      </c>
      <c r="C23">
        <v>0.01</v>
      </c>
      <c r="D23">
        <v>2.3E-2</v>
      </c>
      <c r="E23">
        <v>0.06</v>
      </c>
      <c r="F23">
        <v>4.2000000000000003E-2</v>
      </c>
      <c r="G23">
        <v>3.5000000000000003E-2</v>
      </c>
      <c r="H23">
        <f>$O$2*G23-($O$3*F23)+($O$4*E23)-($O$5*D23)*(C23/B23)</f>
        <v>0.6365313199999999</v>
      </c>
      <c r="I23">
        <f t="shared" ref="I23" si="5">H23*1000</f>
        <v>636.53131999999994</v>
      </c>
      <c r="J23" t="s">
        <v>70</v>
      </c>
    </row>
    <row r="24" spans="1:10" x14ac:dyDescent="0.25">
      <c r="A24" t="s">
        <v>49</v>
      </c>
      <c r="B24">
        <v>0.05</v>
      </c>
      <c r="C24">
        <v>0.01</v>
      </c>
      <c r="D24">
        <v>4.7E-2</v>
      </c>
      <c r="E24">
        <v>8.4000000000000005E-2</v>
      </c>
      <c r="F24">
        <v>6.5000000000000002E-2</v>
      </c>
      <c r="G24">
        <v>5.8000000000000003E-2</v>
      </c>
      <c r="H24">
        <f t="shared" ref="H24:H28" si="6">$O$2*G24-($O$3*F24)+($O$4*E24)-($O$5*D24)*(C24/B24)</f>
        <v>0.83841898000000026</v>
      </c>
      <c r="I24">
        <f t="shared" ref="I24:I28" si="7">H24*1000</f>
        <v>838.41898000000026</v>
      </c>
      <c r="J24" t="s">
        <v>73</v>
      </c>
    </row>
    <row r="25" spans="1:10" x14ac:dyDescent="0.25">
      <c r="A25" t="s">
        <v>50</v>
      </c>
      <c r="B25">
        <v>0.05</v>
      </c>
      <c r="C25">
        <v>0.01</v>
      </c>
      <c r="D25">
        <v>1E-3</v>
      </c>
      <c r="E25">
        <v>3.1E-2</v>
      </c>
      <c r="F25">
        <v>1.4E-2</v>
      </c>
      <c r="G25">
        <v>7.0000000000000001E-3</v>
      </c>
      <c r="H25">
        <f t="shared" si="6"/>
        <v>0.39736454000000004</v>
      </c>
      <c r="I25">
        <f t="shared" si="7"/>
        <v>397.36454000000003</v>
      </c>
      <c r="J25" t="s">
        <v>78</v>
      </c>
    </row>
    <row r="26" spans="1:10" x14ac:dyDescent="0.25">
      <c r="A26" t="s">
        <v>51</v>
      </c>
      <c r="B26">
        <v>0.05</v>
      </c>
      <c r="C26">
        <v>0.01</v>
      </c>
      <c r="D26">
        <v>-1E-3</v>
      </c>
      <c r="E26">
        <v>2.9000000000000001E-2</v>
      </c>
      <c r="F26">
        <v>1.2E-2</v>
      </c>
      <c r="G26">
        <v>5.0000000000000001E-3</v>
      </c>
      <c r="H26">
        <f t="shared" si="6"/>
        <v>0.38125606000000006</v>
      </c>
      <c r="I26">
        <f t="shared" si="7"/>
        <v>381.25606000000005</v>
      </c>
    </row>
    <row r="27" spans="1:10" x14ac:dyDescent="0.25">
      <c r="A27" t="s">
        <v>52</v>
      </c>
      <c r="B27">
        <v>2.5000000000000001E-2</v>
      </c>
      <c r="C27">
        <v>0.01</v>
      </c>
      <c r="D27">
        <v>1E-3</v>
      </c>
      <c r="E27">
        <v>5.3999999999999999E-2</v>
      </c>
      <c r="F27">
        <v>2.3E-2</v>
      </c>
      <c r="G27">
        <v>1.2E-2</v>
      </c>
      <c r="H27">
        <f t="shared" si="6"/>
        <v>0.70172298000000011</v>
      </c>
      <c r="I27">
        <f t="shared" si="7"/>
        <v>701.72298000000012</v>
      </c>
    </row>
    <row r="28" spans="1:10" x14ac:dyDescent="0.25">
      <c r="A28" t="s">
        <v>53</v>
      </c>
      <c r="B28">
        <v>0.05</v>
      </c>
      <c r="C28">
        <v>0.01</v>
      </c>
      <c r="D28">
        <v>2E-3</v>
      </c>
      <c r="E28">
        <v>0.10299999999999999</v>
      </c>
      <c r="F28">
        <v>4.3999999999999997E-2</v>
      </c>
      <c r="G28">
        <v>2.1999999999999999E-2</v>
      </c>
      <c r="H28">
        <f t="shared" si="6"/>
        <v>1.33869938</v>
      </c>
      <c r="I28">
        <f t="shared" si="7"/>
        <v>1338.69938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3"/>
  <sheetViews>
    <sheetView workbookViewId="0">
      <selection activeCell="F44" sqref="F44"/>
    </sheetView>
  </sheetViews>
  <sheetFormatPr defaultRowHeight="15" x14ac:dyDescent="0.25"/>
  <sheetData>
    <row r="2" spans="1:9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>
        <v>300</v>
      </c>
      <c r="B3" s="2">
        <v>0.38300000000000001</v>
      </c>
      <c r="C3" s="2">
        <v>0.377</v>
      </c>
      <c r="D3" s="2">
        <v>0.39300000000000002</v>
      </c>
      <c r="E3" s="2">
        <v>0.373</v>
      </c>
      <c r="F3" s="2">
        <v>0.40600000000000003</v>
      </c>
      <c r="G3" s="2">
        <v>0.39400000000000002</v>
      </c>
      <c r="H3" s="2">
        <v>0.42099999999999999</v>
      </c>
      <c r="I3" s="2">
        <v>0.39200000000000002</v>
      </c>
    </row>
    <row r="4" spans="1:9" x14ac:dyDescent="0.25">
      <c r="A4" s="2">
        <v>301</v>
      </c>
      <c r="B4" s="2">
        <v>0.35399999999999998</v>
      </c>
      <c r="C4" s="2">
        <v>0.34599999999999997</v>
      </c>
      <c r="D4" s="2">
        <v>0.36299999999999999</v>
      </c>
      <c r="E4" s="2">
        <v>0.34100000000000003</v>
      </c>
      <c r="F4" s="2">
        <v>0.377</v>
      </c>
      <c r="G4" s="2">
        <v>0.36699999999999999</v>
      </c>
      <c r="H4" s="2">
        <v>0.39100000000000001</v>
      </c>
      <c r="I4" s="2">
        <v>0.36199999999999999</v>
      </c>
    </row>
    <row r="5" spans="1:9" x14ac:dyDescent="0.25">
      <c r="A5" s="2">
        <v>302</v>
      </c>
      <c r="B5" s="2">
        <v>0.33100000000000002</v>
      </c>
      <c r="C5" s="2">
        <v>0.32400000000000001</v>
      </c>
      <c r="D5" s="2">
        <v>0.34</v>
      </c>
      <c r="E5" s="2">
        <v>0.31900000000000001</v>
      </c>
      <c r="F5" s="2">
        <v>0.35299999999999998</v>
      </c>
      <c r="G5" s="2">
        <v>0.34300000000000003</v>
      </c>
      <c r="H5" s="2">
        <v>0.37</v>
      </c>
      <c r="I5" s="2">
        <v>0.33800000000000002</v>
      </c>
    </row>
    <row r="6" spans="1:9" x14ac:dyDescent="0.25">
      <c r="A6" s="2">
        <v>303</v>
      </c>
      <c r="B6" s="2">
        <v>0.31</v>
      </c>
      <c r="C6" s="2">
        <v>0.30599999999999999</v>
      </c>
      <c r="D6" s="2">
        <v>0.32100000000000001</v>
      </c>
      <c r="E6" s="2">
        <v>0.30199999999999999</v>
      </c>
      <c r="F6" s="2">
        <v>0.33600000000000002</v>
      </c>
      <c r="G6" s="2">
        <v>0.32700000000000001</v>
      </c>
      <c r="H6" s="2">
        <v>0.35199999999999998</v>
      </c>
      <c r="I6" s="2">
        <v>0.32100000000000001</v>
      </c>
    </row>
    <row r="7" spans="1:9" x14ac:dyDescent="0.25">
      <c r="A7" s="2">
        <v>304</v>
      </c>
      <c r="B7" s="2">
        <v>0.29299999999999998</v>
      </c>
      <c r="C7" s="2">
        <v>0.28999999999999998</v>
      </c>
      <c r="D7" s="2">
        <v>0.30599999999999999</v>
      </c>
      <c r="E7" s="2">
        <v>0.28599999999999998</v>
      </c>
      <c r="F7" s="2">
        <v>0.32</v>
      </c>
      <c r="G7" s="2">
        <v>0.312</v>
      </c>
      <c r="H7" s="2">
        <v>0.33800000000000002</v>
      </c>
      <c r="I7" s="2">
        <v>0.30399999999999999</v>
      </c>
    </row>
    <row r="8" spans="1:9" x14ac:dyDescent="0.25">
      <c r="A8" s="2">
        <v>305</v>
      </c>
      <c r="B8" s="2">
        <v>0.28100000000000003</v>
      </c>
      <c r="C8" s="2">
        <v>0.27900000000000003</v>
      </c>
      <c r="D8" s="2">
        <v>0.29399999999999998</v>
      </c>
      <c r="E8" s="2">
        <v>0.27600000000000002</v>
      </c>
      <c r="F8" s="2">
        <v>0.31</v>
      </c>
      <c r="G8" s="2">
        <v>0.3</v>
      </c>
      <c r="H8" s="2">
        <v>0.32700000000000001</v>
      </c>
      <c r="I8" s="2">
        <v>0.29199999999999998</v>
      </c>
    </row>
    <row r="9" spans="1:9" x14ac:dyDescent="0.25">
      <c r="A9" s="2">
        <v>306</v>
      </c>
      <c r="B9" s="2">
        <v>0.27</v>
      </c>
      <c r="C9" s="2">
        <v>0.26900000000000002</v>
      </c>
      <c r="D9" s="2">
        <v>0.28399999999999997</v>
      </c>
      <c r="E9" s="2">
        <v>0.26600000000000001</v>
      </c>
      <c r="F9" s="2">
        <v>0.3</v>
      </c>
      <c r="G9" s="2">
        <v>0.28999999999999998</v>
      </c>
      <c r="H9" s="2">
        <v>0.318</v>
      </c>
      <c r="I9" s="2">
        <v>0.28100000000000003</v>
      </c>
    </row>
    <row r="10" spans="1:9" x14ac:dyDescent="0.25">
      <c r="A10" s="2">
        <v>307</v>
      </c>
      <c r="B10" s="2">
        <v>0.25900000000000001</v>
      </c>
      <c r="C10" s="2">
        <v>0.26</v>
      </c>
      <c r="D10" s="2">
        <v>0.27600000000000002</v>
      </c>
      <c r="E10" s="2">
        <v>0.25700000000000001</v>
      </c>
      <c r="F10" s="2">
        <v>0.29099999999999998</v>
      </c>
      <c r="G10" s="2">
        <v>0.28199999999999997</v>
      </c>
      <c r="H10" s="2">
        <v>0.311</v>
      </c>
      <c r="I10" s="2">
        <v>0.27300000000000002</v>
      </c>
    </row>
    <row r="11" spans="1:9" x14ac:dyDescent="0.25">
      <c r="A11" s="2">
        <v>308</v>
      </c>
      <c r="B11" s="2">
        <v>0.251</v>
      </c>
      <c r="C11" s="2">
        <v>0.254</v>
      </c>
      <c r="D11" s="2">
        <v>0.27</v>
      </c>
      <c r="E11" s="2">
        <v>0.251</v>
      </c>
      <c r="F11" s="2">
        <v>0.28599999999999998</v>
      </c>
      <c r="G11" s="2">
        <v>0.27600000000000002</v>
      </c>
      <c r="H11" s="2">
        <v>0.30499999999999999</v>
      </c>
      <c r="I11" s="2">
        <v>0.26600000000000001</v>
      </c>
    </row>
    <row r="12" spans="1:9" x14ac:dyDescent="0.25">
      <c r="A12" s="2">
        <v>309</v>
      </c>
      <c r="B12" s="2">
        <v>0.24399999999999999</v>
      </c>
      <c r="C12" s="2">
        <v>0.248</v>
      </c>
      <c r="D12" s="2">
        <v>0.26500000000000001</v>
      </c>
      <c r="E12" s="2">
        <v>0.246</v>
      </c>
      <c r="F12" s="2">
        <v>0.28100000000000003</v>
      </c>
      <c r="G12" s="2">
        <v>0.27200000000000002</v>
      </c>
      <c r="H12" s="2">
        <v>0.30099999999999999</v>
      </c>
      <c r="I12" s="2">
        <v>0.26100000000000001</v>
      </c>
    </row>
    <row r="13" spans="1:9" x14ac:dyDescent="0.25">
      <c r="A13" s="2">
        <v>310</v>
      </c>
      <c r="B13" s="2">
        <v>0.23899999999999999</v>
      </c>
      <c r="C13" s="2">
        <v>0.24399999999999999</v>
      </c>
      <c r="D13" s="2">
        <v>0.26100000000000001</v>
      </c>
      <c r="E13" s="2">
        <v>0.24099999999999999</v>
      </c>
      <c r="F13" s="2">
        <v>0.27700000000000002</v>
      </c>
      <c r="G13" s="2">
        <v>0.26800000000000002</v>
      </c>
      <c r="H13" s="2">
        <v>0.29799999999999999</v>
      </c>
      <c r="I13" s="2">
        <v>0.25700000000000001</v>
      </c>
    </row>
    <row r="14" spans="1:9" x14ac:dyDescent="0.25">
      <c r="A14" s="2">
        <v>311</v>
      </c>
      <c r="B14" s="2">
        <v>0.23300000000000001</v>
      </c>
      <c r="C14" s="2">
        <v>0.23899999999999999</v>
      </c>
      <c r="D14" s="2">
        <v>0.25700000000000001</v>
      </c>
      <c r="E14" s="2">
        <v>0.23799999999999999</v>
      </c>
      <c r="F14" s="2">
        <v>0.27400000000000002</v>
      </c>
      <c r="G14" s="2">
        <v>0.26500000000000001</v>
      </c>
      <c r="H14" s="2">
        <v>0.29499999999999998</v>
      </c>
      <c r="I14" s="2">
        <v>0.252</v>
      </c>
    </row>
    <row r="15" spans="1:9" x14ac:dyDescent="0.25">
      <c r="A15" s="2">
        <v>312</v>
      </c>
      <c r="B15" s="2">
        <v>0.22800000000000001</v>
      </c>
      <c r="C15" s="2">
        <v>0.23699999999999999</v>
      </c>
      <c r="D15" s="2">
        <v>0.254</v>
      </c>
      <c r="E15" s="2">
        <v>0.23499999999999999</v>
      </c>
      <c r="F15" s="2">
        <v>0.27200000000000002</v>
      </c>
      <c r="G15" s="2">
        <v>0.26300000000000001</v>
      </c>
      <c r="H15" s="2">
        <v>0.29399999999999998</v>
      </c>
      <c r="I15" s="2">
        <v>0.249</v>
      </c>
    </row>
    <row r="16" spans="1:9" x14ac:dyDescent="0.25">
      <c r="A16" s="2">
        <v>313</v>
      </c>
      <c r="B16" s="2">
        <v>0.223</v>
      </c>
      <c r="C16" s="2">
        <v>0.23300000000000001</v>
      </c>
      <c r="D16" s="2">
        <v>0.251</v>
      </c>
      <c r="E16" s="2">
        <v>0.23300000000000001</v>
      </c>
      <c r="F16" s="2">
        <v>0.26900000000000002</v>
      </c>
      <c r="G16" s="2">
        <v>0.26</v>
      </c>
      <c r="H16" s="2">
        <v>0.29199999999999998</v>
      </c>
      <c r="I16" s="2">
        <v>0.245</v>
      </c>
    </row>
    <row r="17" spans="1:9" x14ac:dyDescent="0.25">
      <c r="A17" s="2">
        <v>314</v>
      </c>
      <c r="B17" s="2">
        <v>0.217</v>
      </c>
      <c r="C17" s="2">
        <v>0.22900000000000001</v>
      </c>
      <c r="D17" s="2">
        <v>0.248</v>
      </c>
      <c r="E17" s="2">
        <v>0.23</v>
      </c>
      <c r="F17" s="2">
        <v>0.26600000000000001</v>
      </c>
      <c r="G17" s="2">
        <v>0.25800000000000001</v>
      </c>
      <c r="H17" s="2">
        <v>0.28999999999999998</v>
      </c>
      <c r="I17" s="2">
        <v>0.24199999999999999</v>
      </c>
    </row>
    <row r="18" spans="1:9" x14ac:dyDescent="0.25">
      <c r="A18" s="2">
        <v>315</v>
      </c>
      <c r="B18" s="2">
        <v>0.21299999999999999</v>
      </c>
      <c r="C18" s="2">
        <v>0.22500000000000001</v>
      </c>
      <c r="D18" s="2">
        <v>0.245</v>
      </c>
      <c r="E18" s="2">
        <v>0.22800000000000001</v>
      </c>
      <c r="F18" s="2">
        <v>0.26400000000000001</v>
      </c>
      <c r="G18" s="2">
        <v>0.255</v>
      </c>
      <c r="H18" s="2">
        <v>0.28799999999999998</v>
      </c>
      <c r="I18" s="2">
        <v>0.23899999999999999</v>
      </c>
    </row>
    <row r="19" spans="1:9" x14ac:dyDescent="0.25">
      <c r="A19" s="2">
        <v>316</v>
      </c>
      <c r="B19" s="2">
        <v>0.20799999999999999</v>
      </c>
      <c r="C19" s="2">
        <v>0.221</v>
      </c>
      <c r="D19" s="2">
        <v>0.24199999999999999</v>
      </c>
      <c r="E19" s="2">
        <v>0.22600000000000001</v>
      </c>
      <c r="F19" s="2">
        <v>0.26100000000000001</v>
      </c>
      <c r="G19" s="2">
        <v>0.253</v>
      </c>
      <c r="H19" s="2">
        <v>0.28599999999999998</v>
      </c>
      <c r="I19" s="2">
        <v>0.23499999999999999</v>
      </c>
    </row>
    <row r="20" spans="1:9" x14ac:dyDescent="0.25">
      <c r="A20" s="2">
        <v>317</v>
      </c>
      <c r="B20" s="2">
        <v>0.20399999999999999</v>
      </c>
      <c r="C20" s="2">
        <v>0.216</v>
      </c>
      <c r="D20" s="2">
        <v>0.23799999999999999</v>
      </c>
      <c r="E20" s="2">
        <v>0.22500000000000001</v>
      </c>
      <c r="F20" s="2">
        <v>0.25700000000000001</v>
      </c>
      <c r="G20" s="2">
        <v>0.251</v>
      </c>
      <c r="H20" s="2">
        <v>0.28399999999999997</v>
      </c>
      <c r="I20" s="2">
        <v>0.23</v>
      </c>
    </row>
    <row r="21" spans="1:9" x14ac:dyDescent="0.25">
      <c r="A21" s="2">
        <v>318</v>
      </c>
      <c r="B21" s="2">
        <v>0.19900000000000001</v>
      </c>
      <c r="C21" s="2">
        <v>0.21199999999999999</v>
      </c>
      <c r="D21" s="2">
        <v>0.23499999999999999</v>
      </c>
      <c r="E21" s="2">
        <v>0.223</v>
      </c>
      <c r="F21" s="2">
        <v>0.254</v>
      </c>
      <c r="G21" s="2">
        <v>0.249</v>
      </c>
      <c r="H21" s="2">
        <v>0.28199999999999997</v>
      </c>
      <c r="I21" s="2">
        <v>0.22500000000000001</v>
      </c>
    </row>
    <row r="22" spans="1:9" x14ac:dyDescent="0.25">
      <c r="A22" s="2">
        <v>319</v>
      </c>
      <c r="B22" s="2">
        <v>0.19500000000000001</v>
      </c>
      <c r="C22" s="2">
        <v>0.20799999999999999</v>
      </c>
      <c r="D22" s="2">
        <v>0.23200000000000001</v>
      </c>
      <c r="E22" s="2">
        <v>0.222</v>
      </c>
      <c r="F22" s="2">
        <v>0.251</v>
      </c>
      <c r="G22" s="2">
        <v>0.247</v>
      </c>
      <c r="H22" s="2">
        <v>0.28000000000000003</v>
      </c>
      <c r="I22" s="2">
        <v>0.221</v>
      </c>
    </row>
    <row r="23" spans="1:9" x14ac:dyDescent="0.25">
      <c r="A23" s="2">
        <v>320</v>
      </c>
      <c r="B23" s="2">
        <v>0.191</v>
      </c>
      <c r="C23" s="2">
        <v>0.20300000000000001</v>
      </c>
      <c r="D23" s="2">
        <v>0.22900000000000001</v>
      </c>
      <c r="E23" s="2">
        <v>0.221</v>
      </c>
      <c r="F23" s="2">
        <v>0.248</v>
      </c>
      <c r="G23" s="2">
        <v>0.245</v>
      </c>
      <c r="H23" s="2">
        <v>0.27800000000000002</v>
      </c>
      <c r="I23" s="2">
        <v>0.217</v>
      </c>
    </row>
    <row r="24" spans="1:9" x14ac:dyDescent="0.25">
      <c r="A24" s="2">
        <v>321</v>
      </c>
      <c r="B24" s="2">
        <v>0.187</v>
      </c>
      <c r="C24" s="2">
        <v>0.19900000000000001</v>
      </c>
      <c r="D24" s="2">
        <v>0.22600000000000001</v>
      </c>
      <c r="E24" s="2">
        <v>0.22</v>
      </c>
      <c r="F24" s="2">
        <v>0.246</v>
      </c>
      <c r="G24" s="2">
        <v>0.24299999999999999</v>
      </c>
      <c r="H24" s="2">
        <v>0.27700000000000002</v>
      </c>
      <c r="I24" s="2">
        <v>0.21299999999999999</v>
      </c>
    </row>
    <row r="25" spans="1:9" x14ac:dyDescent="0.25">
      <c r="A25" s="2">
        <v>322</v>
      </c>
      <c r="B25" s="2">
        <v>0.183</v>
      </c>
      <c r="C25" s="2">
        <v>0.19600000000000001</v>
      </c>
      <c r="D25" s="2">
        <v>0.223</v>
      </c>
      <c r="E25" s="2">
        <v>0.219</v>
      </c>
      <c r="F25" s="2">
        <v>0.24399999999999999</v>
      </c>
      <c r="G25" s="2">
        <v>0.24199999999999999</v>
      </c>
      <c r="H25" s="2">
        <v>0.27700000000000002</v>
      </c>
      <c r="I25" s="2">
        <v>0.20899999999999999</v>
      </c>
    </row>
    <row r="26" spans="1:9" x14ac:dyDescent="0.25">
      <c r="A26" s="2">
        <v>323</v>
      </c>
      <c r="B26" s="2">
        <v>0.17899999999999999</v>
      </c>
      <c r="C26" s="2">
        <v>0.192</v>
      </c>
      <c r="D26" s="2">
        <v>0.221</v>
      </c>
      <c r="E26" s="2">
        <v>0.218</v>
      </c>
      <c r="F26" s="2">
        <v>0.24199999999999999</v>
      </c>
      <c r="G26" s="2">
        <v>0.24099999999999999</v>
      </c>
      <c r="H26" s="2">
        <v>0.27600000000000002</v>
      </c>
      <c r="I26" s="2">
        <v>0.20599999999999999</v>
      </c>
    </row>
    <row r="27" spans="1:9" x14ac:dyDescent="0.25">
      <c r="A27" s="2">
        <v>324</v>
      </c>
      <c r="B27" s="2">
        <v>0.17599999999999999</v>
      </c>
      <c r="C27" s="2">
        <v>0.19</v>
      </c>
      <c r="D27" s="2">
        <v>0.22</v>
      </c>
      <c r="E27" s="2">
        <v>0.218</v>
      </c>
      <c r="F27" s="2">
        <v>0.24099999999999999</v>
      </c>
      <c r="G27" s="2">
        <v>0.24</v>
      </c>
      <c r="H27" s="2">
        <v>0.27600000000000002</v>
      </c>
      <c r="I27" s="2">
        <v>0.20499999999999999</v>
      </c>
    </row>
    <row r="28" spans="1:9" x14ac:dyDescent="0.25">
      <c r="A28" s="2">
        <v>325</v>
      </c>
      <c r="B28" s="2">
        <v>0.17299999999999999</v>
      </c>
      <c r="C28" s="2">
        <v>0.188</v>
      </c>
      <c r="D28" s="2">
        <v>0.218</v>
      </c>
      <c r="E28" s="2">
        <v>0.217</v>
      </c>
      <c r="F28" s="2">
        <v>0.24</v>
      </c>
      <c r="G28" s="2">
        <v>0.24</v>
      </c>
      <c r="H28" s="2">
        <v>0.27700000000000002</v>
      </c>
      <c r="I28" s="2">
        <v>0.20300000000000001</v>
      </c>
    </row>
    <row r="29" spans="1:9" x14ac:dyDescent="0.25">
      <c r="A29" s="2">
        <v>326</v>
      </c>
      <c r="B29" s="2">
        <v>0.17</v>
      </c>
      <c r="C29" s="2">
        <v>0.186</v>
      </c>
      <c r="D29" s="2">
        <v>0.217</v>
      </c>
      <c r="E29" s="2">
        <v>0.217</v>
      </c>
      <c r="F29" s="2">
        <v>0.24</v>
      </c>
      <c r="G29" s="2">
        <v>0.23899999999999999</v>
      </c>
      <c r="H29" s="2">
        <v>0.27700000000000002</v>
      </c>
      <c r="I29" s="2">
        <v>0.20200000000000001</v>
      </c>
    </row>
    <row r="30" spans="1:9" x14ac:dyDescent="0.25">
      <c r="A30" s="2">
        <v>327</v>
      </c>
      <c r="B30" s="2">
        <v>0.16600000000000001</v>
      </c>
      <c r="C30" s="2">
        <v>0.183</v>
      </c>
      <c r="D30" s="2">
        <v>0.216</v>
      </c>
      <c r="E30" s="2">
        <v>0.217</v>
      </c>
      <c r="F30" s="2">
        <v>0.23799999999999999</v>
      </c>
      <c r="G30" s="2">
        <v>0.23899999999999999</v>
      </c>
      <c r="H30" s="2">
        <v>0.27700000000000002</v>
      </c>
      <c r="I30" s="2">
        <v>0.19900000000000001</v>
      </c>
    </row>
    <row r="31" spans="1:9" x14ac:dyDescent="0.25">
      <c r="A31" s="2">
        <v>328</v>
      </c>
      <c r="B31" s="2">
        <v>0.16400000000000001</v>
      </c>
      <c r="C31" s="2">
        <v>0.18099999999999999</v>
      </c>
      <c r="D31" s="2">
        <v>0.214</v>
      </c>
      <c r="E31" s="2">
        <v>0.216</v>
      </c>
      <c r="F31" s="2">
        <v>0.23699999999999999</v>
      </c>
      <c r="G31" s="2">
        <v>0.23799999999999999</v>
      </c>
      <c r="H31" s="2">
        <v>0.27700000000000002</v>
      </c>
      <c r="I31" s="2">
        <v>0.19600000000000001</v>
      </c>
    </row>
    <row r="32" spans="1:9" x14ac:dyDescent="0.25">
      <c r="A32" s="2">
        <v>329</v>
      </c>
      <c r="B32" s="2">
        <v>0.16</v>
      </c>
      <c r="C32" s="2">
        <v>0.17699999999999999</v>
      </c>
      <c r="D32" s="2">
        <v>0.21099999999999999</v>
      </c>
      <c r="E32" s="2">
        <v>0.215</v>
      </c>
      <c r="F32" s="2">
        <v>0.23499999999999999</v>
      </c>
      <c r="G32" s="2">
        <v>0.23699999999999999</v>
      </c>
      <c r="H32" s="2">
        <v>0.27600000000000002</v>
      </c>
      <c r="I32" s="2">
        <v>0.191</v>
      </c>
    </row>
    <row r="33" spans="1:9" x14ac:dyDescent="0.25">
      <c r="A33" s="2">
        <v>330</v>
      </c>
      <c r="B33" s="2">
        <v>0.157</v>
      </c>
      <c r="C33" s="2">
        <v>0.17499999999999999</v>
      </c>
      <c r="D33" s="2">
        <v>0.20899999999999999</v>
      </c>
      <c r="E33" s="2">
        <v>0.214</v>
      </c>
      <c r="F33" s="2">
        <v>0.23300000000000001</v>
      </c>
      <c r="G33" s="2">
        <v>0.23499999999999999</v>
      </c>
      <c r="H33" s="2">
        <v>0.27600000000000002</v>
      </c>
      <c r="I33" s="2">
        <v>0.188</v>
      </c>
    </row>
    <row r="34" spans="1:9" x14ac:dyDescent="0.25">
      <c r="A34" s="2">
        <v>331</v>
      </c>
      <c r="B34" s="2">
        <v>0.154</v>
      </c>
      <c r="C34" s="2">
        <v>0.17</v>
      </c>
      <c r="D34" s="2">
        <v>0.20599999999999999</v>
      </c>
      <c r="E34" s="2">
        <v>0.21299999999999999</v>
      </c>
      <c r="F34" s="2">
        <v>0.23</v>
      </c>
      <c r="G34" s="2">
        <v>0.23300000000000001</v>
      </c>
      <c r="H34" s="2">
        <v>0.27300000000000002</v>
      </c>
      <c r="I34" s="2">
        <v>0.185</v>
      </c>
    </row>
    <row r="35" spans="1:9" x14ac:dyDescent="0.25">
      <c r="A35" s="2">
        <v>332</v>
      </c>
      <c r="B35" s="2">
        <v>0.15</v>
      </c>
      <c r="C35" s="2">
        <v>0.16500000000000001</v>
      </c>
      <c r="D35" s="2">
        <v>0.20200000000000001</v>
      </c>
      <c r="E35" s="2">
        <v>0.21199999999999999</v>
      </c>
      <c r="F35" s="2">
        <v>0.22600000000000001</v>
      </c>
      <c r="G35" s="2">
        <v>0.23</v>
      </c>
      <c r="H35" s="2">
        <v>0.26800000000000002</v>
      </c>
      <c r="I35" s="2">
        <v>0.18</v>
      </c>
    </row>
    <row r="36" spans="1:9" x14ac:dyDescent="0.25">
      <c r="A36" s="2">
        <v>333</v>
      </c>
      <c r="B36" s="2">
        <v>0.14699999999999999</v>
      </c>
      <c r="C36" s="2">
        <v>0.161</v>
      </c>
      <c r="D36" s="2">
        <v>0.19900000000000001</v>
      </c>
      <c r="E36" s="2">
        <v>0.21</v>
      </c>
      <c r="F36" s="2">
        <v>0.222</v>
      </c>
      <c r="G36" s="2">
        <v>0.22800000000000001</v>
      </c>
      <c r="H36" s="2">
        <v>0.26600000000000001</v>
      </c>
      <c r="I36" s="2">
        <v>0.17599999999999999</v>
      </c>
    </row>
    <row r="37" spans="1:9" x14ac:dyDescent="0.25">
      <c r="A37" s="2">
        <v>334</v>
      </c>
      <c r="B37" s="2">
        <v>0.14399999999999999</v>
      </c>
      <c r="C37" s="2">
        <v>0.156</v>
      </c>
      <c r="D37" s="2">
        <v>0.19500000000000001</v>
      </c>
      <c r="E37" s="2">
        <v>0.20899999999999999</v>
      </c>
      <c r="F37" s="2">
        <v>0.219</v>
      </c>
      <c r="G37" s="2">
        <v>0.22500000000000001</v>
      </c>
      <c r="H37" s="2">
        <v>0.26300000000000001</v>
      </c>
      <c r="I37" s="2">
        <v>0.17100000000000001</v>
      </c>
    </row>
    <row r="38" spans="1:9" x14ac:dyDescent="0.25">
      <c r="A38" s="2">
        <v>335</v>
      </c>
      <c r="B38" s="2">
        <v>0.14099999999999999</v>
      </c>
      <c r="C38" s="2">
        <v>0.153</v>
      </c>
      <c r="D38" s="2">
        <v>0.191</v>
      </c>
      <c r="E38" s="2">
        <v>0.20699999999999999</v>
      </c>
      <c r="F38" s="2">
        <v>0.215</v>
      </c>
      <c r="G38" s="2">
        <v>0.222</v>
      </c>
      <c r="H38" s="2">
        <v>0.25900000000000001</v>
      </c>
      <c r="I38" s="2">
        <v>0.16700000000000001</v>
      </c>
    </row>
    <row r="39" spans="1:9" x14ac:dyDescent="0.25">
      <c r="A39" s="2">
        <v>336</v>
      </c>
      <c r="B39" s="2">
        <v>0.13800000000000001</v>
      </c>
      <c r="C39" s="2">
        <v>0.14799999999999999</v>
      </c>
      <c r="D39" s="2">
        <v>0.188</v>
      </c>
      <c r="E39" s="2">
        <v>0.20499999999999999</v>
      </c>
      <c r="F39" s="2">
        <v>0.21099999999999999</v>
      </c>
      <c r="G39" s="2">
        <v>0.219</v>
      </c>
      <c r="H39" s="2">
        <v>0.254</v>
      </c>
      <c r="I39" s="2">
        <v>0.16300000000000001</v>
      </c>
    </row>
    <row r="40" spans="1:9" x14ac:dyDescent="0.25">
      <c r="A40" s="2">
        <v>337</v>
      </c>
      <c r="B40" s="2">
        <v>0.13600000000000001</v>
      </c>
      <c r="C40" s="2">
        <v>0.14499999999999999</v>
      </c>
      <c r="D40" s="2">
        <v>0.185</v>
      </c>
      <c r="E40" s="2">
        <v>0.20399999999999999</v>
      </c>
      <c r="F40" s="2">
        <v>0.20799999999999999</v>
      </c>
      <c r="G40" s="2">
        <v>0.216</v>
      </c>
      <c r="H40" s="2">
        <v>0.252</v>
      </c>
      <c r="I40" s="2">
        <v>0.16</v>
      </c>
    </row>
    <row r="41" spans="1:9" x14ac:dyDescent="0.25">
      <c r="A41" s="2">
        <v>338</v>
      </c>
      <c r="B41" s="2">
        <v>0.13400000000000001</v>
      </c>
      <c r="C41" s="2">
        <v>0.14199999999999999</v>
      </c>
      <c r="D41" s="2">
        <v>0.18099999999999999</v>
      </c>
      <c r="E41" s="2">
        <v>0.20100000000000001</v>
      </c>
      <c r="F41" s="2">
        <v>0.20499999999999999</v>
      </c>
      <c r="G41" s="2">
        <v>0.21299999999999999</v>
      </c>
      <c r="H41" s="2">
        <v>0.248</v>
      </c>
      <c r="I41" s="2">
        <v>0.156</v>
      </c>
    </row>
    <row r="42" spans="1:9" x14ac:dyDescent="0.25">
      <c r="A42" s="2">
        <v>339</v>
      </c>
      <c r="B42" s="2">
        <v>0.13200000000000001</v>
      </c>
      <c r="C42" s="2">
        <v>0.13900000000000001</v>
      </c>
      <c r="D42" s="2">
        <v>0.17899999999999999</v>
      </c>
      <c r="E42" s="2">
        <v>0.19900000000000001</v>
      </c>
      <c r="F42" s="2">
        <v>0.20200000000000001</v>
      </c>
      <c r="G42" s="2">
        <v>0.21</v>
      </c>
      <c r="H42" s="2">
        <v>0.24399999999999999</v>
      </c>
      <c r="I42" s="2">
        <v>0.154</v>
      </c>
    </row>
    <row r="43" spans="1:9" x14ac:dyDescent="0.25">
      <c r="A43" s="2">
        <v>340</v>
      </c>
      <c r="B43" s="2">
        <v>0.129</v>
      </c>
      <c r="C43" s="2">
        <v>0.13600000000000001</v>
      </c>
      <c r="D43" s="2">
        <v>0.17499999999999999</v>
      </c>
      <c r="E43" s="2">
        <v>0.19500000000000001</v>
      </c>
      <c r="F43" s="2">
        <v>0.19800000000000001</v>
      </c>
      <c r="G43" s="2">
        <v>0.20599999999999999</v>
      </c>
      <c r="H43" s="2">
        <v>0.24</v>
      </c>
      <c r="I43" s="2">
        <v>0.151</v>
      </c>
    </row>
    <row r="44" spans="1:9" x14ac:dyDescent="0.25">
      <c r="A44" s="2">
        <v>341</v>
      </c>
      <c r="B44" s="2">
        <v>0.127</v>
      </c>
      <c r="C44" s="2">
        <v>0.13300000000000001</v>
      </c>
      <c r="D44" s="2">
        <v>0.17100000000000001</v>
      </c>
      <c r="E44" s="2">
        <v>0.192</v>
      </c>
      <c r="F44" s="2">
        <v>0.19400000000000001</v>
      </c>
      <c r="G44" s="2">
        <v>0.20300000000000001</v>
      </c>
      <c r="H44" s="2">
        <v>0.23499999999999999</v>
      </c>
      <c r="I44" s="2">
        <v>0.14799999999999999</v>
      </c>
    </row>
    <row r="45" spans="1:9" x14ac:dyDescent="0.25">
      <c r="A45" s="2">
        <v>342</v>
      </c>
      <c r="B45" s="2">
        <v>0.125</v>
      </c>
      <c r="C45" s="2">
        <v>0.13100000000000001</v>
      </c>
      <c r="D45" s="2">
        <v>0.16800000000000001</v>
      </c>
      <c r="E45" s="2">
        <v>0.188</v>
      </c>
      <c r="F45" s="2">
        <v>0.19</v>
      </c>
      <c r="G45" s="2">
        <v>0.19800000000000001</v>
      </c>
      <c r="H45" s="2">
        <v>0.23</v>
      </c>
      <c r="I45" s="2">
        <v>0.14499999999999999</v>
      </c>
    </row>
    <row r="46" spans="1:9" x14ac:dyDescent="0.25">
      <c r="A46" s="2">
        <v>343</v>
      </c>
      <c r="B46" s="2">
        <v>0.123</v>
      </c>
      <c r="C46" s="2">
        <v>0.128</v>
      </c>
      <c r="D46" s="2">
        <v>0.16400000000000001</v>
      </c>
      <c r="E46" s="2">
        <v>0.184</v>
      </c>
      <c r="F46" s="2">
        <v>0.187</v>
      </c>
      <c r="G46" s="2">
        <v>0.19500000000000001</v>
      </c>
      <c r="H46" s="2">
        <v>0.22500000000000001</v>
      </c>
      <c r="I46" s="2">
        <v>0.14299999999999999</v>
      </c>
    </row>
    <row r="47" spans="1:9" x14ac:dyDescent="0.25">
      <c r="A47" s="2">
        <v>344</v>
      </c>
      <c r="B47" s="2">
        <v>0.121</v>
      </c>
      <c r="C47" s="2">
        <v>0.126</v>
      </c>
      <c r="D47" s="2">
        <v>0.161</v>
      </c>
      <c r="E47" s="2">
        <v>0.18</v>
      </c>
      <c r="F47" s="2">
        <v>0.182</v>
      </c>
      <c r="G47" s="2">
        <v>0.19</v>
      </c>
      <c r="H47" s="2">
        <v>0.22</v>
      </c>
      <c r="I47" s="2">
        <v>0.14000000000000001</v>
      </c>
    </row>
    <row r="48" spans="1:9" x14ac:dyDescent="0.25">
      <c r="A48" s="2">
        <v>345</v>
      </c>
      <c r="B48" s="2">
        <v>0.12</v>
      </c>
      <c r="C48" s="2">
        <v>0.124</v>
      </c>
      <c r="D48" s="2">
        <v>0.157</v>
      </c>
      <c r="E48" s="2">
        <v>0.17499999999999999</v>
      </c>
      <c r="F48" s="2">
        <v>0.17799999999999999</v>
      </c>
      <c r="G48" s="2">
        <v>0.185</v>
      </c>
      <c r="H48" s="2">
        <v>0.214</v>
      </c>
      <c r="I48" s="2">
        <v>0.13800000000000001</v>
      </c>
    </row>
    <row r="49" spans="1:9" x14ac:dyDescent="0.25">
      <c r="A49" s="2">
        <v>346</v>
      </c>
      <c r="B49" s="2">
        <v>0.11899999999999999</v>
      </c>
      <c r="C49" s="2">
        <v>0.121</v>
      </c>
      <c r="D49" s="2">
        <v>0.153</v>
      </c>
      <c r="E49" s="2">
        <v>0.17100000000000001</v>
      </c>
      <c r="F49" s="2">
        <v>0.17399999999999999</v>
      </c>
      <c r="G49" s="2">
        <v>0.18</v>
      </c>
      <c r="H49" s="2">
        <v>0.20799999999999999</v>
      </c>
      <c r="I49" s="2">
        <v>0.13600000000000001</v>
      </c>
    </row>
    <row r="50" spans="1:9" x14ac:dyDescent="0.25">
      <c r="A50" s="2">
        <v>347</v>
      </c>
      <c r="B50" s="2">
        <v>0.11700000000000001</v>
      </c>
      <c r="C50" s="2">
        <v>0.11899999999999999</v>
      </c>
      <c r="D50" s="2">
        <v>0.14899999999999999</v>
      </c>
      <c r="E50" s="2">
        <v>0.16600000000000001</v>
      </c>
      <c r="F50" s="2">
        <v>0.16900000000000001</v>
      </c>
      <c r="G50" s="2">
        <v>0.17499999999999999</v>
      </c>
      <c r="H50" s="2">
        <v>0.20100000000000001</v>
      </c>
      <c r="I50" s="2">
        <v>0.13300000000000001</v>
      </c>
    </row>
    <row r="51" spans="1:9" x14ac:dyDescent="0.25">
      <c r="A51" s="2">
        <v>348</v>
      </c>
      <c r="B51" s="2">
        <v>0.11600000000000001</v>
      </c>
      <c r="C51" s="2">
        <v>0.11700000000000001</v>
      </c>
      <c r="D51" s="2">
        <v>0.14499999999999999</v>
      </c>
      <c r="E51" s="2">
        <v>0.161</v>
      </c>
      <c r="F51" s="2">
        <v>0.16500000000000001</v>
      </c>
      <c r="G51" s="2">
        <v>0.17</v>
      </c>
      <c r="H51" s="2">
        <v>0.19600000000000001</v>
      </c>
      <c r="I51" s="2">
        <v>0.13100000000000001</v>
      </c>
    </row>
    <row r="52" spans="1:9" x14ac:dyDescent="0.25">
      <c r="A52" s="2">
        <v>349</v>
      </c>
      <c r="B52" s="2">
        <v>0.115</v>
      </c>
      <c r="C52" s="2">
        <v>0.114</v>
      </c>
      <c r="D52" s="2">
        <v>0.14099999999999999</v>
      </c>
      <c r="E52" s="2">
        <v>0.156</v>
      </c>
      <c r="F52" s="2">
        <v>0.16</v>
      </c>
      <c r="G52" s="2">
        <v>0.16500000000000001</v>
      </c>
      <c r="H52" s="2">
        <v>0.189</v>
      </c>
      <c r="I52" s="2">
        <v>0.128</v>
      </c>
    </row>
    <row r="53" spans="1:9" x14ac:dyDescent="0.25">
      <c r="A53" s="2">
        <v>350</v>
      </c>
      <c r="B53" s="2">
        <v>0.114</v>
      </c>
      <c r="C53" s="2">
        <v>0.112</v>
      </c>
      <c r="D53" s="2">
        <v>0.13800000000000001</v>
      </c>
      <c r="E53" s="2">
        <v>0.152</v>
      </c>
      <c r="F53" s="2">
        <v>0.157</v>
      </c>
      <c r="G53" s="2">
        <v>0.161</v>
      </c>
      <c r="H53" s="2">
        <v>0.184</v>
      </c>
      <c r="I53" s="2">
        <v>0.126</v>
      </c>
    </row>
    <row r="54" spans="1:9" x14ac:dyDescent="0.25">
      <c r="A54" s="2">
        <v>351</v>
      </c>
      <c r="B54" s="2">
        <v>0.112</v>
      </c>
      <c r="C54" s="2">
        <v>0.11</v>
      </c>
      <c r="D54" s="2">
        <v>0.13500000000000001</v>
      </c>
      <c r="E54" s="2">
        <v>0.14799999999999999</v>
      </c>
      <c r="F54" s="2">
        <v>0.153</v>
      </c>
      <c r="G54" s="2">
        <v>0.157</v>
      </c>
      <c r="H54" s="2">
        <v>0.18</v>
      </c>
      <c r="I54" s="2">
        <v>0.124</v>
      </c>
    </row>
    <row r="55" spans="1:9" x14ac:dyDescent="0.25">
      <c r="A55" s="2">
        <v>352</v>
      </c>
      <c r="B55" s="2">
        <v>0.111</v>
      </c>
      <c r="C55" s="2">
        <v>0.109</v>
      </c>
      <c r="D55" s="2">
        <v>0.13200000000000001</v>
      </c>
      <c r="E55" s="2">
        <v>0.14499999999999999</v>
      </c>
      <c r="F55" s="2">
        <v>0.15</v>
      </c>
      <c r="G55" s="2">
        <v>0.154</v>
      </c>
      <c r="H55" s="2">
        <v>0.17499999999999999</v>
      </c>
      <c r="I55" s="2">
        <v>0.122</v>
      </c>
    </row>
    <row r="56" spans="1:9" x14ac:dyDescent="0.25">
      <c r="A56" s="2">
        <v>353</v>
      </c>
      <c r="B56" s="2">
        <v>0.11</v>
      </c>
      <c r="C56" s="2">
        <v>0.107</v>
      </c>
      <c r="D56" s="2">
        <v>0.13</v>
      </c>
      <c r="E56" s="2">
        <v>0.14199999999999999</v>
      </c>
      <c r="F56" s="2">
        <v>0.14799999999999999</v>
      </c>
      <c r="G56" s="2">
        <v>0.151</v>
      </c>
      <c r="H56" s="2">
        <v>0.17199999999999999</v>
      </c>
      <c r="I56" s="2">
        <v>0.12</v>
      </c>
    </row>
    <row r="57" spans="1:9" x14ac:dyDescent="0.25">
      <c r="A57" s="2">
        <v>354</v>
      </c>
      <c r="B57" s="2">
        <v>0.109</v>
      </c>
      <c r="C57" s="2">
        <v>0.105</v>
      </c>
      <c r="D57" s="2">
        <v>0.128</v>
      </c>
      <c r="E57" s="2">
        <v>0.14000000000000001</v>
      </c>
      <c r="F57" s="2">
        <v>0.14599999999999999</v>
      </c>
      <c r="G57" s="2">
        <v>0.14799999999999999</v>
      </c>
      <c r="H57" s="2">
        <v>0.16900000000000001</v>
      </c>
      <c r="I57" s="2">
        <v>0.11899999999999999</v>
      </c>
    </row>
    <row r="58" spans="1:9" x14ac:dyDescent="0.25">
      <c r="A58" s="2">
        <v>355</v>
      </c>
      <c r="B58" s="2">
        <v>0.108</v>
      </c>
      <c r="C58" s="2">
        <v>0.104</v>
      </c>
      <c r="D58" s="2">
        <v>0.126</v>
      </c>
      <c r="E58" s="2">
        <v>0.13800000000000001</v>
      </c>
      <c r="F58" s="2">
        <v>0.14399999999999999</v>
      </c>
      <c r="G58" s="2">
        <v>0.14599999999999999</v>
      </c>
      <c r="H58" s="2">
        <v>0.16600000000000001</v>
      </c>
      <c r="I58" s="2">
        <v>0.11799999999999999</v>
      </c>
    </row>
    <row r="59" spans="1:9" x14ac:dyDescent="0.25">
      <c r="A59" s="2">
        <v>356</v>
      </c>
      <c r="B59" s="2">
        <v>0.107</v>
      </c>
      <c r="C59" s="2">
        <v>0.10299999999999999</v>
      </c>
      <c r="D59" s="2">
        <v>0.125</v>
      </c>
      <c r="E59" s="2">
        <v>0.13600000000000001</v>
      </c>
      <c r="F59" s="2">
        <v>0.14299999999999999</v>
      </c>
      <c r="G59" s="2">
        <v>0.14499999999999999</v>
      </c>
      <c r="H59" s="2">
        <v>0.16500000000000001</v>
      </c>
      <c r="I59" s="2">
        <v>0.11700000000000001</v>
      </c>
    </row>
    <row r="60" spans="1:9" x14ac:dyDescent="0.25">
      <c r="A60" s="2">
        <v>357</v>
      </c>
      <c r="B60" s="2">
        <v>0.106</v>
      </c>
      <c r="C60" s="2">
        <v>0.10199999999999999</v>
      </c>
      <c r="D60" s="2">
        <v>0.124</v>
      </c>
      <c r="E60" s="2">
        <v>0.13500000000000001</v>
      </c>
      <c r="F60" s="2">
        <v>0.14199999999999999</v>
      </c>
      <c r="G60" s="2">
        <v>0.14399999999999999</v>
      </c>
      <c r="H60" s="2">
        <v>0.16400000000000001</v>
      </c>
      <c r="I60" s="2">
        <v>0.115</v>
      </c>
    </row>
    <row r="61" spans="1:9" x14ac:dyDescent="0.25">
      <c r="A61" s="2">
        <v>358</v>
      </c>
      <c r="B61" s="2">
        <v>0.105</v>
      </c>
      <c r="C61" s="2">
        <v>0.10100000000000001</v>
      </c>
      <c r="D61" s="2">
        <v>0.123</v>
      </c>
      <c r="E61" s="2">
        <v>0.13400000000000001</v>
      </c>
      <c r="F61" s="2">
        <v>0.14099999999999999</v>
      </c>
      <c r="G61" s="2">
        <v>0.14299999999999999</v>
      </c>
      <c r="H61" s="2">
        <v>0.16300000000000001</v>
      </c>
      <c r="I61" s="2">
        <v>0.115</v>
      </c>
    </row>
    <row r="62" spans="1:9" x14ac:dyDescent="0.25">
      <c r="A62" s="2">
        <v>359</v>
      </c>
      <c r="B62" s="2">
        <v>0.10299999999999999</v>
      </c>
      <c r="C62" s="2">
        <v>0.1</v>
      </c>
      <c r="D62" s="2">
        <v>0.122</v>
      </c>
      <c r="E62" s="2">
        <v>0.13300000000000001</v>
      </c>
      <c r="F62" s="2">
        <v>0.14099999999999999</v>
      </c>
      <c r="G62" s="2">
        <v>0.14299999999999999</v>
      </c>
      <c r="H62" s="2">
        <v>0.16200000000000001</v>
      </c>
      <c r="I62" s="2">
        <v>0.114</v>
      </c>
    </row>
    <row r="63" spans="1:9" x14ac:dyDescent="0.25">
      <c r="A63" s="2">
        <v>360</v>
      </c>
      <c r="B63" s="2">
        <v>0.10199999999999999</v>
      </c>
      <c r="C63" s="2">
        <v>9.9000000000000005E-2</v>
      </c>
      <c r="D63" s="2">
        <v>0.122</v>
      </c>
      <c r="E63" s="2">
        <v>0.13200000000000001</v>
      </c>
      <c r="F63" s="2">
        <v>0.14099999999999999</v>
      </c>
      <c r="G63" s="2">
        <v>0.14199999999999999</v>
      </c>
      <c r="H63" s="2">
        <v>0.16200000000000001</v>
      </c>
      <c r="I63" s="2">
        <v>0.113</v>
      </c>
    </row>
    <row r="64" spans="1:9" x14ac:dyDescent="0.25">
      <c r="A64" s="2">
        <v>361</v>
      </c>
      <c r="B64" s="2">
        <v>0.10100000000000001</v>
      </c>
      <c r="C64" s="2">
        <v>9.9000000000000005E-2</v>
      </c>
      <c r="D64" s="2">
        <v>0.121</v>
      </c>
      <c r="E64" s="2">
        <v>0.13200000000000001</v>
      </c>
      <c r="F64" s="2">
        <v>0.14099999999999999</v>
      </c>
      <c r="G64" s="2">
        <v>0.14199999999999999</v>
      </c>
      <c r="H64" s="2">
        <v>0.16200000000000001</v>
      </c>
      <c r="I64" s="2">
        <v>0.113</v>
      </c>
    </row>
    <row r="65" spans="1:9" x14ac:dyDescent="0.25">
      <c r="A65" s="2">
        <v>362</v>
      </c>
      <c r="B65" s="2">
        <v>0.1</v>
      </c>
      <c r="C65" s="2">
        <v>9.8000000000000004E-2</v>
      </c>
      <c r="D65" s="2">
        <v>0.121</v>
      </c>
      <c r="E65" s="2">
        <v>0.13200000000000001</v>
      </c>
      <c r="F65" s="2">
        <v>0.14000000000000001</v>
      </c>
      <c r="G65" s="2">
        <v>0.14199999999999999</v>
      </c>
      <c r="H65" s="2">
        <v>0.16200000000000001</v>
      </c>
      <c r="I65" s="2">
        <v>0.111</v>
      </c>
    </row>
    <row r="66" spans="1:9" x14ac:dyDescent="0.25">
      <c r="A66" s="2">
        <v>363</v>
      </c>
      <c r="B66" s="2">
        <v>9.9000000000000005E-2</v>
      </c>
      <c r="C66" s="2">
        <v>9.8000000000000004E-2</v>
      </c>
      <c r="D66" s="2">
        <v>0.121</v>
      </c>
      <c r="E66" s="2">
        <v>0.13200000000000001</v>
      </c>
      <c r="F66" s="2">
        <v>0.14099999999999999</v>
      </c>
      <c r="G66" s="2">
        <v>0.14199999999999999</v>
      </c>
      <c r="H66" s="2">
        <v>0.16200000000000001</v>
      </c>
      <c r="I66" s="2">
        <v>0.111</v>
      </c>
    </row>
    <row r="67" spans="1:9" x14ac:dyDescent="0.25">
      <c r="A67" s="2">
        <v>364</v>
      </c>
      <c r="B67" s="2">
        <v>9.8000000000000004E-2</v>
      </c>
      <c r="C67" s="2">
        <v>9.7000000000000003E-2</v>
      </c>
      <c r="D67" s="2">
        <v>0.121</v>
      </c>
      <c r="E67" s="2">
        <v>0.13200000000000001</v>
      </c>
      <c r="F67" s="2">
        <v>0.14099999999999999</v>
      </c>
      <c r="G67" s="2">
        <v>0.14299999999999999</v>
      </c>
      <c r="H67" s="2">
        <v>0.16200000000000001</v>
      </c>
      <c r="I67" s="2">
        <v>0.11</v>
      </c>
    </row>
    <row r="68" spans="1:9" x14ac:dyDescent="0.25">
      <c r="A68" s="2">
        <v>365</v>
      </c>
      <c r="B68" s="2">
        <v>9.7000000000000003E-2</v>
      </c>
      <c r="C68" s="2">
        <v>9.6000000000000002E-2</v>
      </c>
      <c r="D68" s="2">
        <v>0.121</v>
      </c>
      <c r="E68" s="2">
        <v>0.13200000000000001</v>
      </c>
      <c r="F68" s="2">
        <v>0.14099999999999999</v>
      </c>
      <c r="G68" s="2">
        <v>0.14299999999999999</v>
      </c>
      <c r="H68" s="2">
        <v>0.16300000000000001</v>
      </c>
      <c r="I68" s="2">
        <v>0.11</v>
      </c>
    </row>
    <row r="69" spans="1:9" x14ac:dyDescent="0.25">
      <c r="A69" s="2">
        <v>366</v>
      </c>
      <c r="B69" s="2">
        <v>9.6000000000000002E-2</v>
      </c>
      <c r="C69" s="2">
        <v>9.6000000000000002E-2</v>
      </c>
      <c r="D69" s="2">
        <v>0.121</v>
      </c>
      <c r="E69" s="2">
        <v>0.13200000000000001</v>
      </c>
      <c r="F69" s="2">
        <v>0.14199999999999999</v>
      </c>
      <c r="G69" s="2">
        <v>0.14399999999999999</v>
      </c>
      <c r="H69" s="2">
        <v>0.16400000000000001</v>
      </c>
      <c r="I69" s="2">
        <v>0.11</v>
      </c>
    </row>
    <row r="70" spans="1:9" x14ac:dyDescent="0.25">
      <c r="A70" s="2">
        <v>367</v>
      </c>
      <c r="B70" s="2">
        <v>9.6000000000000002E-2</v>
      </c>
      <c r="C70" s="2">
        <v>9.6000000000000002E-2</v>
      </c>
      <c r="D70" s="2">
        <v>0.121</v>
      </c>
      <c r="E70" s="2">
        <v>0.13300000000000001</v>
      </c>
      <c r="F70" s="2">
        <v>0.14199999999999999</v>
      </c>
      <c r="G70" s="2">
        <v>0.14399999999999999</v>
      </c>
      <c r="H70" s="2">
        <v>0.16500000000000001</v>
      </c>
      <c r="I70" s="2">
        <v>0.109</v>
      </c>
    </row>
    <row r="71" spans="1:9" x14ac:dyDescent="0.25">
      <c r="A71" s="2">
        <v>368</v>
      </c>
      <c r="B71" s="2">
        <v>9.5000000000000001E-2</v>
      </c>
      <c r="C71" s="2">
        <v>9.5000000000000001E-2</v>
      </c>
      <c r="D71" s="2">
        <v>0.121</v>
      </c>
      <c r="E71" s="2">
        <v>0.13300000000000001</v>
      </c>
      <c r="F71" s="2">
        <v>0.14299999999999999</v>
      </c>
      <c r="G71" s="2">
        <v>0.14499999999999999</v>
      </c>
      <c r="H71" s="2">
        <v>0.16600000000000001</v>
      </c>
      <c r="I71" s="2">
        <v>0.109</v>
      </c>
    </row>
    <row r="72" spans="1:9" x14ac:dyDescent="0.25">
      <c r="A72" s="2">
        <v>369</v>
      </c>
      <c r="B72" s="2">
        <v>9.4E-2</v>
      </c>
      <c r="C72" s="2">
        <v>9.5000000000000001E-2</v>
      </c>
      <c r="D72" s="2">
        <v>0.121</v>
      </c>
      <c r="E72" s="2">
        <v>0.13400000000000001</v>
      </c>
      <c r="F72" s="2">
        <v>0.14399999999999999</v>
      </c>
      <c r="G72" s="2">
        <v>0.14599999999999999</v>
      </c>
      <c r="H72" s="2">
        <v>0.16600000000000001</v>
      </c>
      <c r="I72" s="2">
        <v>0.109</v>
      </c>
    </row>
    <row r="73" spans="1:9" x14ac:dyDescent="0.25">
      <c r="A73" s="2">
        <v>370</v>
      </c>
      <c r="B73" s="2">
        <v>9.2999999999999999E-2</v>
      </c>
      <c r="C73" s="2">
        <v>9.4E-2</v>
      </c>
      <c r="D73" s="2">
        <v>0.122</v>
      </c>
      <c r="E73" s="2">
        <v>0.13400000000000001</v>
      </c>
      <c r="F73" s="2">
        <v>0.14399999999999999</v>
      </c>
      <c r="G73" s="2">
        <v>0.14599999999999999</v>
      </c>
      <c r="H73" s="2">
        <v>0.16700000000000001</v>
      </c>
      <c r="I73" s="2">
        <v>0.108</v>
      </c>
    </row>
    <row r="74" spans="1:9" x14ac:dyDescent="0.25">
      <c r="A74" s="2">
        <v>371</v>
      </c>
      <c r="B74" s="2">
        <v>9.1999999999999998E-2</v>
      </c>
      <c r="C74" s="2">
        <v>9.4E-2</v>
      </c>
      <c r="D74" s="2">
        <v>0.122</v>
      </c>
      <c r="E74" s="2">
        <v>0.13400000000000001</v>
      </c>
      <c r="F74" s="2">
        <v>0.14499999999999999</v>
      </c>
      <c r="G74" s="2">
        <v>0.14699999999999999</v>
      </c>
      <c r="H74" s="2">
        <v>0.16800000000000001</v>
      </c>
      <c r="I74" s="2">
        <v>0.108</v>
      </c>
    </row>
    <row r="75" spans="1:9" x14ac:dyDescent="0.25">
      <c r="A75" s="2">
        <v>372</v>
      </c>
      <c r="B75" s="2">
        <v>9.0999999999999998E-2</v>
      </c>
      <c r="C75" s="2">
        <v>9.4E-2</v>
      </c>
      <c r="D75" s="2">
        <v>0.122</v>
      </c>
      <c r="E75" s="2">
        <v>0.13500000000000001</v>
      </c>
      <c r="F75" s="2">
        <v>0.14599999999999999</v>
      </c>
      <c r="G75" s="2">
        <v>0.14799999999999999</v>
      </c>
      <c r="H75" s="2">
        <v>0.16900000000000001</v>
      </c>
      <c r="I75" s="2">
        <v>0.108</v>
      </c>
    </row>
    <row r="76" spans="1:9" x14ac:dyDescent="0.25">
      <c r="A76" s="2">
        <v>373</v>
      </c>
      <c r="B76" s="2">
        <v>0.09</v>
      </c>
      <c r="C76" s="2">
        <v>9.2999999999999999E-2</v>
      </c>
      <c r="D76" s="2">
        <v>0.122</v>
      </c>
      <c r="E76" s="2">
        <v>0.13500000000000001</v>
      </c>
      <c r="F76" s="2">
        <v>0.14699999999999999</v>
      </c>
      <c r="G76" s="2">
        <v>0.14899999999999999</v>
      </c>
      <c r="H76" s="2">
        <v>0.17</v>
      </c>
      <c r="I76" s="2">
        <v>0.108</v>
      </c>
    </row>
    <row r="77" spans="1:9" x14ac:dyDescent="0.25">
      <c r="A77" s="2">
        <v>374</v>
      </c>
      <c r="B77" s="2">
        <v>8.8999999999999996E-2</v>
      </c>
      <c r="C77" s="2">
        <v>9.2999999999999999E-2</v>
      </c>
      <c r="D77" s="2">
        <v>0.123</v>
      </c>
      <c r="E77" s="2">
        <v>0.13600000000000001</v>
      </c>
      <c r="F77" s="2">
        <v>0.14699999999999999</v>
      </c>
      <c r="G77" s="2">
        <v>0.14899999999999999</v>
      </c>
      <c r="H77" s="2">
        <v>0.17100000000000001</v>
      </c>
      <c r="I77" s="2">
        <v>0.107</v>
      </c>
    </row>
    <row r="78" spans="1:9" x14ac:dyDescent="0.25">
      <c r="A78" s="2">
        <v>375</v>
      </c>
      <c r="B78" s="2">
        <v>8.7999999999999995E-2</v>
      </c>
      <c r="C78" s="2">
        <v>9.1999999999999998E-2</v>
      </c>
      <c r="D78" s="2">
        <v>0.123</v>
      </c>
      <c r="E78" s="2">
        <v>0.13600000000000001</v>
      </c>
      <c r="F78" s="2">
        <v>0.14799999999999999</v>
      </c>
      <c r="G78" s="2">
        <v>0.15</v>
      </c>
      <c r="H78" s="2">
        <v>0.17199999999999999</v>
      </c>
      <c r="I78" s="2">
        <v>0.107</v>
      </c>
    </row>
    <row r="79" spans="1:9" x14ac:dyDescent="0.25">
      <c r="A79" s="2">
        <v>376</v>
      </c>
      <c r="B79" s="2">
        <v>8.6999999999999994E-2</v>
      </c>
      <c r="C79" s="2">
        <v>9.1999999999999998E-2</v>
      </c>
      <c r="D79" s="2">
        <v>0.123</v>
      </c>
      <c r="E79" s="2">
        <v>0.13700000000000001</v>
      </c>
      <c r="F79" s="2">
        <v>0.14799999999999999</v>
      </c>
      <c r="G79" s="2">
        <v>0.151</v>
      </c>
      <c r="H79" s="2">
        <v>0.17299999999999999</v>
      </c>
      <c r="I79" s="2">
        <v>0.107</v>
      </c>
    </row>
    <row r="80" spans="1:9" x14ac:dyDescent="0.25">
      <c r="A80" s="2">
        <v>377</v>
      </c>
      <c r="B80" s="2">
        <v>8.5999999999999993E-2</v>
      </c>
      <c r="C80" s="2">
        <v>9.0999999999999998E-2</v>
      </c>
      <c r="D80" s="2">
        <v>0.123</v>
      </c>
      <c r="E80" s="2">
        <v>0.13700000000000001</v>
      </c>
      <c r="F80" s="2">
        <v>0.14899999999999999</v>
      </c>
      <c r="G80" s="2">
        <v>0.151</v>
      </c>
      <c r="H80" s="2">
        <v>0.17299999999999999</v>
      </c>
      <c r="I80" s="2">
        <v>0.106</v>
      </c>
    </row>
    <row r="81" spans="1:9" x14ac:dyDescent="0.25">
      <c r="A81" s="2">
        <v>378</v>
      </c>
      <c r="B81" s="2">
        <v>8.5999999999999993E-2</v>
      </c>
      <c r="C81" s="2">
        <v>9.0999999999999998E-2</v>
      </c>
      <c r="D81" s="2">
        <v>0.123</v>
      </c>
      <c r="E81" s="2">
        <v>0.13700000000000001</v>
      </c>
      <c r="F81" s="2">
        <v>0.14899999999999999</v>
      </c>
      <c r="G81" s="2">
        <v>0.152</v>
      </c>
      <c r="H81" s="2">
        <v>0.17399999999999999</v>
      </c>
      <c r="I81" s="2">
        <v>0.106</v>
      </c>
    </row>
    <row r="82" spans="1:9" x14ac:dyDescent="0.25">
      <c r="A82" s="2">
        <v>379</v>
      </c>
      <c r="B82" s="2">
        <v>8.5000000000000006E-2</v>
      </c>
      <c r="C82" s="2">
        <v>9.0999999999999998E-2</v>
      </c>
      <c r="D82" s="2">
        <v>0.123</v>
      </c>
      <c r="E82" s="2">
        <v>0.13700000000000001</v>
      </c>
      <c r="F82" s="2">
        <v>0.15</v>
      </c>
      <c r="G82" s="2">
        <v>0.152</v>
      </c>
      <c r="H82" s="2">
        <v>0.17499999999999999</v>
      </c>
      <c r="I82" s="2">
        <v>0.106</v>
      </c>
    </row>
    <row r="83" spans="1:9" x14ac:dyDescent="0.25">
      <c r="A83" s="2">
        <v>380</v>
      </c>
      <c r="B83" s="2">
        <v>8.4000000000000005E-2</v>
      </c>
      <c r="C83" s="2">
        <v>0.09</v>
      </c>
      <c r="D83" s="2">
        <v>0.123</v>
      </c>
      <c r="E83" s="2">
        <v>0.13800000000000001</v>
      </c>
      <c r="F83" s="2">
        <v>0.15</v>
      </c>
      <c r="G83" s="2">
        <v>0.153</v>
      </c>
      <c r="H83" s="2">
        <v>0.17499999999999999</v>
      </c>
      <c r="I83" s="2">
        <v>0.105</v>
      </c>
    </row>
    <row r="84" spans="1:9" x14ac:dyDescent="0.25">
      <c r="A84" s="2">
        <v>381</v>
      </c>
      <c r="B84" s="2">
        <v>8.3000000000000004E-2</v>
      </c>
      <c r="C84" s="2">
        <v>0.09</v>
      </c>
      <c r="D84" s="2">
        <v>0.124</v>
      </c>
      <c r="E84" s="2">
        <v>0.13800000000000001</v>
      </c>
      <c r="F84" s="2">
        <v>0.15</v>
      </c>
      <c r="G84" s="2">
        <v>0.153</v>
      </c>
      <c r="H84" s="2">
        <v>0.17599999999999999</v>
      </c>
      <c r="I84" s="2">
        <v>0.105</v>
      </c>
    </row>
    <row r="85" spans="1:9" x14ac:dyDescent="0.25">
      <c r="A85" s="2">
        <v>382</v>
      </c>
      <c r="B85" s="2">
        <v>8.2000000000000003E-2</v>
      </c>
      <c r="C85" s="2">
        <v>8.8999999999999996E-2</v>
      </c>
      <c r="D85" s="2">
        <v>0.124</v>
      </c>
      <c r="E85" s="2">
        <v>0.13800000000000001</v>
      </c>
      <c r="F85" s="2">
        <v>0.151</v>
      </c>
      <c r="G85" s="2">
        <v>0.154</v>
      </c>
      <c r="H85" s="2">
        <v>0.17699999999999999</v>
      </c>
      <c r="I85" s="2">
        <v>0.105</v>
      </c>
    </row>
    <row r="86" spans="1:9" x14ac:dyDescent="0.25">
      <c r="A86" s="2">
        <v>383</v>
      </c>
      <c r="B86" s="2">
        <v>8.2000000000000003E-2</v>
      </c>
      <c r="C86" s="2">
        <v>8.8999999999999996E-2</v>
      </c>
      <c r="D86" s="2">
        <v>0.124</v>
      </c>
      <c r="E86" s="2">
        <v>0.13900000000000001</v>
      </c>
      <c r="F86" s="2">
        <v>0.152</v>
      </c>
      <c r="G86" s="2">
        <v>0.154</v>
      </c>
      <c r="H86" s="2">
        <v>0.17799999999999999</v>
      </c>
      <c r="I86" s="2">
        <v>0.104</v>
      </c>
    </row>
    <row r="87" spans="1:9" x14ac:dyDescent="0.25">
      <c r="A87" s="2">
        <v>384</v>
      </c>
      <c r="B87" s="2">
        <v>8.1000000000000003E-2</v>
      </c>
      <c r="C87" s="2">
        <v>8.8999999999999996E-2</v>
      </c>
      <c r="D87" s="2">
        <v>0.124</v>
      </c>
      <c r="E87" s="2">
        <v>0.13900000000000001</v>
      </c>
      <c r="F87" s="2">
        <v>0.152</v>
      </c>
      <c r="G87" s="2">
        <v>0.155</v>
      </c>
      <c r="H87" s="2">
        <v>0.17899999999999999</v>
      </c>
      <c r="I87" s="2">
        <v>0.105</v>
      </c>
    </row>
    <row r="88" spans="1:9" x14ac:dyDescent="0.25">
      <c r="A88" s="2">
        <v>385</v>
      </c>
      <c r="B88" s="2">
        <v>0.08</v>
      </c>
      <c r="C88" s="2">
        <v>8.8999999999999996E-2</v>
      </c>
      <c r="D88" s="2">
        <v>0.125</v>
      </c>
      <c r="E88" s="2">
        <v>0.14000000000000001</v>
      </c>
      <c r="F88" s="2">
        <v>0.153</v>
      </c>
      <c r="G88" s="2">
        <v>0.156</v>
      </c>
      <c r="H88" s="2">
        <v>0.18</v>
      </c>
      <c r="I88" s="2">
        <v>0.105</v>
      </c>
    </row>
    <row r="89" spans="1:9" x14ac:dyDescent="0.25">
      <c r="A89" s="2">
        <v>386</v>
      </c>
      <c r="B89" s="2">
        <v>0.08</v>
      </c>
      <c r="C89" s="2">
        <v>8.8999999999999996E-2</v>
      </c>
      <c r="D89" s="2">
        <v>0.125</v>
      </c>
      <c r="E89" s="2">
        <v>0.14000000000000001</v>
      </c>
      <c r="F89" s="2">
        <v>0.153</v>
      </c>
      <c r="G89" s="2">
        <v>0.156</v>
      </c>
      <c r="H89" s="2">
        <v>0.18099999999999999</v>
      </c>
      <c r="I89" s="2">
        <v>0.104</v>
      </c>
    </row>
    <row r="90" spans="1:9" x14ac:dyDescent="0.25">
      <c r="A90" s="2">
        <v>387</v>
      </c>
      <c r="B90" s="2">
        <v>7.9000000000000001E-2</v>
      </c>
      <c r="C90" s="2">
        <v>8.7999999999999995E-2</v>
      </c>
      <c r="D90" s="2">
        <v>0.125</v>
      </c>
      <c r="E90" s="2">
        <v>0.14099999999999999</v>
      </c>
      <c r="F90" s="2">
        <v>0.154</v>
      </c>
      <c r="G90" s="2">
        <v>0.157</v>
      </c>
      <c r="H90" s="2">
        <v>0.18099999999999999</v>
      </c>
      <c r="I90" s="2">
        <v>0.104</v>
      </c>
    </row>
    <row r="91" spans="1:9" x14ac:dyDescent="0.25">
      <c r="A91" s="2">
        <v>388</v>
      </c>
      <c r="B91" s="2">
        <v>7.9000000000000001E-2</v>
      </c>
      <c r="C91" s="2">
        <v>8.7999999999999995E-2</v>
      </c>
      <c r="D91" s="2">
        <v>0.126</v>
      </c>
      <c r="E91" s="2">
        <v>0.14099999999999999</v>
      </c>
      <c r="F91" s="2">
        <v>0.155</v>
      </c>
      <c r="G91" s="2">
        <v>0.158</v>
      </c>
      <c r="H91" s="2">
        <v>0.183</v>
      </c>
      <c r="I91" s="2">
        <v>0.104</v>
      </c>
    </row>
    <row r="92" spans="1:9" x14ac:dyDescent="0.25">
      <c r="A92" s="2">
        <v>389</v>
      </c>
      <c r="B92" s="2">
        <v>7.9000000000000001E-2</v>
      </c>
      <c r="C92" s="2">
        <v>8.8999999999999996E-2</v>
      </c>
      <c r="D92" s="2">
        <v>0.126</v>
      </c>
      <c r="E92" s="2">
        <v>0.14199999999999999</v>
      </c>
      <c r="F92" s="2">
        <v>0.156</v>
      </c>
      <c r="G92" s="2">
        <v>0.159</v>
      </c>
      <c r="H92" s="2">
        <v>0.184</v>
      </c>
      <c r="I92" s="2">
        <v>0.105</v>
      </c>
    </row>
    <row r="93" spans="1:9" x14ac:dyDescent="0.25">
      <c r="A93" s="2">
        <v>390</v>
      </c>
      <c r="B93" s="2">
        <v>7.8E-2</v>
      </c>
      <c r="C93" s="2">
        <v>8.7999999999999995E-2</v>
      </c>
      <c r="D93" s="2">
        <v>0.127</v>
      </c>
      <c r="E93" s="2">
        <v>0.14299999999999999</v>
      </c>
      <c r="F93" s="2">
        <v>0.156</v>
      </c>
      <c r="G93" s="2">
        <v>0.16</v>
      </c>
      <c r="H93" s="2">
        <v>0.185</v>
      </c>
      <c r="I93" s="2">
        <v>0.106</v>
      </c>
    </row>
    <row r="94" spans="1:9" x14ac:dyDescent="0.25">
      <c r="A94" s="2">
        <v>391</v>
      </c>
      <c r="B94" s="2">
        <v>7.8E-2</v>
      </c>
      <c r="C94" s="2">
        <v>8.7999999999999995E-2</v>
      </c>
      <c r="D94" s="2">
        <v>0.127</v>
      </c>
      <c r="E94" s="2">
        <v>0.14399999999999999</v>
      </c>
      <c r="F94" s="2">
        <v>0.157</v>
      </c>
      <c r="G94" s="2">
        <v>0.161</v>
      </c>
      <c r="H94" s="2">
        <v>0.186</v>
      </c>
      <c r="I94" s="2">
        <v>0.105</v>
      </c>
    </row>
    <row r="95" spans="1:9" x14ac:dyDescent="0.25">
      <c r="A95" s="2">
        <v>392</v>
      </c>
      <c r="B95" s="2">
        <v>7.8E-2</v>
      </c>
      <c r="C95" s="2">
        <v>8.8999999999999996E-2</v>
      </c>
      <c r="D95" s="2">
        <v>0.128</v>
      </c>
      <c r="E95" s="2">
        <v>0.14499999999999999</v>
      </c>
      <c r="F95" s="2">
        <v>0.158</v>
      </c>
      <c r="G95" s="2">
        <v>0.16200000000000001</v>
      </c>
      <c r="H95" s="2">
        <v>0.188</v>
      </c>
      <c r="I95" s="2">
        <v>0.106</v>
      </c>
    </row>
    <row r="96" spans="1:9" x14ac:dyDescent="0.25">
      <c r="A96" s="2">
        <v>393</v>
      </c>
      <c r="B96" s="2">
        <v>7.6999999999999999E-2</v>
      </c>
      <c r="C96" s="2">
        <v>8.8999999999999996E-2</v>
      </c>
      <c r="D96" s="2">
        <v>0.129</v>
      </c>
      <c r="E96" s="2">
        <v>0.14599999999999999</v>
      </c>
      <c r="F96" s="2">
        <v>0.159</v>
      </c>
      <c r="G96" s="2">
        <v>0.16300000000000001</v>
      </c>
      <c r="H96" s="2">
        <v>0.189</v>
      </c>
      <c r="I96" s="2">
        <v>0.105</v>
      </c>
    </row>
    <row r="97" spans="1:9" x14ac:dyDescent="0.25">
      <c r="A97" s="2">
        <v>394</v>
      </c>
      <c r="B97" s="2">
        <v>7.6999999999999999E-2</v>
      </c>
      <c r="C97" s="2">
        <v>8.8999999999999996E-2</v>
      </c>
      <c r="D97" s="2">
        <v>0.129</v>
      </c>
      <c r="E97" s="2">
        <v>0.14699999999999999</v>
      </c>
      <c r="F97" s="2">
        <v>0.16</v>
      </c>
      <c r="G97" s="2">
        <v>0.16400000000000001</v>
      </c>
      <c r="H97" s="2">
        <v>0.191</v>
      </c>
      <c r="I97" s="2">
        <v>0.105</v>
      </c>
    </row>
    <row r="98" spans="1:9" x14ac:dyDescent="0.25">
      <c r="A98" s="2">
        <v>395</v>
      </c>
      <c r="B98" s="2">
        <v>7.6999999999999999E-2</v>
      </c>
      <c r="C98" s="2">
        <v>8.8999999999999996E-2</v>
      </c>
      <c r="D98" s="2">
        <v>0.13</v>
      </c>
      <c r="E98" s="2">
        <v>0.14799999999999999</v>
      </c>
      <c r="F98" s="2">
        <v>0.161</v>
      </c>
      <c r="G98" s="2">
        <v>0.16500000000000001</v>
      </c>
      <c r="H98" s="2">
        <v>0.192</v>
      </c>
      <c r="I98" s="2">
        <v>0.105</v>
      </c>
    </row>
    <row r="99" spans="1:9" x14ac:dyDescent="0.25">
      <c r="A99" s="2">
        <v>396</v>
      </c>
      <c r="B99" s="2">
        <v>7.5999999999999998E-2</v>
      </c>
      <c r="C99" s="2">
        <v>8.8999999999999996E-2</v>
      </c>
      <c r="D99" s="2">
        <v>0.13100000000000001</v>
      </c>
      <c r="E99" s="2">
        <v>0.14899999999999999</v>
      </c>
      <c r="F99" s="2">
        <v>0.16200000000000001</v>
      </c>
      <c r="G99" s="2">
        <v>0.16700000000000001</v>
      </c>
      <c r="H99" s="2">
        <v>0.19400000000000001</v>
      </c>
      <c r="I99" s="2">
        <v>0.105</v>
      </c>
    </row>
    <row r="100" spans="1:9" x14ac:dyDescent="0.25">
      <c r="A100" s="2">
        <v>397</v>
      </c>
      <c r="B100" s="2">
        <v>7.5999999999999998E-2</v>
      </c>
      <c r="C100" s="2">
        <v>8.8999999999999996E-2</v>
      </c>
      <c r="D100" s="2">
        <v>0.13200000000000001</v>
      </c>
      <c r="E100" s="2">
        <v>0.15</v>
      </c>
      <c r="F100" s="2">
        <v>0.16400000000000001</v>
      </c>
      <c r="G100" s="2">
        <v>0.16800000000000001</v>
      </c>
      <c r="H100" s="2">
        <v>0.19500000000000001</v>
      </c>
      <c r="I100" s="2">
        <v>0.105</v>
      </c>
    </row>
    <row r="101" spans="1:9" x14ac:dyDescent="0.25">
      <c r="A101" s="2">
        <v>398</v>
      </c>
      <c r="B101" s="2">
        <v>7.5999999999999998E-2</v>
      </c>
      <c r="C101" s="2">
        <v>8.8999999999999996E-2</v>
      </c>
      <c r="D101" s="2">
        <v>0.13300000000000001</v>
      </c>
      <c r="E101" s="2">
        <v>0.151</v>
      </c>
      <c r="F101" s="2">
        <v>0.16500000000000001</v>
      </c>
      <c r="G101" s="2">
        <v>0.17</v>
      </c>
      <c r="H101" s="2">
        <v>0.19700000000000001</v>
      </c>
      <c r="I101" s="2">
        <v>0.105</v>
      </c>
    </row>
    <row r="102" spans="1:9" x14ac:dyDescent="0.25">
      <c r="A102" s="2">
        <v>399</v>
      </c>
      <c r="B102" s="2">
        <v>7.5999999999999998E-2</v>
      </c>
      <c r="C102" s="2">
        <v>8.8999999999999996E-2</v>
      </c>
      <c r="D102" s="2">
        <v>0.13300000000000001</v>
      </c>
      <c r="E102" s="2">
        <v>0.153</v>
      </c>
      <c r="F102" s="2">
        <v>0.16600000000000001</v>
      </c>
      <c r="G102" s="2">
        <v>0.17100000000000001</v>
      </c>
      <c r="H102" s="2">
        <v>0.19900000000000001</v>
      </c>
      <c r="I102" s="2">
        <v>0.106</v>
      </c>
    </row>
    <row r="103" spans="1:9" x14ac:dyDescent="0.25">
      <c r="A103" s="2">
        <v>400</v>
      </c>
      <c r="B103" s="2">
        <v>7.5999999999999998E-2</v>
      </c>
      <c r="C103" s="2">
        <v>0.09</v>
      </c>
      <c r="D103" s="2">
        <v>0.13500000000000001</v>
      </c>
      <c r="E103" s="2">
        <v>0.154</v>
      </c>
      <c r="F103" s="2">
        <v>0.16800000000000001</v>
      </c>
      <c r="G103" s="2">
        <v>0.17299999999999999</v>
      </c>
      <c r="H103" s="2">
        <v>0.20100000000000001</v>
      </c>
      <c r="I103" s="2">
        <v>0.107</v>
      </c>
    </row>
    <row r="104" spans="1:9" x14ac:dyDescent="0.25">
      <c r="A104" s="2">
        <v>401</v>
      </c>
      <c r="B104" s="2">
        <v>7.4999999999999997E-2</v>
      </c>
      <c r="C104" s="2">
        <v>0.09</v>
      </c>
      <c r="D104" s="2">
        <v>0.13600000000000001</v>
      </c>
      <c r="E104" s="2">
        <v>0.156</v>
      </c>
      <c r="F104" s="2">
        <v>0.17</v>
      </c>
      <c r="G104" s="2">
        <v>0.17499999999999999</v>
      </c>
      <c r="H104" s="2">
        <v>0.20399999999999999</v>
      </c>
      <c r="I104" s="2">
        <v>0.107</v>
      </c>
    </row>
    <row r="105" spans="1:9" x14ac:dyDescent="0.25">
      <c r="A105" s="2">
        <v>402</v>
      </c>
      <c r="B105" s="2">
        <v>7.4999999999999997E-2</v>
      </c>
      <c r="C105" s="2">
        <v>0.09</v>
      </c>
      <c r="D105" s="2">
        <v>0.13700000000000001</v>
      </c>
      <c r="E105" s="2">
        <v>0.158</v>
      </c>
      <c r="F105" s="2">
        <v>0.17199999999999999</v>
      </c>
      <c r="G105" s="2">
        <v>0.17699999999999999</v>
      </c>
      <c r="H105" s="2">
        <v>0.20599999999999999</v>
      </c>
      <c r="I105" s="2">
        <v>0.107</v>
      </c>
    </row>
    <row r="106" spans="1:9" x14ac:dyDescent="0.25">
      <c r="A106" s="2">
        <v>403</v>
      </c>
      <c r="B106" s="2">
        <v>7.4999999999999997E-2</v>
      </c>
      <c r="C106" s="2">
        <v>0.09</v>
      </c>
      <c r="D106" s="2">
        <v>0.13900000000000001</v>
      </c>
      <c r="E106" s="2">
        <v>0.159</v>
      </c>
      <c r="F106" s="2">
        <v>0.17399999999999999</v>
      </c>
      <c r="G106" s="2">
        <v>0.17899999999999999</v>
      </c>
      <c r="H106" s="2">
        <v>0.20899999999999999</v>
      </c>
      <c r="I106" s="2">
        <v>0.108</v>
      </c>
    </row>
    <row r="107" spans="1:9" x14ac:dyDescent="0.25">
      <c r="A107" s="2">
        <v>404</v>
      </c>
      <c r="B107" s="2">
        <v>7.4999999999999997E-2</v>
      </c>
      <c r="C107" s="2">
        <v>9.0999999999999998E-2</v>
      </c>
      <c r="D107" s="2">
        <v>0.14000000000000001</v>
      </c>
      <c r="E107" s="2">
        <v>0.161</v>
      </c>
      <c r="F107" s="2">
        <v>0.17599999999999999</v>
      </c>
      <c r="G107" s="2">
        <v>0.18099999999999999</v>
      </c>
      <c r="H107" s="2">
        <v>0.21099999999999999</v>
      </c>
      <c r="I107" s="2">
        <v>0.11</v>
      </c>
    </row>
    <row r="108" spans="1:9" x14ac:dyDescent="0.25">
      <c r="A108" s="2">
        <v>405</v>
      </c>
      <c r="B108" s="2">
        <v>7.4999999999999997E-2</v>
      </c>
      <c r="C108" s="2">
        <v>9.0999999999999998E-2</v>
      </c>
      <c r="D108" s="2">
        <v>0.14199999999999999</v>
      </c>
      <c r="E108" s="2">
        <v>0.16300000000000001</v>
      </c>
      <c r="F108" s="2">
        <v>0.17799999999999999</v>
      </c>
      <c r="G108" s="2">
        <v>0.184</v>
      </c>
      <c r="H108" s="2">
        <v>0.214</v>
      </c>
      <c r="I108" s="2">
        <v>0.109</v>
      </c>
    </row>
    <row r="109" spans="1:9" x14ac:dyDescent="0.25">
      <c r="A109" s="2">
        <v>406</v>
      </c>
      <c r="B109" s="2">
        <v>7.3999999999999996E-2</v>
      </c>
      <c r="C109" s="2">
        <v>9.0999999999999998E-2</v>
      </c>
      <c r="D109" s="2">
        <v>0.14299999999999999</v>
      </c>
      <c r="E109" s="2">
        <v>0.16500000000000001</v>
      </c>
      <c r="F109" s="2">
        <v>0.18099999999999999</v>
      </c>
      <c r="G109" s="2">
        <v>0.186</v>
      </c>
      <c r="H109" s="2">
        <v>0.217</v>
      </c>
      <c r="I109" s="2">
        <v>0.109</v>
      </c>
    </row>
    <row r="110" spans="1:9" x14ac:dyDescent="0.25">
      <c r="A110" s="2">
        <v>407</v>
      </c>
      <c r="B110" s="2">
        <v>7.3999999999999996E-2</v>
      </c>
      <c r="C110" s="2">
        <v>9.1999999999999998E-2</v>
      </c>
      <c r="D110" s="2">
        <v>0.14399999999999999</v>
      </c>
      <c r="E110" s="2">
        <v>0.16800000000000001</v>
      </c>
      <c r="F110" s="2">
        <v>0.183</v>
      </c>
      <c r="G110" s="2">
        <v>0.189</v>
      </c>
      <c r="H110" s="2">
        <v>0.221</v>
      </c>
      <c r="I110" s="2">
        <v>0.109</v>
      </c>
    </row>
    <row r="111" spans="1:9" x14ac:dyDescent="0.25">
      <c r="A111" s="2">
        <v>408</v>
      </c>
      <c r="B111" s="2">
        <v>7.3999999999999996E-2</v>
      </c>
      <c r="C111" s="2">
        <v>9.1999999999999998E-2</v>
      </c>
      <c r="D111" s="2">
        <v>0.14599999999999999</v>
      </c>
      <c r="E111" s="2">
        <v>0.17</v>
      </c>
      <c r="F111" s="2">
        <v>0.186</v>
      </c>
      <c r="G111" s="2">
        <v>0.192</v>
      </c>
      <c r="H111" s="2">
        <v>0.22500000000000001</v>
      </c>
      <c r="I111" s="2">
        <v>0.11</v>
      </c>
    </row>
    <row r="112" spans="1:9" x14ac:dyDescent="0.25">
      <c r="A112" s="2">
        <v>409</v>
      </c>
      <c r="B112" s="2">
        <v>7.3999999999999996E-2</v>
      </c>
      <c r="C112" s="2">
        <v>9.2999999999999999E-2</v>
      </c>
      <c r="D112" s="2">
        <v>0.14799999999999999</v>
      </c>
      <c r="E112" s="2">
        <v>0.17299999999999999</v>
      </c>
      <c r="F112" s="2">
        <v>0.189</v>
      </c>
      <c r="G112" s="2">
        <v>0.19500000000000001</v>
      </c>
      <c r="H112" s="2">
        <v>0.22900000000000001</v>
      </c>
      <c r="I112" s="2">
        <v>0.112</v>
      </c>
    </row>
    <row r="113" spans="1:9" x14ac:dyDescent="0.25">
      <c r="A113" s="2">
        <v>410</v>
      </c>
      <c r="B113" s="2">
        <v>7.3999999999999996E-2</v>
      </c>
      <c r="C113" s="2">
        <v>9.2999999999999999E-2</v>
      </c>
      <c r="D113" s="2">
        <v>0.15</v>
      </c>
      <c r="E113" s="2">
        <v>0.17499999999999999</v>
      </c>
      <c r="F113" s="2">
        <v>0.192</v>
      </c>
      <c r="G113" s="2">
        <v>0.19800000000000001</v>
      </c>
      <c r="H113" s="2">
        <v>0.23200000000000001</v>
      </c>
      <c r="I113" s="2">
        <v>0.112</v>
      </c>
    </row>
    <row r="114" spans="1:9" x14ac:dyDescent="0.25">
      <c r="A114" s="2">
        <v>411</v>
      </c>
      <c r="B114" s="2">
        <v>7.2999999999999995E-2</v>
      </c>
      <c r="C114" s="2">
        <v>9.4E-2</v>
      </c>
      <c r="D114" s="2">
        <v>0.152</v>
      </c>
      <c r="E114" s="2">
        <v>0.17799999999999999</v>
      </c>
      <c r="F114" s="2">
        <v>0.19500000000000001</v>
      </c>
      <c r="G114" s="2">
        <v>0.20100000000000001</v>
      </c>
      <c r="H114" s="2">
        <v>0.23599999999999999</v>
      </c>
      <c r="I114" s="2">
        <v>0.113</v>
      </c>
    </row>
    <row r="115" spans="1:9" x14ac:dyDescent="0.25">
      <c r="A115" s="2">
        <v>412</v>
      </c>
      <c r="B115" s="2">
        <v>7.2999999999999995E-2</v>
      </c>
      <c r="C115" s="2">
        <v>9.4E-2</v>
      </c>
      <c r="D115" s="2">
        <v>0.154</v>
      </c>
      <c r="E115" s="2">
        <v>0.18</v>
      </c>
      <c r="F115" s="2">
        <v>0.19800000000000001</v>
      </c>
      <c r="G115" s="2">
        <v>0.20399999999999999</v>
      </c>
      <c r="H115" s="2">
        <v>0.23899999999999999</v>
      </c>
      <c r="I115" s="2">
        <v>0.114</v>
      </c>
    </row>
    <row r="116" spans="1:9" x14ac:dyDescent="0.25">
      <c r="A116" s="2">
        <v>413</v>
      </c>
      <c r="B116" s="2">
        <v>7.2999999999999995E-2</v>
      </c>
      <c r="C116" s="2">
        <v>9.5000000000000001E-2</v>
      </c>
      <c r="D116" s="2">
        <v>0.156</v>
      </c>
      <c r="E116" s="2">
        <v>0.183</v>
      </c>
      <c r="F116" s="2">
        <v>0.2</v>
      </c>
      <c r="G116" s="2">
        <v>0.20699999999999999</v>
      </c>
      <c r="H116" s="2">
        <v>0.24299999999999999</v>
      </c>
      <c r="I116" s="2">
        <v>0.114</v>
      </c>
    </row>
    <row r="117" spans="1:9" x14ac:dyDescent="0.25">
      <c r="A117" s="2">
        <v>414</v>
      </c>
      <c r="B117" s="2">
        <v>7.2999999999999995E-2</v>
      </c>
      <c r="C117" s="2">
        <v>9.5000000000000001E-2</v>
      </c>
      <c r="D117" s="2">
        <v>0.157</v>
      </c>
      <c r="E117" s="2">
        <v>0.185</v>
      </c>
      <c r="F117" s="2">
        <v>0.20300000000000001</v>
      </c>
      <c r="G117" s="2">
        <v>0.21</v>
      </c>
      <c r="H117" s="2">
        <v>0.246</v>
      </c>
      <c r="I117" s="2">
        <v>0.115</v>
      </c>
    </row>
    <row r="118" spans="1:9" x14ac:dyDescent="0.25">
      <c r="A118" s="2">
        <v>415</v>
      </c>
      <c r="B118" s="2">
        <v>7.2999999999999995E-2</v>
      </c>
      <c r="C118" s="2">
        <v>9.6000000000000002E-2</v>
      </c>
      <c r="D118" s="2">
        <v>0.159</v>
      </c>
      <c r="E118" s="2">
        <v>0.187</v>
      </c>
      <c r="F118" s="2">
        <v>0.20499999999999999</v>
      </c>
      <c r="G118" s="2">
        <v>0.21199999999999999</v>
      </c>
      <c r="H118" s="2">
        <v>0.249</v>
      </c>
      <c r="I118" s="2">
        <v>0.115</v>
      </c>
    </row>
    <row r="119" spans="1:9" x14ac:dyDescent="0.25">
      <c r="A119" s="2">
        <v>416</v>
      </c>
      <c r="B119" s="2">
        <v>7.2999999999999995E-2</v>
      </c>
      <c r="C119" s="2">
        <v>9.6000000000000002E-2</v>
      </c>
      <c r="D119" s="2">
        <v>0.16</v>
      </c>
      <c r="E119" s="2">
        <v>0.189</v>
      </c>
      <c r="F119" s="2">
        <v>0.20799999999999999</v>
      </c>
      <c r="G119" s="2">
        <v>0.215</v>
      </c>
      <c r="H119" s="2">
        <v>0.252</v>
      </c>
      <c r="I119" s="2">
        <v>0.115</v>
      </c>
    </row>
    <row r="120" spans="1:9" x14ac:dyDescent="0.25">
      <c r="A120" s="2">
        <v>417</v>
      </c>
      <c r="B120" s="2">
        <v>7.2999999999999995E-2</v>
      </c>
      <c r="C120" s="2">
        <v>9.6000000000000002E-2</v>
      </c>
      <c r="D120" s="2">
        <v>0.16200000000000001</v>
      </c>
      <c r="E120" s="2">
        <v>0.191</v>
      </c>
      <c r="F120" s="2">
        <v>0.21</v>
      </c>
      <c r="G120" s="2">
        <v>0.217</v>
      </c>
      <c r="H120" s="2">
        <v>0.255</v>
      </c>
      <c r="I120" s="2">
        <v>0.11600000000000001</v>
      </c>
    </row>
    <row r="121" spans="1:9" x14ac:dyDescent="0.25">
      <c r="A121" s="2">
        <v>418</v>
      </c>
      <c r="B121" s="2">
        <v>7.2999999999999995E-2</v>
      </c>
      <c r="C121" s="2">
        <v>9.7000000000000003E-2</v>
      </c>
      <c r="D121" s="2">
        <v>0.16300000000000001</v>
      </c>
      <c r="E121" s="2">
        <v>0.193</v>
      </c>
      <c r="F121" s="2">
        <v>0.21199999999999999</v>
      </c>
      <c r="G121" s="2">
        <v>0.219</v>
      </c>
      <c r="H121" s="2">
        <v>0.25700000000000001</v>
      </c>
      <c r="I121" s="2">
        <v>0.11700000000000001</v>
      </c>
    </row>
    <row r="122" spans="1:9" x14ac:dyDescent="0.25">
      <c r="A122" s="2">
        <v>419</v>
      </c>
      <c r="B122" s="2">
        <v>7.2999999999999995E-2</v>
      </c>
      <c r="C122" s="2">
        <v>9.7000000000000003E-2</v>
      </c>
      <c r="D122" s="2">
        <v>0.16400000000000001</v>
      </c>
      <c r="E122" s="2">
        <v>0.19500000000000001</v>
      </c>
      <c r="F122" s="2">
        <v>0.21299999999999999</v>
      </c>
      <c r="G122" s="2">
        <v>0.22</v>
      </c>
      <c r="H122" s="2">
        <v>0.25900000000000001</v>
      </c>
      <c r="I122" s="2">
        <v>0.11700000000000001</v>
      </c>
    </row>
    <row r="123" spans="1:9" x14ac:dyDescent="0.25">
      <c r="A123" s="2">
        <v>420</v>
      </c>
      <c r="B123" s="2">
        <v>7.1999999999999995E-2</v>
      </c>
      <c r="C123" s="2">
        <v>9.7000000000000003E-2</v>
      </c>
      <c r="D123" s="2">
        <v>0.16500000000000001</v>
      </c>
      <c r="E123" s="2">
        <v>0.19600000000000001</v>
      </c>
      <c r="F123" s="2">
        <v>0.215</v>
      </c>
      <c r="G123" s="2">
        <v>0.222</v>
      </c>
      <c r="H123" s="2">
        <v>0.26100000000000001</v>
      </c>
      <c r="I123" s="2">
        <v>0.11799999999999999</v>
      </c>
    </row>
    <row r="124" spans="1:9" x14ac:dyDescent="0.25">
      <c r="A124" s="2">
        <v>421</v>
      </c>
      <c r="B124" s="2">
        <v>7.1999999999999995E-2</v>
      </c>
      <c r="C124" s="2">
        <v>9.7000000000000003E-2</v>
      </c>
      <c r="D124" s="2">
        <v>0.16600000000000001</v>
      </c>
      <c r="E124" s="2">
        <v>0.19700000000000001</v>
      </c>
      <c r="F124" s="2">
        <v>0.216</v>
      </c>
      <c r="G124" s="2">
        <v>0.223</v>
      </c>
      <c r="H124" s="2">
        <v>0.26300000000000001</v>
      </c>
      <c r="I124" s="2">
        <v>0.11799999999999999</v>
      </c>
    </row>
    <row r="125" spans="1:9" x14ac:dyDescent="0.25">
      <c r="A125" s="2">
        <v>422</v>
      </c>
      <c r="B125" s="2">
        <v>7.1999999999999995E-2</v>
      </c>
      <c r="C125" s="2">
        <v>9.8000000000000004E-2</v>
      </c>
      <c r="D125" s="2">
        <v>0.16700000000000001</v>
      </c>
      <c r="E125" s="2">
        <v>0.19800000000000001</v>
      </c>
      <c r="F125" s="2">
        <v>0.217</v>
      </c>
      <c r="G125" s="2">
        <v>0.22500000000000001</v>
      </c>
      <c r="H125" s="2">
        <v>0.26400000000000001</v>
      </c>
      <c r="I125" s="2">
        <v>0.11899999999999999</v>
      </c>
    </row>
    <row r="126" spans="1:9" x14ac:dyDescent="0.25">
      <c r="A126" s="2">
        <v>423</v>
      </c>
      <c r="B126" s="2">
        <v>7.1999999999999995E-2</v>
      </c>
      <c r="C126" s="2">
        <v>9.8000000000000004E-2</v>
      </c>
      <c r="D126" s="2">
        <v>0.16800000000000001</v>
      </c>
      <c r="E126" s="2">
        <v>0.2</v>
      </c>
      <c r="F126" s="2">
        <v>0.219</v>
      </c>
      <c r="G126" s="2">
        <v>0.22600000000000001</v>
      </c>
      <c r="H126" s="2">
        <v>0.26600000000000001</v>
      </c>
      <c r="I126" s="2">
        <v>0.12</v>
      </c>
    </row>
    <row r="127" spans="1:9" x14ac:dyDescent="0.25">
      <c r="A127" s="2">
        <v>424</v>
      </c>
      <c r="B127" s="2">
        <v>7.1999999999999995E-2</v>
      </c>
      <c r="C127" s="2">
        <v>9.8000000000000004E-2</v>
      </c>
      <c r="D127" s="2">
        <v>0.16900000000000001</v>
      </c>
      <c r="E127" s="2">
        <v>0.20100000000000001</v>
      </c>
      <c r="F127" s="2">
        <v>0.22</v>
      </c>
      <c r="G127" s="2">
        <v>0.22800000000000001</v>
      </c>
      <c r="H127" s="2">
        <v>0.26800000000000002</v>
      </c>
      <c r="I127" s="2">
        <v>0.12</v>
      </c>
    </row>
    <row r="128" spans="1:9" x14ac:dyDescent="0.25">
      <c r="A128" s="2">
        <v>425</v>
      </c>
      <c r="B128" s="2">
        <v>7.1999999999999995E-2</v>
      </c>
      <c r="C128" s="2">
        <v>9.8000000000000004E-2</v>
      </c>
      <c r="D128" s="2">
        <v>0.17</v>
      </c>
      <c r="E128" s="2">
        <v>0.20200000000000001</v>
      </c>
      <c r="F128" s="2">
        <v>0.221</v>
      </c>
      <c r="G128" s="2">
        <v>0.22900000000000001</v>
      </c>
      <c r="H128" s="2">
        <v>0.26900000000000002</v>
      </c>
      <c r="I128" s="2">
        <v>0.12</v>
      </c>
    </row>
    <row r="129" spans="1:9" x14ac:dyDescent="0.25">
      <c r="A129" s="2">
        <v>426</v>
      </c>
      <c r="B129" s="2">
        <v>7.1999999999999995E-2</v>
      </c>
      <c r="C129" s="2">
        <v>9.8000000000000004E-2</v>
      </c>
      <c r="D129" s="2">
        <v>0.17100000000000001</v>
      </c>
      <c r="E129" s="2">
        <v>0.20300000000000001</v>
      </c>
      <c r="F129" s="2">
        <v>0.223</v>
      </c>
      <c r="G129" s="2">
        <v>0.23</v>
      </c>
      <c r="H129" s="2">
        <v>0.27100000000000002</v>
      </c>
      <c r="I129" s="2">
        <v>0.12</v>
      </c>
    </row>
    <row r="130" spans="1:9" x14ac:dyDescent="0.25">
      <c r="A130" s="2">
        <v>427</v>
      </c>
      <c r="B130" s="2">
        <v>7.1999999999999995E-2</v>
      </c>
      <c r="C130" s="2">
        <v>9.9000000000000005E-2</v>
      </c>
      <c r="D130" s="2">
        <v>0.17100000000000001</v>
      </c>
      <c r="E130" s="2">
        <v>0.20399999999999999</v>
      </c>
      <c r="F130" s="2">
        <v>0.224</v>
      </c>
      <c r="G130" s="2">
        <v>0.23200000000000001</v>
      </c>
      <c r="H130" s="2">
        <v>0.27300000000000002</v>
      </c>
      <c r="I130" s="2">
        <v>0.12</v>
      </c>
    </row>
    <row r="131" spans="1:9" x14ac:dyDescent="0.25">
      <c r="A131" s="2">
        <v>428</v>
      </c>
      <c r="B131" s="2">
        <v>7.1999999999999995E-2</v>
      </c>
      <c r="C131" s="2">
        <v>9.9000000000000005E-2</v>
      </c>
      <c r="D131" s="2">
        <v>0.17199999999999999</v>
      </c>
      <c r="E131" s="2">
        <v>0.20599999999999999</v>
      </c>
      <c r="F131" s="2">
        <v>0.22600000000000001</v>
      </c>
      <c r="G131" s="2">
        <v>0.23300000000000001</v>
      </c>
      <c r="H131" s="2">
        <v>0.27500000000000002</v>
      </c>
      <c r="I131" s="2">
        <v>0.121</v>
      </c>
    </row>
    <row r="132" spans="1:9" x14ac:dyDescent="0.25">
      <c r="A132" s="2">
        <v>429</v>
      </c>
      <c r="B132" s="2">
        <v>7.1999999999999995E-2</v>
      </c>
      <c r="C132" s="2">
        <v>9.9000000000000005E-2</v>
      </c>
      <c r="D132" s="2">
        <v>0.17299999999999999</v>
      </c>
      <c r="E132" s="2">
        <v>0.20699999999999999</v>
      </c>
      <c r="F132" s="2">
        <v>0.22700000000000001</v>
      </c>
      <c r="G132" s="2">
        <v>0.23499999999999999</v>
      </c>
      <c r="H132" s="2">
        <v>0.27700000000000002</v>
      </c>
      <c r="I132" s="2">
        <v>0.122</v>
      </c>
    </row>
    <row r="133" spans="1:9" x14ac:dyDescent="0.25">
      <c r="A133" s="2">
        <v>430</v>
      </c>
      <c r="B133" s="2">
        <v>7.0999999999999994E-2</v>
      </c>
      <c r="C133" s="2">
        <v>9.9000000000000005E-2</v>
      </c>
      <c r="D133" s="2">
        <v>0.17399999999999999</v>
      </c>
      <c r="E133" s="2">
        <v>0.20899999999999999</v>
      </c>
      <c r="F133" s="2">
        <v>0.22900000000000001</v>
      </c>
      <c r="G133" s="2">
        <v>0.23699999999999999</v>
      </c>
      <c r="H133" s="2">
        <v>0.27900000000000003</v>
      </c>
      <c r="I133" s="2">
        <v>0.122</v>
      </c>
    </row>
    <row r="134" spans="1:9" x14ac:dyDescent="0.25">
      <c r="A134" s="2">
        <v>431</v>
      </c>
      <c r="B134" s="2">
        <v>7.1999999999999995E-2</v>
      </c>
      <c r="C134" s="2">
        <v>0.1</v>
      </c>
      <c r="D134" s="2">
        <v>0.17599999999999999</v>
      </c>
      <c r="E134" s="2">
        <v>0.21</v>
      </c>
      <c r="F134" s="2">
        <v>0.23100000000000001</v>
      </c>
      <c r="G134" s="2">
        <v>0.23799999999999999</v>
      </c>
      <c r="H134" s="2">
        <v>0.28100000000000003</v>
      </c>
      <c r="I134" s="2">
        <v>0.122</v>
      </c>
    </row>
    <row r="135" spans="1:9" x14ac:dyDescent="0.25">
      <c r="A135" s="2">
        <v>432</v>
      </c>
      <c r="B135" s="2">
        <v>7.0999999999999994E-2</v>
      </c>
      <c r="C135" s="2">
        <v>0.1</v>
      </c>
      <c r="D135" s="2">
        <v>0.17699999999999999</v>
      </c>
      <c r="E135" s="2">
        <v>0.21199999999999999</v>
      </c>
      <c r="F135" s="2">
        <v>0.23200000000000001</v>
      </c>
      <c r="G135" s="2">
        <v>0.24</v>
      </c>
      <c r="H135" s="2">
        <v>0.28299999999999997</v>
      </c>
      <c r="I135" s="2">
        <v>0.122</v>
      </c>
    </row>
    <row r="136" spans="1:9" x14ac:dyDescent="0.25">
      <c r="A136" s="2">
        <v>433</v>
      </c>
      <c r="B136" s="2">
        <v>7.0999999999999994E-2</v>
      </c>
      <c r="C136" s="2">
        <v>0.1</v>
      </c>
      <c r="D136" s="2">
        <v>0.17799999999999999</v>
      </c>
      <c r="E136" s="2">
        <v>0.21299999999999999</v>
      </c>
      <c r="F136" s="2">
        <v>0.23400000000000001</v>
      </c>
      <c r="G136" s="2">
        <v>0.24199999999999999</v>
      </c>
      <c r="H136" s="2">
        <v>0.28499999999999998</v>
      </c>
      <c r="I136" s="2">
        <v>0.123</v>
      </c>
    </row>
    <row r="137" spans="1:9" x14ac:dyDescent="0.25">
      <c r="A137" s="2">
        <v>434</v>
      </c>
      <c r="B137" s="2">
        <v>7.0999999999999994E-2</v>
      </c>
      <c r="C137" s="2">
        <v>0.10100000000000001</v>
      </c>
      <c r="D137" s="2">
        <v>0.17799999999999999</v>
      </c>
      <c r="E137" s="2">
        <v>0.214</v>
      </c>
      <c r="F137" s="2">
        <v>0.23499999999999999</v>
      </c>
      <c r="G137" s="2">
        <v>0.24299999999999999</v>
      </c>
      <c r="H137" s="2">
        <v>0.28699999999999998</v>
      </c>
      <c r="I137" s="2">
        <v>0.124</v>
      </c>
    </row>
    <row r="138" spans="1:9" x14ac:dyDescent="0.25">
      <c r="A138" s="2">
        <v>435</v>
      </c>
      <c r="B138" s="2">
        <v>7.0999999999999994E-2</v>
      </c>
      <c r="C138" s="2">
        <v>0.10100000000000001</v>
      </c>
      <c r="D138" s="2">
        <v>0.17899999999999999</v>
      </c>
      <c r="E138" s="2">
        <v>0.215</v>
      </c>
      <c r="F138" s="2">
        <v>0.23599999999999999</v>
      </c>
      <c r="G138" s="2">
        <v>0.24399999999999999</v>
      </c>
      <c r="H138" s="2">
        <v>0.28799999999999998</v>
      </c>
      <c r="I138" s="2">
        <v>0.124</v>
      </c>
    </row>
    <row r="139" spans="1:9" x14ac:dyDescent="0.25">
      <c r="A139" s="2">
        <v>436</v>
      </c>
      <c r="B139" s="2">
        <v>7.0999999999999994E-2</v>
      </c>
      <c r="C139" s="2">
        <v>0.10100000000000001</v>
      </c>
      <c r="D139" s="2">
        <v>0.18</v>
      </c>
      <c r="E139" s="2">
        <v>0.216</v>
      </c>
      <c r="F139" s="2">
        <v>0.23599999999999999</v>
      </c>
      <c r="G139" s="2">
        <v>0.245</v>
      </c>
      <c r="H139" s="2">
        <v>0.28899999999999998</v>
      </c>
      <c r="I139" s="2">
        <v>0.125</v>
      </c>
    </row>
    <row r="140" spans="1:9" x14ac:dyDescent="0.25">
      <c r="A140" s="2">
        <v>437</v>
      </c>
      <c r="B140" s="2">
        <v>7.0999999999999994E-2</v>
      </c>
      <c r="C140" s="2">
        <v>0.10100000000000001</v>
      </c>
      <c r="D140" s="2">
        <v>0.18</v>
      </c>
      <c r="E140" s="2">
        <v>0.217</v>
      </c>
      <c r="F140" s="2">
        <v>0.23699999999999999</v>
      </c>
      <c r="G140" s="2">
        <v>0.246</v>
      </c>
      <c r="H140" s="2">
        <v>0.28999999999999998</v>
      </c>
      <c r="I140" s="2">
        <v>0.125</v>
      </c>
    </row>
    <row r="141" spans="1:9" x14ac:dyDescent="0.25">
      <c r="A141" s="2">
        <v>438</v>
      </c>
      <c r="B141" s="2">
        <v>7.0999999999999994E-2</v>
      </c>
      <c r="C141" s="2">
        <v>0.10100000000000001</v>
      </c>
      <c r="D141" s="2">
        <v>0.18</v>
      </c>
      <c r="E141" s="2">
        <v>0.217</v>
      </c>
      <c r="F141" s="2">
        <v>0.23699999999999999</v>
      </c>
      <c r="G141" s="2">
        <v>0.246</v>
      </c>
      <c r="H141" s="2">
        <v>0.28999999999999998</v>
      </c>
      <c r="I141" s="2">
        <v>0.124</v>
      </c>
    </row>
    <row r="142" spans="1:9" x14ac:dyDescent="0.25">
      <c r="A142" s="2">
        <v>439</v>
      </c>
      <c r="B142" s="2">
        <v>7.0999999999999994E-2</v>
      </c>
      <c r="C142" s="2">
        <v>0.10199999999999999</v>
      </c>
      <c r="D142" s="2">
        <v>0.18</v>
      </c>
      <c r="E142" s="2">
        <v>0.217</v>
      </c>
      <c r="F142" s="2">
        <v>0.23599999999999999</v>
      </c>
      <c r="G142" s="2">
        <v>0.245</v>
      </c>
      <c r="H142" s="2">
        <v>0.28899999999999998</v>
      </c>
      <c r="I142" s="2">
        <v>0.124</v>
      </c>
    </row>
    <row r="143" spans="1:9" x14ac:dyDescent="0.25">
      <c r="A143" s="2">
        <v>440</v>
      </c>
      <c r="B143" s="2">
        <v>7.0999999999999994E-2</v>
      </c>
      <c r="C143" s="2">
        <v>0.10199999999999999</v>
      </c>
      <c r="D143" s="2">
        <v>0.18</v>
      </c>
      <c r="E143" s="2">
        <v>0.216</v>
      </c>
      <c r="F143" s="2">
        <v>0.23499999999999999</v>
      </c>
      <c r="G143" s="2">
        <v>0.24399999999999999</v>
      </c>
      <c r="H143" s="2">
        <v>0.28799999999999998</v>
      </c>
      <c r="I143" s="2">
        <v>0.123</v>
      </c>
    </row>
    <row r="144" spans="1:9" x14ac:dyDescent="0.25">
      <c r="A144" s="2">
        <v>441</v>
      </c>
      <c r="B144" s="2">
        <v>7.0999999999999994E-2</v>
      </c>
      <c r="C144" s="2">
        <v>0.10199999999999999</v>
      </c>
      <c r="D144" s="2">
        <v>0.17899999999999999</v>
      </c>
      <c r="E144" s="2">
        <v>0.215</v>
      </c>
      <c r="F144" s="2">
        <v>0.23300000000000001</v>
      </c>
      <c r="G144" s="2">
        <v>0.24299999999999999</v>
      </c>
      <c r="H144" s="2">
        <v>0.28699999999999998</v>
      </c>
      <c r="I144" s="2">
        <v>0.124</v>
      </c>
    </row>
    <row r="145" spans="1:9" x14ac:dyDescent="0.25">
      <c r="A145" s="2">
        <v>442</v>
      </c>
      <c r="B145" s="2">
        <v>7.0999999999999994E-2</v>
      </c>
      <c r="C145" s="2">
        <v>0.10100000000000001</v>
      </c>
      <c r="D145" s="2">
        <v>0.17799999999999999</v>
      </c>
      <c r="E145" s="2">
        <v>0.214</v>
      </c>
      <c r="F145" s="2">
        <v>0.23100000000000001</v>
      </c>
      <c r="G145" s="2">
        <v>0.24099999999999999</v>
      </c>
      <c r="H145" s="2">
        <v>0.28499999999999998</v>
      </c>
      <c r="I145" s="2">
        <v>0.123</v>
      </c>
    </row>
    <row r="146" spans="1:9" x14ac:dyDescent="0.25">
      <c r="A146" s="2">
        <v>443</v>
      </c>
      <c r="B146" s="2">
        <v>7.0999999999999994E-2</v>
      </c>
      <c r="C146" s="2">
        <v>0.10100000000000001</v>
      </c>
      <c r="D146" s="2">
        <v>0.17699999999999999</v>
      </c>
      <c r="E146" s="2">
        <v>0.21299999999999999</v>
      </c>
      <c r="F146" s="2">
        <v>0.23</v>
      </c>
      <c r="G146" s="2">
        <v>0.24</v>
      </c>
      <c r="H146" s="2">
        <v>0.28299999999999997</v>
      </c>
      <c r="I146" s="2">
        <v>0.123</v>
      </c>
    </row>
    <row r="147" spans="1:9" x14ac:dyDescent="0.25">
      <c r="A147" s="2">
        <v>444</v>
      </c>
      <c r="B147" s="2">
        <v>7.0999999999999994E-2</v>
      </c>
      <c r="C147" s="2">
        <v>0.10100000000000001</v>
      </c>
      <c r="D147" s="2">
        <v>0.17499999999999999</v>
      </c>
      <c r="E147" s="2">
        <v>0.21099999999999999</v>
      </c>
      <c r="F147" s="2">
        <v>0.22600000000000001</v>
      </c>
      <c r="G147" s="2">
        <v>0.23699999999999999</v>
      </c>
      <c r="H147" s="2">
        <v>0.28000000000000003</v>
      </c>
      <c r="I147" s="2">
        <v>0.123</v>
      </c>
    </row>
    <row r="148" spans="1:9" x14ac:dyDescent="0.25">
      <c r="A148" s="2">
        <v>445</v>
      </c>
      <c r="B148" s="2">
        <v>7.0999999999999994E-2</v>
      </c>
      <c r="C148" s="2">
        <v>0.10100000000000001</v>
      </c>
      <c r="D148" s="2">
        <v>0.17399999999999999</v>
      </c>
      <c r="E148" s="2">
        <v>0.20899999999999999</v>
      </c>
      <c r="F148" s="2">
        <v>0.224</v>
      </c>
      <c r="G148" s="2">
        <v>0.23400000000000001</v>
      </c>
      <c r="H148" s="2">
        <v>0.27600000000000002</v>
      </c>
      <c r="I148" s="2">
        <v>0.123</v>
      </c>
    </row>
    <row r="149" spans="1:9" x14ac:dyDescent="0.25">
      <c r="A149" s="2">
        <v>446</v>
      </c>
      <c r="B149" s="2">
        <v>7.0000000000000007E-2</v>
      </c>
      <c r="C149" s="2">
        <v>0.1</v>
      </c>
      <c r="D149" s="2">
        <v>0.17199999999999999</v>
      </c>
      <c r="E149" s="2">
        <v>0.20599999999999999</v>
      </c>
      <c r="F149" s="2">
        <v>0.22</v>
      </c>
      <c r="G149" s="2">
        <v>0.23</v>
      </c>
      <c r="H149" s="2">
        <v>0.27200000000000002</v>
      </c>
      <c r="I149" s="2">
        <v>0.122</v>
      </c>
    </row>
    <row r="150" spans="1:9" x14ac:dyDescent="0.25">
      <c r="A150" s="2">
        <v>447</v>
      </c>
      <c r="B150" s="2">
        <v>7.0000000000000007E-2</v>
      </c>
      <c r="C150" s="2">
        <v>0.1</v>
      </c>
      <c r="D150" s="2">
        <v>0.17</v>
      </c>
      <c r="E150" s="2">
        <v>0.20399999999999999</v>
      </c>
      <c r="F150" s="2">
        <v>0.217</v>
      </c>
      <c r="G150" s="2">
        <v>0.22700000000000001</v>
      </c>
      <c r="H150" s="2">
        <v>0.26900000000000002</v>
      </c>
      <c r="I150" s="2">
        <v>0.121</v>
      </c>
    </row>
    <row r="151" spans="1:9" x14ac:dyDescent="0.25">
      <c r="A151" s="2">
        <v>448</v>
      </c>
      <c r="B151" s="2">
        <v>7.0000000000000007E-2</v>
      </c>
      <c r="C151" s="2">
        <v>9.9000000000000005E-2</v>
      </c>
      <c r="D151" s="2">
        <v>0.16800000000000001</v>
      </c>
      <c r="E151" s="2">
        <v>0.20200000000000001</v>
      </c>
      <c r="F151" s="2">
        <v>0.214</v>
      </c>
      <c r="G151" s="2">
        <v>0.224</v>
      </c>
      <c r="H151" s="2">
        <v>0.26400000000000001</v>
      </c>
      <c r="I151" s="2">
        <v>0.12</v>
      </c>
    </row>
    <row r="152" spans="1:9" x14ac:dyDescent="0.25">
      <c r="A152" s="2">
        <v>449</v>
      </c>
      <c r="B152" s="2">
        <v>7.0000000000000007E-2</v>
      </c>
      <c r="C152" s="2">
        <v>9.9000000000000005E-2</v>
      </c>
      <c r="D152" s="2">
        <v>0.16600000000000001</v>
      </c>
      <c r="E152" s="2">
        <v>0.19900000000000001</v>
      </c>
      <c r="F152" s="2">
        <v>0.21</v>
      </c>
      <c r="G152" s="2">
        <v>0.221</v>
      </c>
      <c r="H152" s="2">
        <v>0.26100000000000001</v>
      </c>
      <c r="I152" s="2">
        <v>0.11899999999999999</v>
      </c>
    </row>
    <row r="153" spans="1:9" x14ac:dyDescent="0.25">
      <c r="A153" s="2">
        <v>450</v>
      </c>
      <c r="B153" s="2">
        <v>7.0000000000000007E-2</v>
      </c>
      <c r="C153" s="2">
        <v>9.8000000000000004E-2</v>
      </c>
      <c r="D153" s="2">
        <v>0.16300000000000001</v>
      </c>
      <c r="E153" s="2">
        <v>0.19600000000000001</v>
      </c>
      <c r="F153" s="2">
        <v>0.20599999999999999</v>
      </c>
      <c r="G153" s="2">
        <v>0.217</v>
      </c>
      <c r="H153" s="2">
        <v>0.25600000000000001</v>
      </c>
      <c r="I153" s="2">
        <v>0.11799999999999999</v>
      </c>
    </row>
    <row r="154" spans="1:9" x14ac:dyDescent="0.25">
      <c r="A154" s="2">
        <v>451</v>
      </c>
      <c r="B154" s="2">
        <v>7.0000000000000007E-2</v>
      </c>
      <c r="C154" s="2">
        <v>9.8000000000000004E-2</v>
      </c>
      <c r="D154" s="2">
        <v>0.161</v>
      </c>
      <c r="E154" s="2">
        <v>0.19400000000000001</v>
      </c>
      <c r="F154" s="2">
        <v>0.20300000000000001</v>
      </c>
      <c r="G154" s="2">
        <v>0.21299999999999999</v>
      </c>
      <c r="H154" s="2">
        <v>0.252</v>
      </c>
      <c r="I154" s="2">
        <v>0.11700000000000001</v>
      </c>
    </row>
    <row r="155" spans="1:9" x14ac:dyDescent="0.25">
      <c r="A155" s="2">
        <v>452</v>
      </c>
      <c r="B155" s="2">
        <v>7.0000000000000007E-2</v>
      </c>
      <c r="C155" s="2">
        <v>9.7000000000000003E-2</v>
      </c>
      <c r="D155" s="2">
        <v>0.159</v>
      </c>
      <c r="E155" s="2">
        <v>0.191</v>
      </c>
      <c r="F155" s="2">
        <v>0.19900000000000001</v>
      </c>
      <c r="G155" s="2">
        <v>0.20899999999999999</v>
      </c>
      <c r="H155" s="2">
        <v>0.247</v>
      </c>
      <c r="I155" s="2">
        <v>0.11600000000000001</v>
      </c>
    </row>
    <row r="156" spans="1:9" x14ac:dyDescent="0.25">
      <c r="A156" s="2">
        <v>453</v>
      </c>
      <c r="B156" s="2">
        <v>7.0000000000000007E-2</v>
      </c>
      <c r="C156" s="2">
        <v>9.7000000000000003E-2</v>
      </c>
      <c r="D156" s="2">
        <v>0.156</v>
      </c>
      <c r="E156" s="2">
        <v>0.188</v>
      </c>
      <c r="F156" s="2">
        <v>0.19600000000000001</v>
      </c>
      <c r="G156" s="2">
        <v>0.20599999999999999</v>
      </c>
      <c r="H156" s="2">
        <v>0.24299999999999999</v>
      </c>
      <c r="I156" s="2">
        <v>0.115</v>
      </c>
    </row>
    <row r="157" spans="1:9" x14ac:dyDescent="0.25">
      <c r="A157" s="2">
        <v>454</v>
      </c>
      <c r="B157" s="2">
        <v>7.0000000000000007E-2</v>
      </c>
      <c r="C157" s="2">
        <v>9.6000000000000002E-2</v>
      </c>
      <c r="D157" s="2">
        <v>0.154</v>
      </c>
      <c r="E157" s="2">
        <v>0.186</v>
      </c>
      <c r="F157" s="2">
        <v>0.192</v>
      </c>
      <c r="G157" s="2">
        <v>0.20300000000000001</v>
      </c>
      <c r="H157" s="2">
        <v>0.23899999999999999</v>
      </c>
      <c r="I157" s="2">
        <v>0.113</v>
      </c>
    </row>
    <row r="158" spans="1:9" x14ac:dyDescent="0.25">
      <c r="A158" s="2">
        <v>455</v>
      </c>
      <c r="B158" s="2">
        <v>7.0000000000000007E-2</v>
      </c>
      <c r="C158" s="2">
        <v>9.5000000000000001E-2</v>
      </c>
      <c r="D158" s="2">
        <v>0.152</v>
      </c>
      <c r="E158" s="2">
        <v>0.183</v>
      </c>
      <c r="F158" s="2">
        <v>0.189</v>
      </c>
      <c r="G158" s="2">
        <v>0.2</v>
      </c>
      <c r="H158" s="2">
        <v>0.23599999999999999</v>
      </c>
      <c r="I158" s="2">
        <v>0.112</v>
      </c>
    </row>
    <row r="159" spans="1:9" x14ac:dyDescent="0.25">
      <c r="A159" s="2">
        <v>456</v>
      </c>
      <c r="B159" s="2">
        <v>7.0000000000000007E-2</v>
      </c>
      <c r="C159" s="2">
        <v>9.5000000000000001E-2</v>
      </c>
      <c r="D159" s="2">
        <v>0.15</v>
      </c>
      <c r="E159" s="2">
        <v>0.18099999999999999</v>
      </c>
      <c r="F159" s="2">
        <v>0.186</v>
      </c>
      <c r="G159" s="2">
        <v>0.19700000000000001</v>
      </c>
      <c r="H159" s="2">
        <v>0.23200000000000001</v>
      </c>
      <c r="I159" s="2">
        <v>0.112</v>
      </c>
    </row>
    <row r="160" spans="1:9" x14ac:dyDescent="0.25">
      <c r="A160" s="2">
        <v>457</v>
      </c>
      <c r="B160" s="2">
        <v>7.0000000000000007E-2</v>
      </c>
      <c r="C160" s="2">
        <v>9.4E-2</v>
      </c>
      <c r="D160" s="2">
        <v>0.14799999999999999</v>
      </c>
      <c r="E160" s="2">
        <v>0.17799999999999999</v>
      </c>
      <c r="F160" s="2">
        <v>0.183</v>
      </c>
      <c r="G160" s="2">
        <v>0.19400000000000001</v>
      </c>
      <c r="H160" s="2">
        <v>0.22800000000000001</v>
      </c>
      <c r="I160" s="2">
        <v>0.111</v>
      </c>
    </row>
    <row r="161" spans="1:9" x14ac:dyDescent="0.25">
      <c r="A161" s="2">
        <v>458</v>
      </c>
      <c r="B161" s="2">
        <v>7.0000000000000007E-2</v>
      </c>
      <c r="C161" s="2">
        <v>9.2999999999999999E-2</v>
      </c>
      <c r="D161" s="2">
        <v>0.14699999999999999</v>
      </c>
      <c r="E161" s="2">
        <v>0.17599999999999999</v>
      </c>
      <c r="F161" s="2">
        <v>0.18</v>
      </c>
      <c r="G161" s="2">
        <v>0.191</v>
      </c>
      <c r="H161" s="2">
        <v>0.22500000000000001</v>
      </c>
      <c r="I161" s="2">
        <v>0.11</v>
      </c>
    </row>
    <row r="162" spans="1:9" x14ac:dyDescent="0.25">
      <c r="A162" s="2">
        <v>459</v>
      </c>
      <c r="B162" s="2">
        <v>7.0000000000000007E-2</v>
      </c>
      <c r="C162" s="2">
        <v>9.2999999999999999E-2</v>
      </c>
      <c r="D162" s="2">
        <v>0.14599999999999999</v>
      </c>
      <c r="E162" s="2">
        <v>0.17499999999999999</v>
      </c>
      <c r="F162" s="2">
        <v>0.17799999999999999</v>
      </c>
      <c r="G162" s="2">
        <v>0.189</v>
      </c>
      <c r="H162" s="2">
        <v>0.223</v>
      </c>
      <c r="I162" s="2">
        <v>0.109</v>
      </c>
    </row>
    <row r="163" spans="1:9" x14ac:dyDescent="0.25">
      <c r="A163" s="2">
        <v>460</v>
      </c>
      <c r="B163" s="2">
        <v>7.0000000000000007E-2</v>
      </c>
      <c r="C163" s="2">
        <v>9.2999999999999999E-2</v>
      </c>
      <c r="D163" s="2">
        <v>0.14499999999999999</v>
      </c>
      <c r="E163" s="2">
        <v>0.17399999999999999</v>
      </c>
      <c r="F163" s="2">
        <v>0.17699999999999999</v>
      </c>
      <c r="G163" s="2">
        <v>0.188</v>
      </c>
      <c r="H163" s="2">
        <v>0.222</v>
      </c>
      <c r="I163" s="2">
        <v>0.108</v>
      </c>
    </row>
    <row r="164" spans="1:9" x14ac:dyDescent="0.25">
      <c r="A164" s="2">
        <v>461</v>
      </c>
      <c r="B164" s="2">
        <v>7.0000000000000007E-2</v>
      </c>
      <c r="C164" s="2">
        <v>9.2999999999999999E-2</v>
      </c>
      <c r="D164" s="2">
        <v>0.14399999999999999</v>
      </c>
      <c r="E164" s="2">
        <v>0.17299999999999999</v>
      </c>
      <c r="F164" s="2">
        <v>0.17599999999999999</v>
      </c>
      <c r="G164" s="2">
        <v>0.187</v>
      </c>
      <c r="H164" s="2">
        <v>0.221</v>
      </c>
      <c r="I164" s="2">
        <v>0.108</v>
      </c>
    </row>
    <row r="165" spans="1:9" x14ac:dyDescent="0.25">
      <c r="A165" s="2">
        <v>462</v>
      </c>
      <c r="B165" s="2">
        <v>7.0000000000000007E-2</v>
      </c>
      <c r="C165" s="2">
        <v>9.2999999999999999E-2</v>
      </c>
      <c r="D165" s="2">
        <v>0.14399999999999999</v>
      </c>
      <c r="E165" s="2">
        <v>0.17199999999999999</v>
      </c>
      <c r="F165" s="2">
        <v>0.17499999999999999</v>
      </c>
      <c r="G165" s="2">
        <v>0.186</v>
      </c>
      <c r="H165" s="2">
        <v>0.22</v>
      </c>
      <c r="I165" s="2">
        <v>0.108</v>
      </c>
    </row>
    <row r="166" spans="1:9" x14ac:dyDescent="0.25">
      <c r="A166" s="2">
        <v>463</v>
      </c>
      <c r="B166" s="2">
        <v>7.0000000000000007E-2</v>
      </c>
      <c r="C166" s="2">
        <v>9.2999999999999999E-2</v>
      </c>
      <c r="D166" s="2">
        <v>0.14299999999999999</v>
      </c>
      <c r="E166" s="2">
        <v>0.17199999999999999</v>
      </c>
      <c r="F166" s="2">
        <v>0.17499999999999999</v>
      </c>
      <c r="G166" s="2">
        <v>0.186</v>
      </c>
      <c r="H166" s="2">
        <v>0.219</v>
      </c>
      <c r="I166" s="2">
        <v>0.107</v>
      </c>
    </row>
    <row r="167" spans="1:9" x14ac:dyDescent="0.25">
      <c r="A167" s="2">
        <v>464</v>
      </c>
      <c r="B167" s="2">
        <v>7.0000000000000007E-2</v>
      </c>
      <c r="C167" s="2">
        <v>9.1999999999999998E-2</v>
      </c>
      <c r="D167" s="2">
        <v>0.14299999999999999</v>
      </c>
      <c r="E167" s="2">
        <v>0.17199999999999999</v>
      </c>
      <c r="F167" s="2">
        <v>0.17399999999999999</v>
      </c>
      <c r="G167" s="2">
        <v>0.186</v>
      </c>
      <c r="H167" s="2">
        <v>0.219</v>
      </c>
      <c r="I167" s="2">
        <v>0.107</v>
      </c>
    </row>
    <row r="168" spans="1:9" x14ac:dyDescent="0.25">
      <c r="A168" s="2">
        <v>465</v>
      </c>
      <c r="B168" s="2">
        <v>7.0000000000000007E-2</v>
      </c>
      <c r="C168" s="2">
        <v>9.1999999999999998E-2</v>
      </c>
      <c r="D168" s="2">
        <v>0.14299999999999999</v>
      </c>
      <c r="E168" s="2">
        <v>0.17199999999999999</v>
      </c>
      <c r="F168" s="2">
        <v>0.17499999999999999</v>
      </c>
      <c r="G168" s="2">
        <v>0.186</v>
      </c>
      <c r="H168" s="2">
        <v>0.219</v>
      </c>
      <c r="I168" s="2">
        <v>0.107</v>
      </c>
    </row>
    <row r="169" spans="1:9" x14ac:dyDescent="0.25">
      <c r="A169" s="2">
        <v>466</v>
      </c>
      <c r="B169" s="2">
        <v>7.0000000000000007E-2</v>
      </c>
      <c r="C169" s="2">
        <v>9.2999999999999999E-2</v>
      </c>
      <c r="D169" s="2">
        <v>0.14399999999999999</v>
      </c>
      <c r="E169" s="2">
        <v>0.17199999999999999</v>
      </c>
      <c r="F169" s="2">
        <v>0.17499999999999999</v>
      </c>
      <c r="G169" s="2">
        <v>0.186</v>
      </c>
      <c r="H169" s="2">
        <v>0.22</v>
      </c>
      <c r="I169" s="2">
        <v>0.107</v>
      </c>
    </row>
    <row r="170" spans="1:9" x14ac:dyDescent="0.25">
      <c r="A170" s="2">
        <v>467</v>
      </c>
      <c r="B170" s="2">
        <v>7.0000000000000007E-2</v>
      </c>
      <c r="C170" s="2">
        <v>9.2999999999999999E-2</v>
      </c>
      <c r="D170" s="2">
        <v>0.14399999999999999</v>
      </c>
      <c r="E170" s="2">
        <v>0.17299999999999999</v>
      </c>
      <c r="F170" s="2">
        <v>0.17499999999999999</v>
      </c>
      <c r="G170" s="2">
        <v>0.187</v>
      </c>
      <c r="H170" s="2">
        <v>0.221</v>
      </c>
      <c r="I170" s="2">
        <v>0.108</v>
      </c>
    </row>
    <row r="171" spans="1:9" x14ac:dyDescent="0.25">
      <c r="A171" s="2">
        <v>468</v>
      </c>
      <c r="B171" s="2">
        <v>7.0000000000000007E-2</v>
      </c>
      <c r="C171" s="2">
        <v>9.2999999999999999E-2</v>
      </c>
      <c r="D171" s="2">
        <v>0.14399999999999999</v>
      </c>
      <c r="E171" s="2">
        <v>0.17299999999999999</v>
      </c>
      <c r="F171" s="2">
        <v>0.17599999999999999</v>
      </c>
      <c r="G171" s="2">
        <v>0.187</v>
      </c>
      <c r="H171" s="2">
        <v>0.222</v>
      </c>
      <c r="I171" s="2">
        <v>0.108</v>
      </c>
    </row>
    <row r="172" spans="1:9" x14ac:dyDescent="0.25">
      <c r="A172" s="2">
        <v>469</v>
      </c>
      <c r="B172" s="2">
        <v>7.0000000000000007E-2</v>
      </c>
      <c r="C172" s="2">
        <v>9.2999999999999999E-2</v>
      </c>
      <c r="D172" s="2">
        <v>0.14499999999999999</v>
      </c>
      <c r="E172" s="2">
        <v>0.17399999999999999</v>
      </c>
      <c r="F172" s="2">
        <v>0.17699999999999999</v>
      </c>
      <c r="G172" s="2">
        <v>0.188</v>
      </c>
      <c r="H172" s="2">
        <v>0.223</v>
      </c>
      <c r="I172" s="2">
        <v>0.108</v>
      </c>
    </row>
    <row r="173" spans="1:9" x14ac:dyDescent="0.25">
      <c r="A173" s="2">
        <v>470</v>
      </c>
      <c r="B173" s="2">
        <v>6.9000000000000006E-2</v>
      </c>
      <c r="C173" s="2">
        <v>9.2999999999999999E-2</v>
      </c>
      <c r="D173" s="2">
        <v>0.14499999999999999</v>
      </c>
      <c r="E173" s="2">
        <v>0.17399999999999999</v>
      </c>
      <c r="F173" s="2">
        <v>0.17699999999999999</v>
      </c>
      <c r="G173" s="2">
        <v>0.189</v>
      </c>
      <c r="H173" s="2">
        <v>0.223</v>
      </c>
      <c r="I173" s="2">
        <v>0.108</v>
      </c>
    </row>
    <row r="174" spans="1:9" x14ac:dyDescent="0.25">
      <c r="A174" s="2">
        <v>471</v>
      </c>
      <c r="B174" s="2">
        <v>6.9000000000000006E-2</v>
      </c>
      <c r="C174" s="2">
        <v>9.2999999999999999E-2</v>
      </c>
      <c r="D174" s="2">
        <v>0.14599999999999999</v>
      </c>
      <c r="E174" s="2">
        <v>0.17499999999999999</v>
      </c>
      <c r="F174" s="2">
        <v>0.17799999999999999</v>
      </c>
      <c r="G174" s="2">
        <v>0.19</v>
      </c>
      <c r="H174" s="2">
        <v>0.224</v>
      </c>
      <c r="I174" s="2">
        <v>0.109</v>
      </c>
    </row>
    <row r="175" spans="1:9" x14ac:dyDescent="0.25">
      <c r="A175" s="2">
        <v>472</v>
      </c>
      <c r="B175" s="2">
        <v>6.9000000000000006E-2</v>
      </c>
      <c r="C175" s="2">
        <v>9.2999999999999999E-2</v>
      </c>
      <c r="D175" s="2">
        <v>0.14599999999999999</v>
      </c>
      <c r="E175" s="2">
        <v>0.17499999999999999</v>
      </c>
      <c r="F175" s="2">
        <v>0.17799999999999999</v>
      </c>
      <c r="G175" s="2">
        <v>0.19</v>
      </c>
      <c r="H175" s="2">
        <v>0.22500000000000001</v>
      </c>
      <c r="I175" s="2">
        <v>0.109</v>
      </c>
    </row>
    <row r="176" spans="1:9" x14ac:dyDescent="0.25">
      <c r="A176" s="2">
        <v>473</v>
      </c>
      <c r="B176" s="2">
        <v>6.9000000000000006E-2</v>
      </c>
      <c r="C176" s="2">
        <v>9.2999999999999999E-2</v>
      </c>
      <c r="D176" s="2">
        <v>0.14599999999999999</v>
      </c>
      <c r="E176" s="2">
        <v>0.17599999999999999</v>
      </c>
      <c r="F176" s="2">
        <v>0.17799999999999999</v>
      </c>
      <c r="G176" s="2">
        <v>0.19</v>
      </c>
      <c r="H176" s="2">
        <v>0.22500000000000001</v>
      </c>
      <c r="I176" s="2">
        <v>0.109</v>
      </c>
    </row>
    <row r="177" spans="1:9" x14ac:dyDescent="0.25">
      <c r="A177" s="2">
        <v>474</v>
      </c>
      <c r="B177" s="2">
        <v>6.9000000000000006E-2</v>
      </c>
      <c r="C177" s="2">
        <v>9.2999999999999999E-2</v>
      </c>
      <c r="D177" s="2">
        <v>0.14599999999999999</v>
      </c>
      <c r="E177" s="2">
        <v>0.17599999999999999</v>
      </c>
      <c r="F177" s="2">
        <v>0.17799999999999999</v>
      </c>
      <c r="G177" s="2">
        <v>0.19</v>
      </c>
      <c r="H177" s="2">
        <v>0.22500000000000001</v>
      </c>
      <c r="I177" s="2">
        <v>0.109</v>
      </c>
    </row>
    <row r="178" spans="1:9" x14ac:dyDescent="0.25">
      <c r="A178" s="2">
        <v>475</v>
      </c>
      <c r="B178" s="2">
        <v>6.9000000000000006E-2</v>
      </c>
      <c r="C178" s="2">
        <v>9.2999999999999999E-2</v>
      </c>
      <c r="D178" s="2">
        <v>0.14599999999999999</v>
      </c>
      <c r="E178" s="2">
        <v>0.17499999999999999</v>
      </c>
      <c r="F178" s="2">
        <v>0.17799999999999999</v>
      </c>
      <c r="G178" s="2">
        <v>0.19</v>
      </c>
      <c r="H178" s="2">
        <v>0.224</v>
      </c>
      <c r="I178" s="2">
        <v>0.109</v>
      </c>
    </row>
    <row r="179" spans="1:9" x14ac:dyDescent="0.25">
      <c r="A179" s="2">
        <v>476</v>
      </c>
      <c r="B179" s="2">
        <v>6.9000000000000006E-2</v>
      </c>
      <c r="C179" s="2">
        <v>9.2999999999999999E-2</v>
      </c>
      <c r="D179" s="2">
        <v>0.14499999999999999</v>
      </c>
      <c r="E179" s="2">
        <v>0.17499999999999999</v>
      </c>
      <c r="F179" s="2">
        <v>0.17699999999999999</v>
      </c>
      <c r="G179" s="2">
        <v>0.189</v>
      </c>
      <c r="H179" s="2">
        <v>0.223</v>
      </c>
      <c r="I179" s="2">
        <v>0.108</v>
      </c>
    </row>
    <row r="180" spans="1:9" x14ac:dyDescent="0.25">
      <c r="A180" s="2">
        <v>477</v>
      </c>
      <c r="B180" s="2">
        <v>6.9000000000000006E-2</v>
      </c>
      <c r="C180" s="2">
        <v>9.1999999999999998E-2</v>
      </c>
      <c r="D180" s="2">
        <v>0.14399999999999999</v>
      </c>
      <c r="E180" s="2">
        <v>0.17399999999999999</v>
      </c>
      <c r="F180" s="2">
        <v>0.17599999999999999</v>
      </c>
      <c r="G180" s="2">
        <v>0.188</v>
      </c>
      <c r="H180" s="2">
        <v>0.222</v>
      </c>
      <c r="I180" s="2">
        <v>0.108</v>
      </c>
    </row>
    <row r="181" spans="1:9" x14ac:dyDescent="0.25">
      <c r="A181" s="2">
        <v>478</v>
      </c>
      <c r="B181" s="2">
        <v>6.9000000000000006E-2</v>
      </c>
      <c r="C181" s="2">
        <v>9.1999999999999998E-2</v>
      </c>
      <c r="D181" s="2">
        <v>0.14399999999999999</v>
      </c>
      <c r="E181" s="2">
        <v>0.17299999999999999</v>
      </c>
      <c r="F181" s="2">
        <v>0.17499999999999999</v>
      </c>
      <c r="G181" s="2">
        <v>0.187</v>
      </c>
      <c r="H181" s="2">
        <v>0.22</v>
      </c>
      <c r="I181" s="2">
        <v>0.107</v>
      </c>
    </row>
    <row r="182" spans="1:9" x14ac:dyDescent="0.25">
      <c r="A182" s="2">
        <v>479</v>
      </c>
      <c r="B182" s="2">
        <v>6.9000000000000006E-2</v>
      </c>
      <c r="C182" s="2">
        <v>9.0999999999999998E-2</v>
      </c>
      <c r="D182" s="2">
        <v>0.14199999999999999</v>
      </c>
      <c r="E182" s="2">
        <v>0.17100000000000001</v>
      </c>
      <c r="F182" s="2">
        <v>0.17299999999999999</v>
      </c>
      <c r="G182" s="2">
        <v>0.185</v>
      </c>
      <c r="H182" s="2">
        <v>0.217</v>
      </c>
      <c r="I182" s="2">
        <v>0.106</v>
      </c>
    </row>
    <row r="183" spans="1:9" x14ac:dyDescent="0.25">
      <c r="A183" s="2">
        <v>480</v>
      </c>
      <c r="B183" s="2">
        <v>6.9000000000000006E-2</v>
      </c>
      <c r="C183" s="2">
        <v>9.0999999999999998E-2</v>
      </c>
      <c r="D183" s="2">
        <v>0.14099999999999999</v>
      </c>
      <c r="E183" s="2">
        <v>0.16900000000000001</v>
      </c>
      <c r="F183" s="2">
        <v>0.17100000000000001</v>
      </c>
      <c r="G183" s="2">
        <v>0.182</v>
      </c>
      <c r="H183" s="2">
        <v>0.214</v>
      </c>
      <c r="I183" s="2">
        <v>0.105</v>
      </c>
    </row>
    <row r="184" spans="1:9" x14ac:dyDescent="0.25">
      <c r="A184" s="2">
        <v>481</v>
      </c>
      <c r="B184" s="2">
        <v>6.9000000000000006E-2</v>
      </c>
      <c r="C184" s="2">
        <v>0.09</v>
      </c>
      <c r="D184" s="2">
        <v>0.13800000000000001</v>
      </c>
      <c r="E184" s="2">
        <v>0.16600000000000001</v>
      </c>
      <c r="F184" s="2">
        <v>0.16800000000000001</v>
      </c>
      <c r="G184" s="2">
        <v>0.17899999999999999</v>
      </c>
      <c r="H184" s="2">
        <v>0.21</v>
      </c>
      <c r="I184" s="2">
        <v>0.105</v>
      </c>
    </row>
    <row r="185" spans="1:9" x14ac:dyDescent="0.25">
      <c r="A185" s="2">
        <v>482</v>
      </c>
      <c r="B185" s="2">
        <v>6.9000000000000006E-2</v>
      </c>
      <c r="C185" s="2">
        <v>8.8999999999999996E-2</v>
      </c>
      <c r="D185" s="2">
        <v>0.13600000000000001</v>
      </c>
      <c r="E185" s="2">
        <v>0.16300000000000001</v>
      </c>
      <c r="F185" s="2">
        <v>0.16500000000000001</v>
      </c>
      <c r="G185" s="2">
        <v>0.17499999999999999</v>
      </c>
      <c r="H185" s="2">
        <v>0.20599999999999999</v>
      </c>
      <c r="I185" s="2">
        <v>0.104</v>
      </c>
    </row>
    <row r="186" spans="1:9" x14ac:dyDescent="0.25">
      <c r="A186" s="2">
        <v>483</v>
      </c>
      <c r="B186" s="2">
        <v>6.9000000000000006E-2</v>
      </c>
      <c r="C186" s="2">
        <v>8.7999999999999995E-2</v>
      </c>
      <c r="D186" s="2">
        <v>0.13400000000000001</v>
      </c>
      <c r="E186" s="2">
        <v>0.161</v>
      </c>
      <c r="F186" s="2">
        <v>0.16200000000000001</v>
      </c>
      <c r="G186" s="2">
        <v>0.17199999999999999</v>
      </c>
      <c r="H186" s="2">
        <v>0.20300000000000001</v>
      </c>
      <c r="I186" s="2">
        <v>0.104</v>
      </c>
    </row>
    <row r="187" spans="1:9" x14ac:dyDescent="0.25">
      <c r="A187" s="2">
        <v>484</v>
      </c>
      <c r="B187" s="2">
        <v>6.8000000000000005E-2</v>
      </c>
      <c r="C187" s="2">
        <v>8.7999999999999995E-2</v>
      </c>
      <c r="D187" s="2">
        <v>0.13300000000000001</v>
      </c>
      <c r="E187" s="2">
        <v>0.158</v>
      </c>
      <c r="F187" s="2">
        <v>0.16</v>
      </c>
      <c r="G187" s="2">
        <v>0.17</v>
      </c>
      <c r="H187" s="2">
        <v>0.19900000000000001</v>
      </c>
      <c r="I187" s="2">
        <v>0.10199999999999999</v>
      </c>
    </row>
    <row r="188" spans="1:9" x14ac:dyDescent="0.25">
      <c r="A188" s="2">
        <v>485</v>
      </c>
      <c r="B188" s="2">
        <v>6.8000000000000005E-2</v>
      </c>
      <c r="C188" s="2">
        <v>8.6999999999999994E-2</v>
      </c>
      <c r="D188" s="2">
        <v>0.13100000000000001</v>
      </c>
      <c r="E188" s="2">
        <v>0.156</v>
      </c>
      <c r="F188" s="2">
        <v>0.158</v>
      </c>
      <c r="G188" s="2">
        <v>0.16800000000000001</v>
      </c>
      <c r="H188" s="2">
        <v>0.19600000000000001</v>
      </c>
      <c r="I188" s="2">
        <v>0.10100000000000001</v>
      </c>
    </row>
    <row r="189" spans="1:9" x14ac:dyDescent="0.25">
      <c r="A189" s="2">
        <v>486</v>
      </c>
      <c r="B189" s="2">
        <v>6.8000000000000005E-2</v>
      </c>
      <c r="C189" s="2">
        <v>8.5999999999999993E-2</v>
      </c>
      <c r="D189" s="2">
        <v>0.128</v>
      </c>
      <c r="E189" s="2">
        <v>0.153</v>
      </c>
      <c r="F189" s="2">
        <v>0.154</v>
      </c>
      <c r="G189" s="2">
        <v>0.16400000000000001</v>
      </c>
      <c r="H189" s="2">
        <v>0.191</v>
      </c>
      <c r="I189" s="2">
        <v>0.1</v>
      </c>
    </row>
    <row r="190" spans="1:9" x14ac:dyDescent="0.25">
      <c r="A190" s="2">
        <v>487</v>
      </c>
      <c r="B190" s="2">
        <v>6.8000000000000005E-2</v>
      </c>
      <c r="C190" s="2">
        <v>8.5999999999999993E-2</v>
      </c>
      <c r="D190" s="2">
        <v>0.126</v>
      </c>
      <c r="E190" s="2">
        <v>0.14899999999999999</v>
      </c>
      <c r="F190" s="2">
        <v>0.151</v>
      </c>
      <c r="G190" s="2">
        <v>0.16</v>
      </c>
      <c r="H190" s="2">
        <v>0.187</v>
      </c>
      <c r="I190" s="2">
        <v>9.8000000000000004E-2</v>
      </c>
    </row>
    <row r="191" spans="1:9" x14ac:dyDescent="0.25">
      <c r="A191" s="2">
        <v>488</v>
      </c>
      <c r="B191" s="2">
        <v>6.8000000000000005E-2</v>
      </c>
      <c r="C191" s="2">
        <v>8.5000000000000006E-2</v>
      </c>
      <c r="D191" s="2">
        <v>0.123</v>
      </c>
      <c r="E191" s="2">
        <v>0.14599999999999999</v>
      </c>
      <c r="F191" s="2">
        <v>0.14699999999999999</v>
      </c>
      <c r="G191" s="2">
        <v>0.156</v>
      </c>
      <c r="H191" s="2">
        <v>0.182</v>
      </c>
      <c r="I191" s="2">
        <v>9.7000000000000003E-2</v>
      </c>
    </row>
    <row r="192" spans="1:9" x14ac:dyDescent="0.25">
      <c r="A192" s="2">
        <v>489</v>
      </c>
      <c r="B192" s="2">
        <v>6.8000000000000005E-2</v>
      </c>
      <c r="C192" s="2">
        <v>8.4000000000000005E-2</v>
      </c>
      <c r="D192" s="2">
        <v>0.121</v>
      </c>
      <c r="E192" s="2">
        <v>0.14299999999999999</v>
      </c>
      <c r="F192" s="2">
        <v>0.14399999999999999</v>
      </c>
      <c r="G192" s="2">
        <v>0.153</v>
      </c>
      <c r="H192" s="2">
        <v>0.17799999999999999</v>
      </c>
      <c r="I192" s="2">
        <v>9.5000000000000001E-2</v>
      </c>
    </row>
    <row r="193" spans="1:9" x14ac:dyDescent="0.25">
      <c r="A193" s="2">
        <v>490</v>
      </c>
      <c r="B193" s="2">
        <v>6.8000000000000005E-2</v>
      </c>
      <c r="C193" s="2">
        <v>8.3000000000000004E-2</v>
      </c>
      <c r="D193" s="2">
        <v>0.11799999999999999</v>
      </c>
      <c r="E193" s="2">
        <v>0.13900000000000001</v>
      </c>
      <c r="F193" s="2">
        <v>0.14000000000000001</v>
      </c>
      <c r="G193" s="2">
        <v>0.14899999999999999</v>
      </c>
      <c r="H193" s="2">
        <v>0.17299999999999999</v>
      </c>
      <c r="I193" s="2">
        <v>9.5000000000000001E-2</v>
      </c>
    </row>
    <row r="194" spans="1:9" x14ac:dyDescent="0.25">
      <c r="A194" s="2">
        <v>491</v>
      </c>
      <c r="B194" s="2">
        <v>6.8000000000000005E-2</v>
      </c>
      <c r="C194" s="2">
        <v>8.2000000000000003E-2</v>
      </c>
      <c r="D194" s="2">
        <v>0.11600000000000001</v>
      </c>
      <c r="E194" s="2">
        <v>0.13600000000000001</v>
      </c>
      <c r="F194" s="2">
        <v>0.13700000000000001</v>
      </c>
      <c r="G194" s="2">
        <v>0.14499999999999999</v>
      </c>
      <c r="H194" s="2">
        <v>0.16900000000000001</v>
      </c>
      <c r="I194" s="2">
        <v>9.4E-2</v>
      </c>
    </row>
    <row r="195" spans="1:9" x14ac:dyDescent="0.25">
      <c r="A195" s="2">
        <v>492</v>
      </c>
      <c r="B195" s="2">
        <v>6.8000000000000005E-2</v>
      </c>
      <c r="C195" s="2">
        <v>8.1000000000000003E-2</v>
      </c>
      <c r="D195" s="2">
        <v>0.114</v>
      </c>
      <c r="E195" s="2">
        <v>0.13300000000000001</v>
      </c>
      <c r="F195" s="2">
        <v>0.13400000000000001</v>
      </c>
      <c r="G195" s="2">
        <v>0.14199999999999999</v>
      </c>
      <c r="H195" s="2">
        <v>0.16500000000000001</v>
      </c>
      <c r="I195" s="2">
        <v>9.2999999999999999E-2</v>
      </c>
    </row>
    <row r="196" spans="1:9" x14ac:dyDescent="0.25">
      <c r="A196" s="2">
        <v>493</v>
      </c>
      <c r="B196" s="2">
        <v>6.8000000000000005E-2</v>
      </c>
      <c r="C196" s="2">
        <v>8.1000000000000003E-2</v>
      </c>
      <c r="D196" s="2">
        <v>0.113</v>
      </c>
      <c r="E196" s="2">
        <v>0.13100000000000001</v>
      </c>
      <c r="F196" s="2">
        <v>0.13100000000000001</v>
      </c>
      <c r="G196" s="2">
        <v>0.13900000000000001</v>
      </c>
      <c r="H196" s="2">
        <v>0.16200000000000001</v>
      </c>
      <c r="I196" s="2">
        <v>9.1999999999999998E-2</v>
      </c>
    </row>
    <row r="197" spans="1:9" x14ac:dyDescent="0.25">
      <c r="A197" s="2">
        <v>494</v>
      </c>
      <c r="B197" s="2">
        <v>6.8000000000000005E-2</v>
      </c>
      <c r="C197" s="2">
        <v>0.08</v>
      </c>
      <c r="D197" s="2">
        <v>0.111</v>
      </c>
      <c r="E197" s="2">
        <v>0.128</v>
      </c>
      <c r="F197" s="2">
        <v>0.129</v>
      </c>
      <c r="G197" s="2">
        <v>0.13700000000000001</v>
      </c>
      <c r="H197" s="2">
        <v>0.158</v>
      </c>
      <c r="I197" s="2">
        <v>9.0999999999999998E-2</v>
      </c>
    </row>
    <row r="198" spans="1:9" x14ac:dyDescent="0.25">
      <c r="A198" s="2">
        <v>495</v>
      </c>
      <c r="B198" s="2">
        <v>6.8000000000000005E-2</v>
      </c>
      <c r="C198" s="2">
        <v>7.9000000000000001E-2</v>
      </c>
      <c r="D198" s="2">
        <v>0.109</v>
      </c>
      <c r="E198" s="2">
        <v>0.126</v>
      </c>
      <c r="F198" s="2">
        <v>0.126</v>
      </c>
      <c r="G198" s="2">
        <v>0.13400000000000001</v>
      </c>
      <c r="H198" s="2">
        <v>0.155</v>
      </c>
      <c r="I198" s="2">
        <v>0.09</v>
      </c>
    </row>
    <row r="199" spans="1:9" x14ac:dyDescent="0.25">
      <c r="A199" s="2">
        <v>496</v>
      </c>
      <c r="B199" s="2">
        <v>6.8000000000000005E-2</v>
      </c>
      <c r="C199" s="2">
        <v>7.8E-2</v>
      </c>
      <c r="D199" s="2">
        <v>0.107</v>
      </c>
      <c r="E199" s="2">
        <v>0.123</v>
      </c>
      <c r="F199" s="2">
        <v>0.123</v>
      </c>
      <c r="G199" s="2">
        <v>0.13100000000000001</v>
      </c>
      <c r="H199" s="2">
        <v>0.151</v>
      </c>
      <c r="I199" s="2">
        <v>8.8999999999999996E-2</v>
      </c>
    </row>
    <row r="200" spans="1:9" x14ac:dyDescent="0.25">
      <c r="A200" s="2">
        <v>497</v>
      </c>
      <c r="B200" s="2">
        <v>6.8000000000000005E-2</v>
      </c>
      <c r="C200" s="2">
        <v>7.6999999999999999E-2</v>
      </c>
      <c r="D200" s="2">
        <v>0.105</v>
      </c>
      <c r="E200" s="2">
        <v>0.121</v>
      </c>
      <c r="F200" s="2">
        <v>0.121</v>
      </c>
      <c r="G200" s="2">
        <v>0.128</v>
      </c>
      <c r="H200" s="2">
        <v>0.14799999999999999</v>
      </c>
      <c r="I200" s="2">
        <v>8.8999999999999996E-2</v>
      </c>
    </row>
    <row r="201" spans="1:9" x14ac:dyDescent="0.25">
      <c r="A201" s="2">
        <v>498</v>
      </c>
      <c r="B201" s="2">
        <v>6.8000000000000005E-2</v>
      </c>
      <c r="C201" s="2">
        <v>7.6999999999999999E-2</v>
      </c>
      <c r="D201" s="2">
        <v>0.10299999999999999</v>
      </c>
      <c r="E201" s="2">
        <v>0.11899999999999999</v>
      </c>
      <c r="F201" s="2">
        <v>0.11899999999999999</v>
      </c>
      <c r="G201" s="2">
        <v>0.126</v>
      </c>
      <c r="H201" s="2">
        <v>0.14499999999999999</v>
      </c>
      <c r="I201" s="2">
        <v>8.8999999999999996E-2</v>
      </c>
    </row>
    <row r="202" spans="1:9" x14ac:dyDescent="0.25">
      <c r="A202" s="2">
        <v>499</v>
      </c>
      <c r="B202" s="2">
        <v>6.8000000000000005E-2</v>
      </c>
      <c r="C202" s="2">
        <v>7.5999999999999998E-2</v>
      </c>
      <c r="D202" s="2">
        <v>0.10199999999999999</v>
      </c>
      <c r="E202" s="2">
        <v>0.11700000000000001</v>
      </c>
      <c r="F202" s="2">
        <v>0.11700000000000001</v>
      </c>
      <c r="G202" s="2">
        <v>0.123</v>
      </c>
      <c r="H202" s="2">
        <v>0.14199999999999999</v>
      </c>
      <c r="I202" s="2">
        <v>8.7999999999999995E-2</v>
      </c>
    </row>
    <row r="203" spans="1:9" x14ac:dyDescent="0.25">
      <c r="A203" s="2">
        <v>500</v>
      </c>
      <c r="B203" s="2">
        <v>6.7000000000000004E-2</v>
      </c>
      <c r="C203" s="2">
        <v>7.5999999999999998E-2</v>
      </c>
      <c r="D203" s="2">
        <v>0.10100000000000001</v>
      </c>
      <c r="E203" s="2">
        <v>0.115</v>
      </c>
      <c r="F203" s="2">
        <v>0.115</v>
      </c>
      <c r="G203" s="2">
        <v>0.122</v>
      </c>
      <c r="H203" s="2">
        <v>0.14000000000000001</v>
      </c>
      <c r="I203" s="2">
        <v>8.6999999999999994E-2</v>
      </c>
    </row>
    <row r="204" spans="1:9" x14ac:dyDescent="0.25">
      <c r="A204" s="2">
        <v>501</v>
      </c>
      <c r="B204" s="2">
        <v>6.7000000000000004E-2</v>
      </c>
      <c r="C204" s="2">
        <v>7.4999999999999997E-2</v>
      </c>
      <c r="D204" s="2">
        <v>9.9000000000000005E-2</v>
      </c>
      <c r="E204" s="2">
        <v>0.113</v>
      </c>
      <c r="F204" s="2">
        <v>0.113</v>
      </c>
      <c r="G204" s="2">
        <v>0.11899999999999999</v>
      </c>
      <c r="H204" s="2">
        <v>0.13800000000000001</v>
      </c>
      <c r="I204" s="2">
        <v>8.5999999999999993E-2</v>
      </c>
    </row>
    <row r="205" spans="1:9" x14ac:dyDescent="0.25">
      <c r="A205" s="2">
        <v>502</v>
      </c>
      <c r="B205" s="2">
        <v>6.7000000000000004E-2</v>
      </c>
      <c r="C205" s="2">
        <v>7.4999999999999997E-2</v>
      </c>
      <c r="D205" s="2">
        <v>9.8000000000000004E-2</v>
      </c>
      <c r="E205" s="2">
        <v>0.111</v>
      </c>
      <c r="F205" s="2">
        <v>0.111</v>
      </c>
      <c r="G205" s="2">
        <v>0.11799999999999999</v>
      </c>
      <c r="H205" s="2">
        <v>0.13500000000000001</v>
      </c>
      <c r="I205" s="2">
        <v>8.5000000000000006E-2</v>
      </c>
    </row>
    <row r="206" spans="1:9" x14ac:dyDescent="0.25">
      <c r="A206" s="2">
        <v>503</v>
      </c>
      <c r="B206" s="2">
        <v>6.7000000000000004E-2</v>
      </c>
      <c r="C206" s="2">
        <v>7.3999999999999996E-2</v>
      </c>
      <c r="D206" s="2">
        <v>9.7000000000000003E-2</v>
      </c>
      <c r="E206" s="2">
        <v>0.109</v>
      </c>
      <c r="F206" s="2">
        <v>0.11</v>
      </c>
      <c r="G206" s="2">
        <v>0.115</v>
      </c>
      <c r="H206" s="2">
        <v>0.13200000000000001</v>
      </c>
      <c r="I206" s="2">
        <v>8.5000000000000006E-2</v>
      </c>
    </row>
    <row r="207" spans="1:9" x14ac:dyDescent="0.25">
      <c r="A207" s="2">
        <v>504</v>
      </c>
      <c r="B207" s="2">
        <v>6.7000000000000004E-2</v>
      </c>
      <c r="C207" s="2">
        <v>7.3999999999999996E-2</v>
      </c>
      <c r="D207" s="2">
        <v>9.5000000000000001E-2</v>
      </c>
      <c r="E207" s="2">
        <v>0.108</v>
      </c>
      <c r="F207" s="2">
        <v>0.108</v>
      </c>
      <c r="G207" s="2">
        <v>0.113</v>
      </c>
      <c r="H207" s="2">
        <v>0.13</v>
      </c>
      <c r="I207" s="2">
        <v>8.4000000000000005E-2</v>
      </c>
    </row>
    <row r="208" spans="1:9" x14ac:dyDescent="0.25">
      <c r="A208" s="2">
        <v>505</v>
      </c>
      <c r="B208" s="2">
        <v>6.7000000000000004E-2</v>
      </c>
      <c r="C208" s="2">
        <v>7.2999999999999995E-2</v>
      </c>
      <c r="D208" s="2">
        <v>9.4E-2</v>
      </c>
      <c r="E208" s="2">
        <v>0.106</v>
      </c>
      <c r="F208" s="2">
        <v>0.106</v>
      </c>
      <c r="G208" s="2">
        <v>0.112</v>
      </c>
      <c r="H208" s="2">
        <v>0.128</v>
      </c>
      <c r="I208" s="2">
        <v>8.3000000000000004E-2</v>
      </c>
    </row>
    <row r="209" spans="1:9" x14ac:dyDescent="0.25">
      <c r="A209" s="2">
        <v>506</v>
      </c>
      <c r="B209" s="2">
        <v>6.7000000000000004E-2</v>
      </c>
      <c r="C209" s="2">
        <v>7.2999999999999995E-2</v>
      </c>
      <c r="D209" s="2">
        <v>9.2999999999999999E-2</v>
      </c>
      <c r="E209" s="2">
        <v>0.104</v>
      </c>
      <c r="F209" s="2">
        <v>0.105</v>
      </c>
      <c r="G209" s="2">
        <v>0.11</v>
      </c>
      <c r="H209" s="2">
        <v>0.126</v>
      </c>
      <c r="I209" s="2">
        <v>8.3000000000000004E-2</v>
      </c>
    </row>
    <row r="210" spans="1:9" x14ac:dyDescent="0.25">
      <c r="A210" s="2">
        <v>507</v>
      </c>
      <c r="B210" s="2">
        <v>6.7000000000000004E-2</v>
      </c>
      <c r="C210" s="2">
        <v>7.1999999999999995E-2</v>
      </c>
      <c r="D210" s="2">
        <v>9.1999999999999998E-2</v>
      </c>
      <c r="E210" s="2">
        <v>0.10199999999999999</v>
      </c>
      <c r="F210" s="2">
        <v>0.10199999999999999</v>
      </c>
      <c r="G210" s="2">
        <v>0.108</v>
      </c>
      <c r="H210" s="2">
        <v>0.123</v>
      </c>
      <c r="I210" s="2">
        <v>8.2000000000000003E-2</v>
      </c>
    </row>
    <row r="211" spans="1:9" x14ac:dyDescent="0.25">
      <c r="A211" s="2">
        <v>508</v>
      </c>
      <c r="B211" s="2">
        <v>6.7000000000000004E-2</v>
      </c>
      <c r="C211" s="2">
        <v>7.1999999999999995E-2</v>
      </c>
      <c r="D211" s="2">
        <v>0.09</v>
      </c>
      <c r="E211" s="2">
        <v>0.10100000000000001</v>
      </c>
      <c r="F211" s="2">
        <v>0.10100000000000001</v>
      </c>
      <c r="G211" s="2">
        <v>0.106</v>
      </c>
      <c r="H211" s="2">
        <v>0.12</v>
      </c>
      <c r="I211" s="2">
        <v>8.2000000000000003E-2</v>
      </c>
    </row>
    <row r="212" spans="1:9" x14ac:dyDescent="0.25">
      <c r="A212" s="2">
        <v>509</v>
      </c>
      <c r="B212" s="2">
        <v>6.7000000000000004E-2</v>
      </c>
      <c r="C212" s="2">
        <v>7.1999999999999995E-2</v>
      </c>
      <c r="D212" s="2">
        <v>8.8999999999999996E-2</v>
      </c>
      <c r="E212" s="2">
        <v>9.9000000000000005E-2</v>
      </c>
      <c r="F212" s="2">
        <v>9.9000000000000005E-2</v>
      </c>
      <c r="G212" s="2">
        <v>0.10299999999999999</v>
      </c>
      <c r="H212" s="2">
        <v>0.11799999999999999</v>
      </c>
      <c r="I212" s="2">
        <v>8.1000000000000003E-2</v>
      </c>
    </row>
    <row r="213" spans="1:9" x14ac:dyDescent="0.25">
      <c r="A213" s="2">
        <v>510</v>
      </c>
      <c r="B213" s="2">
        <v>6.7000000000000004E-2</v>
      </c>
      <c r="C213" s="2">
        <v>7.0999999999999994E-2</v>
      </c>
      <c r="D213" s="2">
        <v>8.6999999999999994E-2</v>
      </c>
      <c r="E213" s="2">
        <v>9.6000000000000002E-2</v>
      </c>
      <c r="F213" s="2">
        <v>9.6000000000000002E-2</v>
      </c>
      <c r="G213" s="2">
        <v>0.10100000000000001</v>
      </c>
      <c r="H213" s="2">
        <v>0.115</v>
      </c>
      <c r="I213" s="2">
        <v>0.08</v>
      </c>
    </row>
    <row r="214" spans="1:9" x14ac:dyDescent="0.25">
      <c r="A214" s="2">
        <v>511</v>
      </c>
      <c r="B214" s="2">
        <v>6.7000000000000004E-2</v>
      </c>
      <c r="C214" s="2">
        <v>7.0999999999999994E-2</v>
      </c>
      <c r="D214" s="2">
        <v>8.5999999999999993E-2</v>
      </c>
      <c r="E214" s="2">
        <v>9.5000000000000001E-2</v>
      </c>
      <c r="F214" s="2">
        <v>9.5000000000000001E-2</v>
      </c>
      <c r="G214" s="2">
        <v>9.9000000000000005E-2</v>
      </c>
      <c r="H214" s="2">
        <v>0.113</v>
      </c>
      <c r="I214" s="2">
        <v>0.08</v>
      </c>
    </row>
    <row r="215" spans="1:9" x14ac:dyDescent="0.25">
      <c r="A215" s="2">
        <v>512</v>
      </c>
      <c r="B215" s="2">
        <v>6.6000000000000003E-2</v>
      </c>
      <c r="C215" s="2">
        <v>7.0000000000000007E-2</v>
      </c>
      <c r="D215" s="2">
        <v>8.4000000000000005E-2</v>
      </c>
      <c r="E215" s="2">
        <v>9.2999999999999999E-2</v>
      </c>
      <c r="F215" s="2">
        <v>9.2999999999999999E-2</v>
      </c>
      <c r="G215" s="2">
        <v>9.7000000000000003E-2</v>
      </c>
      <c r="H215" s="2">
        <v>0.11</v>
      </c>
      <c r="I215" s="2">
        <v>7.9000000000000001E-2</v>
      </c>
    </row>
    <row r="216" spans="1:9" x14ac:dyDescent="0.25">
      <c r="A216" s="2">
        <v>513</v>
      </c>
      <c r="B216" s="2">
        <v>6.6000000000000003E-2</v>
      </c>
      <c r="C216" s="2">
        <v>7.0000000000000007E-2</v>
      </c>
      <c r="D216" s="2">
        <v>8.3000000000000004E-2</v>
      </c>
      <c r="E216" s="2">
        <v>9.0999999999999998E-2</v>
      </c>
      <c r="F216" s="2">
        <v>9.0999999999999998E-2</v>
      </c>
      <c r="G216" s="2">
        <v>9.5000000000000001E-2</v>
      </c>
      <c r="H216" s="2">
        <v>0.107</v>
      </c>
      <c r="I216" s="2">
        <v>7.8E-2</v>
      </c>
    </row>
    <row r="217" spans="1:9" x14ac:dyDescent="0.25">
      <c r="A217" s="2">
        <v>514</v>
      </c>
      <c r="B217" s="2">
        <v>6.6000000000000003E-2</v>
      </c>
      <c r="C217" s="2">
        <v>6.9000000000000006E-2</v>
      </c>
      <c r="D217" s="2">
        <v>8.2000000000000003E-2</v>
      </c>
      <c r="E217" s="2">
        <v>8.8999999999999996E-2</v>
      </c>
      <c r="F217" s="2">
        <v>8.8999999999999996E-2</v>
      </c>
      <c r="G217" s="2">
        <v>9.2999999999999999E-2</v>
      </c>
      <c r="H217" s="2">
        <v>0.104</v>
      </c>
      <c r="I217" s="2">
        <v>7.6999999999999999E-2</v>
      </c>
    </row>
    <row r="218" spans="1:9" x14ac:dyDescent="0.25">
      <c r="A218" s="2">
        <v>515</v>
      </c>
      <c r="B218" s="2">
        <v>6.6000000000000003E-2</v>
      </c>
      <c r="C218" s="2">
        <v>6.9000000000000006E-2</v>
      </c>
      <c r="D218" s="2">
        <v>8.1000000000000003E-2</v>
      </c>
      <c r="E218" s="2">
        <v>8.6999999999999994E-2</v>
      </c>
      <c r="F218" s="2">
        <v>8.6999999999999994E-2</v>
      </c>
      <c r="G218" s="2">
        <v>9.0999999999999998E-2</v>
      </c>
      <c r="H218" s="2">
        <v>0.10199999999999999</v>
      </c>
      <c r="I218" s="2">
        <v>7.8E-2</v>
      </c>
    </row>
    <row r="219" spans="1:9" x14ac:dyDescent="0.25">
      <c r="A219" s="2">
        <v>516</v>
      </c>
      <c r="B219" s="2">
        <v>6.6000000000000003E-2</v>
      </c>
      <c r="C219" s="2">
        <v>6.8000000000000005E-2</v>
      </c>
      <c r="D219" s="2">
        <v>7.9000000000000001E-2</v>
      </c>
      <c r="E219" s="2">
        <v>8.5000000000000006E-2</v>
      </c>
      <c r="F219" s="2">
        <v>8.5000000000000006E-2</v>
      </c>
      <c r="G219" s="2">
        <v>8.7999999999999995E-2</v>
      </c>
      <c r="H219" s="2">
        <v>0.1</v>
      </c>
      <c r="I219" s="2">
        <v>7.6999999999999999E-2</v>
      </c>
    </row>
    <row r="220" spans="1:9" x14ac:dyDescent="0.25">
      <c r="A220" s="2">
        <v>517</v>
      </c>
      <c r="B220" s="2">
        <v>6.6000000000000003E-2</v>
      </c>
      <c r="C220" s="2">
        <v>6.8000000000000005E-2</v>
      </c>
      <c r="D220" s="2">
        <v>7.8E-2</v>
      </c>
      <c r="E220" s="2">
        <v>8.4000000000000005E-2</v>
      </c>
      <c r="F220" s="2">
        <v>8.3000000000000004E-2</v>
      </c>
      <c r="G220" s="2">
        <v>8.6999999999999994E-2</v>
      </c>
      <c r="H220" s="2">
        <v>9.7000000000000003E-2</v>
      </c>
      <c r="I220" s="2">
        <v>7.5999999999999998E-2</v>
      </c>
    </row>
    <row r="221" spans="1:9" x14ac:dyDescent="0.25">
      <c r="A221" s="2">
        <v>518</v>
      </c>
      <c r="B221" s="2">
        <v>6.6000000000000003E-2</v>
      </c>
      <c r="C221" s="2">
        <v>6.7000000000000004E-2</v>
      </c>
      <c r="D221" s="2">
        <v>7.5999999999999998E-2</v>
      </c>
      <c r="E221" s="2">
        <v>8.2000000000000003E-2</v>
      </c>
      <c r="F221" s="2">
        <v>8.2000000000000003E-2</v>
      </c>
      <c r="G221" s="2">
        <v>8.5000000000000006E-2</v>
      </c>
      <c r="H221" s="2">
        <v>9.5000000000000001E-2</v>
      </c>
      <c r="I221" s="2">
        <v>7.4999999999999997E-2</v>
      </c>
    </row>
    <row r="222" spans="1:9" x14ac:dyDescent="0.25">
      <c r="A222" s="2">
        <v>519</v>
      </c>
      <c r="B222" s="2">
        <v>6.6000000000000003E-2</v>
      </c>
      <c r="C222" s="2">
        <v>6.7000000000000004E-2</v>
      </c>
      <c r="D222" s="2">
        <v>7.5999999999999998E-2</v>
      </c>
      <c r="E222" s="2">
        <v>8.1000000000000003E-2</v>
      </c>
      <c r="F222" s="2">
        <v>0.08</v>
      </c>
      <c r="G222" s="2">
        <v>8.3000000000000004E-2</v>
      </c>
      <c r="H222" s="2">
        <v>9.2999999999999999E-2</v>
      </c>
      <c r="I222" s="2">
        <v>7.4999999999999997E-2</v>
      </c>
    </row>
    <row r="223" spans="1:9" x14ac:dyDescent="0.25">
      <c r="A223" s="2">
        <v>520</v>
      </c>
      <c r="B223" s="2">
        <v>6.6000000000000003E-2</v>
      </c>
      <c r="C223" s="2">
        <v>6.7000000000000004E-2</v>
      </c>
      <c r="D223" s="2">
        <v>7.3999999999999996E-2</v>
      </c>
      <c r="E223" s="2">
        <v>7.9000000000000001E-2</v>
      </c>
      <c r="F223" s="2">
        <v>7.9000000000000001E-2</v>
      </c>
      <c r="G223" s="2">
        <v>8.2000000000000003E-2</v>
      </c>
      <c r="H223" s="2">
        <v>9.0999999999999998E-2</v>
      </c>
      <c r="I223" s="2">
        <v>7.4999999999999997E-2</v>
      </c>
    </row>
    <row r="224" spans="1:9" x14ac:dyDescent="0.25">
      <c r="A224" s="2">
        <v>521</v>
      </c>
      <c r="B224" s="2">
        <v>6.6000000000000003E-2</v>
      </c>
      <c r="C224" s="2">
        <v>6.6000000000000003E-2</v>
      </c>
      <c r="D224" s="2">
        <v>7.2999999999999995E-2</v>
      </c>
      <c r="E224" s="2">
        <v>7.8E-2</v>
      </c>
      <c r="F224" s="2">
        <v>7.6999999999999999E-2</v>
      </c>
      <c r="G224" s="2">
        <v>0.08</v>
      </c>
      <c r="H224" s="2">
        <v>8.8999999999999996E-2</v>
      </c>
      <c r="I224" s="2">
        <v>7.3999999999999996E-2</v>
      </c>
    </row>
    <row r="225" spans="1:9" x14ac:dyDescent="0.25">
      <c r="A225" s="2">
        <v>522</v>
      </c>
      <c r="B225" s="2">
        <v>6.6000000000000003E-2</v>
      </c>
      <c r="C225" s="2">
        <v>6.6000000000000003E-2</v>
      </c>
      <c r="D225" s="2">
        <v>7.1999999999999995E-2</v>
      </c>
      <c r="E225" s="2">
        <v>7.5999999999999998E-2</v>
      </c>
      <c r="F225" s="2">
        <v>7.5999999999999998E-2</v>
      </c>
      <c r="G225" s="2">
        <v>7.9000000000000001E-2</v>
      </c>
      <c r="H225" s="2">
        <v>8.6999999999999994E-2</v>
      </c>
      <c r="I225" s="2">
        <v>7.3999999999999996E-2</v>
      </c>
    </row>
    <row r="226" spans="1:9" x14ac:dyDescent="0.25">
      <c r="A226" s="2">
        <v>523</v>
      </c>
      <c r="B226" s="2">
        <v>6.5000000000000002E-2</v>
      </c>
      <c r="C226" s="2">
        <v>6.5000000000000002E-2</v>
      </c>
      <c r="D226" s="2">
        <v>7.0999999999999994E-2</v>
      </c>
      <c r="E226" s="2">
        <v>7.3999999999999996E-2</v>
      </c>
      <c r="F226" s="2">
        <v>7.3999999999999996E-2</v>
      </c>
      <c r="G226" s="2">
        <v>7.6999999999999999E-2</v>
      </c>
      <c r="H226" s="2">
        <v>8.5000000000000006E-2</v>
      </c>
      <c r="I226" s="2">
        <v>7.3999999999999996E-2</v>
      </c>
    </row>
    <row r="227" spans="1:9" x14ac:dyDescent="0.25">
      <c r="A227" s="2">
        <v>524</v>
      </c>
      <c r="B227" s="2">
        <v>6.6000000000000003E-2</v>
      </c>
      <c r="C227" s="2">
        <v>6.5000000000000002E-2</v>
      </c>
      <c r="D227" s="2">
        <v>7.0999999999999994E-2</v>
      </c>
      <c r="E227" s="2">
        <v>7.2999999999999995E-2</v>
      </c>
      <c r="F227" s="2">
        <v>7.2999999999999995E-2</v>
      </c>
      <c r="G227" s="2">
        <v>7.5999999999999998E-2</v>
      </c>
      <c r="H227" s="2">
        <v>8.4000000000000005E-2</v>
      </c>
      <c r="I227" s="2">
        <v>7.2999999999999995E-2</v>
      </c>
    </row>
    <row r="228" spans="1:9" x14ac:dyDescent="0.25">
      <c r="A228" s="2">
        <v>525</v>
      </c>
      <c r="B228" s="2">
        <v>6.5000000000000002E-2</v>
      </c>
      <c r="C228" s="2">
        <v>6.5000000000000002E-2</v>
      </c>
      <c r="D228" s="2">
        <v>7.0000000000000007E-2</v>
      </c>
      <c r="E228" s="2">
        <v>7.1999999999999995E-2</v>
      </c>
      <c r="F228" s="2">
        <v>7.1999999999999995E-2</v>
      </c>
      <c r="G228" s="2">
        <v>7.3999999999999996E-2</v>
      </c>
      <c r="H228" s="2">
        <v>8.2000000000000003E-2</v>
      </c>
      <c r="I228" s="2">
        <v>7.1999999999999995E-2</v>
      </c>
    </row>
    <row r="229" spans="1:9" x14ac:dyDescent="0.25">
      <c r="A229" s="2">
        <v>526</v>
      </c>
      <c r="B229" s="2">
        <v>6.5000000000000002E-2</v>
      </c>
      <c r="C229" s="2">
        <v>6.4000000000000001E-2</v>
      </c>
      <c r="D229" s="2">
        <v>6.9000000000000006E-2</v>
      </c>
      <c r="E229" s="2">
        <v>7.0999999999999994E-2</v>
      </c>
      <c r="F229" s="2">
        <v>7.0999999999999994E-2</v>
      </c>
      <c r="G229" s="2">
        <v>7.2999999999999995E-2</v>
      </c>
      <c r="H229" s="2">
        <v>8.1000000000000003E-2</v>
      </c>
      <c r="I229" s="2">
        <v>7.0999999999999994E-2</v>
      </c>
    </row>
    <row r="230" spans="1:9" x14ac:dyDescent="0.25">
      <c r="A230" s="2">
        <v>527</v>
      </c>
      <c r="B230" s="2">
        <v>6.5000000000000002E-2</v>
      </c>
      <c r="C230" s="2">
        <v>6.4000000000000001E-2</v>
      </c>
      <c r="D230" s="2">
        <v>6.8000000000000005E-2</v>
      </c>
      <c r="E230" s="2">
        <v>7.0000000000000007E-2</v>
      </c>
      <c r="F230" s="2">
        <v>7.0000000000000007E-2</v>
      </c>
      <c r="G230" s="2">
        <v>7.1999999999999995E-2</v>
      </c>
      <c r="H230" s="2">
        <v>7.9000000000000001E-2</v>
      </c>
      <c r="I230" s="2">
        <v>7.0999999999999994E-2</v>
      </c>
    </row>
    <row r="231" spans="1:9" x14ac:dyDescent="0.25">
      <c r="A231" s="2">
        <v>528</v>
      </c>
      <c r="B231" s="2">
        <v>6.5000000000000002E-2</v>
      </c>
      <c r="C231" s="2">
        <v>6.4000000000000001E-2</v>
      </c>
      <c r="D231" s="2">
        <v>6.8000000000000005E-2</v>
      </c>
      <c r="E231" s="2">
        <v>6.9000000000000006E-2</v>
      </c>
      <c r="F231" s="2">
        <v>6.9000000000000006E-2</v>
      </c>
      <c r="G231" s="2">
        <v>7.0999999999999994E-2</v>
      </c>
      <c r="H231" s="2">
        <v>7.9000000000000001E-2</v>
      </c>
      <c r="I231" s="2">
        <v>7.0999999999999994E-2</v>
      </c>
    </row>
    <row r="232" spans="1:9" x14ac:dyDescent="0.25">
      <c r="A232" s="2">
        <v>529</v>
      </c>
      <c r="B232" s="2">
        <v>6.5000000000000002E-2</v>
      </c>
      <c r="C232" s="2">
        <v>6.4000000000000001E-2</v>
      </c>
      <c r="D232" s="2">
        <v>6.7000000000000004E-2</v>
      </c>
      <c r="E232" s="2">
        <v>6.8000000000000005E-2</v>
      </c>
      <c r="F232" s="2">
        <v>6.9000000000000006E-2</v>
      </c>
      <c r="G232" s="2">
        <v>7.0000000000000007E-2</v>
      </c>
      <c r="H232" s="2">
        <v>7.6999999999999999E-2</v>
      </c>
      <c r="I232" s="2">
        <v>7.0999999999999994E-2</v>
      </c>
    </row>
    <row r="233" spans="1:9" x14ac:dyDescent="0.25">
      <c r="A233" s="2">
        <v>530</v>
      </c>
      <c r="B233" s="2">
        <v>6.5000000000000002E-2</v>
      </c>
      <c r="C233" s="2">
        <v>6.4000000000000001E-2</v>
      </c>
      <c r="D233" s="2">
        <v>6.7000000000000004E-2</v>
      </c>
      <c r="E233" s="2">
        <v>6.8000000000000005E-2</v>
      </c>
      <c r="F233" s="2">
        <v>6.8000000000000005E-2</v>
      </c>
      <c r="G233" s="2">
        <v>7.0000000000000007E-2</v>
      </c>
      <c r="H233" s="2">
        <v>7.6999999999999999E-2</v>
      </c>
      <c r="I233" s="2">
        <v>7.0000000000000007E-2</v>
      </c>
    </row>
    <row r="234" spans="1:9" x14ac:dyDescent="0.25">
      <c r="A234" s="2">
        <v>531</v>
      </c>
      <c r="B234" s="2">
        <v>6.5000000000000002E-2</v>
      </c>
      <c r="C234" s="2">
        <v>6.4000000000000001E-2</v>
      </c>
      <c r="D234" s="2">
        <v>6.7000000000000004E-2</v>
      </c>
      <c r="E234" s="2">
        <v>6.7000000000000004E-2</v>
      </c>
      <c r="F234" s="2">
        <v>6.8000000000000005E-2</v>
      </c>
      <c r="G234" s="2">
        <v>6.9000000000000006E-2</v>
      </c>
      <c r="H234" s="2">
        <v>7.5999999999999998E-2</v>
      </c>
      <c r="I234" s="2">
        <v>7.0000000000000007E-2</v>
      </c>
    </row>
    <row r="235" spans="1:9" x14ac:dyDescent="0.25">
      <c r="A235" s="2">
        <v>532</v>
      </c>
      <c r="B235" s="2">
        <v>6.5000000000000002E-2</v>
      </c>
      <c r="C235" s="2">
        <v>6.4000000000000001E-2</v>
      </c>
      <c r="D235" s="2">
        <v>6.6000000000000003E-2</v>
      </c>
      <c r="E235" s="2">
        <v>6.7000000000000004E-2</v>
      </c>
      <c r="F235" s="2">
        <v>6.7000000000000004E-2</v>
      </c>
      <c r="G235" s="2">
        <v>6.9000000000000006E-2</v>
      </c>
      <c r="H235" s="2">
        <v>7.4999999999999997E-2</v>
      </c>
      <c r="I235" s="2">
        <v>7.0000000000000007E-2</v>
      </c>
    </row>
    <row r="236" spans="1:9" x14ac:dyDescent="0.25">
      <c r="A236" s="2">
        <v>533</v>
      </c>
      <c r="B236" s="2">
        <v>6.5000000000000002E-2</v>
      </c>
      <c r="C236" s="2">
        <v>6.3E-2</v>
      </c>
      <c r="D236" s="2">
        <v>6.6000000000000003E-2</v>
      </c>
      <c r="E236" s="2">
        <v>6.6000000000000003E-2</v>
      </c>
      <c r="F236" s="2">
        <v>6.6000000000000003E-2</v>
      </c>
      <c r="G236" s="2">
        <v>6.8000000000000005E-2</v>
      </c>
      <c r="H236" s="2">
        <v>7.3999999999999996E-2</v>
      </c>
      <c r="I236" s="2">
        <v>6.9000000000000006E-2</v>
      </c>
    </row>
    <row r="237" spans="1:9" x14ac:dyDescent="0.25">
      <c r="A237" s="2">
        <v>534</v>
      </c>
      <c r="B237" s="2">
        <v>6.5000000000000002E-2</v>
      </c>
      <c r="C237" s="2">
        <v>6.3E-2</v>
      </c>
      <c r="D237" s="2">
        <v>6.5000000000000002E-2</v>
      </c>
      <c r="E237" s="2">
        <v>6.6000000000000003E-2</v>
      </c>
      <c r="F237" s="2">
        <v>6.6000000000000003E-2</v>
      </c>
      <c r="G237" s="2">
        <v>6.8000000000000005E-2</v>
      </c>
      <c r="H237" s="2">
        <v>7.3999999999999996E-2</v>
      </c>
      <c r="I237" s="2">
        <v>6.9000000000000006E-2</v>
      </c>
    </row>
    <row r="238" spans="1:9" x14ac:dyDescent="0.25">
      <c r="A238" s="2">
        <v>535</v>
      </c>
      <c r="B238" s="2">
        <v>6.5000000000000002E-2</v>
      </c>
      <c r="C238" s="2">
        <v>6.3E-2</v>
      </c>
      <c r="D238" s="2">
        <v>6.5000000000000002E-2</v>
      </c>
      <c r="E238" s="2">
        <v>6.5000000000000002E-2</v>
      </c>
      <c r="F238" s="2">
        <v>6.5000000000000002E-2</v>
      </c>
      <c r="G238" s="2">
        <v>6.7000000000000004E-2</v>
      </c>
      <c r="H238" s="2">
        <v>7.2999999999999995E-2</v>
      </c>
      <c r="I238" s="2">
        <v>6.9000000000000006E-2</v>
      </c>
    </row>
    <row r="239" spans="1:9" x14ac:dyDescent="0.25">
      <c r="A239" s="2">
        <v>536</v>
      </c>
      <c r="B239" s="2">
        <v>6.4000000000000001E-2</v>
      </c>
      <c r="C239" s="2">
        <v>6.3E-2</v>
      </c>
      <c r="D239" s="2">
        <v>6.5000000000000002E-2</v>
      </c>
      <c r="E239" s="2">
        <v>6.5000000000000002E-2</v>
      </c>
      <c r="F239" s="2">
        <v>6.5000000000000002E-2</v>
      </c>
      <c r="G239" s="2">
        <v>6.6000000000000003E-2</v>
      </c>
      <c r="H239" s="2">
        <v>7.1999999999999995E-2</v>
      </c>
      <c r="I239" s="2">
        <v>6.9000000000000006E-2</v>
      </c>
    </row>
    <row r="240" spans="1:9" x14ac:dyDescent="0.25">
      <c r="A240" s="2">
        <v>537</v>
      </c>
      <c r="B240" s="2">
        <v>6.4000000000000001E-2</v>
      </c>
      <c r="C240" s="2">
        <v>6.3E-2</v>
      </c>
      <c r="D240" s="2">
        <v>6.4000000000000001E-2</v>
      </c>
      <c r="E240" s="2">
        <v>6.4000000000000001E-2</v>
      </c>
      <c r="F240" s="2">
        <v>6.5000000000000002E-2</v>
      </c>
      <c r="G240" s="2">
        <v>6.6000000000000003E-2</v>
      </c>
      <c r="H240" s="2">
        <v>7.1999999999999995E-2</v>
      </c>
      <c r="I240" s="2">
        <v>6.9000000000000006E-2</v>
      </c>
    </row>
    <row r="241" spans="1:9" x14ac:dyDescent="0.25">
      <c r="A241" s="2">
        <v>538</v>
      </c>
      <c r="B241" s="2">
        <v>6.5000000000000002E-2</v>
      </c>
      <c r="C241" s="2">
        <v>6.3E-2</v>
      </c>
      <c r="D241" s="2">
        <v>6.4000000000000001E-2</v>
      </c>
      <c r="E241" s="2">
        <v>6.4000000000000001E-2</v>
      </c>
      <c r="F241" s="2">
        <v>6.5000000000000002E-2</v>
      </c>
      <c r="G241" s="2">
        <v>6.6000000000000003E-2</v>
      </c>
      <c r="H241" s="2">
        <v>7.0999999999999994E-2</v>
      </c>
      <c r="I241" s="2">
        <v>6.9000000000000006E-2</v>
      </c>
    </row>
    <row r="242" spans="1:9" x14ac:dyDescent="0.25">
      <c r="A242" s="2">
        <v>539</v>
      </c>
      <c r="B242" s="2">
        <v>6.4000000000000001E-2</v>
      </c>
      <c r="C242" s="2">
        <v>6.3E-2</v>
      </c>
      <c r="D242" s="2">
        <v>6.3E-2</v>
      </c>
      <c r="E242" s="2">
        <v>6.3E-2</v>
      </c>
      <c r="F242" s="2">
        <v>6.4000000000000001E-2</v>
      </c>
      <c r="G242" s="2">
        <v>6.5000000000000002E-2</v>
      </c>
      <c r="H242" s="2">
        <v>7.0999999999999994E-2</v>
      </c>
      <c r="I242" s="2">
        <v>6.8000000000000005E-2</v>
      </c>
    </row>
    <row r="243" spans="1:9" x14ac:dyDescent="0.25">
      <c r="A243" s="2">
        <v>540</v>
      </c>
      <c r="B243" s="2">
        <v>6.4000000000000001E-2</v>
      </c>
      <c r="C243" s="2">
        <v>6.3E-2</v>
      </c>
      <c r="D243" s="2">
        <v>6.3E-2</v>
      </c>
      <c r="E243" s="2">
        <v>6.3E-2</v>
      </c>
      <c r="F243" s="2">
        <v>6.4000000000000001E-2</v>
      </c>
      <c r="G243" s="2">
        <v>6.5000000000000002E-2</v>
      </c>
      <c r="H243" s="2">
        <v>7.0000000000000007E-2</v>
      </c>
      <c r="I243" s="2">
        <v>6.9000000000000006E-2</v>
      </c>
    </row>
    <row r="244" spans="1:9" x14ac:dyDescent="0.25">
      <c r="A244" s="2">
        <v>541</v>
      </c>
      <c r="B244" s="2">
        <v>6.4000000000000001E-2</v>
      </c>
      <c r="C244" s="2">
        <v>6.3E-2</v>
      </c>
      <c r="D244" s="2">
        <v>6.3E-2</v>
      </c>
      <c r="E244" s="2">
        <v>6.3E-2</v>
      </c>
      <c r="F244" s="2">
        <v>6.3E-2</v>
      </c>
      <c r="G244" s="2">
        <v>6.4000000000000001E-2</v>
      </c>
      <c r="H244" s="2">
        <v>7.0000000000000007E-2</v>
      </c>
      <c r="I244" s="2">
        <v>6.9000000000000006E-2</v>
      </c>
    </row>
    <row r="245" spans="1:9" x14ac:dyDescent="0.25">
      <c r="A245" s="2">
        <v>542</v>
      </c>
      <c r="B245" s="2">
        <v>6.4000000000000001E-2</v>
      </c>
      <c r="C245" s="2">
        <v>6.3E-2</v>
      </c>
      <c r="D245" s="2">
        <v>6.3E-2</v>
      </c>
      <c r="E245" s="2">
        <v>6.3E-2</v>
      </c>
      <c r="F245" s="2">
        <v>6.3E-2</v>
      </c>
      <c r="G245" s="2">
        <v>6.4000000000000001E-2</v>
      </c>
      <c r="H245" s="2">
        <v>7.0000000000000007E-2</v>
      </c>
      <c r="I245" s="2">
        <v>6.9000000000000006E-2</v>
      </c>
    </row>
    <row r="246" spans="1:9" x14ac:dyDescent="0.25">
      <c r="A246" s="2">
        <v>543</v>
      </c>
      <c r="B246" s="2">
        <v>6.4000000000000001E-2</v>
      </c>
      <c r="C246" s="2">
        <v>6.3E-2</v>
      </c>
      <c r="D246" s="2">
        <v>6.3E-2</v>
      </c>
      <c r="E246" s="2">
        <v>6.3E-2</v>
      </c>
      <c r="F246" s="2">
        <v>6.3E-2</v>
      </c>
      <c r="G246" s="2">
        <v>6.4000000000000001E-2</v>
      </c>
      <c r="H246" s="2">
        <v>7.0000000000000007E-2</v>
      </c>
      <c r="I246" s="2">
        <v>6.8000000000000005E-2</v>
      </c>
    </row>
    <row r="247" spans="1:9" x14ac:dyDescent="0.25">
      <c r="A247" s="2">
        <v>544</v>
      </c>
      <c r="B247" s="2">
        <v>6.4000000000000001E-2</v>
      </c>
      <c r="C247" s="2">
        <v>6.3E-2</v>
      </c>
      <c r="D247" s="2">
        <v>6.3E-2</v>
      </c>
      <c r="E247" s="2">
        <v>6.2E-2</v>
      </c>
      <c r="F247" s="2">
        <v>6.3E-2</v>
      </c>
      <c r="G247" s="2">
        <v>6.4000000000000001E-2</v>
      </c>
      <c r="H247" s="2">
        <v>6.9000000000000006E-2</v>
      </c>
      <c r="I247" s="2">
        <v>6.7000000000000004E-2</v>
      </c>
    </row>
    <row r="248" spans="1:9" x14ac:dyDescent="0.25">
      <c r="A248" s="2">
        <v>545</v>
      </c>
      <c r="B248" s="2">
        <v>6.4000000000000001E-2</v>
      </c>
      <c r="C248" s="2">
        <v>6.3E-2</v>
      </c>
      <c r="D248" s="2">
        <v>6.3E-2</v>
      </c>
      <c r="E248" s="2">
        <v>6.2E-2</v>
      </c>
      <c r="F248" s="2">
        <v>6.3E-2</v>
      </c>
      <c r="G248" s="2">
        <v>6.4000000000000001E-2</v>
      </c>
      <c r="H248" s="2">
        <v>6.9000000000000006E-2</v>
      </c>
      <c r="I248" s="2">
        <v>6.7000000000000004E-2</v>
      </c>
    </row>
    <row r="249" spans="1:9" x14ac:dyDescent="0.25">
      <c r="A249" s="2">
        <v>546</v>
      </c>
      <c r="B249" s="2">
        <v>6.4000000000000001E-2</v>
      </c>
      <c r="C249" s="2">
        <v>6.2E-2</v>
      </c>
      <c r="D249" s="2">
        <v>6.3E-2</v>
      </c>
      <c r="E249" s="2">
        <v>6.2E-2</v>
      </c>
      <c r="F249" s="2">
        <v>6.3E-2</v>
      </c>
      <c r="G249" s="2">
        <v>6.3E-2</v>
      </c>
      <c r="H249" s="2">
        <v>6.9000000000000006E-2</v>
      </c>
      <c r="I249" s="2">
        <v>6.7000000000000004E-2</v>
      </c>
    </row>
    <row r="250" spans="1:9" x14ac:dyDescent="0.25">
      <c r="A250" s="2">
        <v>547</v>
      </c>
      <c r="B250" s="2">
        <v>6.4000000000000001E-2</v>
      </c>
      <c r="C250" s="2">
        <v>6.2E-2</v>
      </c>
      <c r="D250" s="2">
        <v>6.3E-2</v>
      </c>
      <c r="E250" s="2">
        <v>6.2E-2</v>
      </c>
      <c r="F250" s="2">
        <v>6.2E-2</v>
      </c>
      <c r="G250" s="2">
        <v>6.3E-2</v>
      </c>
      <c r="H250" s="2">
        <v>6.9000000000000006E-2</v>
      </c>
      <c r="I250" s="2">
        <v>6.7000000000000004E-2</v>
      </c>
    </row>
    <row r="251" spans="1:9" x14ac:dyDescent="0.25">
      <c r="A251" s="2">
        <v>548</v>
      </c>
      <c r="B251" s="2">
        <v>6.4000000000000001E-2</v>
      </c>
      <c r="C251" s="2">
        <v>6.2E-2</v>
      </c>
      <c r="D251" s="2">
        <v>6.3E-2</v>
      </c>
      <c r="E251" s="2">
        <v>6.2E-2</v>
      </c>
      <c r="F251" s="2">
        <v>6.2E-2</v>
      </c>
      <c r="G251" s="2">
        <v>6.3E-2</v>
      </c>
      <c r="H251" s="2">
        <v>6.9000000000000006E-2</v>
      </c>
      <c r="I251" s="2">
        <v>6.8000000000000005E-2</v>
      </c>
    </row>
    <row r="252" spans="1:9" x14ac:dyDescent="0.25">
      <c r="A252" s="2">
        <v>549</v>
      </c>
      <c r="B252" s="2">
        <v>6.4000000000000001E-2</v>
      </c>
      <c r="C252" s="2">
        <v>6.3E-2</v>
      </c>
      <c r="D252" s="2">
        <v>6.3E-2</v>
      </c>
      <c r="E252" s="2">
        <v>6.2E-2</v>
      </c>
      <c r="F252" s="2">
        <v>6.2E-2</v>
      </c>
      <c r="G252" s="2">
        <v>6.3E-2</v>
      </c>
      <c r="H252" s="2">
        <v>6.9000000000000006E-2</v>
      </c>
      <c r="I252" s="2">
        <v>6.8000000000000005E-2</v>
      </c>
    </row>
    <row r="253" spans="1:9" x14ac:dyDescent="0.25">
      <c r="A253" s="2">
        <v>550</v>
      </c>
      <c r="B253" s="2">
        <v>6.4000000000000001E-2</v>
      </c>
      <c r="C253" s="2">
        <v>6.2E-2</v>
      </c>
      <c r="D253" s="2">
        <v>6.2E-2</v>
      </c>
      <c r="E253" s="2">
        <v>6.0999999999999999E-2</v>
      </c>
      <c r="F253" s="2">
        <v>6.2E-2</v>
      </c>
      <c r="G253" s="2">
        <v>6.3E-2</v>
      </c>
      <c r="H253" s="2">
        <v>6.8000000000000005E-2</v>
      </c>
      <c r="I253" s="2">
        <v>6.8000000000000005E-2</v>
      </c>
    </row>
    <row r="254" spans="1:9" x14ac:dyDescent="0.25">
      <c r="A254" s="2">
        <v>551</v>
      </c>
      <c r="B254" s="2">
        <v>6.3E-2</v>
      </c>
      <c r="C254" s="2">
        <v>6.2E-2</v>
      </c>
      <c r="D254" s="2">
        <v>6.2E-2</v>
      </c>
      <c r="E254" s="2">
        <v>6.0999999999999999E-2</v>
      </c>
      <c r="F254" s="2">
        <v>6.2E-2</v>
      </c>
      <c r="G254" s="2">
        <v>6.3E-2</v>
      </c>
      <c r="H254" s="2">
        <v>6.8000000000000005E-2</v>
      </c>
      <c r="I254" s="2">
        <v>6.8000000000000005E-2</v>
      </c>
    </row>
    <row r="255" spans="1:9" x14ac:dyDescent="0.25">
      <c r="A255" s="2">
        <v>552</v>
      </c>
      <c r="B255" s="2">
        <v>6.4000000000000001E-2</v>
      </c>
      <c r="C255" s="2">
        <v>6.2E-2</v>
      </c>
      <c r="D255" s="2">
        <v>6.2E-2</v>
      </c>
      <c r="E255" s="2">
        <v>6.0999999999999999E-2</v>
      </c>
      <c r="F255" s="2">
        <v>6.2E-2</v>
      </c>
      <c r="G255" s="2">
        <v>6.3E-2</v>
      </c>
      <c r="H255" s="2">
        <v>6.8000000000000005E-2</v>
      </c>
      <c r="I255" s="2">
        <v>6.7000000000000004E-2</v>
      </c>
    </row>
    <row r="256" spans="1:9" x14ac:dyDescent="0.25">
      <c r="A256" s="2">
        <v>553</v>
      </c>
      <c r="B256" s="2">
        <v>6.3E-2</v>
      </c>
      <c r="C256" s="2">
        <v>6.2E-2</v>
      </c>
      <c r="D256" s="2">
        <v>6.2E-2</v>
      </c>
      <c r="E256" s="2">
        <v>6.0999999999999999E-2</v>
      </c>
      <c r="F256" s="2">
        <v>6.2E-2</v>
      </c>
      <c r="G256" s="2">
        <v>6.3E-2</v>
      </c>
      <c r="H256" s="2">
        <v>6.8000000000000005E-2</v>
      </c>
      <c r="I256" s="2">
        <v>6.8000000000000005E-2</v>
      </c>
    </row>
    <row r="257" spans="1:9" x14ac:dyDescent="0.25">
      <c r="A257" s="2">
        <v>554</v>
      </c>
      <c r="B257" s="2">
        <v>6.3E-2</v>
      </c>
      <c r="C257" s="2">
        <v>6.2E-2</v>
      </c>
      <c r="D257" s="2">
        <v>6.2E-2</v>
      </c>
      <c r="E257" s="2">
        <v>6.0999999999999999E-2</v>
      </c>
      <c r="F257" s="2">
        <v>6.2E-2</v>
      </c>
      <c r="G257" s="2">
        <v>6.3E-2</v>
      </c>
      <c r="H257" s="2">
        <v>6.8000000000000005E-2</v>
      </c>
      <c r="I257" s="2">
        <v>6.8000000000000005E-2</v>
      </c>
    </row>
    <row r="258" spans="1:9" x14ac:dyDescent="0.25">
      <c r="A258" s="2">
        <v>555</v>
      </c>
      <c r="B258" s="2">
        <v>6.3E-2</v>
      </c>
      <c r="C258" s="2">
        <v>6.2E-2</v>
      </c>
      <c r="D258" s="2">
        <v>6.2E-2</v>
      </c>
      <c r="E258" s="2">
        <v>6.0999999999999999E-2</v>
      </c>
      <c r="F258" s="2">
        <v>6.2E-2</v>
      </c>
      <c r="G258" s="2">
        <v>6.3E-2</v>
      </c>
      <c r="H258" s="2">
        <v>6.8000000000000005E-2</v>
      </c>
      <c r="I258" s="2">
        <v>6.8000000000000005E-2</v>
      </c>
    </row>
    <row r="259" spans="1:9" x14ac:dyDescent="0.25">
      <c r="A259" s="2">
        <v>556</v>
      </c>
      <c r="B259" s="2">
        <v>6.3E-2</v>
      </c>
      <c r="C259" s="2">
        <v>6.2E-2</v>
      </c>
      <c r="D259" s="2">
        <v>6.2E-2</v>
      </c>
      <c r="E259" s="2">
        <v>6.0999999999999999E-2</v>
      </c>
      <c r="F259" s="2">
        <v>6.2E-2</v>
      </c>
      <c r="G259" s="2">
        <v>6.3E-2</v>
      </c>
      <c r="H259" s="2">
        <v>6.8000000000000005E-2</v>
      </c>
      <c r="I259" s="2">
        <v>6.8000000000000005E-2</v>
      </c>
    </row>
    <row r="260" spans="1:9" x14ac:dyDescent="0.25">
      <c r="A260" s="2">
        <v>557</v>
      </c>
      <c r="B260" s="2">
        <v>6.3E-2</v>
      </c>
      <c r="C260" s="2">
        <v>6.2E-2</v>
      </c>
      <c r="D260" s="2">
        <v>6.2E-2</v>
      </c>
      <c r="E260" s="2">
        <v>6.0999999999999999E-2</v>
      </c>
      <c r="F260" s="2">
        <v>6.2E-2</v>
      </c>
      <c r="G260" s="2">
        <v>6.3E-2</v>
      </c>
      <c r="H260" s="2">
        <v>6.8000000000000005E-2</v>
      </c>
      <c r="I260" s="2">
        <v>6.8000000000000005E-2</v>
      </c>
    </row>
    <row r="261" spans="1:9" x14ac:dyDescent="0.25">
      <c r="A261" s="2">
        <v>558</v>
      </c>
      <c r="B261" s="2">
        <v>6.3E-2</v>
      </c>
      <c r="C261" s="2">
        <v>6.2E-2</v>
      </c>
      <c r="D261" s="2">
        <v>6.2E-2</v>
      </c>
      <c r="E261" s="2">
        <v>6.0999999999999999E-2</v>
      </c>
      <c r="F261" s="2">
        <v>6.2E-2</v>
      </c>
      <c r="G261" s="2">
        <v>6.3E-2</v>
      </c>
      <c r="H261" s="2">
        <v>6.8000000000000005E-2</v>
      </c>
      <c r="I261" s="2">
        <v>6.8000000000000005E-2</v>
      </c>
    </row>
    <row r="262" spans="1:9" x14ac:dyDescent="0.25">
      <c r="A262" s="2">
        <v>559</v>
      </c>
      <c r="B262" s="2">
        <v>6.3E-2</v>
      </c>
      <c r="C262" s="2">
        <v>6.2E-2</v>
      </c>
      <c r="D262" s="2">
        <v>6.2E-2</v>
      </c>
      <c r="E262" s="2">
        <v>6.0999999999999999E-2</v>
      </c>
      <c r="F262" s="2">
        <v>6.2E-2</v>
      </c>
      <c r="G262" s="2">
        <v>6.3E-2</v>
      </c>
      <c r="H262" s="2">
        <v>6.8000000000000005E-2</v>
      </c>
      <c r="I262" s="2">
        <v>6.8000000000000005E-2</v>
      </c>
    </row>
    <row r="263" spans="1:9" x14ac:dyDescent="0.25">
      <c r="A263" s="2">
        <v>560</v>
      </c>
      <c r="B263" s="2">
        <v>6.3E-2</v>
      </c>
      <c r="C263" s="2">
        <v>6.2E-2</v>
      </c>
      <c r="D263" s="2">
        <v>6.2E-2</v>
      </c>
      <c r="E263" s="2">
        <v>6.0999999999999999E-2</v>
      </c>
      <c r="F263" s="2">
        <v>6.2E-2</v>
      </c>
      <c r="G263" s="2">
        <v>6.3E-2</v>
      </c>
      <c r="H263" s="2">
        <v>6.8000000000000005E-2</v>
      </c>
      <c r="I263" s="2">
        <v>6.8000000000000005E-2</v>
      </c>
    </row>
    <row r="264" spans="1:9" x14ac:dyDescent="0.25">
      <c r="A264" s="2">
        <v>561</v>
      </c>
      <c r="B264" s="2">
        <v>6.3E-2</v>
      </c>
      <c r="C264" s="2">
        <v>6.2E-2</v>
      </c>
      <c r="D264" s="2">
        <v>6.2E-2</v>
      </c>
      <c r="E264" s="2">
        <v>6.0999999999999999E-2</v>
      </c>
      <c r="F264" s="2">
        <v>6.2E-2</v>
      </c>
      <c r="G264" s="2">
        <v>6.3E-2</v>
      </c>
      <c r="H264" s="2">
        <v>6.8000000000000005E-2</v>
      </c>
      <c r="I264" s="2">
        <v>6.8000000000000005E-2</v>
      </c>
    </row>
    <row r="265" spans="1:9" x14ac:dyDescent="0.25">
      <c r="A265" s="2">
        <v>562</v>
      </c>
      <c r="B265" s="2">
        <v>6.3E-2</v>
      </c>
      <c r="C265" s="2">
        <v>6.2E-2</v>
      </c>
      <c r="D265" s="2">
        <v>6.2E-2</v>
      </c>
      <c r="E265" s="2">
        <v>6.0999999999999999E-2</v>
      </c>
      <c r="F265" s="2">
        <v>6.3E-2</v>
      </c>
      <c r="G265" s="2">
        <v>6.3E-2</v>
      </c>
      <c r="H265" s="2">
        <v>6.8000000000000005E-2</v>
      </c>
      <c r="I265" s="2">
        <v>6.8000000000000005E-2</v>
      </c>
    </row>
    <row r="266" spans="1:9" x14ac:dyDescent="0.25">
      <c r="A266" s="2">
        <v>563</v>
      </c>
      <c r="B266" s="2">
        <v>6.3E-2</v>
      </c>
      <c r="C266" s="2">
        <v>6.2E-2</v>
      </c>
      <c r="D266" s="2">
        <v>6.2E-2</v>
      </c>
      <c r="E266" s="2">
        <v>6.0999999999999999E-2</v>
      </c>
      <c r="F266" s="2">
        <v>6.3E-2</v>
      </c>
      <c r="G266" s="2">
        <v>6.3E-2</v>
      </c>
      <c r="H266" s="2">
        <v>6.8000000000000005E-2</v>
      </c>
      <c r="I266" s="2">
        <v>6.7000000000000004E-2</v>
      </c>
    </row>
    <row r="267" spans="1:9" x14ac:dyDescent="0.25">
      <c r="A267" s="2">
        <v>564</v>
      </c>
      <c r="B267" s="2">
        <v>6.3E-2</v>
      </c>
      <c r="C267" s="2">
        <v>6.2E-2</v>
      </c>
      <c r="D267" s="2">
        <v>6.3E-2</v>
      </c>
      <c r="E267" s="2">
        <v>6.2E-2</v>
      </c>
      <c r="F267" s="2">
        <v>6.3E-2</v>
      </c>
      <c r="G267" s="2">
        <v>6.4000000000000001E-2</v>
      </c>
      <c r="H267" s="2">
        <v>6.9000000000000006E-2</v>
      </c>
      <c r="I267" s="2">
        <v>6.7000000000000004E-2</v>
      </c>
    </row>
    <row r="268" spans="1:9" x14ac:dyDescent="0.25">
      <c r="A268" s="2">
        <v>565</v>
      </c>
      <c r="B268" s="2">
        <v>6.3E-2</v>
      </c>
      <c r="C268" s="2">
        <v>6.2E-2</v>
      </c>
      <c r="D268" s="2">
        <v>6.3E-2</v>
      </c>
      <c r="E268" s="2">
        <v>6.2E-2</v>
      </c>
      <c r="F268" s="2">
        <v>6.3E-2</v>
      </c>
      <c r="G268" s="2">
        <v>6.4000000000000001E-2</v>
      </c>
      <c r="H268" s="2">
        <v>6.9000000000000006E-2</v>
      </c>
      <c r="I268" s="2">
        <v>6.7000000000000004E-2</v>
      </c>
    </row>
    <row r="269" spans="1:9" x14ac:dyDescent="0.25">
      <c r="A269" s="2">
        <v>566</v>
      </c>
      <c r="B269" s="2">
        <v>6.2E-2</v>
      </c>
      <c r="C269" s="2">
        <v>6.2E-2</v>
      </c>
      <c r="D269" s="2">
        <v>6.3E-2</v>
      </c>
      <c r="E269" s="2">
        <v>6.2E-2</v>
      </c>
      <c r="F269" s="2">
        <v>6.3E-2</v>
      </c>
      <c r="G269" s="2">
        <v>6.4000000000000001E-2</v>
      </c>
      <c r="H269" s="2">
        <v>6.9000000000000006E-2</v>
      </c>
      <c r="I269" s="2">
        <v>6.7000000000000004E-2</v>
      </c>
    </row>
    <row r="270" spans="1:9" x14ac:dyDescent="0.25">
      <c r="A270" s="2">
        <v>567</v>
      </c>
      <c r="B270" s="2">
        <v>6.3E-2</v>
      </c>
      <c r="C270" s="2">
        <v>6.2E-2</v>
      </c>
      <c r="D270" s="2">
        <v>6.3E-2</v>
      </c>
      <c r="E270" s="2">
        <v>6.2E-2</v>
      </c>
      <c r="F270" s="2">
        <v>6.4000000000000001E-2</v>
      </c>
      <c r="G270" s="2">
        <v>6.4000000000000001E-2</v>
      </c>
      <c r="H270" s="2">
        <v>6.9000000000000006E-2</v>
      </c>
      <c r="I270" s="2">
        <v>6.7000000000000004E-2</v>
      </c>
    </row>
    <row r="271" spans="1:9" x14ac:dyDescent="0.25">
      <c r="A271" s="2">
        <v>568</v>
      </c>
      <c r="B271" s="2">
        <v>6.3E-2</v>
      </c>
      <c r="C271" s="2">
        <v>6.2E-2</v>
      </c>
      <c r="D271" s="2">
        <v>6.3E-2</v>
      </c>
      <c r="E271" s="2">
        <v>6.2E-2</v>
      </c>
      <c r="F271" s="2">
        <v>6.4000000000000001E-2</v>
      </c>
      <c r="G271" s="2">
        <v>6.4000000000000001E-2</v>
      </c>
      <c r="H271" s="2">
        <v>7.0000000000000007E-2</v>
      </c>
      <c r="I271" s="2">
        <v>6.8000000000000005E-2</v>
      </c>
    </row>
    <row r="272" spans="1:9" x14ac:dyDescent="0.25">
      <c r="A272" s="2">
        <v>569</v>
      </c>
      <c r="B272" s="2">
        <v>6.2E-2</v>
      </c>
      <c r="C272" s="2">
        <v>6.2E-2</v>
      </c>
      <c r="D272" s="2">
        <v>6.3E-2</v>
      </c>
      <c r="E272" s="2">
        <v>6.2E-2</v>
      </c>
      <c r="F272" s="2">
        <v>6.4000000000000001E-2</v>
      </c>
      <c r="G272" s="2">
        <v>6.4000000000000001E-2</v>
      </c>
      <c r="H272" s="2">
        <v>6.9000000000000006E-2</v>
      </c>
      <c r="I272" s="2">
        <v>6.8000000000000005E-2</v>
      </c>
    </row>
    <row r="273" spans="1:9" x14ac:dyDescent="0.25">
      <c r="A273" s="2">
        <v>570</v>
      </c>
      <c r="B273" s="2">
        <v>6.2E-2</v>
      </c>
      <c r="C273" s="2">
        <v>6.2E-2</v>
      </c>
      <c r="D273" s="2">
        <v>6.3E-2</v>
      </c>
      <c r="E273" s="2">
        <v>6.2E-2</v>
      </c>
      <c r="F273" s="2">
        <v>6.4000000000000001E-2</v>
      </c>
      <c r="G273" s="2">
        <v>6.4000000000000001E-2</v>
      </c>
      <c r="H273" s="2">
        <v>7.0000000000000007E-2</v>
      </c>
      <c r="I273" s="2">
        <v>6.7000000000000004E-2</v>
      </c>
    </row>
    <row r="274" spans="1:9" x14ac:dyDescent="0.25">
      <c r="A274" s="2">
        <v>571</v>
      </c>
      <c r="B274" s="2">
        <v>6.2E-2</v>
      </c>
      <c r="C274" s="2">
        <v>6.2E-2</v>
      </c>
      <c r="D274" s="2">
        <v>6.3E-2</v>
      </c>
      <c r="E274" s="2">
        <v>6.2E-2</v>
      </c>
      <c r="F274" s="2">
        <v>6.4000000000000001E-2</v>
      </c>
      <c r="G274" s="2">
        <v>6.4000000000000001E-2</v>
      </c>
      <c r="H274" s="2">
        <v>7.0000000000000007E-2</v>
      </c>
      <c r="I274" s="2">
        <v>6.8000000000000005E-2</v>
      </c>
    </row>
    <row r="275" spans="1:9" x14ac:dyDescent="0.25">
      <c r="A275" s="2">
        <v>572</v>
      </c>
      <c r="B275" s="2">
        <v>6.2E-2</v>
      </c>
      <c r="C275" s="2">
        <v>6.2E-2</v>
      </c>
      <c r="D275" s="2">
        <v>6.3E-2</v>
      </c>
      <c r="E275" s="2">
        <v>6.3E-2</v>
      </c>
      <c r="F275" s="2">
        <v>6.4000000000000001E-2</v>
      </c>
      <c r="G275" s="2">
        <v>6.5000000000000002E-2</v>
      </c>
      <c r="H275" s="2">
        <v>7.0000000000000007E-2</v>
      </c>
      <c r="I275" s="2">
        <v>6.8000000000000005E-2</v>
      </c>
    </row>
    <row r="276" spans="1:9" x14ac:dyDescent="0.25">
      <c r="A276" s="2">
        <v>573</v>
      </c>
      <c r="B276" s="2">
        <v>6.2E-2</v>
      </c>
      <c r="C276" s="2">
        <v>6.2E-2</v>
      </c>
      <c r="D276" s="2">
        <v>6.3E-2</v>
      </c>
      <c r="E276" s="2">
        <v>6.3E-2</v>
      </c>
      <c r="F276" s="2">
        <v>6.4000000000000001E-2</v>
      </c>
      <c r="G276" s="2">
        <v>6.5000000000000002E-2</v>
      </c>
      <c r="H276" s="2">
        <v>7.0000000000000007E-2</v>
      </c>
      <c r="I276" s="2">
        <v>6.8000000000000005E-2</v>
      </c>
    </row>
    <row r="277" spans="1:9" x14ac:dyDescent="0.25">
      <c r="A277" s="2">
        <v>574</v>
      </c>
      <c r="B277" s="2">
        <v>6.0999999999999999E-2</v>
      </c>
      <c r="C277" s="2">
        <v>6.2E-2</v>
      </c>
      <c r="D277" s="2">
        <v>6.3E-2</v>
      </c>
      <c r="E277" s="2">
        <v>6.3E-2</v>
      </c>
      <c r="F277" s="2">
        <v>6.4000000000000001E-2</v>
      </c>
      <c r="G277" s="2">
        <v>6.5000000000000002E-2</v>
      </c>
      <c r="H277" s="2">
        <v>7.0000000000000007E-2</v>
      </c>
      <c r="I277" s="2">
        <v>6.8000000000000005E-2</v>
      </c>
    </row>
    <row r="278" spans="1:9" x14ac:dyDescent="0.25">
      <c r="A278" s="2">
        <v>575</v>
      </c>
      <c r="B278" s="2">
        <v>6.2E-2</v>
      </c>
      <c r="C278" s="2">
        <v>6.2E-2</v>
      </c>
      <c r="D278" s="2">
        <v>6.3E-2</v>
      </c>
      <c r="E278" s="2">
        <v>6.3E-2</v>
      </c>
      <c r="F278" s="2">
        <v>6.4000000000000001E-2</v>
      </c>
      <c r="G278" s="2">
        <v>6.5000000000000002E-2</v>
      </c>
      <c r="H278" s="2">
        <v>7.0000000000000007E-2</v>
      </c>
      <c r="I278" s="2">
        <v>6.8000000000000005E-2</v>
      </c>
    </row>
    <row r="279" spans="1:9" x14ac:dyDescent="0.25">
      <c r="A279" s="2">
        <v>576</v>
      </c>
      <c r="B279" s="2">
        <v>6.2E-2</v>
      </c>
      <c r="C279" s="2">
        <v>6.2E-2</v>
      </c>
      <c r="D279" s="2">
        <v>6.4000000000000001E-2</v>
      </c>
      <c r="E279" s="2">
        <v>6.3E-2</v>
      </c>
      <c r="F279" s="2">
        <v>6.5000000000000002E-2</v>
      </c>
      <c r="G279" s="2">
        <v>6.5000000000000002E-2</v>
      </c>
      <c r="H279" s="2">
        <v>7.0999999999999994E-2</v>
      </c>
      <c r="I279" s="2">
        <v>6.8000000000000005E-2</v>
      </c>
    </row>
    <row r="280" spans="1:9" x14ac:dyDescent="0.25">
      <c r="A280" s="2">
        <v>577</v>
      </c>
      <c r="B280" s="2">
        <v>6.2E-2</v>
      </c>
      <c r="C280" s="2">
        <v>6.2E-2</v>
      </c>
      <c r="D280" s="2">
        <v>6.4000000000000001E-2</v>
      </c>
      <c r="E280" s="2">
        <v>6.3E-2</v>
      </c>
      <c r="F280" s="2">
        <v>6.5000000000000002E-2</v>
      </c>
      <c r="G280" s="2">
        <v>6.5000000000000002E-2</v>
      </c>
      <c r="H280" s="2">
        <v>7.0999999999999994E-2</v>
      </c>
      <c r="I280" s="2">
        <v>6.8000000000000005E-2</v>
      </c>
    </row>
    <row r="281" spans="1:9" x14ac:dyDescent="0.25">
      <c r="A281" s="2">
        <v>578</v>
      </c>
      <c r="B281" s="2">
        <v>6.0999999999999999E-2</v>
      </c>
      <c r="C281" s="2">
        <v>6.2E-2</v>
      </c>
      <c r="D281" s="2">
        <v>6.4000000000000001E-2</v>
      </c>
      <c r="E281" s="2">
        <v>6.3E-2</v>
      </c>
      <c r="F281" s="2">
        <v>6.5000000000000002E-2</v>
      </c>
      <c r="G281" s="2">
        <v>6.6000000000000003E-2</v>
      </c>
      <c r="H281" s="2">
        <v>7.0999999999999994E-2</v>
      </c>
      <c r="I281" s="2">
        <v>6.8000000000000005E-2</v>
      </c>
    </row>
    <row r="282" spans="1:9" x14ac:dyDescent="0.25">
      <c r="A282" s="2">
        <v>579</v>
      </c>
      <c r="B282" s="2">
        <v>6.2E-2</v>
      </c>
      <c r="C282" s="2">
        <v>6.2E-2</v>
      </c>
      <c r="D282" s="2">
        <v>6.4000000000000001E-2</v>
      </c>
      <c r="E282" s="2">
        <v>6.4000000000000001E-2</v>
      </c>
      <c r="F282" s="2">
        <v>6.5000000000000002E-2</v>
      </c>
      <c r="G282" s="2">
        <v>6.6000000000000003E-2</v>
      </c>
      <c r="H282" s="2">
        <v>7.0999999999999994E-2</v>
      </c>
      <c r="I282" s="2">
        <v>6.9000000000000006E-2</v>
      </c>
    </row>
    <row r="283" spans="1:9" x14ac:dyDescent="0.25">
      <c r="A283" s="2">
        <v>580</v>
      </c>
      <c r="B283" s="2">
        <v>6.0999999999999999E-2</v>
      </c>
      <c r="C283" s="2">
        <v>6.2E-2</v>
      </c>
      <c r="D283" s="2">
        <v>6.4000000000000001E-2</v>
      </c>
      <c r="E283" s="2">
        <v>6.3E-2</v>
      </c>
      <c r="F283" s="2">
        <v>6.5000000000000002E-2</v>
      </c>
      <c r="G283" s="2">
        <v>6.6000000000000003E-2</v>
      </c>
      <c r="H283" s="2">
        <v>7.1999999999999995E-2</v>
      </c>
      <c r="I283" s="2">
        <v>6.9000000000000006E-2</v>
      </c>
    </row>
    <row r="284" spans="1:9" x14ac:dyDescent="0.25">
      <c r="A284" s="2">
        <v>581</v>
      </c>
      <c r="B284" s="2">
        <v>6.0999999999999999E-2</v>
      </c>
      <c r="C284" s="2">
        <v>6.0999999999999999E-2</v>
      </c>
      <c r="D284" s="2">
        <v>6.4000000000000001E-2</v>
      </c>
      <c r="E284" s="2">
        <v>6.4000000000000001E-2</v>
      </c>
      <c r="F284" s="2">
        <v>6.5000000000000002E-2</v>
      </c>
      <c r="G284" s="2">
        <v>6.6000000000000003E-2</v>
      </c>
      <c r="H284" s="2">
        <v>7.1999999999999995E-2</v>
      </c>
      <c r="I284" s="2">
        <v>6.9000000000000006E-2</v>
      </c>
    </row>
    <row r="285" spans="1:9" x14ac:dyDescent="0.25">
      <c r="A285" s="2">
        <v>582</v>
      </c>
      <c r="B285" s="2">
        <v>6.0999999999999999E-2</v>
      </c>
      <c r="C285" s="2">
        <v>6.0999999999999999E-2</v>
      </c>
      <c r="D285" s="2">
        <v>6.4000000000000001E-2</v>
      </c>
      <c r="E285" s="2">
        <v>6.3E-2</v>
      </c>
      <c r="F285" s="2">
        <v>6.5000000000000002E-2</v>
      </c>
      <c r="G285" s="2">
        <v>6.6000000000000003E-2</v>
      </c>
      <c r="H285" s="2">
        <v>7.1999999999999995E-2</v>
      </c>
      <c r="I285" s="2">
        <v>7.0000000000000007E-2</v>
      </c>
    </row>
    <row r="286" spans="1:9" x14ac:dyDescent="0.25">
      <c r="A286" s="2">
        <v>583</v>
      </c>
      <c r="B286" s="2">
        <v>6.0999999999999999E-2</v>
      </c>
      <c r="C286" s="2">
        <v>6.2E-2</v>
      </c>
      <c r="D286" s="2">
        <v>6.4000000000000001E-2</v>
      </c>
      <c r="E286" s="2">
        <v>6.4000000000000001E-2</v>
      </c>
      <c r="F286" s="2">
        <v>6.6000000000000003E-2</v>
      </c>
      <c r="G286" s="2">
        <v>6.6000000000000003E-2</v>
      </c>
      <c r="H286" s="2">
        <v>7.1999999999999995E-2</v>
      </c>
      <c r="I286" s="2">
        <v>7.0000000000000007E-2</v>
      </c>
    </row>
    <row r="287" spans="1:9" x14ac:dyDescent="0.25">
      <c r="A287" s="2">
        <v>584</v>
      </c>
      <c r="B287" s="2">
        <v>6.0999999999999999E-2</v>
      </c>
      <c r="C287" s="2">
        <v>6.2E-2</v>
      </c>
      <c r="D287" s="2">
        <v>6.4000000000000001E-2</v>
      </c>
      <c r="E287" s="2">
        <v>6.4000000000000001E-2</v>
      </c>
      <c r="F287" s="2">
        <v>6.6000000000000003E-2</v>
      </c>
      <c r="G287" s="2">
        <v>6.7000000000000004E-2</v>
      </c>
      <c r="H287" s="2">
        <v>7.1999999999999995E-2</v>
      </c>
      <c r="I287" s="2">
        <v>7.0000000000000007E-2</v>
      </c>
    </row>
    <row r="288" spans="1:9" x14ac:dyDescent="0.25">
      <c r="A288" s="2">
        <v>585</v>
      </c>
      <c r="B288" s="2">
        <v>6.0999999999999999E-2</v>
      </c>
      <c r="C288" s="2">
        <v>6.2E-2</v>
      </c>
      <c r="D288" s="2">
        <v>6.4000000000000001E-2</v>
      </c>
      <c r="E288" s="2">
        <v>6.4000000000000001E-2</v>
      </c>
      <c r="F288" s="2">
        <v>6.6000000000000003E-2</v>
      </c>
      <c r="G288" s="2">
        <v>6.6000000000000003E-2</v>
      </c>
      <c r="H288" s="2">
        <v>7.1999999999999995E-2</v>
      </c>
      <c r="I288" s="2">
        <v>7.0000000000000007E-2</v>
      </c>
    </row>
    <row r="289" spans="1:9" x14ac:dyDescent="0.25">
      <c r="A289" s="2">
        <v>586</v>
      </c>
      <c r="B289" s="2">
        <v>6.0999999999999999E-2</v>
      </c>
      <c r="C289" s="2">
        <v>6.2E-2</v>
      </c>
      <c r="D289" s="2">
        <v>6.4000000000000001E-2</v>
      </c>
      <c r="E289" s="2">
        <v>6.4000000000000001E-2</v>
      </c>
      <c r="F289" s="2">
        <v>6.6000000000000003E-2</v>
      </c>
      <c r="G289" s="2">
        <v>6.7000000000000004E-2</v>
      </c>
      <c r="H289" s="2">
        <v>7.1999999999999995E-2</v>
      </c>
      <c r="I289" s="2">
        <v>7.0000000000000007E-2</v>
      </c>
    </row>
    <row r="290" spans="1:9" x14ac:dyDescent="0.25">
      <c r="A290" s="2">
        <v>587</v>
      </c>
      <c r="B290" s="2">
        <v>6.0999999999999999E-2</v>
      </c>
      <c r="C290" s="2">
        <v>6.2E-2</v>
      </c>
      <c r="D290" s="2">
        <v>6.4000000000000001E-2</v>
      </c>
      <c r="E290" s="2">
        <v>6.4000000000000001E-2</v>
      </c>
      <c r="F290" s="2">
        <v>6.6000000000000003E-2</v>
      </c>
      <c r="G290" s="2">
        <v>6.7000000000000004E-2</v>
      </c>
      <c r="H290" s="2">
        <v>7.1999999999999995E-2</v>
      </c>
      <c r="I290" s="2">
        <v>7.0000000000000007E-2</v>
      </c>
    </row>
    <row r="291" spans="1:9" x14ac:dyDescent="0.25">
      <c r="A291" s="2">
        <v>588</v>
      </c>
      <c r="B291" s="2">
        <v>6.0999999999999999E-2</v>
      </c>
      <c r="C291" s="2">
        <v>6.2E-2</v>
      </c>
      <c r="D291" s="2">
        <v>6.4000000000000001E-2</v>
      </c>
      <c r="E291" s="2">
        <v>6.4000000000000001E-2</v>
      </c>
      <c r="F291" s="2">
        <v>6.7000000000000004E-2</v>
      </c>
      <c r="G291" s="2">
        <v>6.7000000000000004E-2</v>
      </c>
      <c r="H291" s="2">
        <v>7.1999999999999995E-2</v>
      </c>
      <c r="I291" s="2">
        <v>7.0000000000000007E-2</v>
      </c>
    </row>
    <row r="292" spans="1:9" x14ac:dyDescent="0.25">
      <c r="A292" s="2">
        <v>589</v>
      </c>
      <c r="B292" s="2">
        <v>6.0999999999999999E-2</v>
      </c>
      <c r="C292" s="2">
        <v>6.0999999999999999E-2</v>
      </c>
      <c r="D292" s="2">
        <v>6.4000000000000001E-2</v>
      </c>
      <c r="E292" s="2">
        <v>6.4000000000000001E-2</v>
      </c>
      <c r="F292" s="2">
        <v>6.6000000000000003E-2</v>
      </c>
      <c r="G292" s="2">
        <v>6.7000000000000004E-2</v>
      </c>
      <c r="H292" s="2">
        <v>7.1999999999999995E-2</v>
      </c>
      <c r="I292" s="2">
        <v>7.0000000000000007E-2</v>
      </c>
    </row>
    <row r="293" spans="1:9" x14ac:dyDescent="0.25">
      <c r="A293" s="2">
        <v>590</v>
      </c>
      <c r="B293" s="2">
        <v>6.0999999999999999E-2</v>
      </c>
      <c r="C293" s="2">
        <v>6.0999999999999999E-2</v>
      </c>
      <c r="D293" s="2">
        <v>6.4000000000000001E-2</v>
      </c>
      <c r="E293" s="2">
        <v>6.4000000000000001E-2</v>
      </c>
      <c r="F293" s="2">
        <v>6.6000000000000003E-2</v>
      </c>
      <c r="G293" s="2">
        <v>6.7000000000000004E-2</v>
      </c>
      <c r="H293" s="2">
        <v>7.2999999999999995E-2</v>
      </c>
      <c r="I293" s="2">
        <v>6.9000000000000006E-2</v>
      </c>
    </row>
    <row r="294" spans="1:9" x14ac:dyDescent="0.25">
      <c r="A294" s="2">
        <v>591</v>
      </c>
      <c r="B294" s="2">
        <v>6.0999999999999999E-2</v>
      </c>
      <c r="C294" s="2">
        <v>6.2E-2</v>
      </c>
      <c r="D294" s="2">
        <v>6.5000000000000002E-2</v>
      </c>
      <c r="E294" s="2">
        <v>6.4000000000000001E-2</v>
      </c>
      <c r="F294" s="2">
        <v>6.6000000000000003E-2</v>
      </c>
      <c r="G294" s="2">
        <v>6.7000000000000004E-2</v>
      </c>
      <c r="H294" s="2">
        <v>7.2999999999999995E-2</v>
      </c>
      <c r="I294" s="2">
        <v>6.9000000000000006E-2</v>
      </c>
    </row>
    <row r="295" spans="1:9" x14ac:dyDescent="0.25">
      <c r="A295" s="2">
        <v>592</v>
      </c>
      <c r="B295" s="2">
        <v>6.0999999999999999E-2</v>
      </c>
      <c r="C295" s="2">
        <v>6.2E-2</v>
      </c>
      <c r="D295" s="2">
        <v>6.4000000000000001E-2</v>
      </c>
      <c r="E295" s="2">
        <v>6.4000000000000001E-2</v>
      </c>
      <c r="F295" s="2">
        <v>6.7000000000000004E-2</v>
      </c>
      <c r="G295" s="2">
        <v>6.7000000000000004E-2</v>
      </c>
      <c r="H295" s="2">
        <v>7.2999999999999995E-2</v>
      </c>
      <c r="I295" s="2">
        <v>6.9000000000000006E-2</v>
      </c>
    </row>
    <row r="296" spans="1:9" x14ac:dyDescent="0.25">
      <c r="A296" s="2">
        <v>593</v>
      </c>
      <c r="B296" s="2">
        <v>6.0999999999999999E-2</v>
      </c>
      <c r="C296" s="2">
        <v>6.0999999999999999E-2</v>
      </c>
      <c r="D296" s="2">
        <v>6.5000000000000002E-2</v>
      </c>
      <c r="E296" s="2">
        <v>6.5000000000000002E-2</v>
      </c>
      <c r="F296" s="2">
        <v>6.7000000000000004E-2</v>
      </c>
      <c r="G296" s="2">
        <v>6.7000000000000004E-2</v>
      </c>
      <c r="H296" s="2">
        <v>7.2999999999999995E-2</v>
      </c>
      <c r="I296" s="2">
        <v>6.8000000000000005E-2</v>
      </c>
    </row>
    <row r="297" spans="1:9" x14ac:dyDescent="0.25">
      <c r="A297" s="2">
        <v>594</v>
      </c>
      <c r="B297" s="2">
        <v>6.0999999999999999E-2</v>
      </c>
      <c r="C297" s="2">
        <v>6.0999999999999999E-2</v>
      </c>
      <c r="D297" s="2">
        <v>6.5000000000000002E-2</v>
      </c>
      <c r="E297" s="2">
        <v>6.5000000000000002E-2</v>
      </c>
      <c r="F297" s="2">
        <v>6.7000000000000004E-2</v>
      </c>
      <c r="G297" s="2">
        <v>6.8000000000000005E-2</v>
      </c>
      <c r="H297" s="2">
        <v>7.2999999999999995E-2</v>
      </c>
      <c r="I297" s="2">
        <v>6.8000000000000005E-2</v>
      </c>
    </row>
    <row r="298" spans="1:9" x14ac:dyDescent="0.25">
      <c r="A298" s="2">
        <v>595</v>
      </c>
      <c r="B298" s="2">
        <v>6.0999999999999999E-2</v>
      </c>
      <c r="C298" s="2">
        <v>6.0999999999999999E-2</v>
      </c>
      <c r="D298" s="2">
        <v>6.5000000000000002E-2</v>
      </c>
      <c r="E298" s="2">
        <v>6.5000000000000002E-2</v>
      </c>
      <c r="F298" s="2">
        <v>6.7000000000000004E-2</v>
      </c>
      <c r="G298" s="2">
        <v>6.8000000000000005E-2</v>
      </c>
      <c r="H298" s="2">
        <v>7.3999999999999996E-2</v>
      </c>
      <c r="I298" s="2">
        <v>6.8000000000000005E-2</v>
      </c>
    </row>
    <row r="299" spans="1:9" x14ac:dyDescent="0.25">
      <c r="A299" s="2">
        <v>596</v>
      </c>
      <c r="B299" s="2">
        <v>6.0999999999999999E-2</v>
      </c>
      <c r="C299" s="2">
        <v>6.2E-2</v>
      </c>
      <c r="D299" s="2">
        <v>6.5000000000000002E-2</v>
      </c>
      <c r="E299" s="2">
        <v>6.5000000000000002E-2</v>
      </c>
      <c r="F299" s="2">
        <v>6.8000000000000005E-2</v>
      </c>
      <c r="G299" s="2">
        <v>6.8000000000000005E-2</v>
      </c>
      <c r="H299" s="2">
        <v>7.3999999999999996E-2</v>
      </c>
      <c r="I299" s="2">
        <v>6.8000000000000005E-2</v>
      </c>
    </row>
    <row r="300" spans="1:9" x14ac:dyDescent="0.25">
      <c r="A300" s="2">
        <v>597</v>
      </c>
      <c r="B300" s="2">
        <v>0.06</v>
      </c>
      <c r="C300" s="2">
        <v>6.0999999999999999E-2</v>
      </c>
      <c r="D300" s="2">
        <v>6.5000000000000002E-2</v>
      </c>
      <c r="E300" s="2">
        <v>6.5000000000000002E-2</v>
      </c>
      <c r="F300" s="2">
        <v>6.8000000000000005E-2</v>
      </c>
      <c r="G300" s="2">
        <v>6.8000000000000005E-2</v>
      </c>
      <c r="H300" s="2">
        <v>7.3999999999999996E-2</v>
      </c>
      <c r="I300" s="2">
        <v>6.8000000000000005E-2</v>
      </c>
    </row>
    <row r="301" spans="1:9" x14ac:dyDescent="0.25">
      <c r="A301" s="2">
        <v>598</v>
      </c>
      <c r="B301" s="2">
        <v>0.06</v>
      </c>
      <c r="C301" s="2">
        <v>6.2E-2</v>
      </c>
      <c r="D301" s="2">
        <v>6.5000000000000002E-2</v>
      </c>
      <c r="E301" s="2">
        <v>6.6000000000000003E-2</v>
      </c>
      <c r="F301" s="2">
        <v>6.9000000000000006E-2</v>
      </c>
      <c r="G301" s="2">
        <v>6.9000000000000006E-2</v>
      </c>
      <c r="H301" s="2">
        <v>7.4999999999999997E-2</v>
      </c>
      <c r="I301" s="2">
        <v>6.8000000000000005E-2</v>
      </c>
    </row>
    <row r="302" spans="1:9" x14ac:dyDescent="0.25">
      <c r="A302" s="2">
        <v>599</v>
      </c>
      <c r="B302" s="2">
        <v>0.06</v>
      </c>
      <c r="C302" s="2">
        <v>6.2E-2</v>
      </c>
      <c r="D302" s="2">
        <v>6.6000000000000003E-2</v>
      </c>
      <c r="E302" s="2">
        <v>6.6000000000000003E-2</v>
      </c>
      <c r="F302" s="2">
        <v>6.9000000000000006E-2</v>
      </c>
      <c r="G302" s="2">
        <v>6.9000000000000006E-2</v>
      </c>
      <c r="H302" s="2">
        <v>7.4999999999999997E-2</v>
      </c>
      <c r="I302" s="2">
        <v>6.8000000000000005E-2</v>
      </c>
    </row>
    <row r="303" spans="1:9" x14ac:dyDescent="0.25">
      <c r="A303" s="2">
        <v>600</v>
      </c>
      <c r="B303" s="2">
        <v>0.06</v>
      </c>
      <c r="C303" s="2">
        <v>6.2E-2</v>
      </c>
      <c r="D303" s="2">
        <v>6.6000000000000003E-2</v>
      </c>
      <c r="E303" s="2">
        <v>6.6000000000000003E-2</v>
      </c>
      <c r="F303" s="2">
        <v>6.9000000000000006E-2</v>
      </c>
      <c r="G303" s="2">
        <v>7.0000000000000007E-2</v>
      </c>
      <c r="H303" s="2">
        <v>7.5999999999999998E-2</v>
      </c>
      <c r="I303" s="2">
        <v>6.8000000000000005E-2</v>
      </c>
    </row>
    <row r="304" spans="1:9" x14ac:dyDescent="0.25">
      <c r="A304" s="2">
        <v>601</v>
      </c>
      <c r="B304" s="2">
        <v>0.06</v>
      </c>
      <c r="C304" s="2">
        <v>6.2E-2</v>
      </c>
      <c r="D304" s="2">
        <v>6.6000000000000003E-2</v>
      </c>
      <c r="E304" s="2">
        <v>6.7000000000000004E-2</v>
      </c>
      <c r="F304" s="2">
        <v>6.9000000000000006E-2</v>
      </c>
      <c r="G304" s="2">
        <v>7.0000000000000007E-2</v>
      </c>
      <c r="H304" s="2">
        <v>7.5999999999999998E-2</v>
      </c>
      <c r="I304" s="2">
        <v>6.8000000000000005E-2</v>
      </c>
    </row>
    <row r="305" spans="1:9" x14ac:dyDescent="0.25">
      <c r="A305" s="2">
        <v>602</v>
      </c>
      <c r="B305" s="2">
        <v>0.06</v>
      </c>
      <c r="C305" s="2">
        <v>6.2E-2</v>
      </c>
      <c r="D305" s="2">
        <v>6.6000000000000003E-2</v>
      </c>
      <c r="E305" s="2">
        <v>6.7000000000000004E-2</v>
      </c>
      <c r="F305" s="2">
        <v>7.0000000000000007E-2</v>
      </c>
      <c r="G305" s="2">
        <v>7.0000000000000007E-2</v>
      </c>
      <c r="H305" s="2">
        <v>7.6999999999999999E-2</v>
      </c>
      <c r="I305" s="2">
        <v>6.8000000000000005E-2</v>
      </c>
    </row>
    <row r="306" spans="1:9" x14ac:dyDescent="0.25">
      <c r="A306" s="2">
        <v>603</v>
      </c>
      <c r="B306" s="2">
        <v>0.06</v>
      </c>
      <c r="C306" s="2">
        <v>6.0999999999999999E-2</v>
      </c>
      <c r="D306" s="2">
        <v>6.6000000000000003E-2</v>
      </c>
      <c r="E306" s="2">
        <v>6.7000000000000004E-2</v>
      </c>
      <c r="F306" s="2">
        <v>7.0000000000000007E-2</v>
      </c>
      <c r="G306" s="2">
        <v>7.0999999999999994E-2</v>
      </c>
      <c r="H306" s="2">
        <v>7.6999999999999999E-2</v>
      </c>
      <c r="I306" s="2">
        <v>6.8000000000000005E-2</v>
      </c>
    </row>
    <row r="307" spans="1:9" x14ac:dyDescent="0.25">
      <c r="A307" s="2">
        <v>604</v>
      </c>
      <c r="B307" s="2">
        <v>0.06</v>
      </c>
      <c r="C307" s="2">
        <v>6.2E-2</v>
      </c>
      <c r="D307" s="2">
        <v>6.7000000000000004E-2</v>
      </c>
      <c r="E307" s="2">
        <v>6.8000000000000005E-2</v>
      </c>
      <c r="F307" s="2">
        <v>7.0999999999999994E-2</v>
      </c>
      <c r="G307" s="2">
        <v>7.0999999999999994E-2</v>
      </c>
      <c r="H307" s="2">
        <v>7.8E-2</v>
      </c>
      <c r="I307" s="2">
        <v>6.8000000000000005E-2</v>
      </c>
    </row>
    <row r="308" spans="1:9" x14ac:dyDescent="0.25">
      <c r="A308" s="2">
        <v>605</v>
      </c>
      <c r="B308" s="2">
        <v>0.06</v>
      </c>
      <c r="C308" s="2">
        <v>6.0999999999999999E-2</v>
      </c>
      <c r="D308" s="2">
        <v>6.7000000000000004E-2</v>
      </c>
      <c r="E308" s="2">
        <v>6.8000000000000005E-2</v>
      </c>
      <c r="F308" s="2">
        <v>7.0999999999999994E-2</v>
      </c>
      <c r="G308" s="2">
        <v>7.1999999999999995E-2</v>
      </c>
      <c r="H308" s="2">
        <v>7.8E-2</v>
      </c>
      <c r="I308" s="2">
        <v>6.9000000000000006E-2</v>
      </c>
    </row>
    <row r="309" spans="1:9" x14ac:dyDescent="0.25">
      <c r="A309" s="2">
        <v>606</v>
      </c>
      <c r="B309" s="2">
        <v>0.06</v>
      </c>
      <c r="C309" s="2">
        <v>6.2E-2</v>
      </c>
      <c r="D309" s="2">
        <v>6.7000000000000004E-2</v>
      </c>
      <c r="E309" s="2">
        <v>6.8000000000000005E-2</v>
      </c>
      <c r="F309" s="2">
        <v>7.1999999999999995E-2</v>
      </c>
      <c r="G309" s="2">
        <v>7.1999999999999995E-2</v>
      </c>
      <c r="H309" s="2">
        <v>7.9000000000000001E-2</v>
      </c>
      <c r="I309" s="2">
        <v>6.8000000000000005E-2</v>
      </c>
    </row>
    <row r="310" spans="1:9" x14ac:dyDescent="0.25">
      <c r="A310" s="2">
        <v>607</v>
      </c>
      <c r="B310" s="2">
        <v>0.06</v>
      </c>
      <c r="C310" s="2">
        <v>6.2E-2</v>
      </c>
      <c r="D310" s="2">
        <v>6.8000000000000005E-2</v>
      </c>
      <c r="E310" s="2">
        <v>6.9000000000000006E-2</v>
      </c>
      <c r="F310" s="2">
        <v>7.1999999999999995E-2</v>
      </c>
      <c r="G310" s="2">
        <v>7.2999999999999995E-2</v>
      </c>
      <c r="H310" s="2">
        <v>0.08</v>
      </c>
      <c r="I310" s="2">
        <v>6.8000000000000005E-2</v>
      </c>
    </row>
    <row r="311" spans="1:9" x14ac:dyDescent="0.25">
      <c r="A311" s="2">
        <v>608</v>
      </c>
      <c r="B311" s="2">
        <v>0.06</v>
      </c>
      <c r="C311" s="2">
        <v>6.2E-2</v>
      </c>
      <c r="D311" s="2">
        <v>6.8000000000000005E-2</v>
      </c>
      <c r="E311" s="2">
        <v>6.9000000000000006E-2</v>
      </c>
      <c r="F311" s="2">
        <v>7.2999999999999995E-2</v>
      </c>
      <c r="G311" s="2">
        <v>7.2999999999999995E-2</v>
      </c>
      <c r="H311" s="2">
        <v>0.08</v>
      </c>
      <c r="I311" s="2">
        <v>6.8000000000000005E-2</v>
      </c>
    </row>
    <row r="312" spans="1:9" x14ac:dyDescent="0.25">
      <c r="A312" s="2">
        <v>609</v>
      </c>
      <c r="B312" s="2">
        <v>0.06</v>
      </c>
      <c r="C312" s="2">
        <v>6.2E-2</v>
      </c>
      <c r="D312" s="2">
        <v>6.8000000000000005E-2</v>
      </c>
      <c r="E312" s="2">
        <v>6.9000000000000006E-2</v>
      </c>
      <c r="F312" s="2">
        <v>7.2999999999999995E-2</v>
      </c>
      <c r="G312" s="2">
        <v>7.3999999999999996E-2</v>
      </c>
      <c r="H312" s="2">
        <v>8.1000000000000003E-2</v>
      </c>
      <c r="I312" s="2">
        <v>6.9000000000000006E-2</v>
      </c>
    </row>
    <row r="313" spans="1:9" x14ac:dyDescent="0.25">
      <c r="A313" s="2">
        <v>610</v>
      </c>
      <c r="B313" s="2">
        <v>5.8999999999999997E-2</v>
      </c>
      <c r="C313" s="2">
        <v>6.2E-2</v>
      </c>
      <c r="D313" s="2">
        <v>6.8000000000000005E-2</v>
      </c>
      <c r="E313" s="2">
        <v>7.0000000000000007E-2</v>
      </c>
      <c r="F313" s="2">
        <v>7.2999999999999995E-2</v>
      </c>
      <c r="G313" s="2">
        <v>7.3999999999999996E-2</v>
      </c>
      <c r="H313" s="2">
        <v>8.1000000000000003E-2</v>
      </c>
      <c r="I313" s="2">
        <v>6.9000000000000006E-2</v>
      </c>
    </row>
    <row r="314" spans="1:9" x14ac:dyDescent="0.25">
      <c r="A314" s="2">
        <v>611</v>
      </c>
      <c r="B314" s="2">
        <v>0.06</v>
      </c>
      <c r="C314" s="2">
        <v>6.2E-2</v>
      </c>
      <c r="D314" s="2">
        <v>6.9000000000000006E-2</v>
      </c>
      <c r="E314" s="2">
        <v>7.0000000000000007E-2</v>
      </c>
      <c r="F314" s="2">
        <v>7.3999999999999996E-2</v>
      </c>
      <c r="G314" s="2">
        <v>7.3999999999999996E-2</v>
      </c>
      <c r="H314" s="2">
        <v>8.2000000000000003E-2</v>
      </c>
      <c r="I314" s="2">
        <v>6.9000000000000006E-2</v>
      </c>
    </row>
    <row r="315" spans="1:9" x14ac:dyDescent="0.25">
      <c r="A315" s="2">
        <v>612</v>
      </c>
      <c r="B315" s="2">
        <v>5.8999999999999997E-2</v>
      </c>
      <c r="C315" s="2">
        <v>6.2E-2</v>
      </c>
      <c r="D315" s="2">
        <v>6.9000000000000006E-2</v>
      </c>
      <c r="E315" s="2">
        <v>7.0000000000000007E-2</v>
      </c>
      <c r="F315" s="2">
        <v>7.3999999999999996E-2</v>
      </c>
      <c r="G315" s="2">
        <v>7.3999999999999996E-2</v>
      </c>
      <c r="H315" s="2">
        <v>8.2000000000000003E-2</v>
      </c>
      <c r="I315" s="2">
        <v>6.9000000000000006E-2</v>
      </c>
    </row>
    <row r="316" spans="1:9" x14ac:dyDescent="0.25">
      <c r="A316" s="2">
        <v>613</v>
      </c>
      <c r="B316" s="2">
        <v>5.8999999999999997E-2</v>
      </c>
      <c r="C316" s="2">
        <v>6.2E-2</v>
      </c>
      <c r="D316" s="2">
        <v>6.9000000000000006E-2</v>
      </c>
      <c r="E316" s="2">
        <v>7.0000000000000007E-2</v>
      </c>
      <c r="F316" s="2">
        <v>7.3999999999999996E-2</v>
      </c>
      <c r="G316" s="2">
        <v>7.4999999999999997E-2</v>
      </c>
      <c r="H316" s="2">
        <v>8.2000000000000003E-2</v>
      </c>
      <c r="I316" s="2">
        <v>6.9000000000000006E-2</v>
      </c>
    </row>
    <row r="317" spans="1:9" x14ac:dyDescent="0.25">
      <c r="A317" s="2">
        <v>614</v>
      </c>
      <c r="B317" s="2">
        <v>5.8999999999999997E-2</v>
      </c>
      <c r="C317" s="2">
        <v>6.2E-2</v>
      </c>
      <c r="D317" s="2">
        <v>6.9000000000000006E-2</v>
      </c>
      <c r="E317" s="2">
        <v>7.0999999999999994E-2</v>
      </c>
      <c r="F317" s="2">
        <v>7.4999999999999997E-2</v>
      </c>
      <c r="G317" s="2">
        <v>7.4999999999999997E-2</v>
      </c>
      <c r="H317" s="2">
        <v>8.3000000000000004E-2</v>
      </c>
      <c r="I317" s="2">
        <v>6.8000000000000005E-2</v>
      </c>
    </row>
    <row r="318" spans="1:9" x14ac:dyDescent="0.25">
      <c r="A318" s="2">
        <v>615</v>
      </c>
      <c r="B318" s="2">
        <v>5.8999999999999997E-2</v>
      </c>
      <c r="C318" s="2">
        <v>6.2E-2</v>
      </c>
      <c r="D318" s="2">
        <v>6.9000000000000006E-2</v>
      </c>
      <c r="E318" s="2">
        <v>7.0000000000000007E-2</v>
      </c>
      <c r="F318" s="2">
        <v>7.3999999999999996E-2</v>
      </c>
      <c r="G318" s="2">
        <v>7.4999999999999997E-2</v>
      </c>
      <c r="H318" s="2">
        <v>8.3000000000000004E-2</v>
      </c>
      <c r="I318" s="2">
        <v>6.8000000000000005E-2</v>
      </c>
    </row>
    <row r="319" spans="1:9" x14ac:dyDescent="0.25">
      <c r="A319" s="2">
        <v>616</v>
      </c>
      <c r="B319" s="2">
        <v>5.8999999999999997E-2</v>
      </c>
      <c r="C319" s="2">
        <v>6.0999999999999999E-2</v>
      </c>
      <c r="D319" s="2">
        <v>6.9000000000000006E-2</v>
      </c>
      <c r="E319" s="2">
        <v>7.0999999999999994E-2</v>
      </c>
      <c r="F319" s="2">
        <v>7.4999999999999997E-2</v>
      </c>
      <c r="G319" s="2">
        <v>7.4999999999999997E-2</v>
      </c>
      <c r="H319" s="2">
        <v>8.3000000000000004E-2</v>
      </c>
      <c r="I319" s="2">
        <v>6.8000000000000005E-2</v>
      </c>
    </row>
    <row r="320" spans="1:9" x14ac:dyDescent="0.25">
      <c r="A320" s="2">
        <v>617</v>
      </c>
      <c r="B320" s="2">
        <v>5.8999999999999997E-2</v>
      </c>
      <c r="C320" s="2">
        <v>6.0999999999999999E-2</v>
      </c>
      <c r="D320" s="2">
        <v>6.9000000000000006E-2</v>
      </c>
      <c r="E320" s="2">
        <v>7.0999999999999994E-2</v>
      </c>
      <c r="F320" s="2">
        <v>7.4999999999999997E-2</v>
      </c>
      <c r="G320" s="2">
        <v>7.4999999999999997E-2</v>
      </c>
      <c r="H320" s="2">
        <v>8.3000000000000004E-2</v>
      </c>
      <c r="I320" s="2">
        <v>6.8000000000000005E-2</v>
      </c>
    </row>
    <row r="321" spans="1:9" x14ac:dyDescent="0.25">
      <c r="A321" s="2">
        <v>618</v>
      </c>
      <c r="B321" s="2">
        <v>5.8999999999999997E-2</v>
      </c>
      <c r="C321" s="2">
        <v>6.0999999999999999E-2</v>
      </c>
      <c r="D321" s="2">
        <v>6.9000000000000006E-2</v>
      </c>
      <c r="E321" s="2">
        <v>7.0999999999999994E-2</v>
      </c>
      <c r="F321" s="2">
        <v>7.3999999999999996E-2</v>
      </c>
      <c r="G321" s="2">
        <v>7.4999999999999997E-2</v>
      </c>
      <c r="H321" s="2">
        <v>8.3000000000000004E-2</v>
      </c>
      <c r="I321" s="2">
        <v>6.9000000000000006E-2</v>
      </c>
    </row>
    <row r="322" spans="1:9" x14ac:dyDescent="0.25">
      <c r="A322" s="2">
        <v>619</v>
      </c>
      <c r="B322" s="2">
        <v>5.8999999999999997E-2</v>
      </c>
      <c r="C322" s="2">
        <v>6.2E-2</v>
      </c>
      <c r="D322" s="2">
        <v>6.9000000000000006E-2</v>
      </c>
      <c r="E322" s="2">
        <v>7.0999999999999994E-2</v>
      </c>
      <c r="F322" s="2">
        <v>7.4999999999999997E-2</v>
      </c>
      <c r="G322" s="2">
        <v>7.4999999999999997E-2</v>
      </c>
      <c r="H322" s="2">
        <v>8.3000000000000004E-2</v>
      </c>
      <c r="I322" s="2">
        <v>6.9000000000000006E-2</v>
      </c>
    </row>
    <row r="323" spans="1:9" x14ac:dyDescent="0.25">
      <c r="A323" s="2">
        <v>620</v>
      </c>
      <c r="B323" s="2">
        <v>5.8999999999999997E-2</v>
      </c>
      <c r="C323" s="2">
        <v>6.0999999999999999E-2</v>
      </c>
      <c r="D323" s="2">
        <v>6.9000000000000006E-2</v>
      </c>
      <c r="E323" s="2">
        <v>7.0000000000000007E-2</v>
      </c>
      <c r="F323" s="2">
        <v>7.3999999999999996E-2</v>
      </c>
      <c r="G323" s="2">
        <v>7.4999999999999997E-2</v>
      </c>
      <c r="H323" s="2">
        <v>8.2000000000000003E-2</v>
      </c>
      <c r="I323" s="2">
        <v>7.0000000000000007E-2</v>
      </c>
    </row>
    <row r="324" spans="1:9" x14ac:dyDescent="0.25">
      <c r="A324" s="2">
        <v>621</v>
      </c>
      <c r="B324" s="2">
        <v>5.8999999999999997E-2</v>
      </c>
      <c r="C324" s="2">
        <v>6.0999999999999999E-2</v>
      </c>
      <c r="D324" s="2">
        <v>6.9000000000000006E-2</v>
      </c>
      <c r="E324" s="2">
        <v>7.0000000000000007E-2</v>
      </c>
      <c r="F324" s="2">
        <v>7.3999999999999996E-2</v>
      </c>
      <c r="G324" s="2">
        <v>7.4999999999999997E-2</v>
      </c>
      <c r="H324" s="2">
        <v>8.2000000000000003E-2</v>
      </c>
      <c r="I324" s="2">
        <v>7.0000000000000007E-2</v>
      </c>
    </row>
    <row r="325" spans="1:9" x14ac:dyDescent="0.25">
      <c r="A325" s="2">
        <v>622</v>
      </c>
      <c r="B325" s="2">
        <v>5.8999999999999997E-2</v>
      </c>
      <c r="C325" s="2">
        <v>6.0999999999999999E-2</v>
      </c>
      <c r="D325" s="2">
        <v>6.8000000000000005E-2</v>
      </c>
      <c r="E325" s="2">
        <v>7.0000000000000007E-2</v>
      </c>
      <c r="F325" s="2">
        <v>7.3999999999999996E-2</v>
      </c>
      <c r="G325" s="2">
        <v>7.4999999999999997E-2</v>
      </c>
      <c r="H325" s="2">
        <v>8.2000000000000003E-2</v>
      </c>
      <c r="I325" s="2">
        <v>6.9000000000000006E-2</v>
      </c>
    </row>
    <row r="326" spans="1:9" x14ac:dyDescent="0.25">
      <c r="A326" s="2">
        <v>623</v>
      </c>
      <c r="B326" s="2">
        <v>5.8999999999999997E-2</v>
      </c>
      <c r="C326" s="2">
        <v>6.0999999999999999E-2</v>
      </c>
      <c r="D326" s="2">
        <v>6.8000000000000005E-2</v>
      </c>
      <c r="E326" s="2">
        <v>7.0000000000000007E-2</v>
      </c>
      <c r="F326" s="2">
        <v>7.3999999999999996E-2</v>
      </c>
      <c r="G326" s="2">
        <v>7.3999999999999996E-2</v>
      </c>
      <c r="H326" s="2">
        <v>8.2000000000000003E-2</v>
      </c>
      <c r="I326" s="2">
        <v>6.8000000000000005E-2</v>
      </c>
    </row>
    <row r="327" spans="1:9" x14ac:dyDescent="0.25">
      <c r="A327" s="2">
        <v>624</v>
      </c>
      <c r="B327" s="2">
        <v>5.8999999999999997E-2</v>
      </c>
      <c r="C327" s="2">
        <v>6.0999999999999999E-2</v>
      </c>
      <c r="D327" s="2">
        <v>6.8000000000000005E-2</v>
      </c>
      <c r="E327" s="2">
        <v>7.0000000000000007E-2</v>
      </c>
      <c r="F327" s="2">
        <v>7.3999999999999996E-2</v>
      </c>
      <c r="G327" s="2">
        <v>7.3999999999999996E-2</v>
      </c>
      <c r="H327" s="2">
        <v>8.2000000000000003E-2</v>
      </c>
      <c r="I327" s="2">
        <v>6.9000000000000006E-2</v>
      </c>
    </row>
    <row r="328" spans="1:9" x14ac:dyDescent="0.25">
      <c r="A328" s="2">
        <v>625</v>
      </c>
      <c r="B328" s="2">
        <v>5.8999999999999997E-2</v>
      </c>
      <c r="C328" s="2">
        <v>6.0999999999999999E-2</v>
      </c>
      <c r="D328" s="2">
        <v>6.8000000000000005E-2</v>
      </c>
      <c r="E328" s="2">
        <v>7.0000000000000007E-2</v>
      </c>
      <c r="F328" s="2">
        <v>7.3999999999999996E-2</v>
      </c>
      <c r="G328" s="2">
        <v>7.3999999999999996E-2</v>
      </c>
      <c r="H328" s="2">
        <v>8.1000000000000003E-2</v>
      </c>
      <c r="I328" s="2">
        <v>6.9000000000000006E-2</v>
      </c>
    </row>
    <row r="329" spans="1:9" x14ac:dyDescent="0.25">
      <c r="A329" s="2">
        <v>626</v>
      </c>
      <c r="B329" s="2">
        <v>5.8999999999999997E-2</v>
      </c>
      <c r="C329" s="2">
        <v>6.0999999999999999E-2</v>
      </c>
      <c r="D329" s="2">
        <v>6.8000000000000005E-2</v>
      </c>
      <c r="E329" s="2">
        <v>7.0000000000000007E-2</v>
      </c>
      <c r="F329" s="2">
        <v>7.2999999999999995E-2</v>
      </c>
      <c r="G329" s="2">
        <v>7.3999999999999996E-2</v>
      </c>
      <c r="H329" s="2">
        <v>8.1000000000000003E-2</v>
      </c>
      <c r="I329" s="2">
        <v>6.9000000000000006E-2</v>
      </c>
    </row>
    <row r="330" spans="1:9" x14ac:dyDescent="0.25">
      <c r="A330" s="2">
        <v>627</v>
      </c>
      <c r="B330" s="2">
        <v>5.8999999999999997E-2</v>
      </c>
      <c r="C330" s="2">
        <v>6.0999999999999999E-2</v>
      </c>
      <c r="D330" s="2">
        <v>6.8000000000000005E-2</v>
      </c>
      <c r="E330" s="2">
        <v>7.0000000000000007E-2</v>
      </c>
      <c r="F330" s="2">
        <v>7.2999999999999995E-2</v>
      </c>
      <c r="G330" s="2">
        <v>7.2999999999999995E-2</v>
      </c>
      <c r="H330" s="2">
        <v>8.1000000000000003E-2</v>
      </c>
      <c r="I330" s="2">
        <v>6.8000000000000005E-2</v>
      </c>
    </row>
    <row r="331" spans="1:9" x14ac:dyDescent="0.25">
      <c r="A331" s="2">
        <v>628</v>
      </c>
      <c r="B331" s="2">
        <v>5.8999999999999997E-2</v>
      </c>
      <c r="C331" s="2">
        <v>6.0999999999999999E-2</v>
      </c>
      <c r="D331" s="2">
        <v>6.8000000000000005E-2</v>
      </c>
      <c r="E331" s="2">
        <v>6.9000000000000006E-2</v>
      </c>
      <c r="F331" s="2">
        <v>7.2999999999999995E-2</v>
      </c>
      <c r="G331" s="2">
        <v>7.2999999999999995E-2</v>
      </c>
      <c r="H331" s="2">
        <v>8.1000000000000003E-2</v>
      </c>
      <c r="I331" s="2">
        <v>6.8000000000000005E-2</v>
      </c>
    </row>
    <row r="332" spans="1:9" x14ac:dyDescent="0.25">
      <c r="A332" s="2">
        <v>629</v>
      </c>
      <c r="B332" s="2">
        <v>5.8999999999999997E-2</v>
      </c>
      <c r="C332" s="2">
        <v>6.0999999999999999E-2</v>
      </c>
      <c r="D332" s="2">
        <v>6.8000000000000005E-2</v>
      </c>
      <c r="E332" s="2">
        <v>6.9000000000000006E-2</v>
      </c>
      <c r="F332" s="2">
        <v>7.2999999999999995E-2</v>
      </c>
      <c r="G332" s="2">
        <v>7.2999999999999995E-2</v>
      </c>
      <c r="H332" s="2">
        <v>8.1000000000000003E-2</v>
      </c>
      <c r="I332" s="2">
        <v>6.8000000000000005E-2</v>
      </c>
    </row>
    <row r="333" spans="1:9" x14ac:dyDescent="0.25">
      <c r="A333" s="2">
        <v>630</v>
      </c>
      <c r="B333" s="2">
        <v>5.8000000000000003E-2</v>
      </c>
      <c r="C333" s="2">
        <v>6.0999999999999999E-2</v>
      </c>
      <c r="D333" s="2">
        <v>6.7000000000000004E-2</v>
      </c>
      <c r="E333" s="2">
        <v>6.9000000000000006E-2</v>
      </c>
      <c r="F333" s="2">
        <v>7.2999999999999995E-2</v>
      </c>
      <c r="G333" s="2">
        <v>7.2999999999999995E-2</v>
      </c>
      <c r="H333" s="2">
        <v>0.08</v>
      </c>
      <c r="I333" s="2">
        <v>6.7000000000000004E-2</v>
      </c>
    </row>
    <row r="334" spans="1:9" x14ac:dyDescent="0.25">
      <c r="A334" s="2">
        <v>631</v>
      </c>
      <c r="B334" s="2">
        <v>5.8000000000000003E-2</v>
      </c>
      <c r="C334" s="2">
        <v>6.0999999999999999E-2</v>
      </c>
      <c r="D334" s="2">
        <v>6.7000000000000004E-2</v>
      </c>
      <c r="E334" s="2">
        <v>6.9000000000000006E-2</v>
      </c>
      <c r="F334" s="2">
        <v>7.2999999999999995E-2</v>
      </c>
      <c r="G334" s="2">
        <v>7.2999999999999995E-2</v>
      </c>
      <c r="H334" s="2">
        <v>0.08</v>
      </c>
      <c r="I334" s="2">
        <v>6.8000000000000005E-2</v>
      </c>
    </row>
    <row r="335" spans="1:9" x14ac:dyDescent="0.25">
      <c r="A335" s="2">
        <v>632</v>
      </c>
      <c r="B335" s="2">
        <v>5.8000000000000003E-2</v>
      </c>
      <c r="C335" s="2">
        <v>6.0999999999999999E-2</v>
      </c>
      <c r="D335" s="2">
        <v>6.7000000000000004E-2</v>
      </c>
      <c r="E335" s="2">
        <v>6.9000000000000006E-2</v>
      </c>
      <c r="F335" s="2">
        <v>7.2999999999999995E-2</v>
      </c>
      <c r="G335" s="2">
        <v>7.2999999999999995E-2</v>
      </c>
      <c r="H335" s="2">
        <v>0.08</v>
      </c>
      <c r="I335" s="2">
        <v>6.7000000000000004E-2</v>
      </c>
    </row>
    <row r="336" spans="1:9" x14ac:dyDescent="0.25">
      <c r="A336" s="2">
        <v>633</v>
      </c>
      <c r="B336" s="2">
        <v>5.8000000000000003E-2</v>
      </c>
      <c r="C336" s="2">
        <v>0.06</v>
      </c>
      <c r="D336" s="2">
        <v>6.7000000000000004E-2</v>
      </c>
      <c r="E336" s="2">
        <v>6.9000000000000006E-2</v>
      </c>
      <c r="F336" s="2">
        <v>7.1999999999999995E-2</v>
      </c>
      <c r="G336" s="2">
        <v>7.2999999999999995E-2</v>
      </c>
      <c r="H336" s="2">
        <v>0.08</v>
      </c>
      <c r="I336" s="2">
        <v>6.8000000000000005E-2</v>
      </c>
    </row>
    <row r="337" spans="1:9" x14ac:dyDescent="0.25">
      <c r="A337" s="2">
        <v>634</v>
      </c>
      <c r="B337" s="2">
        <v>5.8000000000000003E-2</v>
      </c>
      <c r="C337" s="2">
        <v>0.06</v>
      </c>
      <c r="D337" s="2">
        <v>6.7000000000000004E-2</v>
      </c>
      <c r="E337" s="2">
        <v>6.9000000000000006E-2</v>
      </c>
      <c r="F337" s="2">
        <v>7.1999999999999995E-2</v>
      </c>
      <c r="G337" s="2">
        <v>7.2999999999999995E-2</v>
      </c>
      <c r="H337" s="2">
        <v>0.08</v>
      </c>
      <c r="I337" s="2">
        <v>6.8000000000000005E-2</v>
      </c>
    </row>
    <row r="338" spans="1:9" x14ac:dyDescent="0.25">
      <c r="A338" s="2">
        <v>635</v>
      </c>
      <c r="B338" s="2">
        <v>5.8000000000000003E-2</v>
      </c>
      <c r="C338" s="2">
        <v>0.06</v>
      </c>
      <c r="D338" s="2">
        <v>6.7000000000000004E-2</v>
      </c>
      <c r="E338" s="2">
        <v>6.9000000000000006E-2</v>
      </c>
      <c r="F338" s="2">
        <v>7.1999999999999995E-2</v>
      </c>
      <c r="G338" s="2">
        <v>7.2999999999999995E-2</v>
      </c>
      <c r="H338" s="2">
        <v>0.08</v>
      </c>
      <c r="I338" s="2">
        <v>6.8000000000000005E-2</v>
      </c>
    </row>
    <row r="339" spans="1:9" x14ac:dyDescent="0.25">
      <c r="A339" s="2">
        <v>636</v>
      </c>
      <c r="B339" s="2">
        <v>5.8000000000000003E-2</v>
      </c>
      <c r="C339" s="2">
        <v>0.06</v>
      </c>
      <c r="D339" s="2">
        <v>6.7000000000000004E-2</v>
      </c>
      <c r="E339" s="2">
        <v>6.9000000000000006E-2</v>
      </c>
      <c r="F339" s="2">
        <v>7.2999999999999995E-2</v>
      </c>
      <c r="G339" s="2">
        <v>7.2999999999999995E-2</v>
      </c>
      <c r="H339" s="2">
        <v>0.08</v>
      </c>
      <c r="I339" s="2">
        <v>6.8000000000000005E-2</v>
      </c>
    </row>
    <row r="340" spans="1:9" x14ac:dyDescent="0.25">
      <c r="A340" s="2">
        <v>637</v>
      </c>
      <c r="B340" s="2">
        <v>5.8000000000000003E-2</v>
      </c>
      <c r="C340" s="2">
        <v>0.06</v>
      </c>
      <c r="D340" s="2">
        <v>6.7000000000000004E-2</v>
      </c>
      <c r="E340" s="2">
        <v>6.9000000000000006E-2</v>
      </c>
      <c r="F340" s="2">
        <v>7.1999999999999995E-2</v>
      </c>
      <c r="G340" s="2">
        <v>7.2999999999999995E-2</v>
      </c>
      <c r="H340" s="2">
        <v>0.08</v>
      </c>
      <c r="I340" s="2">
        <v>6.8000000000000005E-2</v>
      </c>
    </row>
    <row r="341" spans="1:9" x14ac:dyDescent="0.25">
      <c r="A341" s="2">
        <v>638</v>
      </c>
      <c r="B341" s="2">
        <v>5.8000000000000003E-2</v>
      </c>
      <c r="C341" s="2">
        <v>0.06</v>
      </c>
      <c r="D341" s="2">
        <v>6.7000000000000004E-2</v>
      </c>
      <c r="E341" s="2">
        <v>6.9000000000000006E-2</v>
      </c>
      <c r="F341" s="2">
        <v>7.2999999999999995E-2</v>
      </c>
      <c r="G341" s="2">
        <v>7.2999999999999995E-2</v>
      </c>
      <c r="H341" s="2">
        <v>0.08</v>
      </c>
      <c r="I341" s="2">
        <v>6.8000000000000005E-2</v>
      </c>
    </row>
    <row r="342" spans="1:9" x14ac:dyDescent="0.25">
      <c r="A342" s="2">
        <v>639</v>
      </c>
      <c r="B342" s="2">
        <v>5.8000000000000003E-2</v>
      </c>
      <c r="C342" s="2">
        <v>0.06</v>
      </c>
      <c r="D342" s="2">
        <v>6.7000000000000004E-2</v>
      </c>
      <c r="E342" s="2">
        <v>6.9000000000000006E-2</v>
      </c>
      <c r="F342" s="2">
        <v>7.2999999999999995E-2</v>
      </c>
      <c r="G342" s="2">
        <v>7.2999999999999995E-2</v>
      </c>
      <c r="H342" s="2">
        <v>0.08</v>
      </c>
      <c r="I342" s="2">
        <v>6.8000000000000005E-2</v>
      </c>
    </row>
    <row r="343" spans="1:9" x14ac:dyDescent="0.25">
      <c r="A343" s="2">
        <v>640</v>
      </c>
      <c r="B343" s="2">
        <v>5.8000000000000003E-2</v>
      </c>
      <c r="C343" s="2">
        <v>0.06</v>
      </c>
      <c r="D343" s="2">
        <v>6.8000000000000005E-2</v>
      </c>
      <c r="E343" s="2">
        <v>6.9000000000000006E-2</v>
      </c>
      <c r="F343" s="2">
        <v>7.2999999999999995E-2</v>
      </c>
      <c r="G343" s="2">
        <v>7.3999999999999996E-2</v>
      </c>
      <c r="H343" s="2">
        <v>8.1000000000000003E-2</v>
      </c>
      <c r="I343" s="2">
        <v>6.8000000000000005E-2</v>
      </c>
    </row>
    <row r="344" spans="1:9" x14ac:dyDescent="0.25">
      <c r="A344" s="2">
        <v>641</v>
      </c>
      <c r="B344" s="2">
        <v>5.8000000000000003E-2</v>
      </c>
      <c r="C344" s="2">
        <v>0.06</v>
      </c>
      <c r="D344" s="2">
        <v>6.8000000000000005E-2</v>
      </c>
      <c r="E344" s="2">
        <v>7.0000000000000007E-2</v>
      </c>
      <c r="F344" s="2">
        <v>7.3999999999999996E-2</v>
      </c>
      <c r="G344" s="2">
        <v>7.3999999999999996E-2</v>
      </c>
      <c r="H344" s="2">
        <v>8.2000000000000003E-2</v>
      </c>
      <c r="I344" s="2">
        <v>6.8000000000000005E-2</v>
      </c>
    </row>
    <row r="345" spans="1:9" x14ac:dyDescent="0.25">
      <c r="A345" s="2">
        <v>642</v>
      </c>
      <c r="B345" s="2">
        <v>5.7000000000000002E-2</v>
      </c>
      <c r="C345" s="2">
        <v>0.06</v>
      </c>
      <c r="D345" s="2">
        <v>6.8000000000000005E-2</v>
      </c>
      <c r="E345" s="2">
        <v>7.0000000000000007E-2</v>
      </c>
      <c r="F345" s="2">
        <v>7.3999999999999996E-2</v>
      </c>
      <c r="G345" s="2">
        <v>7.3999999999999996E-2</v>
      </c>
      <c r="H345" s="2">
        <v>8.2000000000000003E-2</v>
      </c>
      <c r="I345" s="2">
        <v>6.8000000000000005E-2</v>
      </c>
    </row>
    <row r="346" spans="1:9" x14ac:dyDescent="0.25">
      <c r="A346" s="2">
        <v>643</v>
      </c>
      <c r="B346" s="2">
        <v>5.7000000000000002E-2</v>
      </c>
      <c r="C346" s="2">
        <v>0.06</v>
      </c>
      <c r="D346" s="2">
        <v>6.8000000000000005E-2</v>
      </c>
      <c r="E346" s="2">
        <v>7.0000000000000007E-2</v>
      </c>
      <c r="F346" s="2">
        <v>7.4999999999999997E-2</v>
      </c>
      <c r="G346" s="2">
        <v>7.4999999999999997E-2</v>
      </c>
      <c r="H346" s="2">
        <v>8.3000000000000004E-2</v>
      </c>
      <c r="I346" s="2">
        <v>6.8000000000000005E-2</v>
      </c>
    </row>
    <row r="347" spans="1:9" x14ac:dyDescent="0.25">
      <c r="A347" s="2">
        <v>644</v>
      </c>
      <c r="B347" s="2">
        <v>5.7000000000000002E-2</v>
      </c>
      <c r="C347" s="2">
        <v>0.06</v>
      </c>
      <c r="D347" s="2">
        <v>6.9000000000000006E-2</v>
      </c>
      <c r="E347" s="2">
        <v>7.0999999999999994E-2</v>
      </c>
      <c r="F347" s="2">
        <v>7.4999999999999997E-2</v>
      </c>
      <c r="G347" s="2">
        <v>7.5999999999999998E-2</v>
      </c>
      <c r="H347" s="2">
        <v>8.4000000000000005E-2</v>
      </c>
      <c r="I347" s="2">
        <v>6.8000000000000005E-2</v>
      </c>
    </row>
    <row r="348" spans="1:9" x14ac:dyDescent="0.25">
      <c r="A348" s="2">
        <v>645</v>
      </c>
      <c r="B348" s="2">
        <v>5.7000000000000002E-2</v>
      </c>
      <c r="C348" s="2">
        <v>0.06</v>
      </c>
      <c r="D348" s="2">
        <v>6.9000000000000006E-2</v>
      </c>
      <c r="E348" s="2">
        <v>7.1999999999999995E-2</v>
      </c>
      <c r="F348" s="2">
        <v>7.6999999999999999E-2</v>
      </c>
      <c r="G348" s="2">
        <v>7.6999999999999999E-2</v>
      </c>
      <c r="H348" s="2">
        <v>8.5000000000000006E-2</v>
      </c>
      <c r="I348" s="2">
        <v>6.9000000000000006E-2</v>
      </c>
    </row>
    <row r="349" spans="1:9" x14ac:dyDescent="0.25">
      <c r="A349" s="2">
        <v>646</v>
      </c>
      <c r="B349" s="2">
        <v>5.7000000000000002E-2</v>
      </c>
      <c r="C349" s="2">
        <v>6.0999999999999999E-2</v>
      </c>
      <c r="D349" s="2">
        <v>7.0000000000000007E-2</v>
      </c>
      <c r="E349" s="2">
        <v>7.2999999999999995E-2</v>
      </c>
      <c r="F349" s="2">
        <v>7.8E-2</v>
      </c>
      <c r="G349" s="2">
        <v>7.8E-2</v>
      </c>
      <c r="H349" s="2">
        <v>8.5999999999999993E-2</v>
      </c>
      <c r="I349" s="2">
        <v>6.9000000000000006E-2</v>
      </c>
    </row>
    <row r="350" spans="1:9" x14ac:dyDescent="0.25">
      <c r="A350" s="2">
        <v>647</v>
      </c>
      <c r="B350" s="2">
        <v>5.7000000000000002E-2</v>
      </c>
      <c r="C350" s="2">
        <v>6.0999999999999999E-2</v>
      </c>
      <c r="D350" s="2">
        <v>7.0000000000000007E-2</v>
      </c>
      <c r="E350" s="2">
        <v>7.3999999999999996E-2</v>
      </c>
      <c r="F350" s="2">
        <v>7.9000000000000001E-2</v>
      </c>
      <c r="G350" s="2">
        <v>7.9000000000000001E-2</v>
      </c>
      <c r="H350" s="2">
        <v>8.7999999999999995E-2</v>
      </c>
      <c r="I350" s="2">
        <v>7.0000000000000007E-2</v>
      </c>
    </row>
    <row r="351" spans="1:9" x14ac:dyDescent="0.25">
      <c r="A351" s="2">
        <v>648</v>
      </c>
      <c r="B351" s="2">
        <v>5.7000000000000002E-2</v>
      </c>
      <c r="C351" s="2">
        <v>6.0999999999999999E-2</v>
      </c>
      <c r="D351" s="2">
        <v>7.1999999999999995E-2</v>
      </c>
      <c r="E351" s="2">
        <v>7.4999999999999997E-2</v>
      </c>
      <c r="F351" s="2">
        <v>8.1000000000000003E-2</v>
      </c>
      <c r="G351" s="2">
        <v>8.1000000000000003E-2</v>
      </c>
      <c r="H351" s="2">
        <v>0.09</v>
      </c>
      <c r="I351" s="2">
        <v>7.0000000000000007E-2</v>
      </c>
    </row>
    <row r="352" spans="1:9" x14ac:dyDescent="0.25">
      <c r="A352" s="2">
        <v>649</v>
      </c>
      <c r="B352" s="2">
        <v>5.7000000000000002E-2</v>
      </c>
      <c r="C352" s="2">
        <v>6.0999999999999999E-2</v>
      </c>
      <c r="D352" s="2">
        <v>7.2999999999999995E-2</v>
      </c>
      <c r="E352" s="2">
        <v>7.6999999999999999E-2</v>
      </c>
      <c r="F352" s="2">
        <v>8.3000000000000004E-2</v>
      </c>
      <c r="G352" s="2">
        <v>8.3000000000000004E-2</v>
      </c>
      <c r="H352" s="2">
        <v>9.2999999999999999E-2</v>
      </c>
      <c r="I352" s="2">
        <v>7.0999999999999994E-2</v>
      </c>
    </row>
    <row r="353" spans="1:9" x14ac:dyDescent="0.25">
      <c r="A353" s="2">
        <v>650</v>
      </c>
      <c r="B353" s="2">
        <v>5.7000000000000002E-2</v>
      </c>
      <c r="C353" s="2">
        <v>6.0999999999999999E-2</v>
      </c>
      <c r="D353" s="2">
        <v>7.3999999999999996E-2</v>
      </c>
      <c r="E353" s="2">
        <v>7.9000000000000001E-2</v>
      </c>
      <c r="F353" s="2">
        <v>8.5999999999999993E-2</v>
      </c>
      <c r="G353" s="2">
        <v>8.5999999999999993E-2</v>
      </c>
      <c r="H353" s="2">
        <v>9.6000000000000002E-2</v>
      </c>
      <c r="I353" s="2">
        <v>7.0999999999999994E-2</v>
      </c>
    </row>
    <row r="354" spans="1:9" x14ac:dyDescent="0.25">
      <c r="A354" s="2">
        <v>651</v>
      </c>
      <c r="B354" s="2">
        <v>5.7000000000000002E-2</v>
      </c>
      <c r="C354" s="2">
        <v>6.0999999999999999E-2</v>
      </c>
      <c r="D354" s="2">
        <v>7.5999999999999998E-2</v>
      </c>
      <c r="E354" s="2">
        <v>8.1000000000000003E-2</v>
      </c>
      <c r="F354" s="2">
        <v>8.7999999999999995E-2</v>
      </c>
      <c r="G354" s="2">
        <v>8.7999999999999995E-2</v>
      </c>
      <c r="H354" s="2">
        <v>9.9000000000000005E-2</v>
      </c>
      <c r="I354" s="2">
        <v>7.0999999999999994E-2</v>
      </c>
    </row>
    <row r="355" spans="1:9" x14ac:dyDescent="0.25">
      <c r="A355" s="2">
        <v>652</v>
      </c>
      <c r="B355" s="2">
        <v>5.7000000000000002E-2</v>
      </c>
      <c r="C355" s="2">
        <v>6.2E-2</v>
      </c>
      <c r="D355" s="2">
        <v>7.8E-2</v>
      </c>
      <c r="E355" s="2">
        <v>8.4000000000000005E-2</v>
      </c>
      <c r="F355" s="2">
        <v>9.1999999999999998E-2</v>
      </c>
      <c r="G355" s="2">
        <v>9.1999999999999998E-2</v>
      </c>
      <c r="H355" s="2">
        <v>0.10299999999999999</v>
      </c>
      <c r="I355" s="2">
        <v>7.1999999999999995E-2</v>
      </c>
    </row>
    <row r="356" spans="1:9" x14ac:dyDescent="0.25">
      <c r="A356" s="2">
        <v>653</v>
      </c>
      <c r="B356" s="2">
        <v>5.7000000000000002E-2</v>
      </c>
      <c r="C356" s="2">
        <v>6.2E-2</v>
      </c>
      <c r="D356" s="2">
        <v>0.08</v>
      </c>
      <c r="E356" s="2">
        <v>8.5999999999999993E-2</v>
      </c>
      <c r="F356" s="2">
        <v>9.5000000000000001E-2</v>
      </c>
      <c r="G356" s="2">
        <v>9.5000000000000001E-2</v>
      </c>
      <c r="H356" s="2">
        <v>0.107</v>
      </c>
      <c r="I356" s="2">
        <v>7.1999999999999995E-2</v>
      </c>
    </row>
    <row r="357" spans="1:9" x14ac:dyDescent="0.25">
      <c r="A357" s="2">
        <v>654</v>
      </c>
      <c r="B357" s="2">
        <v>5.7000000000000002E-2</v>
      </c>
      <c r="C357" s="2">
        <v>6.3E-2</v>
      </c>
      <c r="D357" s="2">
        <v>8.3000000000000004E-2</v>
      </c>
      <c r="E357" s="2">
        <v>8.8999999999999996E-2</v>
      </c>
      <c r="F357" s="2">
        <v>9.9000000000000005E-2</v>
      </c>
      <c r="G357" s="2">
        <v>9.9000000000000005E-2</v>
      </c>
      <c r="H357" s="2">
        <v>0.112</v>
      </c>
      <c r="I357" s="2">
        <v>7.2999999999999995E-2</v>
      </c>
    </row>
    <row r="358" spans="1:9" x14ac:dyDescent="0.25">
      <c r="A358" s="2">
        <v>655</v>
      </c>
      <c r="B358" s="2">
        <v>5.7000000000000002E-2</v>
      </c>
      <c r="C358" s="2">
        <v>6.3E-2</v>
      </c>
      <c r="D358" s="2">
        <v>8.5000000000000006E-2</v>
      </c>
      <c r="E358" s="2">
        <v>9.2999999999999999E-2</v>
      </c>
      <c r="F358" s="2">
        <v>0.10299999999999999</v>
      </c>
      <c r="G358" s="2">
        <v>0.10299999999999999</v>
      </c>
      <c r="H358" s="2">
        <v>0.11700000000000001</v>
      </c>
      <c r="I358" s="2">
        <v>7.3999999999999996E-2</v>
      </c>
    </row>
    <row r="359" spans="1:9" x14ac:dyDescent="0.25">
      <c r="A359" s="2">
        <v>656</v>
      </c>
      <c r="B359" s="2">
        <v>5.6000000000000001E-2</v>
      </c>
      <c r="C359" s="2">
        <v>6.4000000000000001E-2</v>
      </c>
      <c r="D359" s="2">
        <v>8.7999999999999995E-2</v>
      </c>
      <c r="E359" s="2">
        <v>9.6000000000000002E-2</v>
      </c>
      <c r="F359" s="2">
        <v>0.108</v>
      </c>
      <c r="G359" s="2">
        <v>0.108</v>
      </c>
      <c r="H359" s="2">
        <v>0.123</v>
      </c>
      <c r="I359" s="2">
        <v>7.4999999999999997E-2</v>
      </c>
    </row>
    <row r="360" spans="1:9" x14ac:dyDescent="0.25">
      <c r="A360" s="2">
        <v>657</v>
      </c>
      <c r="B360" s="2">
        <v>5.7000000000000002E-2</v>
      </c>
      <c r="C360" s="2">
        <v>6.4000000000000001E-2</v>
      </c>
      <c r="D360" s="2">
        <v>9.0999999999999998E-2</v>
      </c>
      <c r="E360" s="2">
        <v>0.1</v>
      </c>
      <c r="F360" s="2">
        <v>0.113</v>
      </c>
      <c r="G360" s="2">
        <v>0.113</v>
      </c>
      <c r="H360" s="2">
        <v>0.128</v>
      </c>
      <c r="I360" s="2">
        <v>7.6999999999999999E-2</v>
      </c>
    </row>
    <row r="361" spans="1:9" x14ac:dyDescent="0.25">
      <c r="A361" s="2">
        <v>658</v>
      </c>
      <c r="B361" s="2">
        <v>5.6000000000000001E-2</v>
      </c>
      <c r="C361" s="2">
        <v>6.5000000000000002E-2</v>
      </c>
      <c r="D361" s="2">
        <v>9.4E-2</v>
      </c>
      <c r="E361" s="2">
        <v>0.104</v>
      </c>
      <c r="F361" s="2">
        <v>0.11799999999999999</v>
      </c>
      <c r="G361" s="2">
        <v>0.11799999999999999</v>
      </c>
      <c r="H361" s="2">
        <v>0.13400000000000001</v>
      </c>
      <c r="I361" s="2">
        <v>7.8E-2</v>
      </c>
    </row>
    <row r="362" spans="1:9" x14ac:dyDescent="0.25">
      <c r="A362" s="2">
        <v>659</v>
      </c>
      <c r="B362" s="2">
        <v>5.6000000000000001E-2</v>
      </c>
      <c r="C362" s="2">
        <v>6.5000000000000002E-2</v>
      </c>
      <c r="D362" s="2">
        <v>9.6000000000000002E-2</v>
      </c>
      <c r="E362" s="2">
        <v>0.107</v>
      </c>
      <c r="F362" s="2">
        <v>0.122</v>
      </c>
      <c r="G362" s="2">
        <v>0.122</v>
      </c>
      <c r="H362" s="2">
        <v>0.13900000000000001</v>
      </c>
      <c r="I362" s="2">
        <v>7.8E-2</v>
      </c>
    </row>
    <row r="363" spans="1:9" x14ac:dyDescent="0.25">
      <c r="A363" s="2">
        <v>660</v>
      </c>
      <c r="B363" s="2">
        <v>5.6000000000000001E-2</v>
      </c>
      <c r="C363" s="2">
        <v>6.6000000000000003E-2</v>
      </c>
      <c r="D363" s="2">
        <v>9.9000000000000005E-2</v>
      </c>
      <c r="E363" s="2">
        <v>0.111</v>
      </c>
      <c r="F363" s="2">
        <v>0.126</v>
      </c>
      <c r="G363" s="2">
        <v>0.127</v>
      </c>
      <c r="H363" s="2">
        <v>0.14399999999999999</v>
      </c>
      <c r="I363" s="2">
        <v>7.9000000000000001E-2</v>
      </c>
    </row>
    <row r="364" spans="1:9" x14ac:dyDescent="0.25">
      <c r="A364" s="2">
        <v>661</v>
      </c>
      <c r="B364" s="2">
        <v>5.6000000000000001E-2</v>
      </c>
      <c r="C364" s="2">
        <v>6.6000000000000003E-2</v>
      </c>
      <c r="D364" s="2">
        <v>0.10100000000000001</v>
      </c>
      <c r="E364" s="2">
        <v>0.114</v>
      </c>
      <c r="F364" s="2">
        <v>0.13</v>
      </c>
      <c r="G364" s="2">
        <v>0.13</v>
      </c>
      <c r="H364" s="2">
        <v>0.14899999999999999</v>
      </c>
      <c r="I364" s="2">
        <v>0.08</v>
      </c>
    </row>
    <row r="365" spans="1:9" x14ac:dyDescent="0.25">
      <c r="A365" s="2">
        <v>662</v>
      </c>
      <c r="B365" s="2">
        <v>5.6000000000000001E-2</v>
      </c>
      <c r="C365" s="2">
        <v>6.7000000000000004E-2</v>
      </c>
      <c r="D365" s="2">
        <v>0.10199999999999999</v>
      </c>
      <c r="E365" s="2">
        <v>0.11600000000000001</v>
      </c>
      <c r="F365" s="2">
        <v>0.13300000000000001</v>
      </c>
      <c r="G365" s="2">
        <v>0.13300000000000001</v>
      </c>
      <c r="H365" s="2">
        <v>0.152</v>
      </c>
      <c r="I365" s="2">
        <v>8.1000000000000003E-2</v>
      </c>
    </row>
    <row r="366" spans="1:9" x14ac:dyDescent="0.25">
      <c r="A366" s="2">
        <v>663</v>
      </c>
      <c r="B366" s="2">
        <v>5.6000000000000001E-2</v>
      </c>
      <c r="C366" s="2">
        <v>6.7000000000000004E-2</v>
      </c>
      <c r="D366" s="2">
        <v>0.104</v>
      </c>
      <c r="E366" s="2">
        <v>0.11799999999999999</v>
      </c>
      <c r="F366" s="2">
        <v>0.13600000000000001</v>
      </c>
      <c r="G366" s="2">
        <v>0.13600000000000001</v>
      </c>
      <c r="H366" s="2">
        <v>0.155</v>
      </c>
      <c r="I366" s="2">
        <v>8.1000000000000003E-2</v>
      </c>
    </row>
    <row r="367" spans="1:9" x14ac:dyDescent="0.25">
      <c r="A367" s="2">
        <v>664</v>
      </c>
      <c r="B367" s="2">
        <v>5.6000000000000001E-2</v>
      </c>
      <c r="C367" s="2">
        <v>6.7000000000000004E-2</v>
      </c>
      <c r="D367" s="2">
        <v>0.105</v>
      </c>
      <c r="E367" s="2">
        <v>0.11899999999999999</v>
      </c>
      <c r="F367" s="2">
        <v>0.13800000000000001</v>
      </c>
      <c r="G367" s="2">
        <v>0.13800000000000001</v>
      </c>
      <c r="H367" s="2">
        <v>0.157</v>
      </c>
      <c r="I367" s="2">
        <v>8.2000000000000003E-2</v>
      </c>
    </row>
    <row r="368" spans="1:9" x14ac:dyDescent="0.25">
      <c r="A368" s="2">
        <v>665</v>
      </c>
      <c r="B368" s="2">
        <v>5.6000000000000001E-2</v>
      </c>
      <c r="C368" s="2">
        <v>6.7000000000000004E-2</v>
      </c>
      <c r="D368" s="2">
        <v>0.105</v>
      </c>
      <c r="E368" s="2">
        <v>0.12</v>
      </c>
      <c r="F368" s="2">
        <v>0.13800000000000001</v>
      </c>
      <c r="G368" s="2">
        <v>0.13800000000000001</v>
      </c>
      <c r="H368" s="2">
        <v>0.158</v>
      </c>
      <c r="I368" s="2">
        <v>8.2000000000000003E-2</v>
      </c>
    </row>
    <row r="369" spans="1:9" x14ac:dyDescent="0.25">
      <c r="A369" s="2">
        <v>666</v>
      </c>
      <c r="B369" s="2">
        <v>5.6000000000000001E-2</v>
      </c>
      <c r="C369" s="2">
        <v>6.7000000000000004E-2</v>
      </c>
      <c r="D369" s="2">
        <v>0.105</v>
      </c>
      <c r="E369" s="2">
        <v>0.11899999999999999</v>
      </c>
      <c r="F369" s="2">
        <v>0.13800000000000001</v>
      </c>
      <c r="G369" s="2">
        <v>0.13800000000000001</v>
      </c>
      <c r="H369" s="2">
        <v>0.157</v>
      </c>
      <c r="I369" s="2">
        <v>8.2000000000000003E-2</v>
      </c>
    </row>
    <row r="370" spans="1:9" x14ac:dyDescent="0.25">
      <c r="A370" s="2">
        <v>667</v>
      </c>
      <c r="B370" s="2">
        <v>5.6000000000000001E-2</v>
      </c>
      <c r="C370" s="2">
        <v>6.7000000000000004E-2</v>
      </c>
      <c r="D370" s="2">
        <v>0.104</v>
      </c>
      <c r="E370" s="2">
        <v>0.11799999999999999</v>
      </c>
      <c r="F370" s="2">
        <v>0.13600000000000001</v>
      </c>
      <c r="G370" s="2">
        <v>0.13600000000000001</v>
      </c>
      <c r="H370" s="2">
        <v>0.156</v>
      </c>
      <c r="I370" s="2">
        <v>8.2000000000000003E-2</v>
      </c>
    </row>
    <row r="371" spans="1:9" x14ac:dyDescent="0.25">
      <c r="A371" s="2">
        <v>668</v>
      </c>
      <c r="B371" s="2">
        <v>5.6000000000000001E-2</v>
      </c>
      <c r="C371" s="2">
        <v>6.6000000000000003E-2</v>
      </c>
      <c r="D371" s="2">
        <v>0.10299999999999999</v>
      </c>
      <c r="E371" s="2">
        <v>0.11600000000000001</v>
      </c>
      <c r="F371" s="2">
        <v>0.13400000000000001</v>
      </c>
      <c r="G371" s="2">
        <v>0.13400000000000001</v>
      </c>
      <c r="H371" s="2">
        <v>0.153</v>
      </c>
      <c r="I371" s="2">
        <v>8.1000000000000003E-2</v>
      </c>
    </row>
    <row r="372" spans="1:9" x14ac:dyDescent="0.25">
      <c r="A372" s="2">
        <v>669</v>
      </c>
      <c r="B372" s="2">
        <v>5.6000000000000001E-2</v>
      </c>
      <c r="C372" s="2">
        <v>6.6000000000000003E-2</v>
      </c>
      <c r="D372" s="2">
        <v>0.10100000000000001</v>
      </c>
      <c r="E372" s="2">
        <v>0.114</v>
      </c>
      <c r="F372" s="2">
        <v>0.13</v>
      </c>
      <c r="G372" s="2">
        <v>0.13</v>
      </c>
      <c r="H372" s="2">
        <v>0.14899999999999999</v>
      </c>
      <c r="I372" s="2">
        <v>0.08</v>
      </c>
    </row>
    <row r="373" spans="1:9" x14ac:dyDescent="0.25">
      <c r="A373" s="2">
        <v>670</v>
      </c>
      <c r="B373" s="2">
        <v>5.6000000000000001E-2</v>
      </c>
      <c r="C373" s="2">
        <v>6.6000000000000003E-2</v>
      </c>
      <c r="D373" s="2">
        <v>9.8000000000000004E-2</v>
      </c>
      <c r="E373" s="2">
        <v>0.111</v>
      </c>
      <c r="F373" s="2">
        <v>0.126</v>
      </c>
      <c r="G373" s="2">
        <v>0.126</v>
      </c>
      <c r="H373" s="2">
        <v>0.14299999999999999</v>
      </c>
      <c r="I373" s="2">
        <v>7.9000000000000001E-2</v>
      </c>
    </row>
    <row r="374" spans="1:9" x14ac:dyDescent="0.25">
      <c r="A374" s="2">
        <v>671</v>
      </c>
      <c r="B374" s="2">
        <v>5.6000000000000001E-2</v>
      </c>
      <c r="C374" s="2">
        <v>6.5000000000000002E-2</v>
      </c>
      <c r="D374" s="2">
        <v>9.5000000000000001E-2</v>
      </c>
      <c r="E374" s="2">
        <v>0.107</v>
      </c>
      <c r="F374" s="2">
        <v>0.122</v>
      </c>
      <c r="G374" s="2">
        <v>0.122</v>
      </c>
      <c r="H374" s="2">
        <v>0.13800000000000001</v>
      </c>
      <c r="I374" s="2">
        <v>7.8E-2</v>
      </c>
    </row>
    <row r="375" spans="1:9" x14ac:dyDescent="0.25">
      <c r="A375" s="2">
        <v>672</v>
      </c>
      <c r="B375" s="2">
        <v>5.6000000000000001E-2</v>
      </c>
      <c r="C375" s="2">
        <v>6.4000000000000001E-2</v>
      </c>
      <c r="D375" s="2">
        <v>9.1999999999999998E-2</v>
      </c>
      <c r="E375" s="2">
        <v>0.10299999999999999</v>
      </c>
      <c r="F375" s="2">
        <v>0.11700000000000001</v>
      </c>
      <c r="G375" s="2">
        <v>0.11600000000000001</v>
      </c>
      <c r="H375" s="2">
        <v>0.13200000000000001</v>
      </c>
      <c r="I375" s="2">
        <v>7.5999999999999998E-2</v>
      </c>
    </row>
    <row r="376" spans="1:9" x14ac:dyDescent="0.25">
      <c r="A376" s="2">
        <v>673</v>
      </c>
      <c r="B376" s="2">
        <v>5.6000000000000001E-2</v>
      </c>
      <c r="C376" s="2">
        <v>6.3E-2</v>
      </c>
      <c r="D376" s="2">
        <v>8.8999999999999996E-2</v>
      </c>
      <c r="E376" s="2">
        <v>9.8000000000000004E-2</v>
      </c>
      <c r="F376" s="2">
        <v>0.111</v>
      </c>
      <c r="G376" s="2">
        <v>0.111</v>
      </c>
      <c r="H376" s="2">
        <v>0.125</v>
      </c>
      <c r="I376" s="2">
        <v>7.4999999999999997E-2</v>
      </c>
    </row>
    <row r="377" spans="1:9" x14ac:dyDescent="0.25">
      <c r="A377" s="2">
        <v>674</v>
      </c>
      <c r="B377" s="2">
        <v>5.6000000000000001E-2</v>
      </c>
      <c r="C377" s="2">
        <v>6.3E-2</v>
      </c>
      <c r="D377" s="2">
        <v>8.5999999999999993E-2</v>
      </c>
      <c r="E377" s="2">
        <v>9.4E-2</v>
      </c>
      <c r="F377" s="2">
        <v>0.106</v>
      </c>
      <c r="G377" s="2">
        <v>0.105</v>
      </c>
      <c r="H377" s="2">
        <v>0.11899999999999999</v>
      </c>
      <c r="I377" s="2">
        <v>7.3999999999999996E-2</v>
      </c>
    </row>
    <row r="378" spans="1:9" x14ac:dyDescent="0.25">
      <c r="A378" s="2">
        <v>675</v>
      </c>
      <c r="B378" s="2">
        <v>5.6000000000000001E-2</v>
      </c>
      <c r="C378" s="2">
        <v>6.2E-2</v>
      </c>
      <c r="D378" s="2">
        <v>8.3000000000000004E-2</v>
      </c>
      <c r="E378" s="2">
        <v>9.0999999999999998E-2</v>
      </c>
      <c r="F378" s="2">
        <v>0.1</v>
      </c>
      <c r="G378" s="2">
        <v>0.10100000000000001</v>
      </c>
      <c r="H378" s="2">
        <v>0.113</v>
      </c>
      <c r="I378" s="2">
        <v>7.1999999999999995E-2</v>
      </c>
    </row>
    <row r="379" spans="1:9" x14ac:dyDescent="0.25">
      <c r="A379" s="2">
        <v>676</v>
      </c>
      <c r="B379" s="2">
        <v>5.6000000000000001E-2</v>
      </c>
      <c r="C379" s="2">
        <v>6.0999999999999999E-2</v>
      </c>
      <c r="D379" s="2">
        <v>0.08</v>
      </c>
      <c r="E379" s="2">
        <v>8.5999999999999993E-2</v>
      </c>
      <c r="F379" s="2">
        <v>9.5000000000000001E-2</v>
      </c>
      <c r="G379" s="2">
        <v>9.5000000000000001E-2</v>
      </c>
      <c r="H379" s="2">
        <v>0.107</v>
      </c>
      <c r="I379" s="2">
        <v>7.0999999999999994E-2</v>
      </c>
    </row>
    <row r="380" spans="1:9" x14ac:dyDescent="0.25">
      <c r="A380" s="2">
        <v>677</v>
      </c>
      <c r="B380" s="2">
        <v>5.6000000000000001E-2</v>
      </c>
      <c r="C380" s="2">
        <v>0.06</v>
      </c>
      <c r="D380" s="2">
        <v>7.5999999999999998E-2</v>
      </c>
      <c r="E380" s="2">
        <v>8.2000000000000003E-2</v>
      </c>
      <c r="F380" s="2">
        <v>0.09</v>
      </c>
      <c r="G380" s="2">
        <v>0.09</v>
      </c>
      <c r="H380" s="2">
        <v>0.10100000000000001</v>
      </c>
      <c r="I380" s="2">
        <v>7.0000000000000007E-2</v>
      </c>
    </row>
    <row r="381" spans="1:9" x14ac:dyDescent="0.25">
      <c r="A381" s="2">
        <v>678</v>
      </c>
      <c r="B381" s="2">
        <v>5.6000000000000001E-2</v>
      </c>
      <c r="C381" s="2">
        <v>0.06</v>
      </c>
      <c r="D381" s="2">
        <v>7.3999999999999996E-2</v>
      </c>
      <c r="E381" s="2">
        <v>7.9000000000000001E-2</v>
      </c>
      <c r="F381" s="2">
        <v>8.5000000000000006E-2</v>
      </c>
      <c r="G381" s="2">
        <v>8.5000000000000006E-2</v>
      </c>
      <c r="H381" s="2">
        <v>9.5000000000000001E-2</v>
      </c>
      <c r="I381" s="2">
        <v>7.0000000000000007E-2</v>
      </c>
    </row>
    <row r="382" spans="1:9" x14ac:dyDescent="0.25">
      <c r="A382" s="2">
        <v>679</v>
      </c>
      <c r="B382" s="2">
        <v>5.5E-2</v>
      </c>
      <c r="C382" s="2">
        <v>5.8999999999999997E-2</v>
      </c>
      <c r="D382" s="2">
        <v>7.0999999999999994E-2</v>
      </c>
      <c r="E382" s="2">
        <v>7.4999999999999997E-2</v>
      </c>
      <c r="F382" s="2">
        <v>8.1000000000000003E-2</v>
      </c>
      <c r="G382" s="2">
        <v>0.08</v>
      </c>
      <c r="H382" s="2">
        <v>0.09</v>
      </c>
      <c r="I382" s="2">
        <v>6.9000000000000006E-2</v>
      </c>
    </row>
    <row r="383" spans="1:9" x14ac:dyDescent="0.25">
      <c r="A383" s="2">
        <v>680</v>
      </c>
      <c r="B383" s="2">
        <v>5.6000000000000001E-2</v>
      </c>
      <c r="C383" s="2">
        <v>5.8999999999999997E-2</v>
      </c>
      <c r="D383" s="2">
        <v>6.8000000000000005E-2</v>
      </c>
      <c r="E383" s="2">
        <v>7.1999999999999995E-2</v>
      </c>
      <c r="F383" s="2">
        <v>7.5999999999999998E-2</v>
      </c>
      <c r="G383" s="2">
        <v>7.6999999999999999E-2</v>
      </c>
      <c r="H383" s="2">
        <v>8.5000000000000006E-2</v>
      </c>
      <c r="I383" s="2">
        <v>6.7000000000000004E-2</v>
      </c>
    </row>
    <row r="384" spans="1:9" x14ac:dyDescent="0.25">
      <c r="A384" s="2">
        <v>681</v>
      </c>
      <c r="B384" s="2">
        <v>5.5E-2</v>
      </c>
      <c r="C384" s="2">
        <v>5.8000000000000003E-2</v>
      </c>
      <c r="D384" s="2">
        <v>6.6000000000000003E-2</v>
      </c>
      <c r="E384" s="2">
        <v>6.9000000000000006E-2</v>
      </c>
      <c r="F384" s="2">
        <v>7.2999999999999995E-2</v>
      </c>
      <c r="G384" s="2">
        <v>7.2999999999999995E-2</v>
      </c>
      <c r="H384" s="2">
        <v>8.1000000000000003E-2</v>
      </c>
      <c r="I384" s="2">
        <v>6.7000000000000004E-2</v>
      </c>
    </row>
    <row r="385" spans="1:9" x14ac:dyDescent="0.25">
      <c r="A385" s="2">
        <v>682</v>
      </c>
      <c r="B385" s="2">
        <v>5.6000000000000001E-2</v>
      </c>
      <c r="C385" s="2">
        <v>5.8000000000000003E-2</v>
      </c>
      <c r="D385" s="2">
        <v>6.4000000000000001E-2</v>
      </c>
      <c r="E385" s="2">
        <v>6.7000000000000004E-2</v>
      </c>
      <c r="F385" s="2">
        <v>7.0000000000000007E-2</v>
      </c>
      <c r="G385" s="2">
        <v>7.0000000000000007E-2</v>
      </c>
      <c r="H385" s="2">
        <v>7.6999999999999999E-2</v>
      </c>
      <c r="I385" s="2">
        <v>6.6000000000000003E-2</v>
      </c>
    </row>
    <row r="386" spans="1:9" x14ac:dyDescent="0.25">
      <c r="A386" s="2">
        <v>683</v>
      </c>
      <c r="B386" s="2">
        <v>5.6000000000000001E-2</v>
      </c>
      <c r="C386" s="2">
        <v>5.8000000000000003E-2</v>
      </c>
      <c r="D386" s="2">
        <v>6.3E-2</v>
      </c>
      <c r="E386" s="2">
        <v>6.5000000000000002E-2</v>
      </c>
      <c r="F386" s="2">
        <v>6.7000000000000004E-2</v>
      </c>
      <c r="G386" s="2">
        <v>6.7000000000000004E-2</v>
      </c>
      <c r="H386" s="2">
        <v>7.3999999999999996E-2</v>
      </c>
      <c r="I386" s="2">
        <v>6.4000000000000001E-2</v>
      </c>
    </row>
    <row r="387" spans="1:9" x14ac:dyDescent="0.25">
      <c r="A387" s="2">
        <v>684</v>
      </c>
      <c r="B387" s="2">
        <v>5.5E-2</v>
      </c>
      <c r="C387" s="2">
        <v>5.7000000000000002E-2</v>
      </c>
      <c r="D387" s="2">
        <v>6.0999999999999999E-2</v>
      </c>
      <c r="E387" s="2">
        <v>6.3E-2</v>
      </c>
      <c r="F387" s="2">
        <v>6.5000000000000002E-2</v>
      </c>
      <c r="G387" s="2">
        <v>6.5000000000000002E-2</v>
      </c>
      <c r="H387" s="2">
        <v>7.0999999999999994E-2</v>
      </c>
      <c r="I387" s="2">
        <v>6.4000000000000001E-2</v>
      </c>
    </row>
    <row r="388" spans="1:9" x14ac:dyDescent="0.25">
      <c r="A388" s="2">
        <v>685</v>
      </c>
      <c r="B388" s="2">
        <v>5.5E-2</v>
      </c>
      <c r="C388" s="2">
        <v>5.7000000000000002E-2</v>
      </c>
      <c r="D388" s="2">
        <v>0.06</v>
      </c>
      <c r="E388" s="2">
        <v>6.0999999999999999E-2</v>
      </c>
      <c r="F388" s="2">
        <v>6.3E-2</v>
      </c>
      <c r="G388" s="2">
        <v>6.3E-2</v>
      </c>
      <c r="H388" s="2">
        <v>6.9000000000000006E-2</v>
      </c>
      <c r="I388" s="2">
        <v>6.3E-2</v>
      </c>
    </row>
    <row r="389" spans="1:9" x14ac:dyDescent="0.25">
      <c r="A389" s="2">
        <v>686</v>
      </c>
      <c r="B389" s="2">
        <v>5.5E-2</v>
      </c>
      <c r="C389" s="2">
        <v>5.7000000000000002E-2</v>
      </c>
      <c r="D389" s="2">
        <v>5.8999999999999997E-2</v>
      </c>
      <c r="E389" s="2">
        <v>0.06</v>
      </c>
      <c r="F389" s="2">
        <v>6.0999999999999999E-2</v>
      </c>
      <c r="G389" s="2">
        <v>6.0999999999999999E-2</v>
      </c>
      <c r="H389" s="2">
        <v>6.7000000000000004E-2</v>
      </c>
      <c r="I389" s="2">
        <v>6.3E-2</v>
      </c>
    </row>
    <row r="390" spans="1:9" x14ac:dyDescent="0.25">
      <c r="A390" s="2">
        <v>687</v>
      </c>
      <c r="B390" s="2">
        <v>5.6000000000000001E-2</v>
      </c>
      <c r="C390" s="2">
        <v>5.7000000000000002E-2</v>
      </c>
      <c r="D390" s="2">
        <v>5.8000000000000003E-2</v>
      </c>
      <c r="E390" s="2">
        <v>5.8999999999999997E-2</v>
      </c>
      <c r="F390" s="2">
        <v>0.06</v>
      </c>
      <c r="G390" s="2">
        <v>0.06</v>
      </c>
      <c r="H390" s="2">
        <v>6.5000000000000002E-2</v>
      </c>
      <c r="I390" s="2">
        <v>6.3E-2</v>
      </c>
    </row>
    <row r="391" spans="1:9" x14ac:dyDescent="0.25">
      <c r="A391" s="2">
        <v>688</v>
      </c>
      <c r="B391" s="2">
        <v>5.5E-2</v>
      </c>
      <c r="C391" s="2">
        <v>5.6000000000000001E-2</v>
      </c>
      <c r="D391" s="2">
        <v>5.8000000000000003E-2</v>
      </c>
      <c r="E391" s="2">
        <v>5.8000000000000003E-2</v>
      </c>
      <c r="F391" s="2">
        <v>5.8999999999999997E-2</v>
      </c>
      <c r="G391" s="2">
        <v>5.8000000000000003E-2</v>
      </c>
      <c r="H391" s="2">
        <v>6.3E-2</v>
      </c>
      <c r="I391" s="2">
        <v>6.2E-2</v>
      </c>
    </row>
    <row r="392" spans="1:9" x14ac:dyDescent="0.25">
      <c r="A392" s="2">
        <v>689</v>
      </c>
      <c r="B392" s="2">
        <v>5.5E-2</v>
      </c>
      <c r="C392" s="2">
        <v>5.6000000000000001E-2</v>
      </c>
      <c r="D392" s="2">
        <v>5.7000000000000002E-2</v>
      </c>
      <c r="E392" s="2">
        <v>5.7000000000000002E-2</v>
      </c>
      <c r="F392" s="2">
        <v>5.7000000000000002E-2</v>
      </c>
      <c r="G392" s="2">
        <v>5.8000000000000003E-2</v>
      </c>
      <c r="H392" s="2">
        <v>6.2E-2</v>
      </c>
      <c r="I392" s="2">
        <v>6.2E-2</v>
      </c>
    </row>
    <row r="393" spans="1:9" x14ac:dyDescent="0.25">
      <c r="A393" s="2">
        <v>690</v>
      </c>
      <c r="B393" s="2">
        <v>5.5E-2</v>
      </c>
      <c r="C393" s="2">
        <v>5.6000000000000001E-2</v>
      </c>
      <c r="D393" s="2">
        <v>5.6000000000000001E-2</v>
      </c>
      <c r="E393" s="2">
        <v>5.7000000000000002E-2</v>
      </c>
      <c r="F393" s="2">
        <v>5.7000000000000002E-2</v>
      </c>
      <c r="G393" s="2">
        <v>5.7000000000000002E-2</v>
      </c>
      <c r="H393" s="2">
        <v>6.0999999999999999E-2</v>
      </c>
      <c r="I393" s="2">
        <v>6.2E-2</v>
      </c>
    </row>
    <row r="394" spans="1:9" x14ac:dyDescent="0.25">
      <c r="A394" s="2">
        <v>691</v>
      </c>
      <c r="B394" s="2">
        <v>5.5E-2</v>
      </c>
      <c r="C394" s="2">
        <v>5.6000000000000001E-2</v>
      </c>
      <c r="D394" s="2">
        <v>5.6000000000000001E-2</v>
      </c>
      <c r="E394" s="2">
        <v>5.6000000000000001E-2</v>
      </c>
      <c r="F394" s="2">
        <v>5.6000000000000001E-2</v>
      </c>
      <c r="G394" s="2">
        <v>5.6000000000000001E-2</v>
      </c>
      <c r="H394" s="2">
        <v>0.06</v>
      </c>
      <c r="I394" s="2">
        <v>6.2E-2</v>
      </c>
    </row>
    <row r="395" spans="1:9" x14ac:dyDescent="0.25">
      <c r="A395" s="2">
        <v>692</v>
      </c>
      <c r="B395" s="2">
        <v>5.5E-2</v>
      </c>
      <c r="C395" s="2">
        <v>5.6000000000000001E-2</v>
      </c>
      <c r="D395" s="2">
        <v>5.6000000000000001E-2</v>
      </c>
      <c r="E395" s="2">
        <v>5.6000000000000001E-2</v>
      </c>
      <c r="F395" s="2">
        <v>5.5E-2</v>
      </c>
      <c r="G395" s="2">
        <v>5.5E-2</v>
      </c>
      <c r="H395" s="2">
        <v>0.06</v>
      </c>
      <c r="I395" s="2">
        <v>6.2E-2</v>
      </c>
    </row>
    <row r="396" spans="1:9" x14ac:dyDescent="0.25">
      <c r="A396" s="2">
        <v>693</v>
      </c>
      <c r="B396" s="2">
        <v>5.5E-2</v>
      </c>
      <c r="C396" s="2">
        <v>5.6000000000000001E-2</v>
      </c>
      <c r="D396" s="2">
        <v>5.5E-2</v>
      </c>
      <c r="E396" s="2">
        <v>5.5E-2</v>
      </c>
      <c r="F396" s="2">
        <v>5.5E-2</v>
      </c>
      <c r="G396" s="2">
        <v>5.5E-2</v>
      </c>
      <c r="H396" s="2">
        <v>5.8999999999999997E-2</v>
      </c>
      <c r="I396" s="2">
        <v>6.2E-2</v>
      </c>
    </row>
    <row r="397" spans="1:9" x14ac:dyDescent="0.25">
      <c r="A397" s="2">
        <v>694</v>
      </c>
      <c r="B397" s="2">
        <v>5.5E-2</v>
      </c>
      <c r="C397" s="2">
        <v>5.6000000000000001E-2</v>
      </c>
      <c r="D397" s="2">
        <v>5.5E-2</v>
      </c>
      <c r="E397" s="2">
        <v>5.5E-2</v>
      </c>
      <c r="F397" s="2">
        <v>5.3999999999999999E-2</v>
      </c>
      <c r="G397" s="2">
        <v>5.3999999999999999E-2</v>
      </c>
      <c r="H397" s="2">
        <v>5.8000000000000003E-2</v>
      </c>
      <c r="I397" s="2">
        <v>6.2E-2</v>
      </c>
    </row>
    <row r="398" spans="1:9" x14ac:dyDescent="0.25">
      <c r="A398" s="2">
        <v>695</v>
      </c>
      <c r="B398" s="2">
        <v>5.5E-2</v>
      </c>
      <c r="C398" s="2">
        <v>5.6000000000000001E-2</v>
      </c>
      <c r="D398" s="2">
        <v>5.5E-2</v>
      </c>
      <c r="E398" s="2">
        <v>5.5E-2</v>
      </c>
      <c r="F398" s="2">
        <v>5.3999999999999999E-2</v>
      </c>
      <c r="G398" s="2">
        <v>5.3999999999999999E-2</v>
      </c>
      <c r="H398" s="2">
        <v>5.8000000000000003E-2</v>
      </c>
      <c r="I398" s="2">
        <v>6.2E-2</v>
      </c>
    </row>
    <row r="399" spans="1:9" x14ac:dyDescent="0.25">
      <c r="A399" s="2">
        <v>696</v>
      </c>
      <c r="B399" s="2">
        <v>5.5E-2</v>
      </c>
      <c r="C399" s="2">
        <v>5.6000000000000001E-2</v>
      </c>
      <c r="D399" s="2">
        <v>5.3999999999999999E-2</v>
      </c>
      <c r="E399" s="2">
        <v>5.3999999999999999E-2</v>
      </c>
      <c r="F399" s="2">
        <v>5.3999999999999999E-2</v>
      </c>
      <c r="G399" s="2">
        <v>5.2999999999999999E-2</v>
      </c>
      <c r="H399" s="2">
        <v>5.8000000000000003E-2</v>
      </c>
      <c r="I399" s="2">
        <v>6.0999999999999999E-2</v>
      </c>
    </row>
    <row r="400" spans="1:9" x14ac:dyDescent="0.25">
      <c r="A400" s="2">
        <v>697</v>
      </c>
      <c r="B400" s="2">
        <v>5.5E-2</v>
      </c>
      <c r="C400" s="2">
        <v>5.6000000000000001E-2</v>
      </c>
      <c r="D400" s="2">
        <v>5.5E-2</v>
      </c>
      <c r="E400" s="2">
        <v>5.3999999999999999E-2</v>
      </c>
      <c r="F400" s="2">
        <v>5.3999999999999999E-2</v>
      </c>
      <c r="G400" s="2">
        <v>5.3999999999999999E-2</v>
      </c>
      <c r="H400" s="2">
        <v>5.8000000000000003E-2</v>
      </c>
      <c r="I400" s="2">
        <v>6.0999999999999999E-2</v>
      </c>
    </row>
    <row r="401" spans="1:9" x14ac:dyDescent="0.25">
      <c r="A401" s="2">
        <v>698</v>
      </c>
      <c r="B401" s="2">
        <v>5.5E-2</v>
      </c>
      <c r="C401" s="2">
        <v>5.6000000000000001E-2</v>
      </c>
      <c r="D401" s="2">
        <v>5.3999999999999999E-2</v>
      </c>
      <c r="E401" s="2">
        <v>5.3999999999999999E-2</v>
      </c>
      <c r="F401" s="2">
        <v>5.2999999999999999E-2</v>
      </c>
      <c r="G401" s="2">
        <v>5.2999999999999999E-2</v>
      </c>
      <c r="H401" s="2">
        <v>5.7000000000000002E-2</v>
      </c>
      <c r="I401" s="2">
        <v>6.0999999999999999E-2</v>
      </c>
    </row>
    <row r="402" spans="1:9" x14ac:dyDescent="0.25">
      <c r="A402" s="2">
        <v>699</v>
      </c>
      <c r="B402" s="2">
        <v>5.5E-2</v>
      </c>
      <c r="C402" s="2">
        <v>5.6000000000000001E-2</v>
      </c>
      <c r="D402" s="2">
        <v>5.3999999999999999E-2</v>
      </c>
      <c r="E402" s="2">
        <v>5.3999999999999999E-2</v>
      </c>
      <c r="F402" s="2">
        <v>5.3999999999999999E-2</v>
      </c>
      <c r="G402" s="2">
        <v>5.2999999999999999E-2</v>
      </c>
      <c r="H402" s="2">
        <v>5.7000000000000002E-2</v>
      </c>
      <c r="I402" s="2">
        <v>6.0999999999999999E-2</v>
      </c>
    </row>
    <row r="403" spans="1:9" x14ac:dyDescent="0.25">
      <c r="A403" s="2">
        <v>700</v>
      </c>
      <c r="B403" s="2">
        <v>5.5E-2</v>
      </c>
      <c r="C403" s="2">
        <v>5.6000000000000001E-2</v>
      </c>
      <c r="D403" s="2">
        <v>5.3999999999999999E-2</v>
      </c>
      <c r="E403" s="2">
        <v>5.3999999999999999E-2</v>
      </c>
      <c r="F403" s="2">
        <v>5.2999999999999999E-2</v>
      </c>
      <c r="G403" s="2">
        <v>5.2999999999999999E-2</v>
      </c>
      <c r="H403" s="2">
        <v>5.7000000000000002E-2</v>
      </c>
      <c r="I403" s="2">
        <v>6.2E-2</v>
      </c>
    </row>
    <row r="404" spans="1:9" x14ac:dyDescent="0.25">
      <c r="A404" s="2">
        <v>701</v>
      </c>
      <c r="B404" s="2">
        <v>5.6000000000000001E-2</v>
      </c>
      <c r="C404" s="2">
        <v>5.6000000000000001E-2</v>
      </c>
      <c r="D404" s="2">
        <v>5.3999999999999999E-2</v>
      </c>
      <c r="E404" s="2">
        <v>5.3999999999999999E-2</v>
      </c>
      <c r="F404" s="2">
        <v>5.2999999999999999E-2</v>
      </c>
      <c r="G404" s="2">
        <v>5.2999999999999999E-2</v>
      </c>
      <c r="H404" s="2">
        <v>5.7000000000000002E-2</v>
      </c>
      <c r="I404" s="2">
        <v>6.0999999999999999E-2</v>
      </c>
    </row>
    <row r="405" spans="1:9" x14ac:dyDescent="0.25">
      <c r="A405" s="2">
        <v>702</v>
      </c>
      <c r="B405" s="2">
        <v>5.6000000000000001E-2</v>
      </c>
      <c r="C405" s="2">
        <v>5.6000000000000001E-2</v>
      </c>
      <c r="D405" s="2">
        <v>5.3999999999999999E-2</v>
      </c>
      <c r="E405" s="2">
        <v>5.3999999999999999E-2</v>
      </c>
      <c r="F405" s="2">
        <v>5.2999999999999999E-2</v>
      </c>
      <c r="G405" s="2">
        <v>5.2999999999999999E-2</v>
      </c>
      <c r="H405" s="2">
        <v>5.7000000000000002E-2</v>
      </c>
      <c r="I405" s="2">
        <v>6.0999999999999999E-2</v>
      </c>
    </row>
    <row r="406" spans="1:9" x14ac:dyDescent="0.25">
      <c r="A406" s="2">
        <v>703</v>
      </c>
      <c r="B406" s="2">
        <v>5.6000000000000001E-2</v>
      </c>
      <c r="C406" s="2">
        <v>5.6000000000000001E-2</v>
      </c>
      <c r="D406" s="2">
        <v>5.3999999999999999E-2</v>
      </c>
      <c r="E406" s="2">
        <v>5.3999999999999999E-2</v>
      </c>
      <c r="F406" s="2">
        <v>5.2999999999999999E-2</v>
      </c>
      <c r="G406" s="2">
        <v>5.2999999999999999E-2</v>
      </c>
      <c r="H406" s="2">
        <v>5.7000000000000002E-2</v>
      </c>
      <c r="I406" s="2">
        <v>6.2E-2</v>
      </c>
    </row>
    <row r="407" spans="1:9" x14ac:dyDescent="0.25">
      <c r="A407" s="2">
        <v>704</v>
      </c>
      <c r="B407" s="2">
        <v>5.6000000000000001E-2</v>
      </c>
      <c r="C407" s="2">
        <v>5.6000000000000001E-2</v>
      </c>
      <c r="D407" s="2">
        <v>5.3999999999999999E-2</v>
      </c>
      <c r="E407" s="2">
        <v>5.3999999999999999E-2</v>
      </c>
      <c r="F407" s="2">
        <v>5.2999999999999999E-2</v>
      </c>
      <c r="G407" s="2">
        <v>5.2999999999999999E-2</v>
      </c>
      <c r="H407" s="2">
        <v>5.7000000000000002E-2</v>
      </c>
      <c r="I407" s="2">
        <v>6.0999999999999999E-2</v>
      </c>
    </row>
    <row r="408" spans="1:9" x14ac:dyDescent="0.25">
      <c r="A408" s="2">
        <v>705</v>
      </c>
      <c r="B408" s="2">
        <v>5.6000000000000001E-2</v>
      </c>
      <c r="C408" s="2">
        <v>5.6000000000000001E-2</v>
      </c>
      <c r="D408" s="2">
        <v>5.3999999999999999E-2</v>
      </c>
      <c r="E408" s="2">
        <v>5.3999999999999999E-2</v>
      </c>
      <c r="F408" s="2">
        <v>5.2999999999999999E-2</v>
      </c>
      <c r="G408" s="2">
        <v>5.2999999999999999E-2</v>
      </c>
      <c r="H408" s="2">
        <v>5.7000000000000002E-2</v>
      </c>
      <c r="I408" s="2">
        <v>6.0999999999999999E-2</v>
      </c>
    </row>
    <row r="409" spans="1:9" x14ac:dyDescent="0.25">
      <c r="A409" s="2">
        <v>706</v>
      </c>
      <c r="B409" s="2">
        <v>5.6000000000000001E-2</v>
      </c>
      <c r="C409" s="2">
        <v>5.6000000000000001E-2</v>
      </c>
      <c r="D409" s="2">
        <v>5.3999999999999999E-2</v>
      </c>
      <c r="E409" s="2">
        <v>5.3999999999999999E-2</v>
      </c>
      <c r="F409" s="2">
        <v>5.2999999999999999E-2</v>
      </c>
      <c r="G409" s="2">
        <v>5.2999999999999999E-2</v>
      </c>
      <c r="H409" s="2">
        <v>5.7000000000000002E-2</v>
      </c>
      <c r="I409" s="2">
        <v>6.0999999999999999E-2</v>
      </c>
    </row>
    <row r="410" spans="1:9" x14ac:dyDescent="0.25">
      <c r="A410" s="2">
        <v>707</v>
      </c>
      <c r="B410" s="2">
        <v>5.6000000000000001E-2</v>
      </c>
      <c r="C410" s="2">
        <v>5.6000000000000001E-2</v>
      </c>
      <c r="D410" s="2">
        <v>5.3999999999999999E-2</v>
      </c>
      <c r="E410" s="2">
        <v>5.3999999999999999E-2</v>
      </c>
      <c r="F410" s="2">
        <v>5.2999999999999999E-2</v>
      </c>
      <c r="G410" s="2">
        <v>5.2999999999999999E-2</v>
      </c>
      <c r="H410" s="2">
        <v>5.7000000000000002E-2</v>
      </c>
      <c r="I410" s="2">
        <v>6.0999999999999999E-2</v>
      </c>
    </row>
    <row r="411" spans="1:9" x14ac:dyDescent="0.25">
      <c r="A411" s="2">
        <v>708</v>
      </c>
      <c r="B411" s="2">
        <v>5.6000000000000001E-2</v>
      </c>
      <c r="C411" s="2">
        <v>5.7000000000000002E-2</v>
      </c>
      <c r="D411" s="2">
        <v>5.3999999999999999E-2</v>
      </c>
      <c r="E411" s="2">
        <v>5.3999999999999999E-2</v>
      </c>
      <c r="F411" s="2">
        <v>5.3999999999999999E-2</v>
      </c>
      <c r="G411" s="2">
        <v>5.2999999999999999E-2</v>
      </c>
      <c r="H411" s="2">
        <v>5.7000000000000002E-2</v>
      </c>
      <c r="I411" s="2">
        <v>6.2E-2</v>
      </c>
    </row>
    <row r="412" spans="1:9" x14ac:dyDescent="0.25">
      <c r="A412" s="2">
        <v>709</v>
      </c>
      <c r="B412" s="2">
        <v>5.6000000000000001E-2</v>
      </c>
      <c r="C412" s="2">
        <v>5.6000000000000001E-2</v>
      </c>
      <c r="D412" s="2">
        <v>5.3999999999999999E-2</v>
      </c>
      <c r="E412" s="2">
        <v>5.5E-2</v>
      </c>
      <c r="F412" s="2">
        <v>5.3999999999999999E-2</v>
      </c>
      <c r="G412" s="2">
        <v>5.2999999999999999E-2</v>
      </c>
      <c r="H412" s="2">
        <v>5.7000000000000002E-2</v>
      </c>
      <c r="I412" s="2">
        <v>6.0999999999999999E-2</v>
      </c>
    </row>
    <row r="413" spans="1:9" x14ac:dyDescent="0.25">
      <c r="A413" s="2">
        <v>710</v>
      </c>
      <c r="B413" s="2">
        <v>5.6000000000000001E-2</v>
      </c>
      <c r="C413" s="2">
        <v>5.7000000000000002E-2</v>
      </c>
      <c r="D413" s="2">
        <v>5.5E-2</v>
      </c>
      <c r="E413" s="2">
        <v>5.5E-2</v>
      </c>
      <c r="F413" s="2">
        <v>5.3999999999999999E-2</v>
      </c>
      <c r="G413" s="2">
        <v>5.2999999999999999E-2</v>
      </c>
      <c r="H413" s="2">
        <v>5.7000000000000002E-2</v>
      </c>
      <c r="I413" s="2">
        <v>6.0999999999999999E-2</v>
      </c>
    </row>
    <row r="414" spans="1:9" x14ac:dyDescent="0.25">
      <c r="A414" s="2">
        <v>711</v>
      </c>
      <c r="B414" s="2">
        <v>5.6000000000000001E-2</v>
      </c>
      <c r="C414" s="2">
        <v>5.7000000000000002E-2</v>
      </c>
      <c r="D414" s="2">
        <v>5.5E-2</v>
      </c>
      <c r="E414" s="2">
        <v>5.5E-2</v>
      </c>
      <c r="F414" s="2">
        <v>5.3999999999999999E-2</v>
      </c>
      <c r="G414" s="2">
        <v>5.2999999999999999E-2</v>
      </c>
      <c r="H414" s="2">
        <v>5.7000000000000002E-2</v>
      </c>
      <c r="I414" s="2">
        <v>6.0999999999999999E-2</v>
      </c>
    </row>
    <row r="415" spans="1:9" x14ac:dyDescent="0.25">
      <c r="A415" s="2">
        <v>712</v>
      </c>
      <c r="B415" s="2">
        <v>5.6000000000000001E-2</v>
      </c>
      <c r="C415" s="2">
        <v>5.6000000000000001E-2</v>
      </c>
      <c r="D415" s="2">
        <v>5.5E-2</v>
      </c>
      <c r="E415" s="2">
        <v>5.5E-2</v>
      </c>
      <c r="F415" s="2">
        <v>5.3999999999999999E-2</v>
      </c>
      <c r="G415" s="2">
        <v>5.2999999999999999E-2</v>
      </c>
      <c r="H415" s="2">
        <v>5.7000000000000002E-2</v>
      </c>
      <c r="I415" s="2">
        <v>6.2E-2</v>
      </c>
    </row>
    <row r="416" spans="1:9" x14ac:dyDescent="0.25">
      <c r="A416" s="2">
        <v>713</v>
      </c>
      <c r="B416" s="2">
        <v>5.6000000000000001E-2</v>
      </c>
      <c r="C416" s="2">
        <v>5.7000000000000002E-2</v>
      </c>
      <c r="D416" s="2">
        <v>5.5E-2</v>
      </c>
      <c r="E416" s="2">
        <v>5.5E-2</v>
      </c>
      <c r="F416" s="2">
        <v>5.3999999999999999E-2</v>
      </c>
      <c r="G416" s="2">
        <v>5.2999999999999999E-2</v>
      </c>
      <c r="H416" s="2">
        <v>5.7000000000000002E-2</v>
      </c>
      <c r="I416" s="2">
        <v>6.2E-2</v>
      </c>
    </row>
    <row r="417" spans="1:9" x14ac:dyDescent="0.25">
      <c r="A417" s="2">
        <v>714</v>
      </c>
      <c r="B417" s="2">
        <v>5.6000000000000001E-2</v>
      </c>
      <c r="C417" s="2">
        <v>5.6000000000000001E-2</v>
      </c>
      <c r="D417" s="2">
        <v>5.3999999999999999E-2</v>
      </c>
      <c r="E417" s="2">
        <v>5.5E-2</v>
      </c>
      <c r="F417" s="2">
        <v>5.3999999999999999E-2</v>
      </c>
      <c r="G417" s="2">
        <v>5.2999999999999999E-2</v>
      </c>
      <c r="H417" s="2">
        <v>5.8000000000000003E-2</v>
      </c>
      <c r="I417" s="2">
        <v>6.2E-2</v>
      </c>
    </row>
    <row r="418" spans="1:9" x14ac:dyDescent="0.25">
      <c r="A418" s="2">
        <v>715</v>
      </c>
      <c r="B418" s="2">
        <v>5.6000000000000001E-2</v>
      </c>
      <c r="C418" s="2">
        <v>5.7000000000000002E-2</v>
      </c>
      <c r="D418" s="2">
        <v>5.5E-2</v>
      </c>
      <c r="E418" s="2">
        <v>5.5E-2</v>
      </c>
      <c r="F418" s="2">
        <v>5.3999999999999999E-2</v>
      </c>
      <c r="G418" s="2">
        <v>5.2999999999999999E-2</v>
      </c>
      <c r="H418" s="2">
        <v>5.7000000000000002E-2</v>
      </c>
      <c r="I418" s="2">
        <v>6.2E-2</v>
      </c>
    </row>
    <row r="419" spans="1:9" x14ac:dyDescent="0.25">
      <c r="A419" s="2">
        <v>716</v>
      </c>
      <c r="B419" s="2">
        <v>5.6000000000000001E-2</v>
      </c>
      <c r="C419" s="2">
        <v>5.7000000000000002E-2</v>
      </c>
      <c r="D419" s="2">
        <v>5.5E-2</v>
      </c>
      <c r="E419" s="2">
        <v>5.5E-2</v>
      </c>
      <c r="F419" s="2">
        <v>5.3999999999999999E-2</v>
      </c>
      <c r="G419" s="2">
        <v>5.2999999999999999E-2</v>
      </c>
      <c r="H419" s="2">
        <v>5.8000000000000003E-2</v>
      </c>
      <c r="I419" s="2">
        <v>6.2E-2</v>
      </c>
    </row>
    <row r="420" spans="1:9" x14ac:dyDescent="0.25">
      <c r="A420" s="2">
        <v>717</v>
      </c>
      <c r="B420" s="2">
        <v>5.6000000000000001E-2</v>
      </c>
      <c r="C420" s="2">
        <v>5.7000000000000002E-2</v>
      </c>
      <c r="D420" s="2">
        <v>5.5E-2</v>
      </c>
      <c r="E420" s="2">
        <v>5.5E-2</v>
      </c>
      <c r="F420" s="2">
        <v>5.3999999999999999E-2</v>
      </c>
      <c r="G420" s="2">
        <v>5.2999999999999999E-2</v>
      </c>
      <c r="H420" s="2">
        <v>5.8000000000000003E-2</v>
      </c>
      <c r="I420" s="2">
        <v>6.2E-2</v>
      </c>
    </row>
    <row r="421" spans="1:9" x14ac:dyDescent="0.25">
      <c r="A421" s="2">
        <v>718</v>
      </c>
      <c r="B421" s="2">
        <v>5.6000000000000001E-2</v>
      </c>
      <c r="C421" s="2">
        <v>5.7000000000000002E-2</v>
      </c>
      <c r="D421" s="2">
        <v>5.5E-2</v>
      </c>
      <c r="E421" s="2">
        <v>5.5E-2</v>
      </c>
      <c r="F421" s="2">
        <v>5.3999999999999999E-2</v>
      </c>
      <c r="G421" s="2">
        <v>5.2999999999999999E-2</v>
      </c>
      <c r="H421" s="2">
        <v>5.7000000000000002E-2</v>
      </c>
      <c r="I421" s="2">
        <v>6.2E-2</v>
      </c>
    </row>
    <row r="422" spans="1:9" x14ac:dyDescent="0.25">
      <c r="A422" s="2">
        <v>719</v>
      </c>
      <c r="B422" s="2">
        <v>5.6000000000000001E-2</v>
      </c>
      <c r="C422" s="2">
        <v>5.7000000000000002E-2</v>
      </c>
      <c r="D422" s="2">
        <v>5.3999999999999999E-2</v>
      </c>
      <c r="E422" s="2">
        <v>5.5E-2</v>
      </c>
      <c r="F422" s="2">
        <v>5.3999999999999999E-2</v>
      </c>
      <c r="G422" s="2">
        <v>5.2999999999999999E-2</v>
      </c>
      <c r="H422" s="2">
        <v>5.8000000000000003E-2</v>
      </c>
      <c r="I422" s="2">
        <v>6.2E-2</v>
      </c>
    </row>
    <row r="423" spans="1:9" x14ac:dyDescent="0.25">
      <c r="A423" s="2">
        <v>720</v>
      </c>
      <c r="B423" s="2">
        <v>5.6000000000000001E-2</v>
      </c>
      <c r="C423" s="2">
        <v>5.6000000000000001E-2</v>
      </c>
      <c r="D423" s="2">
        <v>5.3999999999999999E-2</v>
      </c>
      <c r="E423" s="2">
        <v>5.5E-2</v>
      </c>
      <c r="F423" s="2">
        <v>5.3999999999999999E-2</v>
      </c>
      <c r="G423" s="2">
        <v>5.2999999999999999E-2</v>
      </c>
      <c r="H423" s="2">
        <v>5.7000000000000002E-2</v>
      </c>
      <c r="I423" s="2">
        <v>6.3E-2</v>
      </c>
    </row>
    <row r="424" spans="1:9" x14ac:dyDescent="0.25">
      <c r="A424" s="2">
        <v>721</v>
      </c>
      <c r="B424" s="2">
        <v>5.6000000000000001E-2</v>
      </c>
      <c r="C424" s="2">
        <v>5.6000000000000001E-2</v>
      </c>
      <c r="D424" s="2">
        <v>5.5E-2</v>
      </c>
      <c r="E424" s="2">
        <v>5.5E-2</v>
      </c>
      <c r="F424" s="2">
        <v>5.3999999999999999E-2</v>
      </c>
      <c r="G424" s="2">
        <v>5.2999999999999999E-2</v>
      </c>
      <c r="H424" s="2">
        <v>5.8000000000000003E-2</v>
      </c>
      <c r="I424" s="2">
        <v>6.3E-2</v>
      </c>
    </row>
    <row r="425" spans="1:9" x14ac:dyDescent="0.25">
      <c r="A425" s="2">
        <v>722</v>
      </c>
      <c r="B425" s="2">
        <v>5.6000000000000001E-2</v>
      </c>
      <c r="C425" s="2">
        <v>5.6000000000000001E-2</v>
      </c>
      <c r="D425" s="2">
        <v>5.3999999999999999E-2</v>
      </c>
      <c r="E425" s="2">
        <v>5.5E-2</v>
      </c>
      <c r="F425" s="2">
        <v>5.3999999999999999E-2</v>
      </c>
      <c r="G425" s="2">
        <v>5.2999999999999999E-2</v>
      </c>
      <c r="H425" s="2">
        <v>5.7000000000000002E-2</v>
      </c>
      <c r="I425" s="2">
        <v>6.3E-2</v>
      </c>
    </row>
    <row r="426" spans="1:9" x14ac:dyDescent="0.25">
      <c r="A426" s="2">
        <v>723</v>
      </c>
      <c r="B426" s="2">
        <v>5.6000000000000001E-2</v>
      </c>
      <c r="C426" s="2">
        <v>5.6000000000000001E-2</v>
      </c>
      <c r="D426" s="2">
        <v>5.5E-2</v>
      </c>
      <c r="E426" s="2">
        <v>5.5E-2</v>
      </c>
      <c r="F426" s="2">
        <v>5.3999999999999999E-2</v>
      </c>
      <c r="G426" s="2">
        <v>5.2999999999999999E-2</v>
      </c>
      <c r="H426" s="2">
        <v>5.7000000000000002E-2</v>
      </c>
      <c r="I426" s="2">
        <v>6.4000000000000001E-2</v>
      </c>
    </row>
    <row r="427" spans="1:9" x14ac:dyDescent="0.25">
      <c r="A427" s="2">
        <v>724</v>
      </c>
      <c r="B427" s="2">
        <v>5.6000000000000001E-2</v>
      </c>
      <c r="C427" s="2">
        <v>5.6000000000000001E-2</v>
      </c>
      <c r="D427" s="2">
        <v>5.5E-2</v>
      </c>
      <c r="E427" s="2">
        <v>5.5E-2</v>
      </c>
      <c r="F427" s="2">
        <v>5.3999999999999999E-2</v>
      </c>
      <c r="G427" s="2">
        <v>5.2999999999999999E-2</v>
      </c>
      <c r="H427" s="2">
        <v>5.8000000000000003E-2</v>
      </c>
      <c r="I427" s="2">
        <v>6.4000000000000001E-2</v>
      </c>
    </row>
    <row r="428" spans="1:9" x14ac:dyDescent="0.25">
      <c r="A428" s="2">
        <v>725</v>
      </c>
      <c r="B428" s="2">
        <v>5.7000000000000002E-2</v>
      </c>
      <c r="C428" s="2">
        <v>5.7000000000000002E-2</v>
      </c>
      <c r="D428" s="2">
        <v>5.5E-2</v>
      </c>
      <c r="E428" s="2">
        <v>5.6000000000000001E-2</v>
      </c>
      <c r="F428" s="2">
        <v>5.3999999999999999E-2</v>
      </c>
      <c r="G428" s="2">
        <v>5.2999999999999999E-2</v>
      </c>
      <c r="H428" s="2">
        <v>5.8000000000000003E-2</v>
      </c>
      <c r="I428" s="2">
        <v>6.4000000000000001E-2</v>
      </c>
    </row>
    <row r="429" spans="1:9" x14ac:dyDescent="0.25">
      <c r="A429" s="2">
        <v>726</v>
      </c>
      <c r="B429" s="2">
        <v>5.7000000000000002E-2</v>
      </c>
      <c r="C429" s="2">
        <v>5.7000000000000002E-2</v>
      </c>
      <c r="D429" s="2">
        <v>5.5E-2</v>
      </c>
      <c r="E429" s="2">
        <v>5.5E-2</v>
      </c>
      <c r="F429" s="2">
        <v>5.3999999999999999E-2</v>
      </c>
      <c r="G429" s="2">
        <v>5.2999999999999999E-2</v>
      </c>
      <c r="H429" s="2">
        <v>5.8000000000000003E-2</v>
      </c>
      <c r="I429" s="2">
        <v>6.3E-2</v>
      </c>
    </row>
    <row r="430" spans="1:9" x14ac:dyDescent="0.25">
      <c r="A430" s="2">
        <v>727</v>
      </c>
      <c r="B430" s="2">
        <v>5.7000000000000002E-2</v>
      </c>
      <c r="C430" s="2">
        <v>5.7000000000000002E-2</v>
      </c>
      <c r="D430" s="2">
        <v>5.5E-2</v>
      </c>
      <c r="E430" s="2">
        <v>5.6000000000000001E-2</v>
      </c>
      <c r="F430" s="2">
        <v>5.5E-2</v>
      </c>
      <c r="G430" s="2">
        <v>5.3999999999999999E-2</v>
      </c>
      <c r="H430" s="2">
        <v>5.8000000000000003E-2</v>
      </c>
      <c r="I430" s="2">
        <v>6.4000000000000001E-2</v>
      </c>
    </row>
    <row r="431" spans="1:9" x14ac:dyDescent="0.25">
      <c r="A431" s="2">
        <v>728</v>
      </c>
      <c r="B431" s="2">
        <v>5.7000000000000002E-2</v>
      </c>
      <c r="C431" s="2">
        <v>5.7000000000000002E-2</v>
      </c>
      <c r="D431" s="2">
        <v>5.5E-2</v>
      </c>
      <c r="E431" s="2">
        <v>5.6000000000000001E-2</v>
      </c>
      <c r="F431" s="2">
        <v>5.5E-2</v>
      </c>
      <c r="G431" s="2">
        <v>5.3999999999999999E-2</v>
      </c>
      <c r="H431" s="2">
        <v>5.8000000000000003E-2</v>
      </c>
      <c r="I431" s="2">
        <v>6.4000000000000001E-2</v>
      </c>
    </row>
    <row r="432" spans="1:9" x14ac:dyDescent="0.25">
      <c r="A432" s="2">
        <v>729</v>
      </c>
      <c r="B432" s="2">
        <v>5.7000000000000002E-2</v>
      </c>
      <c r="C432" s="2">
        <v>5.7000000000000002E-2</v>
      </c>
      <c r="D432" s="2">
        <v>5.5E-2</v>
      </c>
      <c r="E432" s="2">
        <v>5.6000000000000001E-2</v>
      </c>
      <c r="F432" s="2">
        <v>5.5E-2</v>
      </c>
      <c r="G432" s="2">
        <v>5.3999999999999999E-2</v>
      </c>
      <c r="H432" s="2">
        <v>5.8000000000000003E-2</v>
      </c>
      <c r="I432" s="2">
        <v>6.4000000000000001E-2</v>
      </c>
    </row>
    <row r="433" spans="1:9" x14ac:dyDescent="0.25">
      <c r="A433" s="2">
        <v>730</v>
      </c>
      <c r="B433" s="2">
        <v>5.7000000000000002E-2</v>
      </c>
      <c r="C433" s="2">
        <v>5.7000000000000002E-2</v>
      </c>
      <c r="D433" s="2">
        <v>5.5E-2</v>
      </c>
      <c r="E433" s="2">
        <v>5.6000000000000001E-2</v>
      </c>
      <c r="F433" s="2">
        <v>5.5E-2</v>
      </c>
      <c r="G433" s="2">
        <v>5.3999999999999999E-2</v>
      </c>
      <c r="H433" s="2">
        <v>5.8000000000000003E-2</v>
      </c>
      <c r="I433" s="2">
        <v>6.4000000000000001E-2</v>
      </c>
    </row>
    <row r="434" spans="1:9" x14ac:dyDescent="0.25">
      <c r="A434" s="2">
        <v>731</v>
      </c>
      <c r="B434" s="2">
        <v>5.7000000000000002E-2</v>
      </c>
      <c r="C434" s="2">
        <v>5.7000000000000002E-2</v>
      </c>
      <c r="D434" s="2">
        <v>5.6000000000000001E-2</v>
      </c>
      <c r="E434" s="2">
        <v>5.6000000000000001E-2</v>
      </c>
      <c r="F434" s="2">
        <v>5.5E-2</v>
      </c>
      <c r="G434" s="2">
        <v>5.3999999999999999E-2</v>
      </c>
      <c r="H434" s="2">
        <v>5.8000000000000003E-2</v>
      </c>
      <c r="I434" s="2">
        <v>6.4000000000000001E-2</v>
      </c>
    </row>
    <row r="435" spans="1:9" x14ac:dyDescent="0.25">
      <c r="A435" s="2">
        <v>732</v>
      </c>
      <c r="B435" s="2">
        <v>5.8000000000000003E-2</v>
      </c>
      <c r="C435" s="2">
        <v>5.8000000000000003E-2</v>
      </c>
      <c r="D435" s="2">
        <v>5.6000000000000001E-2</v>
      </c>
      <c r="E435" s="2">
        <v>5.7000000000000002E-2</v>
      </c>
      <c r="F435" s="2">
        <v>5.5E-2</v>
      </c>
      <c r="G435" s="2">
        <v>5.5E-2</v>
      </c>
      <c r="H435" s="2">
        <v>5.8999999999999997E-2</v>
      </c>
      <c r="I435" s="2">
        <v>6.5000000000000002E-2</v>
      </c>
    </row>
    <row r="436" spans="1:9" x14ac:dyDescent="0.25">
      <c r="A436" s="2">
        <v>733</v>
      </c>
      <c r="B436" s="2">
        <v>5.8000000000000003E-2</v>
      </c>
      <c r="C436" s="2">
        <v>5.8000000000000003E-2</v>
      </c>
      <c r="D436" s="2">
        <v>5.6000000000000001E-2</v>
      </c>
      <c r="E436" s="2">
        <v>5.7000000000000002E-2</v>
      </c>
      <c r="F436" s="2">
        <v>5.6000000000000001E-2</v>
      </c>
      <c r="G436" s="2">
        <v>5.5E-2</v>
      </c>
      <c r="H436" s="2">
        <v>5.8999999999999997E-2</v>
      </c>
      <c r="I436" s="2">
        <v>6.5000000000000002E-2</v>
      </c>
    </row>
    <row r="437" spans="1:9" x14ac:dyDescent="0.25">
      <c r="A437" s="2">
        <v>734</v>
      </c>
      <c r="B437" s="2">
        <v>5.8000000000000003E-2</v>
      </c>
      <c r="C437" s="2">
        <v>5.8000000000000003E-2</v>
      </c>
      <c r="D437" s="2">
        <v>5.6000000000000001E-2</v>
      </c>
      <c r="E437" s="2">
        <v>5.7000000000000002E-2</v>
      </c>
      <c r="F437" s="2">
        <v>5.6000000000000001E-2</v>
      </c>
      <c r="G437" s="2">
        <v>5.5E-2</v>
      </c>
      <c r="H437" s="2">
        <v>5.8999999999999997E-2</v>
      </c>
      <c r="I437" s="2">
        <v>6.6000000000000003E-2</v>
      </c>
    </row>
    <row r="438" spans="1:9" x14ac:dyDescent="0.25">
      <c r="A438" s="2">
        <v>735</v>
      </c>
      <c r="B438" s="2">
        <v>5.8000000000000003E-2</v>
      </c>
      <c r="C438" s="2">
        <v>5.8000000000000003E-2</v>
      </c>
      <c r="D438" s="2">
        <v>5.6000000000000001E-2</v>
      </c>
      <c r="E438" s="2">
        <v>5.7000000000000002E-2</v>
      </c>
      <c r="F438" s="2">
        <v>5.6000000000000001E-2</v>
      </c>
      <c r="G438" s="2">
        <v>5.5E-2</v>
      </c>
      <c r="H438" s="2">
        <v>5.8999999999999997E-2</v>
      </c>
      <c r="I438" s="2">
        <v>6.6000000000000003E-2</v>
      </c>
    </row>
    <row r="439" spans="1:9" x14ac:dyDescent="0.25">
      <c r="A439" s="2">
        <v>736</v>
      </c>
      <c r="B439" s="2">
        <v>5.8999999999999997E-2</v>
      </c>
      <c r="C439" s="2">
        <v>5.8999999999999997E-2</v>
      </c>
      <c r="D439" s="2">
        <v>5.7000000000000002E-2</v>
      </c>
      <c r="E439" s="2">
        <v>5.8000000000000003E-2</v>
      </c>
      <c r="F439" s="2">
        <v>5.7000000000000002E-2</v>
      </c>
      <c r="G439" s="2">
        <v>5.6000000000000001E-2</v>
      </c>
      <c r="H439" s="2">
        <v>0.06</v>
      </c>
      <c r="I439" s="2">
        <v>6.6000000000000003E-2</v>
      </c>
    </row>
    <row r="440" spans="1:9" x14ac:dyDescent="0.25">
      <c r="A440" s="2">
        <v>737</v>
      </c>
      <c r="B440" s="2">
        <v>5.8999999999999997E-2</v>
      </c>
      <c r="C440" s="2">
        <v>5.8999999999999997E-2</v>
      </c>
      <c r="D440" s="2">
        <v>5.7000000000000002E-2</v>
      </c>
      <c r="E440" s="2">
        <v>5.8000000000000003E-2</v>
      </c>
      <c r="F440" s="2">
        <v>5.7000000000000002E-2</v>
      </c>
      <c r="G440" s="2">
        <v>5.6000000000000001E-2</v>
      </c>
      <c r="H440" s="2">
        <v>0.06</v>
      </c>
      <c r="I440" s="2">
        <v>6.6000000000000003E-2</v>
      </c>
    </row>
    <row r="441" spans="1:9" x14ac:dyDescent="0.25">
      <c r="A441" s="2">
        <v>738</v>
      </c>
      <c r="B441" s="2">
        <v>5.8999999999999997E-2</v>
      </c>
      <c r="C441" s="2">
        <v>5.8999999999999997E-2</v>
      </c>
      <c r="D441" s="2">
        <v>5.7000000000000002E-2</v>
      </c>
      <c r="E441" s="2">
        <v>5.8000000000000003E-2</v>
      </c>
      <c r="F441" s="2">
        <v>5.7000000000000002E-2</v>
      </c>
      <c r="G441" s="2">
        <v>5.6000000000000001E-2</v>
      </c>
      <c r="H441" s="2">
        <v>0.06</v>
      </c>
      <c r="I441" s="2">
        <v>6.6000000000000003E-2</v>
      </c>
    </row>
    <row r="442" spans="1:9" x14ac:dyDescent="0.25">
      <c r="A442" s="2">
        <v>739</v>
      </c>
      <c r="B442" s="2">
        <v>5.8999999999999997E-2</v>
      </c>
      <c r="C442" s="2">
        <v>0.06</v>
      </c>
      <c r="D442" s="2">
        <v>5.8000000000000003E-2</v>
      </c>
      <c r="E442" s="2">
        <v>5.8000000000000003E-2</v>
      </c>
      <c r="F442" s="2">
        <v>5.8000000000000003E-2</v>
      </c>
      <c r="G442" s="2">
        <v>5.6000000000000001E-2</v>
      </c>
      <c r="H442" s="2">
        <v>0.06</v>
      </c>
      <c r="I442" s="2">
        <v>6.6000000000000003E-2</v>
      </c>
    </row>
    <row r="443" spans="1:9" x14ac:dyDescent="0.25">
      <c r="A443" s="2">
        <v>740</v>
      </c>
      <c r="B443" s="2">
        <v>0.06</v>
      </c>
      <c r="C443" s="2">
        <v>0.06</v>
      </c>
      <c r="D443" s="2">
        <v>5.8000000000000003E-2</v>
      </c>
      <c r="E443" s="2">
        <v>5.8999999999999997E-2</v>
      </c>
      <c r="F443" s="2">
        <v>5.7000000000000002E-2</v>
      </c>
      <c r="G443" s="2">
        <v>5.7000000000000002E-2</v>
      </c>
      <c r="H443" s="2">
        <v>6.0999999999999999E-2</v>
      </c>
      <c r="I443" s="2">
        <v>6.7000000000000004E-2</v>
      </c>
    </row>
    <row r="444" spans="1:9" x14ac:dyDescent="0.25">
      <c r="A444" s="2">
        <v>741</v>
      </c>
      <c r="B444" s="2">
        <v>0.06</v>
      </c>
      <c r="C444" s="2">
        <v>0.06</v>
      </c>
      <c r="D444" s="2">
        <v>5.8000000000000003E-2</v>
      </c>
      <c r="E444" s="2">
        <v>5.8999999999999997E-2</v>
      </c>
      <c r="F444" s="2">
        <v>5.8000000000000003E-2</v>
      </c>
      <c r="G444" s="2">
        <v>5.7000000000000002E-2</v>
      </c>
      <c r="H444" s="2">
        <v>6.0999999999999999E-2</v>
      </c>
      <c r="I444" s="2">
        <v>6.7000000000000004E-2</v>
      </c>
    </row>
    <row r="445" spans="1:9" x14ac:dyDescent="0.25">
      <c r="A445" s="2">
        <v>742</v>
      </c>
      <c r="B445" s="2">
        <v>0.06</v>
      </c>
      <c r="C445" s="2">
        <v>0.06</v>
      </c>
      <c r="D445" s="2">
        <v>5.8000000000000003E-2</v>
      </c>
      <c r="E445" s="2">
        <v>5.8999999999999997E-2</v>
      </c>
      <c r="F445" s="2">
        <v>5.8000000000000003E-2</v>
      </c>
      <c r="G445" s="2">
        <v>5.7000000000000002E-2</v>
      </c>
      <c r="H445" s="2">
        <v>6.0999999999999999E-2</v>
      </c>
      <c r="I445" s="2">
        <v>6.7000000000000004E-2</v>
      </c>
    </row>
    <row r="446" spans="1:9" x14ac:dyDescent="0.25">
      <c r="A446" s="2">
        <v>743</v>
      </c>
      <c r="B446" s="2">
        <v>0.06</v>
      </c>
      <c r="C446" s="2">
        <v>0.06</v>
      </c>
      <c r="D446" s="2">
        <v>5.8999999999999997E-2</v>
      </c>
      <c r="E446" s="2">
        <v>5.8999999999999997E-2</v>
      </c>
      <c r="F446" s="2">
        <v>5.8000000000000003E-2</v>
      </c>
      <c r="G446" s="2">
        <v>5.7000000000000002E-2</v>
      </c>
      <c r="H446" s="2">
        <v>6.0999999999999999E-2</v>
      </c>
      <c r="I446" s="2">
        <v>6.7000000000000004E-2</v>
      </c>
    </row>
    <row r="447" spans="1:9" x14ac:dyDescent="0.25">
      <c r="A447" s="2">
        <v>744</v>
      </c>
      <c r="B447" s="2">
        <v>0.06</v>
      </c>
      <c r="C447" s="2">
        <v>0.06</v>
      </c>
      <c r="D447" s="2">
        <v>5.8999999999999997E-2</v>
      </c>
      <c r="E447" s="2">
        <v>5.8999999999999997E-2</v>
      </c>
      <c r="F447" s="2">
        <v>5.8000000000000003E-2</v>
      </c>
      <c r="G447" s="2">
        <v>5.7000000000000002E-2</v>
      </c>
      <c r="H447" s="2">
        <v>6.0999999999999999E-2</v>
      </c>
      <c r="I447" s="2">
        <v>6.7000000000000004E-2</v>
      </c>
    </row>
    <row r="448" spans="1:9" x14ac:dyDescent="0.25">
      <c r="A448" s="2">
        <v>745</v>
      </c>
      <c r="B448" s="2">
        <v>0.06</v>
      </c>
      <c r="C448" s="2">
        <v>0.06</v>
      </c>
      <c r="D448" s="2">
        <v>5.8999999999999997E-2</v>
      </c>
      <c r="E448" s="2">
        <v>5.8999999999999997E-2</v>
      </c>
      <c r="F448" s="2">
        <v>5.8000000000000003E-2</v>
      </c>
      <c r="G448" s="2">
        <v>5.7000000000000002E-2</v>
      </c>
      <c r="H448" s="2">
        <v>6.0999999999999999E-2</v>
      </c>
      <c r="I448" s="2">
        <v>6.7000000000000004E-2</v>
      </c>
    </row>
    <row r="449" spans="1:9" x14ac:dyDescent="0.25">
      <c r="A449" s="2">
        <v>746</v>
      </c>
      <c r="B449" s="2">
        <v>0.06</v>
      </c>
      <c r="C449" s="2">
        <v>6.0999999999999999E-2</v>
      </c>
      <c r="D449" s="2">
        <v>5.8999999999999997E-2</v>
      </c>
      <c r="E449" s="2">
        <v>5.8999999999999997E-2</v>
      </c>
      <c r="F449" s="2">
        <v>5.8999999999999997E-2</v>
      </c>
      <c r="G449" s="2">
        <v>5.7000000000000002E-2</v>
      </c>
      <c r="H449" s="2">
        <v>6.0999999999999999E-2</v>
      </c>
      <c r="I449" s="2">
        <v>6.7000000000000004E-2</v>
      </c>
    </row>
    <row r="450" spans="1:9" x14ac:dyDescent="0.25">
      <c r="A450" s="2">
        <v>747</v>
      </c>
      <c r="B450" s="2">
        <v>0.06</v>
      </c>
      <c r="C450" s="2">
        <v>6.0999999999999999E-2</v>
      </c>
      <c r="D450" s="2">
        <v>5.8999999999999997E-2</v>
      </c>
      <c r="E450" s="2">
        <v>5.8999999999999997E-2</v>
      </c>
      <c r="F450" s="2">
        <v>5.8999999999999997E-2</v>
      </c>
      <c r="G450" s="2">
        <v>5.8000000000000003E-2</v>
      </c>
      <c r="H450" s="2">
        <v>6.2E-2</v>
      </c>
      <c r="I450" s="2">
        <v>6.7000000000000004E-2</v>
      </c>
    </row>
    <row r="451" spans="1:9" x14ac:dyDescent="0.25">
      <c r="A451" s="2">
        <v>748</v>
      </c>
      <c r="B451" s="2">
        <v>6.0999999999999999E-2</v>
      </c>
      <c r="C451" s="2">
        <v>6.0999999999999999E-2</v>
      </c>
      <c r="D451" s="2">
        <v>5.8999999999999997E-2</v>
      </c>
      <c r="E451" s="2">
        <v>0.06</v>
      </c>
      <c r="F451" s="2">
        <v>5.8999999999999997E-2</v>
      </c>
      <c r="G451" s="2">
        <v>5.8000000000000003E-2</v>
      </c>
      <c r="H451" s="2">
        <v>6.2E-2</v>
      </c>
      <c r="I451" s="2">
        <v>6.7000000000000004E-2</v>
      </c>
    </row>
    <row r="452" spans="1:9" x14ac:dyDescent="0.25">
      <c r="A452" s="2">
        <v>749</v>
      </c>
      <c r="B452" s="2">
        <v>6.0999999999999999E-2</v>
      </c>
      <c r="C452" s="2">
        <v>6.0999999999999999E-2</v>
      </c>
      <c r="D452" s="2">
        <v>5.8999999999999997E-2</v>
      </c>
      <c r="E452" s="2">
        <v>0.06</v>
      </c>
      <c r="F452" s="2">
        <v>5.8999999999999997E-2</v>
      </c>
      <c r="G452" s="2">
        <v>5.8000000000000003E-2</v>
      </c>
      <c r="H452" s="2">
        <v>6.2E-2</v>
      </c>
      <c r="I452" s="2">
        <v>6.8000000000000005E-2</v>
      </c>
    </row>
    <row r="453" spans="1:9" x14ac:dyDescent="0.25">
      <c r="A453" s="2">
        <v>750</v>
      </c>
      <c r="B453" s="2">
        <v>6.0999999999999999E-2</v>
      </c>
      <c r="C453" s="2">
        <v>6.0999999999999999E-2</v>
      </c>
      <c r="D453" s="2">
        <v>5.8999999999999997E-2</v>
      </c>
      <c r="E453" s="2">
        <v>0.06</v>
      </c>
      <c r="F453" s="2">
        <v>5.8999999999999997E-2</v>
      </c>
      <c r="G453" s="2">
        <v>5.8000000000000003E-2</v>
      </c>
      <c r="H453" s="2">
        <v>6.2E-2</v>
      </c>
      <c r="I453" s="2">
        <v>6.7000000000000004E-2</v>
      </c>
    </row>
    <row r="454" spans="1:9" x14ac:dyDescent="0.25">
      <c r="A454" s="2">
        <v>751</v>
      </c>
      <c r="B454" s="2">
        <v>6.0999999999999999E-2</v>
      </c>
      <c r="C454" s="2">
        <v>6.0999999999999999E-2</v>
      </c>
      <c r="D454" s="2">
        <v>5.8999999999999997E-2</v>
      </c>
      <c r="E454" s="2">
        <v>0.06</v>
      </c>
      <c r="F454" s="2">
        <v>5.8999999999999997E-2</v>
      </c>
      <c r="G454" s="2">
        <v>5.8000000000000003E-2</v>
      </c>
      <c r="H454" s="2">
        <v>6.2E-2</v>
      </c>
      <c r="I454" s="2">
        <v>6.7000000000000004E-2</v>
      </c>
    </row>
    <row r="455" spans="1:9" x14ac:dyDescent="0.25">
      <c r="A455" s="2">
        <v>752</v>
      </c>
      <c r="B455" s="2">
        <v>6.0999999999999999E-2</v>
      </c>
      <c r="C455" s="2">
        <v>6.0999999999999999E-2</v>
      </c>
      <c r="D455" s="2">
        <v>5.8999999999999997E-2</v>
      </c>
      <c r="E455" s="2">
        <v>0.06</v>
      </c>
      <c r="F455" s="2">
        <v>5.8999999999999997E-2</v>
      </c>
      <c r="G455" s="2">
        <v>5.8000000000000003E-2</v>
      </c>
      <c r="H455" s="2">
        <v>6.2E-2</v>
      </c>
      <c r="I455" s="2">
        <v>6.7000000000000004E-2</v>
      </c>
    </row>
    <row r="456" spans="1:9" x14ac:dyDescent="0.25">
      <c r="A456" s="2">
        <v>753</v>
      </c>
      <c r="B456" s="2">
        <v>6.0999999999999999E-2</v>
      </c>
      <c r="C456" s="2">
        <v>6.0999999999999999E-2</v>
      </c>
      <c r="D456" s="2">
        <v>5.8999999999999997E-2</v>
      </c>
      <c r="E456" s="2">
        <v>0.06</v>
      </c>
      <c r="F456" s="2">
        <v>5.8999999999999997E-2</v>
      </c>
      <c r="G456" s="2">
        <v>5.8000000000000003E-2</v>
      </c>
      <c r="H456" s="2">
        <v>6.2E-2</v>
      </c>
      <c r="I456" s="2">
        <v>6.7000000000000004E-2</v>
      </c>
    </row>
    <row r="457" spans="1:9" x14ac:dyDescent="0.25">
      <c r="A457" s="2">
        <v>754</v>
      </c>
      <c r="B457" s="2">
        <v>6.0999999999999999E-2</v>
      </c>
      <c r="C457" s="2">
        <v>6.0999999999999999E-2</v>
      </c>
      <c r="D457" s="2">
        <v>5.8999999999999997E-2</v>
      </c>
      <c r="E457" s="2">
        <v>0.06</v>
      </c>
      <c r="F457" s="2">
        <v>5.8999999999999997E-2</v>
      </c>
      <c r="G457" s="2">
        <v>5.8000000000000003E-2</v>
      </c>
      <c r="H457" s="2">
        <v>6.2E-2</v>
      </c>
      <c r="I457" s="2">
        <v>6.7000000000000004E-2</v>
      </c>
    </row>
    <row r="458" spans="1:9" x14ac:dyDescent="0.25">
      <c r="A458" s="2">
        <v>755</v>
      </c>
      <c r="B458" s="2">
        <v>6.0999999999999999E-2</v>
      </c>
      <c r="C458" s="2">
        <v>6.0999999999999999E-2</v>
      </c>
      <c r="D458" s="2">
        <v>5.8999999999999997E-2</v>
      </c>
      <c r="E458" s="2">
        <v>0.06</v>
      </c>
      <c r="F458" s="2">
        <v>5.8999999999999997E-2</v>
      </c>
      <c r="G458" s="2">
        <v>5.8000000000000003E-2</v>
      </c>
      <c r="H458" s="2">
        <v>6.2E-2</v>
      </c>
      <c r="I458" s="2">
        <v>6.7000000000000004E-2</v>
      </c>
    </row>
    <row r="459" spans="1:9" x14ac:dyDescent="0.25">
      <c r="A459" s="2">
        <v>756</v>
      </c>
      <c r="B459" s="2">
        <v>6.0999999999999999E-2</v>
      </c>
      <c r="C459" s="2">
        <v>6.0999999999999999E-2</v>
      </c>
      <c r="D459" s="2">
        <v>5.8999999999999997E-2</v>
      </c>
      <c r="E459" s="2">
        <v>0.06</v>
      </c>
      <c r="F459" s="2">
        <v>5.8999999999999997E-2</v>
      </c>
      <c r="G459" s="2">
        <v>5.8000000000000003E-2</v>
      </c>
      <c r="H459" s="2">
        <v>6.2E-2</v>
      </c>
      <c r="I459" s="2">
        <v>6.7000000000000004E-2</v>
      </c>
    </row>
    <row r="460" spans="1:9" x14ac:dyDescent="0.25">
      <c r="A460" s="2">
        <v>757</v>
      </c>
      <c r="B460" s="2">
        <v>6.0999999999999999E-2</v>
      </c>
      <c r="C460" s="2">
        <v>6.0999999999999999E-2</v>
      </c>
      <c r="D460" s="2">
        <v>5.8999999999999997E-2</v>
      </c>
      <c r="E460" s="2">
        <v>0.06</v>
      </c>
      <c r="F460" s="2">
        <v>5.8999999999999997E-2</v>
      </c>
      <c r="G460" s="2">
        <v>5.8000000000000003E-2</v>
      </c>
      <c r="H460" s="2">
        <v>6.2E-2</v>
      </c>
      <c r="I460" s="2">
        <v>6.7000000000000004E-2</v>
      </c>
    </row>
    <row r="461" spans="1:9" x14ac:dyDescent="0.25">
      <c r="A461" s="2">
        <v>758</v>
      </c>
      <c r="B461" s="2">
        <v>0.06</v>
      </c>
      <c r="C461" s="2">
        <v>6.0999999999999999E-2</v>
      </c>
      <c r="D461" s="2">
        <v>5.8999999999999997E-2</v>
      </c>
      <c r="E461" s="2">
        <v>5.8999999999999997E-2</v>
      </c>
      <c r="F461" s="2">
        <v>5.8999999999999997E-2</v>
      </c>
      <c r="G461" s="2">
        <v>5.8000000000000003E-2</v>
      </c>
      <c r="H461" s="2">
        <v>6.2E-2</v>
      </c>
      <c r="I461" s="2">
        <v>6.7000000000000004E-2</v>
      </c>
    </row>
    <row r="462" spans="1:9" x14ac:dyDescent="0.25">
      <c r="A462" s="2">
        <v>759</v>
      </c>
      <c r="B462" s="2">
        <v>0.06</v>
      </c>
      <c r="C462" s="2">
        <v>6.0999999999999999E-2</v>
      </c>
      <c r="D462" s="2">
        <v>5.8999999999999997E-2</v>
      </c>
      <c r="E462" s="2">
        <v>5.8999999999999997E-2</v>
      </c>
      <c r="F462" s="2">
        <v>5.8999999999999997E-2</v>
      </c>
      <c r="G462" s="2">
        <v>5.7000000000000002E-2</v>
      </c>
      <c r="H462" s="2">
        <v>6.2E-2</v>
      </c>
      <c r="I462" s="2">
        <v>6.7000000000000004E-2</v>
      </c>
    </row>
    <row r="463" spans="1:9" x14ac:dyDescent="0.25">
      <c r="A463" s="2">
        <v>760</v>
      </c>
      <c r="B463" s="2">
        <v>0.06</v>
      </c>
      <c r="C463" s="2">
        <v>6.0999999999999999E-2</v>
      </c>
      <c r="D463" s="2">
        <v>5.8999999999999997E-2</v>
      </c>
      <c r="E463" s="2">
        <v>5.8999999999999997E-2</v>
      </c>
      <c r="F463" s="2">
        <v>5.8999999999999997E-2</v>
      </c>
      <c r="G463" s="2">
        <v>5.7000000000000002E-2</v>
      </c>
      <c r="H463" s="2">
        <v>6.2E-2</v>
      </c>
      <c r="I463" s="2">
        <v>6.7000000000000004E-2</v>
      </c>
    </row>
    <row r="464" spans="1:9" x14ac:dyDescent="0.25">
      <c r="A464" s="2">
        <v>761</v>
      </c>
      <c r="B464" s="2">
        <v>0.06</v>
      </c>
      <c r="C464" s="2">
        <v>0.06</v>
      </c>
      <c r="D464" s="2">
        <v>5.8999999999999997E-2</v>
      </c>
      <c r="E464" s="2">
        <v>5.8999999999999997E-2</v>
      </c>
      <c r="F464" s="2">
        <v>5.8000000000000003E-2</v>
      </c>
      <c r="G464" s="2">
        <v>5.7000000000000002E-2</v>
      </c>
      <c r="H464" s="2">
        <v>6.0999999999999999E-2</v>
      </c>
      <c r="I464" s="2">
        <v>6.6000000000000003E-2</v>
      </c>
    </row>
    <row r="465" spans="1:9" x14ac:dyDescent="0.25">
      <c r="A465" s="2">
        <v>762</v>
      </c>
      <c r="B465" s="2">
        <v>0.06</v>
      </c>
      <c r="C465" s="2">
        <v>0.06</v>
      </c>
      <c r="D465" s="2">
        <v>5.8000000000000003E-2</v>
      </c>
      <c r="E465" s="2">
        <v>5.8999999999999997E-2</v>
      </c>
      <c r="F465" s="2">
        <v>5.8000000000000003E-2</v>
      </c>
      <c r="G465" s="2">
        <v>5.7000000000000002E-2</v>
      </c>
      <c r="H465" s="2">
        <v>6.0999999999999999E-2</v>
      </c>
      <c r="I465" s="2">
        <v>6.6000000000000003E-2</v>
      </c>
    </row>
    <row r="466" spans="1:9" x14ac:dyDescent="0.25">
      <c r="A466" s="2">
        <v>763</v>
      </c>
      <c r="B466" s="2">
        <v>0.06</v>
      </c>
      <c r="C466" s="2">
        <v>0.06</v>
      </c>
      <c r="D466" s="2">
        <v>5.8000000000000003E-2</v>
      </c>
      <c r="E466" s="2">
        <v>5.8999999999999997E-2</v>
      </c>
      <c r="F466" s="2">
        <v>5.8000000000000003E-2</v>
      </c>
      <c r="G466" s="2">
        <v>5.7000000000000002E-2</v>
      </c>
      <c r="H466" s="2">
        <v>6.0999999999999999E-2</v>
      </c>
      <c r="I466" s="2">
        <v>6.6000000000000003E-2</v>
      </c>
    </row>
    <row r="467" spans="1:9" x14ac:dyDescent="0.25">
      <c r="A467" s="2">
        <v>764</v>
      </c>
      <c r="B467" s="2">
        <v>0.06</v>
      </c>
      <c r="C467" s="2">
        <v>0.06</v>
      </c>
      <c r="D467" s="2">
        <v>5.8000000000000003E-2</v>
      </c>
      <c r="E467" s="2">
        <v>5.8999999999999997E-2</v>
      </c>
      <c r="F467" s="2">
        <v>5.8000000000000003E-2</v>
      </c>
      <c r="G467" s="2">
        <v>5.7000000000000002E-2</v>
      </c>
      <c r="H467" s="2">
        <v>6.0999999999999999E-2</v>
      </c>
      <c r="I467" s="2">
        <v>6.6000000000000003E-2</v>
      </c>
    </row>
    <row r="468" spans="1:9" x14ac:dyDescent="0.25">
      <c r="A468" s="2">
        <v>765</v>
      </c>
      <c r="B468" s="2">
        <v>0.06</v>
      </c>
      <c r="C468" s="2">
        <v>0.06</v>
      </c>
      <c r="D468" s="2">
        <v>5.8000000000000003E-2</v>
      </c>
      <c r="E468" s="2">
        <v>5.8999999999999997E-2</v>
      </c>
      <c r="F468" s="2">
        <v>5.8000000000000003E-2</v>
      </c>
      <c r="G468" s="2">
        <v>5.7000000000000002E-2</v>
      </c>
      <c r="H468" s="2">
        <v>6.0999999999999999E-2</v>
      </c>
      <c r="I468" s="2">
        <v>6.6000000000000003E-2</v>
      </c>
    </row>
    <row r="469" spans="1:9" x14ac:dyDescent="0.25">
      <c r="A469" s="2">
        <v>766</v>
      </c>
      <c r="B469" s="2">
        <v>5.8999999999999997E-2</v>
      </c>
      <c r="C469" s="2">
        <v>0.06</v>
      </c>
      <c r="D469" s="2">
        <v>5.8000000000000003E-2</v>
      </c>
      <c r="E469" s="2">
        <v>5.8000000000000003E-2</v>
      </c>
      <c r="F469" s="2">
        <v>5.8000000000000003E-2</v>
      </c>
      <c r="G469" s="2">
        <v>5.6000000000000001E-2</v>
      </c>
      <c r="H469" s="2">
        <v>6.0999999999999999E-2</v>
      </c>
      <c r="I469" s="2">
        <v>6.5000000000000002E-2</v>
      </c>
    </row>
    <row r="470" spans="1:9" x14ac:dyDescent="0.25">
      <c r="A470" s="2">
        <v>767</v>
      </c>
      <c r="B470" s="2">
        <v>5.8999999999999997E-2</v>
      </c>
      <c r="C470" s="2">
        <v>0.06</v>
      </c>
      <c r="D470" s="2">
        <v>5.8000000000000003E-2</v>
      </c>
      <c r="E470" s="2">
        <v>5.8000000000000003E-2</v>
      </c>
      <c r="F470" s="2">
        <v>5.8000000000000003E-2</v>
      </c>
      <c r="G470" s="2">
        <v>5.6000000000000001E-2</v>
      </c>
      <c r="H470" s="2">
        <v>0.06</v>
      </c>
      <c r="I470" s="2">
        <v>6.5000000000000002E-2</v>
      </c>
    </row>
    <row r="471" spans="1:9" x14ac:dyDescent="0.25">
      <c r="A471" s="2">
        <v>768</v>
      </c>
      <c r="B471" s="2">
        <v>5.8999999999999997E-2</v>
      </c>
      <c r="C471" s="2">
        <v>5.8999999999999997E-2</v>
      </c>
      <c r="D471" s="2">
        <v>5.8000000000000003E-2</v>
      </c>
      <c r="E471" s="2">
        <v>5.8000000000000003E-2</v>
      </c>
      <c r="F471" s="2">
        <v>5.7000000000000002E-2</v>
      </c>
      <c r="G471" s="2">
        <v>5.6000000000000001E-2</v>
      </c>
      <c r="H471" s="2">
        <v>0.06</v>
      </c>
      <c r="I471" s="2">
        <v>6.5000000000000002E-2</v>
      </c>
    </row>
    <row r="472" spans="1:9" x14ac:dyDescent="0.25">
      <c r="A472" s="2">
        <v>769</v>
      </c>
      <c r="B472" s="2">
        <v>5.8999999999999997E-2</v>
      </c>
      <c r="C472" s="2">
        <v>5.8999999999999997E-2</v>
      </c>
      <c r="D472" s="2">
        <v>5.7000000000000002E-2</v>
      </c>
      <c r="E472" s="2">
        <v>5.8000000000000003E-2</v>
      </c>
      <c r="F472" s="2">
        <v>5.7000000000000002E-2</v>
      </c>
      <c r="G472" s="2">
        <v>5.6000000000000001E-2</v>
      </c>
      <c r="H472" s="2">
        <v>0.06</v>
      </c>
      <c r="I472" s="2">
        <v>6.5000000000000002E-2</v>
      </c>
    </row>
    <row r="473" spans="1:9" x14ac:dyDescent="0.25">
      <c r="A473" s="2">
        <v>770</v>
      </c>
      <c r="B473" s="2">
        <v>5.8999999999999997E-2</v>
      </c>
      <c r="C473" s="2">
        <v>5.8999999999999997E-2</v>
      </c>
      <c r="D473" s="2">
        <v>5.7000000000000002E-2</v>
      </c>
      <c r="E473" s="2">
        <v>5.8000000000000003E-2</v>
      </c>
      <c r="F473" s="2">
        <v>5.7000000000000002E-2</v>
      </c>
      <c r="G473" s="2">
        <v>5.6000000000000001E-2</v>
      </c>
      <c r="H473" s="2">
        <v>0.06</v>
      </c>
      <c r="I473" s="2">
        <v>6.5000000000000002E-2</v>
      </c>
    </row>
    <row r="474" spans="1:9" x14ac:dyDescent="0.25">
      <c r="A474" s="2">
        <v>771</v>
      </c>
      <c r="B474" s="2">
        <v>5.8999999999999997E-2</v>
      </c>
      <c r="C474" s="2">
        <v>5.8999999999999997E-2</v>
      </c>
      <c r="D474" s="2">
        <v>5.7000000000000002E-2</v>
      </c>
      <c r="E474" s="2">
        <v>5.8000000000000003E-2</v>
      </c>
      <c r="F474" s="2">
        <v>5.7000000000000002E-2</v>
      </c>
      <c r="G474" s="2">
        <v>5.6000000000000001E-2</v>
      </c>
      <c r="H474" s="2">
        <v>0.06</v>
      </c>
      <c r="I474" s="2">
        <v>6.5000000000000002E-2</v>
      </c>
    </row>
    <row r="475" spans="1:9" x14ac:dyDescent="0.25">
      <c r="A475" s="2">
        <v>772</v>
      </c>
      <c r="B475" s="2">
        <v>5.8999999999999997E-2</v>
      </c>
      <c r="C475" s="2">
        <v>5.8999999999999997E-2</v>
      </c>
      <c r="D475" s="2">
        <v>5.7000000000000002E-2</v>
      </c>
      <c r="E475" s="2">
        <v>5.8000000000000003E-2</v>
      </c>
      <c r="F475" s="2">
        <v>5.8000000000000003E-2</v>
      </c>
      <c r="G475" s="2">
        <v>5.6000000000000001E-2</v>
      </c>
      <c r="H475" s="2">
        <v>0.06</v>
      </c>
      <c r="I475" s="2">
        <v>6.5000000000000002E-2</v>
      </c>
    </row>
    <row r="476" spans="1:9" x14ac:dyDescent="0.25">
      <c r="A476" s="2">
        <v>773</v>
      </c>
      <c r="B476" s="2">
        <v>5.8999999999999997E-2</v>
      </c>
      <c r="C476" s="2">
        <v>5.8999999999999997E-2</v>
      </c>
      <c r="D476" s="2">
        <v>5.7000000000000002E-2</v>
      </c>
      <c r="E476" s="2">
        <v>5.8000000000000003E-2</v>
      </c>
      <c r="F476" s="2">
        <v>5.7000000000000002E-2</v>
      </c>
      <c r="G476" s="2">
        <v>5.6000000000000001E-2</v>
      </c>
      <c r="H476" s="2">
        <v>0.06</v>
      </c>
      <c r="I476" s="2">
        <v>6.5000000000000002E-2</v>
      </c>
    </row>
    <row r="477" spans="1:9" x14ac:dyDescent="0.25">
      <c r="A477" s="2">
        <v>774</v>
      </c>
      <c r="B477" s="2">
        <v>5.8999999999999997E-2</v>
      </c>
      <c r="C477" s="2">
        <v>5.8999999999999997E-2</v>
      </c>
      <c r="D477" s="2">
        <v>5.7000000000000002E-2</v>
      </c>
      <c r="E477" s="2">
        <v>5.8000000000000003E-2</v>
      </c>
      <c r="F477" s="2">
        <v>5.7000000000000002E-2</v>
      </c>
      <c r="G477" s="2">
        <v>5.6000000000000001E-2</v>
      </c>
      <c r="H477" s="2">
        <v>0.06</v>
      </c>
      <c r="I477" s="2">
        <v>6.6000000000000003E-2</v>
      </c>
    </row>
    <row r="478" spans="1:9" x14ac:dyDescent="0.25">
      <c r="A478" s="2">
        <v>775</v>
      </c>
      <c r="B478" s="2">
        <v>5.8999999999999997E-2</v>
      </c>
      <c r="C478" s="2">
        <v>5.8999999999999997E-2</v>
      </c>
      <c r="D478" s="2">
        <v>5.7000000000000002E-2</v>
      </c>
      <c r="E478" s="2">
        <v>5.8000000000000003E-2</v>
      </c>
      <c r="F478" s="2">
        <v>5.7000000000000002E-2</v>
      </c>
      <c r="G478" s="2">
        <v>5.6000000000000001E-2</v>
      </c>
      <c r="H478" s="2">
        <v>0.06</v>
      </c>
      <c r="I478" s="2">
        <v>6.5000000000000002E-2</v>
      </c>
    </row>
    <row r="479" spans="1:9" x14ac:dyDescent="0.25">
      <c r="A479" s="2">
        <v>776</v>
      </c>
      <c r="B479" s="2">
        <v>5.8000000000000003E-2</v>
      </c>
      <c r="C479" s="2">
        <v>5.8999999999999997E-2</v>
      </c>
      <c r="D479" s="2">
        <v>5.7000000000000002E-2</v>
      </c>
      <c r="E479" s="2">
        <v>5.8000000000000003E-2</v>
      </c>
      <c r="F479" s="2">
        <v>5.7000000000000002E-2</v>
      </c>
      <c r="G479" s="2">
        <v>5.6000000000000001E-2</v>
      </c>
      <c r="H479" s="2">
        <v>0.06</v>
      </c>
      <c r="I479" s="2">
        <v>6.5000000000000002E-2</v>
      </c>
    </row>
    <row r="480" spans="1:9" x14ac:dyDescent="0.25">
      <c r="A480" s="2">
        <v>777</v>
      </c>
      <c r="B480" s="2">
        <v>5.8999999999999997E-2</v>
      </c>
      <c r="C480" s="2">
        <v>5.8999999999999997E-2</v>
      </c>
      <c r="D480" s="2">
        <v>5.7000000000000002E-2</v>
      </c>
      <c r="E480" s="2">
        <v>5.8000000000000003E-2</v>
      </c>
      <c r="F480" s="2">
        <v>5.7000000000000002E-2</v>
      </c>
      <c r="G480" s="2">
        <v>5.6000000000000001E-2</v>
      </c>
      <c r="H480" s="2">
        <v>0.06</v>
      </c>
      <c r="I480" s="2">
        <v>6.5000000000000002E-2</v>
      </c>
    </row>
    <row r="481" spans="1:9" x14ac:dyDescent="0.25">
      <c r="A481" s="2">
        <v>778</v>
      </c>
      <c r="B481" s="2">
        <v>5.8999999999999997E-2</v>
      </c>
      <c r="C481" s="2">
        <v>5.8999999999999997E-2</v>
      </c>
      <c r="D481" s="2">
        <v>5.7000000000000002E-2</v>
      </c>
      <c r="E481" s="2">
        <v>5.8000000000000003E-2</v>
      </c>
      <c r="F481" s="2">
        <v>5.7000000000000002E-2</v>
      </c>
      <c r="G481" s="2">
        <v>5.6000000000000001E-2</v>
      </c>
      <c r="H481" s="2">
        <v>0.06</v>
      </c>
      <c r="I481" s="2">
        <v>6.4000000000000001E-2</v>
      </c>
    </row>
    <row r="482" spans="1:9" x14ac:dyDescent="0.25">
      <c r="A482" s="2">
        <v>779</v>
      </c>
      <c r="B482" s="2">
        <v>5.8999999999999997E-2</v>
      </c>
      <c r="C482" s="2">
        <v>5.8999999999999997E-2</v>
      </c>
      <c r="D482" s="2">
        <v>5.7000000000000002E-2</v>
      </c>
      <c r="E482" s="2">
        <v>5.8000000000000003E-2</v>
      </c>
      <c r="F482" s="2">
        <v>5.7000000000000002E-2</v>
      </c>
      <c r="G482" s="2">
        <v>5.6000000000000001E-2</v>
      </c>
      <c r="H482" s="2">
        <v>0.06</v>
      </c>
      <c r="I482" s="2">
        <v>6.4000000000000001E-2</v>
      </c>
    </row>
    <row r="483" spans="1:9" x14ac:dyDescent="0.25">
      <c r="A483" s="2">
        <v>780</v>
      </c>
      <c r="B483" s="2">
        <v>5.8999999999999997E-2</v>
      </c>
      <c r="C483" s="2">
        <v>5.8999999999999997E-2</v>
      </c>
      <c r="D483" s="2">
        <v>5.7000000000000002E-2</v>
      </c>
      <c r="E483" s="2">
        <v>5.8000000000000003E-2</v>
      </c>
      <c r="F483" s="2">
        <v>5.7000000000000002E-2</v>
      </c>
      <c r="G483" s="2">
        <v>5.6000000000000001E-2</v>
      </c>
      <c r="H483" s="2">
        <v>0.06</v>
      </c>
      <c r="I483" s="2">
        <v>6.4000000000000001E-2</v>
      </c>
    </row>
    <row r="484" spans="1:9" x14ac:dyDescent="0.25">
      <c r="A484" s="2">
        <v>781</v>
      </c>
      <c r="B484" s="2">
        <v>5.8999999999999997E-2</v>
      </c>
      <c r="C484" s="2">
        <v>5.8999999999999997E-2</v>
      </c>
      <c r="D484" s="2">
        <v>5.7000000000000002E-2</v>
      </c>
      <c r="E484" s="2">
        <v>5.8000000000000003E-2</v>
      </c>
      <c r="F484" s="2">
        <v>5.7000000000000002E-2</v>
      </c>
      <c r="G484" s="2">
        <v>5.6000000000000001E-2</v>
      </c>
      <c r="H484" s="2">
        <v>0.06</v>
      </c>
      <c r="I484" s="2">
        <v>6.4000000000000001E-2</v>
      </c>
    </row>
    <row r="485" spans="1:9" x14ac:dyDescent="0.25">
      <c r="A485" s="2">
        <v>782</v>
      </c>
      <c r="B485" s="2">
        <v>5.8999999999999997E-2</v>
      </c>
      <c r="C485" s="2">
        <v>5.8999999999999997E-2</v>
      </c>
      <c r="D485" s="2">
        <v>5.7000000000000002E-2</v>
      </c>
      <c r="E485" s="2">
        <v>5.8000000000000003E-2</v>
      </c>
      <c r="F485" s="2">
        <v>5.7000000000000002E-2</v>
      </c>
      <c r="G485" s="2">
        <v>5.6000000000000001E-2</v>
      </c>
      <c r="H485" s="2">
        <v>0.06</v>
      </c>
      <c r="I485" s="2">
        <v>6.5000000000000002E-2</v>
      </c>
    </row>
    <row r="486" spans="1:9" x14ac:dyDescent="0.25">
      <c r="A486" s="2">
        <v>783</v>
      </c>
      <c r="B486" s="2">
        <v>5.8999999999999997E-2</v>
      </c>
      <c r="C486" s="2">
        <v>5.8999999999999997E-2</v>
      </c>
      <c r="D486" s="2">
        <v>5.7000000000000002E-2</v>
      </c>
      <c r="E486" s="2">
        <v>5.8000000000000003E-2</v>
      </c>
      <c r="F486" s="2">
        <v>5.7000000000000002E-2</v>
      </c>
      <c r="G486" s="2">
        <v>5.6000000000000001E-2</v>
      </c>
      <c r="H486" s="2">
        <v>0.06</v>
      </c>
      <c r="I486" s="2">
        <v>6.5000000000000002E-2</v>
      </c>
    </row>
    <row r="487" spans="1:9" x14ac:dyDescent="0.25">
      <c r="A487" s="2">
        <v>784</v>
      </c>
      <c r="B487" s="2">
        <v>5.8999999999999997E-2</v>
      </c>
      <c r="C487" s="2">
        <v>5.8999999999999997E-2</v>
      </c>
      <c r="D487" s="2">
        <v>5.7000000000000002E-2</v>
      </c>
      <c r="E487" s="2">
        <v>5.8000000000000003E-2</v>
      </c>
      <c r="F487" s="2">
        <v>5.7000000000000002E-2</v>
      </c>
      <c r="G487" s="2">
        <v>5.6000000000000001E-2</v>
      </c>
      <c r="H487" s="2">
        <v>0.06</v>
      </c>
      <c r="I487" s="2">
        <v>6.5000000000000002E-2</v>
      </c>
    </row>
    <row r="488" spans="1:9" x14ac:dyDescent="0.25">
      <c r="A488" s="2">
        <v>785</v>
      </c>
      <c r="B488" s="2">
        <v>5.8999999999999997E-2</v>
      </c>
      <c r="C488" s="2">
        <v>5.8999999999999997E-2</v>
      </c>
      <c r="D488" s="2">
        <v>5.7000000000000002E-2</v>
      </c>
      <c r="E488" s="2">
        <v>5.8000000000000003E-2</v>
      </c>
      <c r="F488" s="2">
        <v>5.7000000000000002E-2</v>
      </c>
      <c r="G488" s="2">
        <v>5.6000000000000001E-2</v>
      </c>
      <c r="H488" s="2">
        <v>0.06</v>
      </c>
      <c r="I488" s="2">
        <v>6.5000000000000002E-2</v>
      </c>
    </row>
    <row r="489" spans="1:9" x14ac:dyDescent="0.25">
      <c r="A489" s="2">
        <v>786</v>
      </c>
      <c r="B489" s="2">
        <v>5.8999999999999997E-2</v>
      </c>
      <c r="C489" s="2">
        <v>5.8999999999999997E-2</v>
      </c>
      <c r="D489" s="2">
        <v>5.7000000000000002E-2</v>
      </c>
      <c r="E489" s="2">
        <v>5.8000000000000003E-2</v>
      </c>
      <c r="F489" s="2">
        <v>5.7000000000000002E-2</v>
      </c>
      <c r="G489" s="2">
        <v>5.6000000000000001E-2</v>
      </c>
      <c r="H489" s="2">
        <v>0.06</v>
      </c>
      <c r="I489" s="2">
        <v>6.5000000000000002E-2</v>
      </c>
    </row>
    <row r="490" spans="1:9" x14ac:dyDescent="0.25">
      <c r="A490" s="2">
        <v>787</v>
      </c>
      <c r="B490" s="2">
        <v>5.8999999999999997E-2</v>
      </c>
      <c r="C490" s="2">
        <v>5.8999999999999997E-2</v>
      </c>
      <c r="D490" s="2">
        <v>5.7000000000000002E-2</v>
      </c>
      <c r="E490" s="2">
        <v>5.8000000000000003E-2</v>
      </c>
      <c r="F490" s="2">
        <v>5.7000000000000002E-2</v>
      </c>
      <c r="G490" s="2">
        <v>5.6000000000000001E-2</v>
      </c>
      <c r="H490" s="2">
        <v>0.06</v>
      </c>
      <c r="I490" s="2">
        <v>6.5000000000000002E-2</v>
      </c>
    </row>
    <row r="491" spans="1:9" x14ac:dyDescent="0.25">
      <c r="A491" s="2">
        <v>788</v>
      </c>
      <c r="B491" s="2">
        <v>5.8999999999999997E-2</v>
      </c>
      <c r="C491" s="2">
        <v>5.8999999999999997E-2</v>
      </c>
      <c r="D491" s="2">
        <v>5.7000000000000002E-2</v>
      </c>
      <c r="E491" s="2">
        <v>5.8000000000000003E-2</v>
      </c>
      <c r="F491" s="2">
        <v>5.8000000000000003E-2</v>
      </c>
      <c r="G491" s="2">
        <v>5.6000000000000001E-2</v>
      </c>
      <c r="H491" s="2">
        <v>0.06</v>
      </c>
      <c r="I491" s="2">
        <v>6.5000000000000002E-2</v>
      </c>
    </row>
    <row r="492" spans="1:9" x14ac:dyDescent="0.25">
      <c r="A492" s="2">
        <v>789</v>
      </c>
      <c r="B492" s="2">
        <v>5.8999999999999997E-2</v>
      </c>
      <c r="C492" s="2">
        <v>5.8999999999999997E-2</v>
      </c>
      <c r="D492" s="2">
        <v>5.7000000000000002E-2</v>
      </c>
      <c r="E492" s="2">
        <v>5.8000000000000003E-2</v>
      </c>
      <c r="F492" s="2">
        <v>5.8000000000000003E-2</v>
      </c>
      <c r="G492" s="2">
        <v>5.6000000000000001E-2</v>
      </c>
      <c r="H492" s="2">
        <v>0.06</v>
      </c>
      <c r="I492" s="2">
        <v>6.5000000000000002E-2</v>
      </c>
    </row>
    <row r="493" spans="1:9" x14ac:dyDescent="0.25">
      <c r="A493" s="2">
        <v>790</v>
      </c>
      <c r="B493" s="2">
        <v>5.8999999999999997E-2</v>
      </c>
      <c r="C493" s="2">
        <v>5.8999999999999997E-2</v>
      </c>
      <c r="D493" s="2">
        <v>5.8000000000000003E-2</v>
      </c>
      <c r="E493" s="2">
        <v>5.8000000000000003E-2</v>
      </c>
      <c r="F493" s="2">
        <v>5.8000000000000003E-2</v>
      </c>
      <c r="G493" s="2">
        <v>5.6000000000000001E-2</v>
      </c>
      <c r="H493" s="2">
        <v>0.06</v>
      </c>
      <c r="I493" s="2">
        <v>6.5000000000000002E-2</v>
      </c>
    </row>
    <row r="494" spans="1:9" x14ac:dyDescent="0.25">
      <c r="A494" s="2">
        <v>791</v>
      </c>
      <c r="B494" s="2">
        <v>5.8999999999999997E-2</v>
      </c>
      <c r="C494" s="2">
        <v>5.8999999999999997E-2</v>
      </c>
      <c r="D494" s="2">
        <v>5.8000000000000003E-2</v>
      </c>
      <c r="E494" s="2">
        <v>5.8000000000000003E-2</v>
      </c>
      <c r="F494" s="2">
        <v>5.8000000000000003E-2</v>
      </c>
      <c r="G494" s="2">
        <v>5.6000000000000001E-2</v>
      </c>
      <c r="H494" s="2">
        <v>0.06</v>
      </c>
      <c r="I494" s="2">
        <v>6.5000000000000002E-2</v>
      </c>
    </row>
    <row r="495" spans="1:9" x14ac:dyDescent="0.25">
      <c r="A495" s="2">
        <v>792</v>
      </c>
      <c r="B495" s="2">
        <v>5.8999999999999997E-2</v>
      </c>
      <c r="C495" s="2">
        <v>0.06</v>
      </c>
      <c r="D495" s="2">
        <v>5.8000000000000003E-2</v>
      </c>
      <c r="E495" s="2">
        <v>5.8000000000000003E-2</v>
      </c>
      <c r="F495" s="2">
        <v>5.8000000000000003E-2</v>
      </c>
      <c r="G495" s="2">
        <v>5.6000000000000001E-2</v>
      </c>
      <c r="H495" s="2">
        <v>0.06</v>
      </c>
      <c r="I495" s="2">
        <v>6.5000000000000002E-2</v>
      </c>
    </row>
    <row r="496" spans="1:9" x14ac:dyDescent="0.25">
      <c r="A496" s="2">
        <v>793</v>
      </c>
      <c r="B496" s="2">
        <v>5.8999999999999997E-2</v>
      </c>
      <c r="C496" s="2">
        <v>5.8999999999999997E-2</v>
      </c>
      <c r="D496" s="2">
        <v>5.8000000000000003E-2</v>
      </c>
      <c r="E496" s="2">
        <v>5.8000000000000003E-2</v>
      </c>
      <c r="F496" s="2">
        <v>5.8000000000000003E-2</v>
      </c>
      <c r="G496" s="2">
        <v>5.6000000000000001E-2</v>
      </c>
      <c r="H496" s="2">
        <v>0.06</v>
      </c>
      <c r="I496" s="2">
        <v>6.5000000000000002E-2</v>
      </c>
    </row>
    <row r="497" spans="1:9" x14ac:dyDescent="0.25">
      <c r="A497" s="2">
        <v>794</v>
      </c>
      <c r="B497" s="2">
        <v>5.8999999999999997E-2</v>
      </c>
      <c r="C497" s="2">
        <v>5.8999999999999997E-2</v>
      </c>
      <c r="D497" s="2">
        <v>5.8000000000000003E-2</v>
      </c>
      <c r="E497" s="2">
        <v>5.8000000000000003E-2</v>
      </c>
      <c r="F497" s="2">
        <v>5.8000000000000003E-2</v>
      </c>
      <c r="G497" s="2">
        <v>5.6000000000000001E-2</v>
      </c>
      <c r="H497" s="2">
        <v>0.06</v>
      </c>
      <c r="I497" s="2">
        <v>6.5000000000000002E-2</v>
      </c>
    </row>
    <row r="498" spans="1:9" x14ac:dyDescent="0.25">
      <c r="A498" s="2">
        <v>795</v>
      </c>
      <c r="B498" s="2">
        <v>5.8999999999999997E-2</v>
      </c>
      <c r="C498" s="2">
        <v>0.06</v>
      </c>
      <c r="D498" s="2">
        <v>5.8000000000000003E-2</v>
      </c>
      <c r="E498" s="2">
        <v>5.8000000000000003E-2</v>
      </c>
      <c r="F498" s="2">
        <v>5.8000000000000003E-2</v>
      </c>
      <c r="G498" s="2">
        <v>5.7000000000000002E-2</v>
      </c>
      <c r="H498" s="2">
        <v>6.0999999999999999E-2</v>
      </c>
      <c r="I498" s="2">
        <v>6.5000000000000002E-2</v>
      </c>
    </row>
    <row r="499" spans="1:9" x14ac:dyDescent="0.25">
      <c r="A499" s="2">
        <v>796</v>
      </c>
      <c r="B499" s="2">
        <v>5.8999999999999997E-2</v>
      </c>
      <c r="C499" s="2">
        <v>0.06</v>
      </c>
      <c r="D499" s="2">
        <v>5.8000000000000003E-2</v>
      </c>
      <c r="E499" s="2">
        <v>5.8000000000000003E-2</v>
      </c>
      <c r="F499" s="2">
        <v>5.8000000000000003E-2</v>
      </c>
      <c r="G499" s="2">
        <v>5.7000000000000002E-2</v>
      </c>
      <c r="H499" s="2">
        <v>6.0999999999999999E-2</v>
      </c>
      <c r="I499" s="2">
        <v>6.5000000000000002E-2</v>
      </c>
    </row>
    <row r="500" spans="1:9" x14ac:dyDescent="0.25">
      <c r="A500" s="2">
        <v>797</v>
      </c>
      <c r="B500" s="2">
        <v>5.8999999999999997E-2</v>
      </c>
      <c r="C500" s="2">
        <v>0.06</v>
      </c>
      <c r="D500" s="2">
        <v>5.8000000000000003E-2</v>
      </c>
      <c r="E500" s="2">
        <v>5.8999999999999997E-2</v>
      </c>
      <c r="F500" s="2">
        <v>5.8000000000000003E-2</v>
      </c>
      <c r="G500" s="2">
        <v>5.7000000000000002E-2</v>
      </c>
      <c r="H500" s="2">
        <v>6.0999999999999999E-2</v>
      </c>
      <c r="I500" s="2">
        <v>6.5000000000000002E-2</v>
      </c>
    </row>
    <row r="501" spans="1:9" x14ac:dyDescent="0.25">
      <c r="A501" s="2">
        <v>798</v>
      </c>
      <c r="B501" s="2">
        <v>0.06</v>
      </c>
      <c r="C501" s="2">
        <v>0.06</v>
      </c>
      <c r="D501" s="2">
        <v>5.8000000000000003E-2</v>
      </c>
      <c r="E501" s="2">
        <v>5.8999999999999997E-2</v>
      </c>
      <c r="F501" s="2">
        <v>5.8000000000000003E-2</v>
      </c>
      <c r="G501" s="2">
        <v>5.7000000000000002E-2</v>
      </c>
      <c r="H501" s="2">
        <v>6.0999999999999999E-2</v>
      </c>
      <c r="I501" s="2">
        <v>6.6000000000000003E-2</v>
      </c>
    </row>
    <row r="502" spans="1:9" x14ac:dyDescent="0.25">
      <c r="A502" s="2">
        <v>799</v>
      </c>
      <c r="B502" s="2">
        <v>5.8999999999999997E-2</v>
      </c>
      <c r="C502" s="2">
        <v>0.06</v>
      </c>
      <c r="D502" s="2">
        <v>5.8000000000000003E-2</v>
      </c>
      <c r="E502" s="2">
        <v>5.8999999999999997E-2</v>
      </c>
      <c r="F502" s="2">
        <v>5.8000000000000003E-2</v>
      </c>
      <c r="G502" s="2">
        <v>5.7000000000000002E-2</v>
      </c>
      <c r="H502" s="2">
        <v>6.0999999999999999E-2</v>
      </c>
      <c r="I502" s="2">
        <v>6.6000000000000003E-2</v>
      </c>
    </row>
    <row r="503" spans="1:9" x14ac:dyDescent="0.25">
      <c r="A503" s="2">
        <v>800</v>
      </c>
      <c r="B503" s="2">
        <v>0.06</v>
      </c>
      <c r="C503" s="2">
        <v>0.06</v>
      </c>
      <c r="D503" s="2">
        <v>5.8000000000000003E-2</v>
      </c>
      <c r="E503" s="2">
        <v>5.8999999999999997E-2</v>
      </c>
      <c r="F503" s="2">
        <v>5.8000000000000003E-2</v>
      </c>
      <c r="G503" s="2">
        <v>5.7000000000000002E-2</v>
      </c>
      <c r="H503" s="2">
        <v>6.0999999999999999E-2</v>
      </c>
      <c r="I503" s="2">
        <v>6.6000000000000003E-2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4" sqref="G4:H7"/>
    </sheetView>
  </sheetViews>
  <sheetFormatPr defaultRowHeight="15" x14ac:dyDescent="0.25"/>
  <sheetData>
    <row r="1" spans="1:12" x14ac:dyDescent="0.25">
      <c r="B1" t="s">
        <v>81</v>
      </c>
    </row>
    <row r="2" spans="1:12" x14ac:dyDescent="0.25">
      <c r="A2" t="s">
        <v>43</v>
      </c>
      <c r="B2" t="s">
        <v>61</v>
      </c>
      <c r="C2" t="s">
        <v>62</v>
      </c>
      <c r="D2" t="s">
        <v>74</v>
      </c>
      <c r="E2" t="s">
        <v>75</v>
      </c>
      <c r="F2" t="s">
        <v>76</v>
      </c>
      <c r="G2" t="s">
        <v>80</v>
      </c>
      <c r="H2" t="s">
        <v>60</v>
      </c>
      <c r="K2" t="s">
        <v>74</v>
      </c>
      <c r="L2">
        <v>11.85</v>
      </c>
    </row>
    <row r="3" spans="1:12" x14ac:dyDescent="0.25">
      <c r="A3" t="s">
        <v>49</v>
      </c>
      <c r="B3">
        <v>0.01</v>
      </c>
      <c r="C3">
        <v>0.01</v>
      </c>
      <c r="D3">
        <v>2.8000000000000001E-2</v>
      </c>
      <c r="K3" t="s">
        <v>75</v>
      </c>
      <c r="L3">
        <v>1.54</v>
      </c>
    </row>
    <row r="4" spans="1:12" x14ac:dyDescent="0.25">
      <c r="A4" t="s">
        <v>50</v>
      </c>
      <c r="B4">
        <v>0.02</v>
      </c>
      <c r="C4">
        <v>0.01</v>
      </c>
      <c r="D4">
        <v>0.05</v>
      </c>
      <c r="E4">
        <v>1.0999999999999999E-2</v>
      </c>
      <c r="F4">
        <v>0.06</v>
      </c>
      <c r="G4">
        <f>($L$2*D4)-($L$3*E4)-($L$4*F4)*(C4/B4)</f>
        <v>0.57316000000000011</v>
      </c>
      <c r="H4">
        <f>G4*1000</f>
        <v>573.16000000000008</v>
      </c>
      <c r="K4" t="s">
        <v>76</v>
      </c>
      <c r="L4">
        <v>0.08</v>
      </c>
    </row>
    <row r="5" spans="1:12" x14ac:dyDescent="0.25">
      <c r="A5" t="s">
        <v>51</v>
      </c>
      <c r="B5">
        <v>0.03</v>
      </c>
      <c r="C5">
        <v>0.01</v>
      </c>
      <c r="D5">
        <v>0.08</v>
      </c>
      <c r="E5">
        <v>2.1000000000000001E-2</v>
      </c>
      <c r="F5">
        <v>1.2E-2</v>
      </c>
      <c r="G5">
        <f t="shared" ref="G5:G7" si="0">($L$2*D5)-($L$3*E5)-($L$4*F5)*(C5/B5)</f>
        <v>0.91533999999999993</v>
      </c>
      <c r="H5">
        <f t="shared" ref="H5:H7" si="1">G5*1000</f>
        <v>915.33999999999992</v>
      </c>
    </row>
    <row r="6" spans="1:12" x14ac:dyDescent="0.25">
      <c r="A6" t="s">
        <v>52</v>
      </c>
      <c r="B6">
        <v>0.04</v>
      </c>
      <c r="C6">
        <v>0.01</v>
      </c>
      <c r="D6">
        <v>9.8000000000000004E-2</v>
      </c>
      <c r="E6">
        <v>2.8000000000000001E-2</v>
      </c>
      <c r="F6">
        <v>1.9E-2</v>
      </c>
      <c r="G6">
        <f t="shared" si="0"/>
        <v>1.1177999999999999</v>
      </c>
      <c r="H6">
        <f t="shared" si="1"/>
        <v>1117.8</v>
      </c>
    </row>
    <row r="7" spans="1:12" x14ac:dyDescent="0.25">
      <c r="A7" t="s">
        <v>53</v>
      </c>
      <c r="B7">
        <v>0.05</v>
      </c>
      <c r="C7">
        <v>0.01</v>
      </c>
      <c r="D7">
        <v>0.126</v>
      </c>
      <c r="E7">
        <v>0.03</v>
      </c>
      <c r="F7">
        <v>1.6E-2</v>
      </c>
      <c r="G7">
        <f t="shared" si="0"/>
        <v>1.4466439999999998</v>
      </c>
      <c r="H7">
        <f t="shared" si="1"/>
        <v>1446.6439999999998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E1" workbookViewId="0">
      <pane ySplit="2" topLeftCell="A3" activePane="bottomLeft" state="frozen"/>
      <selection pane="bottomLeft" activeCell="A256" sqref="A256:XFD256"/>
    </sheetView>
  </sheetViews>
  <sheetFormatPr defaultRowHeight="15" x14ac:dyDescent="0.25"/>
  <cols>
    <col min="1" max="1" width="9.7109375" bestFit="1" customWidth="1"/>
    <col min="3" max="3" width="9.7109375" bestFit="1" customWidth="1"/>
    <col min="4" max="4" width="19" customWidth="1"/>
    <col min="5" max="5" width="10.28515625" customWidth="1"/>
    <col min="7" max="7" width="11" bestFit="1" customWidth="1"/>
  </cols>
  <sheetData>
    <row r="1" spans="1:14" x14ac:dyDescent="0.25">
      <c r="B1" t="s">
        <v>79</v>
      </c>
      <c r="J1">
        <v>26.7</v>
      </c>
    </row>
    <row r="2" spans="1:14" x14ac:dyDescent="0.25">
      <c r="A2" t="s">
        <v>129</v>
      </c>
      <c r="B2" t="s">
        <v>130</v>
      </c>
      <c r="C2" t="s">
        <v>131</v>
      </c>
      <c r="D2" t="s">
        <v>132</v>
      </c>
      <c r="E2" t="s">
        <v>274</v>
      </c>
      <c r="F2" t="s">
        <v>133</v>
      </c>
      <c r="G2" t="s">
        <v>134</v>
      </c>
      <c r="H2" t="s">
        <v>135</v>
      </c>
      <c r="I2" t="s">
        <v>136</v>
      </c>
      <c r="K2" t="s">
        <v>137</v>
      </c>
      <c r="L2" t="s">
        <v>84</v>
      </c>
      <c r="M2" t="s">
        <v>127</v>
      </c>
      <c r="N2" t="s">
        <v>128</v>
      </c>
    </row>
    <row r="3" spans="1:14" x14ac:dyDescent="0.25">
      <c r="A3" t="s">
        <v>95</v>
      </c>
      <c r="B3">
        <v>1</v>
      </c>
      <c r="C3" s="17">
        <v>43607</v>
      </c>
      <c r="D3" t="s">
        <v>117</v>
      </c>
      <c r="F3">
        <v>100</v>
      </c>
      <c r="G3">
        <v>10</v>
      </c>
      <c r="H3">
        <v>2.9000000000000001E-2</v>
      </c>
      <c r="I3">
        <v>1.9E-2</v>
      </c>
      <c r="J3">
        <f>$J$1*(H3-I3)</f>
        <v>0.26700000000000007</v>
      </c>
      <c r="K3">
        <f t="shared" ref="K3:K34" si="0">(J3*G3)/F3</f>
        <v>2.6700000000000008E-2</v>
      </c>
      <c r="L3">
        <f>K3*1000</f>
        <v>26.70000000000001</v>
      </c>
      <c r="M3">
        <v>3.3</v>
      </c>
      <c r="N3">
        <v>5</v>
      </c>
    </row>
    <row r="4" spans="1:14" x14ac:dyDescent="0.25">
      <c r="A4" t="s">
        <v>96</v>
      </c>
      <c r="B4">
        <v>2</v>
      </c>
      <c r="C4" s="17">
        <v>43613</v>
      </c>
      <c r="D4" t="s">
        <v>118</v>
      </c>
      <c r="F4">
        <v>100</v>
      </c>
      <c r="G4">
        <v>10</v>
      </c>
      <c r="H4">
        <v>5.1999999999999998E-2</v>
      </c>
      <c r="I4">
        <v>3.2000000000000001E-2</v>
      </c>
      <c r="J4">
        <f t="shared" ref="J4:J56" si="1">$J$1*(H4-I4)</f>
        <v>0.53399999999999992</v>
      </c>
      <c r="K4">
        <f t="shared" si="0"/>
        <v>5.3399999999999989E-2</v>
      </c>
      <c r="L4">
        <f t="shared" ref="L4:L56" si="2">K4*1000</f>
        <v>53.399999999999991</v>
      </c>
      <c r="M4">
        <v>163.6</v>
      </c>
      <c r="N4">
        <v>27</v>
      </c>
    </row>
    <row r="5" spans="1:14" x14ac:dyDescent="0.25">
      <c r="A5" t="s">
        <v>97</v>
      </c>
      <c r="B5">
        <v>3</v>
      </c>
      <c r="C5" s="17">
        <v>43621</v>
      </c>
      <c r="D5" t="s">
        <v>119</v>
      </c>
      <c r="F5">
        <v>500</v>
      </c>
      <c r="G5">
        <v>10</v>
      </c>
      <c r="H5">
        <v>3.6999999999999998E-2</v>
      </c>
      <c r="I5">
        <v>2.1999999999999999E-2</v>
      </c>
      <c r="J5">
        <f t="shared" si="1"/>
        <v>0.40049999999999997</v>
      </c>
      <c r="K5">
        <f t="shared" si="0"/>
        <v>8.0099999999999998E-3</v>
      </c>
      <c r="L5">
        <f t="shared" si="2"/>
        <v>8.01</v>
      </c>
      <c r="M5">
        <v>85.5</v>
      </c>
      <c r="N5">
        <v>1</v>
      </c>
    </row>
    <row r="6" spans="1:14" x14ac:dyDescent="0.25">
      <c r="A6" t="s">
        <v>98</v>
      </c>
      <c r="B6">
        <v>4</v>
      </c>
      <c r="C6" s="17">
        <v>43627</v>
      </c>
      <c r="D6" t="s">
        <v>120</v>
      </c>
      <c r="F6">
        <v>200</v>
      </c>
      <c r="G6">
        <v>10</v>
      </c>
      <c r="H6">
        <v>1.4999999999999999E-2</v>
      </c>
      <c r="I6">
        <v>8.0000000000000002E-3</v>
      </c>
      <c r="J6">
        <f t="shared" si="1"/>
        <v>0.18689999999999998</v>
      </c>
      <c r="K6">
        <f t="shared" si="0"/>
        <v>9.3449999999999991E-3</v>
      </c>
      <c r="L6">
        <f t="shared" si="2"/>
        <v>9.3449999999999989</v>
      </c>
      <c r="M6">
        <v>5.6</v>
      </c>
      <c r="N6">
        <v>2</v>
      </c>
    </row>
    <row r="7" spans="1:14" x14ac:dyDescent="0.25">
      <c r="A7" t="s">
        <v>99</v>
      </c>
      <c r="B7">
        <v>5</v>
      </c>
      <c r="C7" s="17">
        <v>43635</v>
      </c>
      <c r="D7" t="s">
        <v>117</v>
      </c>
      <c r="F7">
        <v>445</v>
      </c>
      <c r="G7">
        <v>10</v>
      </c>
      <c r="H7">
        <v>2.5999999999999999E-2</v>
      </c>
      <c r="I7">
        <v>1.6E-2</v>
      </c>
      <c r="J7">
        <f t="shared" si="1"/>
        <v>0.26699999999999996</v>
      </c>
      <c r="K7">
        <f t="shared" si="0"/>
        <v>5.9999999999999993E-3</v>
      </c>
      <c r="L7">
        <f t="shared" si="2"/>
        <v>5.9999999999999991</v>
      </c>
      <c r="M7">
        <v>16.399999999999999</v>
      </c>
      <c r="N7">
        <v>0</v>
      </c>
    </row>
    <row r="8" spans="1:14" x14ac:dyDescent="0.25">
      <c r="A8" t="s">
        <v>100</v>
      </c>
      <c r="B8">
        <v>6</v>
      </c>
      <c r="C8" s="17">
        <v>43641</v>
      </c>
      <c r="D8" t="s">
        <v>121</v>
      </c>
      <c r="F8">
        <v>200</v>
      </c>
      <c r="G8">
        <v>10</v>
      </c>
      <c r="H8">
        <v>8.0000000000000002E-3</v>
      </c>
      <c r="I8">
        <v>5.0000000000000001E-3</v>
      </c>
      <c r="J8">
        <f t="shared" si="1"/>
        <v>8.0100000000000005E-2</v>
      </c>
      <c r="K8">
        <f t="shared" si="0"/>
        <v>4.0049999999999999E-3</v>
      </c>
      <c r="L8">
        <f t="shared" si="2"/>
        <v>4.0049999999999999</v>
      </c>
      <c r="M8">
        <v>5.7</v>
      </c>
      <c r="N8">
        <v>4</v>
      </c>
    </row>
    <row r="9" spans="1:14" ht="17.25" customHeight="1" x14ac:dyDescent="0.25">
      <c r="A9" t="s">
        <v>101</v>
      </c>
      <c r="B9">
        <v>7</v>
      </c>
      <c r="C9" s="17">
        <v>43647</v>
      </c>
      <c r="D9" t="s">
        <v>122</v>
      </c>
      <c r="F9">
        <v>200</v>
      </c>
      <c r="G9">
        <v>10</v>
      </c>
      <c r="H9">
        <v>3.5000000000000003E-2</v>
      </c>
      <c r="I9">
        <v>2.1000000000000001E-2</v>
      </c>
      <c r="J9">
        <f t="shared" si="1"/>
        <v>0.37380000000000002</v>
      </c>
      <c r="K9">
        <f t="shared" si="0"/>
        <v>1.8690000000000002E-2</v>
      </c>
      <c r="L9">
        <f t="shared" si="2"/>
        <v>18.690000000000001</v>
      </c>
      <c r="M9">
        <v>29.9</v>
      </c>
      <c r="N9">
        <v>1</v>
      </c>
    </row>
    <row r="10" spans="1:14" x14ac:dyDescent="0.25">
      <c r="A10" t="s">
        <v>102</v>
      </c>
      <c r="B10">
        <v>8</v>
      </c>
      <c r="C10" s="17">
        <v>43656</v>
      </c>
      <c r="D10" t="s">
        <v>123</v>
      </c>
      <c r="F10">
        <v>200</v>
      </c>
      <c r="G10">
        <v>10</v>
      </c>
      <c r="H10">
        <v>4.4999999999999998E-2</v>
      </c>
      <c r="I10">
        <v>2.8000000000000001E-2</v>
      </c>
      <c r="J10">
        <f t="shared" si="1"/>
        <v>0.45389999999999991</v>
      </c>
      <c r="K10">
        <f t="shared" si="0"/>
        <v>2.2694999999999993E-2</v>
      </c>
      <c r="L10">
        <f t="shared" si="2"/>
        <v>22.694999999999993</v>
      </c>
      <c r="M10">
        <v>35</v>
      </c>
      <c r="N10">
        <v>1</v>
      </c>
    </row>
    <row r="11" spans="1:14" x14ac:dyDescent="0.25">
      <c r="A11" t="s">
        <v>103</v>
      </c>
      <c r="B11">
        <v>8</v>
      </c>
      <c r="C11" s="17">
        <v>43656</v>
      </c>
      <c r="D11" t="s">
        <v>123</v>
      </c>
      <c r="F11">
        <v>200</v>
      </c>
      <c r="G11">
        <v>10</v>
      </c>
      <c r="H11">
        <v>4.5999999999999999E-2</v>
      </c>
      <c r="I11">
        <v>2.9000000000000001E-2</v>
      </c>
      <c r="J11">
        <f t="shared" si="1"/>
        <v>0.45389999999999991</v>
      </c>
      <c r="K11">
        <f t="shared" si="0"/>
        <v>2.2694999999999993E-2</v>
      </c>
      <c r="L11">
        <f t="shared" si="2"/>
        <v>22.694999999999993</v>
      </c>
      <c r="M11">
        <v>35</v>
      </c>
      <c r="N11">
        <v>1</v>
      </c>
    </row>
    <row r="12" spans="1:14" x14ac:dyDescent="0.25">
      <c r="A12" t="s">
        <v>104</v>
      </c>
      <c r="B12">
        <v>9</v>
      </c>
      <c r="C12" s="17">
        <v>43657</v>
      </c>
      <c r="D12" t="s">
        <v>119</v>
      </c>
      <c r="F12">
        <v>100</v>
      </c>
      <c r="G12">
        <v>10</v>
      </c>
      <c r="H12">
        <v>0.11</v>
      </c>
      <c r="I12">
        <v>6.6000000000000003E-2</v>
      </c>
      <c r="J12">
        <f t="shared" si="1"/>
        <v>1.1747999999999998</v>
      </c>
      <c r="K12">
        <f t="shared" si="0"/>
        <v>0.11747999999999997</v>
      </c>
      <c r="L12">
        <f t="shared" si="2"/>
        <v>117.47999999999998</v>
      </c>
      <c r="M12">
        <v>182.5</v>
      </c>
      <c r="N12">
        <v>1</v>
      </c>
    </row>
    <row r="13" spans="1:14" x14ac:dyDescent="0.25">
      <c r="A13" t="s">
        <v>105</v>
      </c>
      <c r="B13">
        <v>10</v>
      </c>
      <c r="C13" s="17">
        <v>43669</v>
      </c>
      <c r="D13" t="s">
        <v>124</v>
      </c>
      <c r="F13">
        <v>50</v>
      </c>
      <c r="G13">
        <v>10</v>
      </c>
      <c r="H13">
        <v>0.16500000000000001</v>
      </c>
      <c r="I13">
        <v>9.9000000000000005E-2</v>
      </c>
      <c r="J13">
        <f t="shared" si="1"/>
        <v>1.7622</v>
      </c>
      <c r="K13">
        <f t="shared" si="0"/>
        <v>0.35243999999999998</v>
      </c>
      <c r="L13">
        <f t="shared" si="2"/>
        <v>352.44</v>
      </c>
      <c r="M13">
        <v>231</v>
      </c>
      <c r="N13">
        <v>0</v>
      </c>
    </row>
    <row r="14" spans="1:14" x14ac:dyDescent="0.25">
      <c r="A14" t="s">
        <v>106</v>
      </c>
      <c r="B14">
        <v>11</v>
      </c>
      <c r="C14" s="17">
        <v>43677</v>
      </c>
      <c r="D14" t="s">
        <v>119</v>
      </c>
      <c r="F14">
        <v>200</v>
      </c>
      <c r="G14">
        <v>10</v>
      </c>
      <c r="H14">
        <v>5.8999999999999997E-2</v>
      </c>
      <c r="I14">
        <v>3.5000000000000003E-2</v>
      </c>
      <c r="J14">
        <f t="shared" si="1"/>
        <v>0.64079999999999981</v>
      </c>
      <c r="K14">
        <f t="shared" si="0"/>
        <v>3.2039999999999985E-2</v>
      </c>
      <c r="L14">
        <f t="shared" si="2"/>
        <v>32.039999999999985</v>
      </c>
      <c r="M14">
        <v>44.1</v>
      </c>
      <c r="N14">
        <v>0</v>
      </c>
    </row>
    <row r="15" spans="1:14" x14ac:dyDescent="0.25">
      <c r="A15" t="s">
        <v>107</v>
      </c>
      <c r="B15">
        <v>11</v>
      </c>
      <c r="C15" s="17">
        <v>43684</v>
      </c>
      <c r="D15" t="s">
        <v>119</v>
      </c>
      <c r="F15">
        <v>100</v>
      </c>
      <c r="G15">
        <v>10</v>
      </c>
      <c r="H15">
        <v>2.5000000000000001E-2</v>
      </c>
      <c r="I15">
        <v>1.6E-2</v>
      </c>
      <c r="J15">
        <f t="shared" si="1"/>
        <v>0.24030000000000001</v>
      </c>
      <c r="K15">
        <f t="shared" si="0"/>
        <v>2.4029999999999999E-2</v>
      </c>
      <c r="L15">
        <f t="shared" si="2"/>
        <v>24.029999999999998</v>
      </c>
      <c r="M15">
        <v>44.1</v>
      </c>
      <c r="N15">
        <v>0</v>
      </c>
    </row>
    <row r="16" spans="1:14" x14ac:dyDescent="0.25">
      <c r="A16" t="s">
        <v>108</v>
      </c>
      <c r="B16">
        <v>12</v>
      </c>
      <c r="C16" s="17">
        <v>43684</v>
      </c>
      <c r="D16" t="s">
        <v>117</v>
      </c>
      <c r="F16">
        <v>100</v>
      </c>
      <c r="G16">
        <v>10</v>
      </c>
      <c r="H16">
        <v>5.2999999999999999E-2</v>
      </c>
      <c r="I16">
        <v>3.2000000000000001E-2</v>
      </c>
      <c r="J16">
        <f t="shared" si="1"/>
        <v>0.56069999999999998</v>
      </c>
      <c r="K16">
        <f t="shared" si="0"/>
        <v>5.6069999999999995E-2</v>
      </c>
      <c r="L16">
        <f t="shared" si="2"/>
        <v>56.069999999999993</v>
      </c>
      <c r="M16">
        <v>53.3</v>
      </c>
      <c r="N16">
        <v>1</v>
      </c>
    </row>
    <row r="17" spans="1:14" x14ac:dyDescent="0.25">
      <c r="A17" t="s">
        <v>109</v>
      </c>
      <c r="B17">
        <v>12</v>
      </c>
      <c r="C17" s="17">
        <v>43691</v>
      </c>
      <c r="D17" t="s">
        <v>124</v>
      </c>
      <c r="F17">
        <v>50</v>
      </c>
      <c r="G17">
        <v>10</v>
      </c>
      <c r="H17">
        <v>3.1E-2</v>
      </c>
      <c r="I17">
        <v>2.1000000000000001E-2</v>
      </c>
      <c r="J17">
        <f t="shared" si="1"/>
        <v>0.26699999999999996</v>
      </c>
      <c r="K17">
        <f t="shared" si="0"/>
        <v>5.3399999999999989E-2</v>
      </c>
      <c r="L17">
        <f t="shared" si="2"/>
        <v>53.399999999999991</v>
      </c>
      <c r="M17">
        <v>62.8</v>
      </c>
      <c r="N17">
        <v>2</v>
      </c>
    </row>
    <row r="18" spans="1:14" x14ac:dyDescent="0.25">
      <c r="A18" t="s">
        <v>110</v>
      </c>
      <c r="B18">
        <v>13</v>
      </c>
      <c r="C18" s="17">
        <v>43697</v>
      </c>
      <c r="D18" t="s">
        <v>125</v>
      </c>
      <c r="F18">
        <v>100</v>
      </c>
      <c r="G18">
        <v>10</v>
      </c>
      <c r="H18">
        <v>3.2000000000000001E-2</v>
      </c>
      <c r="I18">
        <v>2.1999999999999999E-2</v>
      </c>
      <c r="J18">
        <f t="shared" si="1"/>
        <v>0.26700000000000007</v>
      </c>
      <c r="K18">
        <f t="shared" si="0"/>
        <v>2.6700000000000008E-2</v>
      </c>
      <c r="L18">
        <f t="shared" si="2"/>
        <v>26.70000000000001</v>
      </c>
      <c r="M18">
        <v>58.9</v>
      </c>
      <c r="N18">
        <v>1</v>
      </c>
    </row>
    <row r="19" spans="1:14" x14ac:dyDescent="0.25">
      <c r="A19" t="s">
        <v>111</v>
      </c>
      <c r="B19">
        <v>14</v>
      </c>
      <c r="C19" s="17">
        <v>43704</v>
      </c>
      <c r="D19" t="s">
        <v>118</v>
      </c>
      <c r="F19">
        <v>50</v>
      </c>
      <c r="G19">
        <v>10</v>
      </c>
      <c r="H19">
        <v>1.4999999999999999E-2</v>
      </c>
      <c r="I19">
        <v>1.0999999999999999E-2</v>
      </c>
      <c r="J19">
        <f t="shared" si="1"/>
        <v>0.10680000000000001</v>
      </c>
      <c r="K19">
        <f t="shared" si="0"/>
        <v>2.1360000000000001E-2</v>
      </c>
      <c r="L19">
        <f t="shared" si="2"/>
        <v>21.36</v>
      </c>
      <c r="M19">
        <v>57</v>
      </c>
      <c r="N19">
        <v>3</v>
      </c>
    </row>
    <row r="20" spans="1:14" x14ac:dyDescent="0.25">
      <c r="A20" t="s">
        <v>112</v>
      </c>
      <c r="B20">
        <v>15</v>
      </c>
      <c r="C20" s="17">
        <v>43704</v>
      </c>
      <c r="D20" t="s">
        <v>126</v>
      </c>
      <c r="F20">
        <v>25</v>
      </c>
      <c r="G20">
        <v>10</v>
      </c>
      <c r="H20">
        <v>1.2E-2</v>
      </c>
      <c r="I20">
        <v>1.0999999999999999E-2</v>
      </c>
      <c r="J20">
        <f t="shared" si="1"/>
        <v>2.6700000000000022E-2</v>
      </c>
      <c r="K20">
        <f t="shared" si="0"/>
        <v>1.0680000000000009E-2</v>
      </c>
      <c r="L20">
        <f t="shared" si="2"/>
        <v>10.680000000000009</v>
      </c>
      <c r="M20">
        <v>84.5</v>
      </c>
      <c r="N20">
        <v>2</v>
      </c>
    </row>
    <row r="21" spans="1:14" x14ac:dyDescent="0.25">
      <c r="A21" t="s">
        <v>113</v>
      </c>
      <c r="B21">
        <v>15</v>
      </c>
      <c r="C21" s="17">
        <v>43704</v>
      </c>
      <c r="D21" t="s">
        <v>126</v>
      </c>
      <c r="F21">
        <v>25</v>
      </c>
      <c r="G21">
        <v>10</v>
      </c>
      <c r="H21">
        <v>7.0000000000000001E-3</v>
      </c>
      <c r="I21">
        <v>6.0000000000000001E-3</v>
      </c>
      <c r="J21">
        <f t="shared" si="1"/>
        <v>2.6700000000000002E-2</v>
      </c>
      <c r="K21">
        <f t="shared" si="0"/>
        <v>1.068E-2</v>
      </c>
      <c r="L21">
        <f t="shared" si="2"/>
        <v>10.68</v>
      </c>
      <c r="M21">
        <v>84.5</v>
      </c>
      <c r="N21">
        <v>2</v>
      </c>
    </row>
    <row r="22" spans="1:14" x14ac:dyDescent="0.25">
      <c r="A22" t="s">
        <v>114</v>
      </c>
      <c r="B22">
        <v>15</v>
      </c>
      <c r="C22" s="17">
        <v>43704</v>
      </c>
      <c r="D22" t="s">
        <v>122</v>
      </c>
      <c r="F22">
        <v>25</v>
      </c>
      <c r="G22">
        <v>10</v>
      </c>
      <c r="H22">
        <v>1.7999999999999999E-2</v>
      </c>
      <c r="I22">
        <v>1.2999999999999999E-2</v>
      </c>
      <c r="J22">
        <f t="shared" si="1"/>
        <v>0.13349999999999998</v>
      </c>
      <c r="K22">
        <f t="shared" si="0"/>
        <v>5.3399999999999989E-2</v>
      </c>
      <c r="L22">
        <f t="shared" si="2"/>
        <v>53.399999999999991</v>
      </c>
      <c r="M22">
        <v>113.6</v>
      </c>
      <c r="N22">
        <v>1</v>
      </c>
    </row>
    <row r="23" spans="1:14" x14ac:dyDescent="0.25">
      <c r="A23" t="s">
        <v>115</v>
      </c>
      <c r="B23">
        <v>15</v>
      </c>
      <c r="C23" s="17">
        <v>43704</v>
      </c>
      <c r="D23" t="s">
        <v>120</v>
      </c>
      <c r="F23">
        <v>25</v>
      </c>
      <c r="G23">
        <v>10</v>
      </c>
      <c r="H23">
        <v>1.7000000000000001E-2</v>
      </c>
      <c r="I23">
        <v>1.2999999999999999E-2</v>
      </c>
      <c r="J23">
        <f t="shared" si="1"/>
        <v>0.10680000000000005</v>
      </c>
      <c r="K23">
        <f t="shared" si="0"/>
        <v>4.2720000000000022E-2</v>
      </c>
      <c r="L23">
        <f t="shared" si="2"/>
        <v>42.72000000000002</v>
      </c>
      <c r="M23">
        <v>94.8</v>
      </c>
      <c r="N23">
        <v>0</v>
      </c>
    </row>
    <row r="24" spans="1:14" x14ac:dyDescent="0.25">
      <c r="A24" t="s">
        <v>116</v>
      </c>
      <c r="B24">
        <v>15</v>
      </c>
      <c r="C24" s="17">
        <v>43704</v>
      </c>
      <c r="D24" t="s">
        <v>120</v>
      </c>
      <c r="F24">
        <v>25</v>
      </c>
      <c r="G24">
        <v>10</v>
      </c>
      <c r="H24">
        <v>1.2E-2</v>
      </c>
      <c r="I24">
        <v>0.01</v>
      </c>
      <c r="J24">
        <f t="shared" si="1"/>
        <v>5.3400000000000003E-2</v>
      </c>
      <c r="K24">
        <f t="shared" si="0"/>
        <v>2.1360000000000001E-2</v>
      </c>
      <c r="L24">
        <f t="shared" si="2"/>
        <v>21.36</v>
      </c>
      <c r="M24">
        <v>94.8</v>
      </c>
      <c r="N24">
        <v>0</v>
      </c>
    </row>
    <row r="25" spans="1:14" x14ac:dyDescent="0.25">
      <c r="A25" t="s">
        <v>1</v>
      </c>
      <c r="B25">
        <v>6</v>
      </c>
      <c r="C25" s="18">
        <v>44005</v>
      </c>
      <c r="D25" t="s">
        <v>126</v>
      </c>
      <c r="F25">
        <v>50</v>
      </c>
      <c r="G25">
        <v>15</v>
      </c>
      <c r="H25">
        <v>2.8000000000000001E-2</v>
      </c>
      <c r="I25">
        <v>1.4999999999999999E-2</v>
      </c>
      <c r="J25">
        <f t="shared" si="1"/>
        <v>0.34710000000000002</v>
      </c>
      <c r="K25">
        <f t="shared" si="0"/>
        <v>0.10413</v>
      </c>
      <c r="L25">
        <f t="shared" si="2"/>
        <v>104.13</v>
      </c>
      <c r="M25" s="20">
        <v>81.733333333333334</v>
      </c>
    </row>
    <row r="26" spans="1:14" x14ac:dyDescent="0.25">
      <c r="A26" t="s">
        <v>2</v>
      </c>
      <c r="B26">
        <v>13</v>
      </c>
      <c r="C26" s="18">
        <v>43691</v>
      </c>
      <c r="D26" t="s">
        <v>120</v>
      </c>
      <c r="F26">
        <v>100</v>
      </c>
      <c r="G26">
        <v>15</v>
      </c>
      <c r="H26">
        <v>3.3000000000000002E-2</v>
      </c>
      <c r="I26">
        <v>2.1000000000000001E-2</v>
      </c>
      <c r="J26">
        <f t="shared" si="1"/>
        <v>0.32040000000000002</v>
      </c>
      <c r="K26">
        <f t="shared" si="0"/>
        <v>4.8059999999999999E-2</v>
      </c>
      <c r="L26">
        <f t="shared" si="2"/>
        <v>48.059999999999995</v>
      </c>
      <c r="M26">
        <v>124.2</v>
      </c>
      <c r="N26">
        <v>0</v>
      </c>
    </row>
    <row r="27" spans="1:14" x14ac:dyDescent="0.25">
      <c r="A27" t="s">
        <v>3</v>
      </c>
      <c r="B27">
        <v>15</v>
      </c>
      <c r="C27" s="18">
        <v>43705</v>
      </c>
      <c r="D27" t="s">
        <v>122</v>
      </c>
      <c r="F27">
        <v>159</v>
      </c>
      <c r="G27">
        <v>15</v>
      </c>
      <c r="H27">
        <v>6.5000000000000002E-2</v>
      </c>
      <c r="I27">
        <v>4.3999999999999997E-2</v>
      </c>
      <c r="J27">
        <f t="shared" si="1"/>
        <v>0.56070000000000009</v>
      </c>
      <c r="K27">
        <f t="shared" si="0"/>
        <v>5.2896226415094345E-2</v>
      </c>
      <c r="L27">
        <f t="shared" si="2"/>
        <v>52.896226415094347</v>
      </c>
      <c r="M27">
        <v>113.59999999999998</v>
      </c>
      <c r="N27">
        <v>0.33333333333333331</v>
      </c>
    </row>
    <row r="28" spans="1:14" x14ac:dyDescent="0.25">
      <c r="A28" t="s">
        <v>4</v>
      </c>
      <c r="B28">
        <v>5</v>
      </c>
      <c r="C28" s="18">
        <v>43998</v>
      </c>
      <c r="D28" t="s">
        <v>148</v>
      </c>
      <c r="F28">
        <v>50</v>
      </c>
      <c r="G28">
        <v>15</v>
      </c>
      <c r="H28">
        <v>4.2999999999999997E-2</v>
      </c>
      <c r="I28">
        <v>2.9000000000000001E-2</v>
      </c>
      <c r="J28">
        <f t="shared" si="1"/>
        <v>0.37379999999999985</v>
      </c>
      <c r="K28">
        <f t="shared" si="0"/>
        <v>0.11213999999999995</v>
      </c>
      <c r="L28">
        <f t="shared" si="2"/>
        <v>112.13999999999994</v>
      </c>
      <c r="M28">
        <v>160.9</v>
      </c>
    </row>
    <row r="29" spans="1:14" x14ac:dyDescent="0.25">
      <c r="A29" t="s">
        <v>5</v>
      </c>
      <c r="B29">
        <v>6</v>
      </c>
      <c r="C29" s="18">
        <v>44005</v>
      </c>
      <c r="D29" t="s">
        <v>149</v>
      </c>
      <c r="F29">
        <v>51</v>
      </c>
      <c r="G29">
        <v>15</v>
      </c>
      <c r="H29">
        <v>1.7000000000000001E-2</v>
      </c>
      <c r="I29">
        <v>8.9999999999999993E-3</v>
      </c>
      <c r="J29">
        <f t="shared" si="1"/>
        <v>0.21360000000000004</v>
      </c>
      <c r="K29">
        <f t="shared" si="0"/>
        <v>6.2823529411764722E-2</v>
      </c>
      <c r="L29">
        <f t="shared" si="2"/>
        <v>62.823529411764724</v>
      </c>
      <c r="M29">
        <v>61.833333333333329</v>
      </c>
    </row>
    <row r="30" spans="1:14" x14ac:dyDescent="0.25">
      <c r="A30" t="s">
        <v>6</v>
      </c>
      <c r="B30">
        <v>6</v>
      </c>
      <c r="C30" s="18">
        <v>44005</v>
      </c>
      <c r="D30" t="s">
        <v>119</v>
      </c>
      <c r="E30" t="s">
        <v>275</v>
      </c>
      <c r="F30">
        <v>50</v>
      </c>
      <c r="G30">
        <v>15</v>
      </c>
      <c r="H30">
        <v>3.5999999999999997E-2</v>
      </c>
      <c r="I30">
        <v>0.02</v>
      </c>
      <c r="J30">
        <f t="shared" si="1"/>
        <v>0.42719999999999991</v>
      </c>
      <c r="K30">
        <f t="shared" si="0"/>
        <v>0.12815999999999997</v>
      </c>
      <c r="L30">
        <f t="shared" si="2"/>
        <v>128.15999999999997</v>
      </c>
      <c r="M30">
        <v>141.06666666666666</v>
      </c>
    </row>
    <row r="31" spans="1:14" x14ac:dyDescent="0.25">
      <c r="A31" t="s">
        <v>7</v>
      </c>
      <c r="B31">
        <v>6</v>
      </c>
      <c r="C31" s="18">
        <v>44005</v>
      </c>
      <c r="D31" t="s">
        <v>150</v>
      </c>
      <c r="F31">
        <v>47</v>
      </c>
      <c r="G31">
        <v>15</v>
      </c>
      <c r="H31">
        <v>1.2E-2</v>
      </c>
      <c r="I31">
        <v>8.0000000000000002E-3</v>
      </c>
      <c r="J31">
        <f>$J$1*(H31-I31)</f>
        <v>0.10680000000000001</v>
      </c>
      <c r="K31">
        <f t="shared" si="0"/>
        <v>3.4085106382978722E-2</v>
      </c>
      <c r="L31">
        <f t="shared" si="2"/>
        <v>34.085106382978722</v>
      </c>
      <c r="M31">
        <v>37.266666666666666</v>
      </c>
    </row>
    <row r="32" spans="1:14" x14ac:dyDescent="0.25">
      <c r="A32" t="s">
        <v>8</v>
      </c>
      <c r="B32">
        <v>13</v>
      </c>
      <c r="C32" s="18">
        <v>43690</v>
      </c>
      <c r="D32" t="s">
        <v>118</v>
      </c>
      <c r="F32">
        <v>100</v>
      </c>
      <c r="G32">
        <v>15</v>
      </c>
      <c r="H32">
        <v>0.03</v>
      </c>
      <c r="I32">
        <v>1.6E-2</v>
      </c>
      <c r="J32">
        <f t="shared" si="1"/>
        <v>0.37379999999999997</v>
      </c>
      <c r="K32">
        <f t="shared" si="0"/>
        <v>5.6069999999999995E-2</v>
      </c>
      <c r="L32">
        <f t="shared" si="2"/>
        <v>56.069999999999993</v>
      </c>
      <c r="M32">
        <v>58.566666666666663</v>
      </c>
      <c r="N32">
        <v>1</v>
      </c>
    </row>
    <row r="33" spans="1:14" x14ac:dyDescent="0.25">
      <c r="A33" t="s">
        <v>9</v>
      </c>
      <c r="B33">
        <v>15</v>
      </c>
      <c r="C33" s="18">
        <v>43704</v>
      </c>
      <c r="D33" t="s">
        <v>125</v>
      </c>
      <c r="F33">
        <v>130</v>
      </c>
      <c r="G33">
        <v>15</v>
      </c>
      <c r="H33">
        <v>2.5999999999999999E-2</v>
      </c>
      <c r="I33">
        <v>1.7999999999999999E-2</v>
      </c>
      <c r="J33">
        <f t="shared" si="1"/>
        <v>0.21360000000000001</v>
      </c>
      <c r="K33">
        <f t="shared" si="0"/>
        <v>2.4646153846153849E-2</v>
      </c>
      <c r="L33">
        <f t="shared" si="2"/>
        <v>24.646153846153847</v>
      </c>
      <c r="M33">
        <v>93.566666666666677</v>
      </c>
      <c r="N33">
        <v>0</v>
      </c>
    </row>
    <row r="34" spans="1:14" x14ac:dyDescent="0.25">
      <c r="A34" t="s">
        <v>10</v>
      </c>
      <c r="B34">
        <v>15</v>
      </c>
      <c r="C34" s="18">
        <v>43704</v>
      </c>
      <c r="D34" t="s">
        <v>124</v>
      </c>
      <c r="F34">
        <v>100</v>
      </c>
      <c r="G34">
        <v>15</v>
      </c>
      <c r="H34">
        <v>2.3E-2</v>
      </c>
      <c r="I34">
        <v>1.4E-2</v>
      </c>
      <c r="J34">
        <f t="shared" si="1"/>
        <v>0.24029999999999999</v>
      </c>
      <c r="K34">
        <f t="shared" si="0"/>
        <v>3.6045000000000001E-2</v>
      </c>
      <c r="L34">
        <f t="shared" si="2"/>
        <v>36.045000000000002</v>
      </c>
      <c r="M34">
        <v>66.76666666666668</v>
      </c>
      <c r="N34">
        <v>2</v>
      </c>
    </row>
    <row r="35" spans="1:14" x14ac:dyDescent="0.25">
      <c r="A35" t="s">
        <v>11</v>
      </c>
      <c r="B35">
        <v>13</v>
      </c>
      <c r="C35" s="18">
        <v>43690</v>
      </c>
      <c r="D35" t="s">
        <v>126</v>
      </c>
      <c r="F35">
        <v>177</v>
      </c>
      <c r="G35">
        <v>15</v>
      </c>
      <c r="H35">
        <v>4.7E-2</v>
      </c>
      <c r="I35">
        <v>0.03</v>
      </c>
      <c r="J35">
        <f t="shared" si="1"/>
        <v>0.45390000000000003</v>
      </c>
      <c r="K35">
        <f t="shared" ref="K35:K66" si="3">(J35*G35)/F35</f>
        <v>3.846610169491526E-2</v>
      </c>
      <c r="L35">
        <f t="shared" si="2"/>
        <v>38.46610169491526</v>
      </c>
      <c r="M35">
        <v>49.733333333333327</v>
      </c>
      <c r="N35">
        <v>1</v>
      </c>
    </row>
    <row r="36" spans="1:14" x14ac:dyDescent="0.25">
      <c r="A36" t="s">
        <v>12</v>
      </c>
      <c r="B36">
        <v>13</v>
      </c>
      <c r="C36" s="18">
        <v>43690</v>
      </c>
      <c r="D36" t="s">
        <v>120</v>
      </c>
      <c r="F36">
        <v>100</v>
      </c>
      <c r="G36">
        <v>15</v>
      </c>
      <c r="H36">
        <v>5.0999999999999997E-2</v>
      </c>
      <c r="I36">
        <v>3.5000000000000003E-2</v>
      </c>
      <c r="J36">
        <f t="shared" si="1"/>
        <v>0.4271999999999998</v>
      </c>
      <c r="K36">
        <f t="shared" si="3"/>
        <v>6.407999999999997E-2</v>
      </c>
      <c r="L36">
        <f t="shared" si="2"/>
        <v>64.07999999999997</v>
      </c>
      <c r="M36">
        <v>124.2</v>
      </c>
      <c r="N36">
        <v>0</v>
      </c>
    </row>
    <row r="37" spans="1:14" x14ac:dyDescent="0.25">
      <c r="A37" t="s">
        <v>138</v>
      </c>
      <c r="B37">
        <v>11</v>
      </c>
      <c r="C37" s="18">
        <v>43675</v>
      </c>
      <c r="D37" t="s">
        <v>125</v>
      </c>
      <c r="F37">
        <v>128</v>
      </c>
      <c r="G37">
        <v>15</v>
      </c>
      <c r="H37">
        <v>3.1E-2</v>
      </c>
      <c r="I37">
        <v>1.9E-2</v>
      </c>
      <c r="J37">
        <f t="shared" si="1"/>
        <v>0.32040000000000002</v>
      </c>
      <c r="K37">
        <f t="shared" si="3"/>
        <v>3.7546875E-2</v>
      </c>
      <c r="L37">
        <f t="shared" si="2"/>
        <v>37.546875</v>
      </c>
      <c r="M37">
        <v>52.833333333333329</v>
      </c>
      <c r="N37">
        <v>1</v>
      </c>
    </row>
    <row r="38" spans="1:14" x14ac:dyDescent="0.25">
      <c r="A38" t="s">
        <v>139</v>
      </c>
      <c r="B38">
        <v>12</v>
      </c>
      <c r="C38" s="18">
        <v>43683</v>
      </c>
      <c r="D38" t="s">
        <v>120</v>
      </c>
      <c r="F38">
        <v>187</v>
      </c>
      <c r="G38">
        <v>15</v>
      </c>
      <c r="H38">
        <v>6.7000000000000004E-2</v>
      </c>
      <c r="I38">
        <v>4.3999999999999997E-2</v>
      </c>
      <c r="J38">
        <f t="shared" si="1"/>
        <v>0.6141000000000002</v>
      </c>
      <c r="K38">
        <f t="shared" si="3"/>
        <v>4.9259358288770067E-2</v>
      </c>
      <c r="L38">
        <f t="shared" si="2"/>
        <v>49.259358288770066</v>
      </c>
      <c r="M38">
        <v>89.800000000000011</v>
      </c>
      <c r="N38">
        <v>1</v>
      </c>
    </row>
    <row r="39" spans="1:14" x14ac:dyDescent="0.25">
      <c r="A39" t="s">
        <v>140</v>
      </c>
      <c r="B39">
        <v>12</v>
      </c>
      <c r="C39" s="18">
        <v>43683</v>
      </c>
      <c r="D39" t="s">
        <v>124</v>
      </c>
      <c r="F39">
        <v>110</v>
      </c>
      <c r="G39">
        <v>15</v>
      </c>
      <c r="H39">
        <v>4.7E-2</v>
      </c>
      <c r="I39">
        <v>2.9000000000000001E-2</v>
      </c>
      <c r="J39">
        <f t="shared" si="1"/>
        <v>0.48059999999999997</v>
      </c>
      <c r="K39">
        <f t="shared" si="3"/>
        <v>6.5536363636363629E-2</v>
      </c>
      <c r="L39">
        <f t="shared" si="2"/>
        <v>65.536363636363632</v>
      </c>
      <c r="M39">
        <v>104.10000000000001</v>
      </c>
      <c r="N39">
        <v>0</v>
      </c>
    </row>
    <row r="40" spans="1:14" x14ac:dyDescent="0.25">
      <c r="A40" t="s">
        <v>141</v>
      </c>
      <c r="B40">
        <v>12</v>
      </c>
      <c r="C40" s="18">
        <v>43683</v>
      </c>
      <c r="D40" t="s">
        <v>125</v>
      </c>
      <c r="F40">
        <v>210</v>
      </c>
      <c r="G40">
        <v>15</v>
      </c>
      <c r="H40">
        <v>4.2999999999999997E-2</v>
      </c>
      <c r="I40">
        <v>0.03</v>
      </c>
      <c r="J40">
        <f t="shared" si="1"/>
        <v>0.34709999999999991</v>
      </c>
      <c r="K40">
        <f t="shared" si="3"/>
        <v>2.4792857142857134E-2</v>
      </c>
      <c r="L40">
        <f t="shared" si="2"/>
        <v>24.792857142857134</v>
      </c>
      <c r="M40">
        <v>41.666666666666664</v>
      </c>
      <c r="N40">
        <v>1</v>
      </c>
    </row>
    <row r="41" spans="1:14" x14ac:dyDescent="0.25">
      <c r="A41" t="s">
        <v>142</v>
      </c>
      <c r="B41">
        <v>13</v>
      </c>
      <c r="C41" s="18">
        <v>43690</v>
      </c>
      <c r="D41" t="s">
        <v>122</v>
      </c>
      <c r="F41">
        <v>200</v>
      </c>
      <c r="G41">
        <v>15</v>
      </c>
      <c r="H41">
        <v>4.7E-2</v>
      </c>
      <c r="I41">
        <v>3.2000000000000001E-2</v>
      </c>
      <c r="J41">
        <f t="shared" si="1"/>
        <v>0.40049999999999997</v>
      </c>
      <c r="K41">
        <f t="shared" si="3"/>
        <v>3.0037499999999998E-2</v>
      </c>
      <c r="L41">
        <f t="shared" si="2"/>
        <v>30.037499999999998</v>
      </c>
      <c r="M41">
        <v>113.63333333333333</v>
      </c>
      <c r="N41">
        <v>0</v>
      </c>
    </row>
    <row r="42" spans="1:14" x14ac:dyDescent="0.25">
      <c r="A42" t="s">
        <v>143</v>
      </c>
      <c r="B42">
        <v>14</v>
      </c>
      <c r="C42" s="18">
        <v>43697</v>
      </c>
      <c r="D42" t="s">
        <v>119</v>
      </c>
      <c r="F42">
        <v>225</v>
      </c>
      <c r="G42">
        <v>15</v>
      </c>
      <c r="H42">
        <v>4.2999999999999997E-2</v>
      </c>
      <c r="I42">
        <v>2.5999999999999999E-2</v>
      </c>
      <c r="J42">
        <f t="shared" si="1"/>
        <v>0.45389999999999991</v>
      </c>
      <c r="K42">
        <f t="shared" si="3"/>
        <v>3.0259999999999995E-2</v>
      </c>
      <c r="L42">
        <f t="shared" si="2"/>
        <v>30.259999999999994</v>
      </c>
      <c r="M42">
        <v>42.033333333333331</v>
      </c>
      <c r="N42">
        <v>0</v>
      </c>
    </row>
    <row r="43" spans="1:14" x14ac:dyDescent="0.25">
      <c r="A43" t="s">
        <v>144</v>
      </c>
      <c r="B43">
        <v>13</v>
      </c>
      <c r="C43" s="18">
        <v>43690</v>
      </c>
      <c r="D43" t="s">
        <v>124</v>
      </c>
      <c r="F43">
        <v>75</v>
      </c>
      <c r="G43">
        <v>15</v>
      </c>
      <c r="H43">
        <v>2.8000000000000001E-2</v>
      </c>
      <c r="I43">
        <v>1.9E-2</v>
      </c>
      <c r="J43">
        <f t="shared" si="1"/>
        <v>0.24030000000000001</v>
      </c>
      <c r="K43">
        <f t="shared" si="3"/>
        <v>4.8060000000000005E-2</v>
      </c>
      <c r="L43">
        <f t="shared" si="2"/>
        <v>48.06</v>
      </c>
      <c r="M43">
        <v>62.866666666666667</v>
      </c>
      <c r="N43">
        <v>1.6666666666666667</v>
      </c>
    </row>
    <row r="44" spans="1:14" x14ac:dyDescent="0.25">
      <c r="A44" t="s">
        <v>145</v>
      </c>
      <c r="B44">
        <v>14</v>
      </c>
      <c r="C44" s="18">
        <v>43697</v>
      </c>
      <c r="D44" t="s">
        <v>118</v>
      </c>
      <c r="F44">
        <v>100</v>
      </c>
      <c r="G44">
        <v>15</v>
      </c>
      <c r="H44">
        <v>3.4000000000000002E-2</v>
      </c>
      <c r="I44">
        <v>2.1999999999999999E-2</v>
      </c>
      <c r="J44">
        <f t="shared" si="1"/>
        <v>0.32040000000000007</v>
      </c>
      <c r="K44">
        <f t="shared" si="3"/>
        <v>4.8060000000000012E-2</v>
      </c>
      <c r="L44">
        <f t="shared" si="2"/>
        <v>48.060000000000009</v>
      </c>
      <c r="M44">
        <v>57.016666666666666</v>
      </c>
      <c r="N44">
        <v>2.3333333333333335</v>
      </c>
    </row>
    <row r="45" spans="1:14" x14ac:dyDescent="0.25">
      <c r="A45" t="s">
        <v>146</v>
      </c>
      <c r="B45">
        <v>6</v>
      </c>
      <c r="C45" s="18">
        <v>44006</v>
      </c>
      <c r="D45" t="s">
        <v>163</v>
      </c>
      <c r="F45">
        <v>45</v>
      </c>
      <c r="G45">
        <v>15</v>
      </c>
      <c r="H45">
        <v>1.2E-2</v>
      </c>
      <c r="I45">
        <v>6.0000000000000001E-3</v>
      </c>
      <c r="J45">
        <f t="shared" si="1"/>
        <v>0.16020000000000001</v>
      </c>
      <c r="K45">
        <f t="shared" si="3"/>
        <v>5.3400000000000003E-2</v>
      </c>
      <c r="L45">
        <f t="shared" si="2"/>
        <v>53.400000000000006</v>
      </c>
      <c r="M45">
        <v>62.300000000000004</v>
      </c>
    </row>
    <row r="46" spans="1:14" x14ac:dyDescent="0.25">
      <c r="A46" t="s">
        <v>147</v>
      </c>
      <c r="B46">
        <v>6</v>
      </c>
      <c r="C46" s="18">
        <v>44006</v>
      </c>
      <c r="D46" t="s">
        <v>119</v>
      </c>
      <c r="F46">
        <v>51</v>
      </c>
      <c r="G46">
        <v>15</v>
      </c>
      <c r="H46">
        <v>3.9E-2</v>
      </c>
      <c r="I46">
        <v>2.3E-2</v>
      </c>
      <c r="J46">
        <f t="shared" si="1"/>
        <v>0.42720000000000002</v>
      </c>
      <c r="K46">
        <f t="shared" si="3"/>
        <v>0.12564705882352942</v>
      </c>
      <c r="L46">
        <f t="shared" si="2"/>
        <v>125.64705882352942</v>
      </c>
      <c r="M46">
        <v>141.06666666666666</v>
      </c>
    </row>
    <row r="47" spans="1:14" x14ac:dyDescent="0.25">
      <c r="A47" t="s">
        <v>153</v>
      </c>
      <c r="B47">
        <v>4</v>
      </c>
      <c r="C47" s="18">
        <v>43992</v>
      </c>
      <c r="D47" t="s">
        <v>151</v>
      </c>
      <c r="F47">
        <v>50</v>
      </c>
      <c r="G47">
        <v>15</v>
      </c>
      <c r="H47">
        <v>1.2E-2</v>
      </c>
      <c r="I47">
        <v>6.0000000000000001E-3</v>
      </c>
      <c r="J47">
        <f t="shared" si="1"/>
        <v>0.16020000000000001</v>
      </c>
      <c r="K47">
        <f t="shared" si="3"/>
        <v>4.8059999999999999E-2</v>
      </c>
      <c r="L47">
        <f t="shared" si="2"/>
        <v>48.059999999999995</v>
      </c>
      <c r="M47" s="19">
        <v>41.1</v>
      </c>
    </row>
    <row r="48" spans="1:14" x14ac:dyDescent="0.25">
      <c r="A48" t="s">
        <v>154</v>
      </c>
      <c r="B48">
        <v>13</v>
      </c>
      <c r="C48" s="18">
        <v>43690</v>
      </c>
      <c r="D48" t="s">
        <v>118</v>
      </c>
      <c r="F48">
        <v>128</v>
      </c>
      <c r="G48">
        <v>15</v>
      </c>
      <c r="H48">
        <v>0.01</v>
      </c>
      <c r="I48">
        <v>6.0000000000000001E-3</v>
      </c>
      <c r="J48">
        <f t="shared" si="1"/>
        <v>0.10680000000000001</v>
      </c>
      <c r="K48">
        <f t="shared" si="3"/>
        <v>1.2515625000000001E-2</v>
      </c>
      <c r="L48">
        <f t="shared" si="2"/>
        <v>12.515625</v>
      </c>
    </row>
    <row r="49" spans="1:14" x14ac:dyDescent="0.25">
      <c r="A49" t="s">
        <v>155</v>
      </c>
      <c r="B49">
        <v>4</v>
      </c>
      <c r="C49" s="18">
        <v>43992</v>
      </c>
      <c r="D49" t="s">
        <v>119</v>
      </c>
      <c r="F49">
        <v>50</v>
      </c>
      <c r="G49">
        <v>15</v>
      </c>
      <c r="H49">
        <v>0.01</v>
      </c>
      <c r="I49">
        <v>7.0000000000000001E-3</v>
      </c>
      <c r="J49">
        <f t="shared" si="1"/>
        <v>8.0100000000000005E-2</v>
      </c>
      <c r="K49">
        <f t="shared" si="3"/>
        <v>2.4029999999999999E-2</v>
      </c>
      <c r="L49">
        <f t="shared" si="2"/>
        <v>24.029999999999998</v>
      </c>
      <c r="M49" s="19">
        <v>19.7</v>
      </c>
    </row>
    <row r="50" spans="1:14" x14ac:dyDescent="0.25">
      <c r="A50" t="s">
        <v>156</v>
      </c>
      <c r="B50">
        <v>15</v>
      </c>
      <c r="C50" s="18">
        <v>43704</v>
      </c>
      <c r="D50" t="s">
        <v>126</v>
      </c>
      <c r="F50">
        <v>25</v>
      </c>
      <c r="G50">
        <v>15</v>
      </c>
      <c r="H50">
        <v>1.9E-2</v>
      </c>
      <c r="I50">
        <v>1.2999999999999999E-2</v>
      </c>
      <c r="J50">
        <f t="shared" si="1"/>
        <v>0.16020000000000001</v>
      </c>
      <c r="K50">
        <f t="shared" si="3"/>
        <v>9.6119999999999997E-2</v>
      </c>
      <c r="L50">
        <f t="shared" si="2"/>
        <v>96.11999999999999</v>
      </c>
    </row>
    <row r="51" spans="1:14" x14ac:dyDescent="0.25">
      <c r="A51" t="s">
        <v>157</v>
      </c>
      <c r="B51">
        <v>15</v>
      </c>
      <c r="C51" s="18">
        <v>43704</v>
      </c>
      <c r="D51" t="s">
        <v>126</v>
      </c>
      <c r="F51">
        <v>25</v>
      </c>
      <c r="G51">
        <v>15</v>
      </c>
      <c r="H51">
        <v>4.0000000000000001E-3</v>
      </c>
      <c r="I51">
        <v>3.0000000000000001E-3</v>
      </c>
      <c r="J51">
        <f t="shared" si="1"/>
        <v>2.6700000000000002E-2</v>
      </c>
      <c r="K51">
        <f t="shared" si="3"/>
        <v>1.602E-2</v>
      </c>
      <c r="L51">
        <f t="shared" si="2"/>
        <v>16.02</v>
      </c>
    </row>
    <row r="52" spans="1:14" x14ac:dyDescent="0.25">
      <c r="A52" t="s">
        <v>158</v>
      </c>
      <c r="B52">
        <v>12</v>
      </c>
      <c r="C52" s="18">
        <v>43683</v>
      </c>
      <c r="D52" s="17" t="s">
        <v>152</v>
      </c>
      <c r="E52" s="17"/>
      <c r="F52">
        <v>200</v>
      </c>
      <c r="G52">
        <v>15</v>
      </c>
      <c r="H52">
        <v>1.2E-2</v>
      </c>
      <c r="I52">
        <v>6.0000000000000001E-3</v>
      </c>
      <c r="J52">
        <f t="shared" si="1"/>
        <v>0.16020000000000001</v>
      </c>
      <c r="K52">
        <f t="shared" si="3"/>
        <v>1.2015E-2</v>
      </c>
      <c r="L52">
        <f t="shared" si="2"/>
        <v>12.014999999999999</v>
      </c>
    </row>
    <row r="53" spans="1:14" x14ac:dyDescent="0.25">
      <c r="A53" t="s">
        <v>159</v>
      </c>
      <c r="B53">
        <v>14</v>
      </c>
      <c r="C53" s="18">
        <v>43697</v>
      </c>
      <c r="D53" t="s">
        <v>124</v>
      </c>
      <c r="F53">
        <v>200</v>
      </c>
      <c r="G53">
        <v>15</v>
      </c>
      <c r="H53">
        <v>3.4000000000000002E-2</v>
      </c>
      <c r="I53">
        <v>2.4E-2</v>
      </c>
      <c r="J53">
        <f t="shared" si="1"/>
        <v>0.26700000000000007</v>
      </c>
      <c r="K53">
        <f t="shared" si="3"/>
        <v>2.0025000000000005E-2</v>
      </c>
      <c r="L53">
        <f t="shared" si="2"/>
        <v>20.025000000000006</v>
      </c>
    </row>
    <row r="54" spans="1:14" x14ac:dyDescent="0.25">
      <c r="A54" t="s">
        <v>160</v>
      </c>
      <c r="B54">
        <v>14</v>
      </c>
      <c r="C54" s="18">
        <v>43697</v>
      </c>
      <c r="D54" t="s">
        <v>120</v>
      </c>
      <c r="F54">
        <v>100</v>
      </c>
      <c r="G54">
        <v>15</v>
      </c>
      <c r="H54">
        <v>5.2999999999999999E-2</v>
      </c>
      <c r="I54">
        <v>3.6999999999999998E-2</v>
      </c>
      <c r="J54">
        <f t="shared" si="1"/>
        <v>0.42720000000000002</v>
      </c>
      <c r="K54">
        <f t="shared" si="3"/>
        <v>6.4079999999999998E-2</v>
      </c>
      <c r="L54">
        <f t="shared" si="2"/>
        <v>64.08</v>
      </c>
    </row>
    <row r="55" spans="1:14" x14ac:dyDescent="0.25">
      <c r="A55" t="s">
        <v>161</v>
      </c>
      <c r="B55">
        <v>15</v>
      </c>
      <c r="C55" s="18">
        <v>43704</v>
      </c>
      <c r="D55" t="s">
        <v>124</v>
      </c>
      <c r="F55">
        <v>100</v>
      </c>
      <c r="G55">
        <v>15</v>
      </c>
      <c r="H55">
        <v>0.02</v>
      </c>
      <c r="I55">
        <v>1.0999999999999999E-2</v>
      </c>
      <c r="J55">
        <f t="shared" si="1"/>
        <v>0.24030000000000001</v>
      </c>
      <c r="K55">
        <f t="shared" si="3"/>
        <v>3.6045000000000001E-2</v>
      </c>
      <c r="L55">
        <f t="shared" si="2"/>
        <v>36.045000000000002</v>
      </c>
    </row>
    <row r="56" spans="1:14" x14ac:dyDescent="0.25">
      <c r="A56" s="21" t="s">
        <v>162</v>
      </c>
      <c r="B56" s="21">
        <v>4</v>
      </c>
      <c r="C56" s="22">
        <v>43992</v>
      </c>
      <c r="D56" s="21" t="s">
        <v>119</v>
      </c>
      <c r="E56" s="21"/>
      <c r="F56" s="21">
        <v>50</v>
      </c>
      <c r="G56" s="21">
        <v>15</v>
      </c>
      <c r="H56" s="21">
        <v>2.5000000000000001E-2</v>
      </c>
      <c r="I56" s="21">
        <v>1.4E-2</v>
      </c>
      <c r="J56" s="21">
        <f t="shared" si="1"/>
        <v>0.29370000000000002</v>
      </c>
      <c r="K56" s="21">
        <f t="shared" si="3"/>
        <v>8.8109999999999994E-2</v>
      </c>
      <c r="L56" s="21">
        <f t="shared" si="2"/>
        <v>88.11</v>
      </c>
    </row>
    <row r="57" spans="1:14" x14ac:dyDescent="0.25">
      <c r="A57" t="s">
        <v>164</v>
      </c>
      <c r="B57">
        <v>5</v>
      </c>
      <c r="C57" s="18">
        <v>43998</v>
      </c>
      <c r="D57" t="s">
        <v>148</v>
      </c>
      <c r="F57">
        <v>50</v>
      </c>
      <c r="G57">
        <v>15</v>
      </c>
      <c r="H57">
        <v>0.04</v>
      </c>
      <c r="I57">
        <v>2.4E-2</v>
      </c>
      <c r="J57" s="23">
        <f t="shared" ref="J57:J110" si="4">$J$1*(H57-I57)</f>
        <v>0.42720000000000002</v>
      </c>
      <c r="K57" s="23">
        <f t="shared" si="3"/>
        <v>0.12816</v>
      </c>
      <c r="L57" s="23">
        <f t="shared" ref="L57:L59" si="5">K57*1000</f>
        <v>128.16</v>
      </c>
      <c r="M57">
        <v>160.9</v>
      </c>
    </row>
    <row r="58" spans="1:14" x14ac:dyDescent="0.25">
      <c r="A58" t="s">
        <v>165</v>
      </c>
      <c r="B58">
        <v>6</v>
      </c>
      <c r="C58" s="18">
        <v>44005</v>
      </c>
      <c r="D58" t="s">
        <v>119</v>
      </c>
      <c r="F58">
        <v>50</v>
      </c>
      <c r="G58">
        <v>15</v>
      </c>
      <c r="H58">
        <v>0.04</v>
      </c>
      <c r="I58">
        <v>2.3E-2</v>
      </c>
      <c r="J58" s="23">
        <f t="shared" si="4"/>
        <v>0.45390000000000003</v>
      </c>
      <c r="K58" s="23">
        <f t="shared" si="3"/>
        <v>0.13617000000000001</v>
      </c>
      <c r="L58" s="23">
        <f t="shared" si="5"/>
        <v>136.17000000000002</v>
      </c>
      <c r="M58">
        <v>141.06666666666666</v>
      </c>
    </row>
    <row r="59" spans="1:14" x14ac:dyDescent="0.25">
      <c r="A59" t="s">
        <v>166</v>
      </c>
      <c r="B59">
        <v>6</v>
      </c>
      <c r="C59" s="18">
        <v>44006</v>
      </c>
      <c r="D59" t="s">
        <v>119</v>
      </c>
      <c r="F59">
        <v>51</v>
      </c>
      <c r="G59">
        <v>15</v>
      </c>
      <c r="H59">
        <v>4.2999999999999997E-2</v>
      </c>
      <c r="I59">
        <v>2.5999999999999999E-2</v>
      </c>
      <c r="J59" s="23">
        <f t="shared" si="4"/>
        <v>0.45389999999999991</v>
      </c>
      <c r="K59" s="23">
        <f t="shared" si="3"/>
        <v>0.13349999999999998</v>
      </c>
      <c r="L59" s="23">
        <f t="shared" si="5"/>
        <v>133.49999999999997</v>
      </c>
      <c r="M59">
        <v>141.06666666666666</v>
      </c>
    </row>
    <row r="60" spans="1:14" x14ac:dyDescent="0.25">
      <c r="A60" t="s">
        <v>13</v>
      </c>
      <c r="B60">
        <v>5</v>
      </c>
      <c r="C60" s="18">
        <v>44001</v>
      </c>
      <c r="D60" t="s">
        <v>280</v>
      </c>
      <c r="E60" t="s">
        <v>275</v>
      </c>
      <c r="F60">
        <v>49</v>
      </c>
      <c r="G60">
        <v>15</v>
      </c>
      <c r="H60">
        <v>2.8000000000000001E-2</v>
      </c>
      <c r="I60">
        <v>1.7000000000000001E-2</v>
      </c>
      <c r="J60" s="23">
        <f t="shared" si="4"/>
        <v>0.29369999999999996</v>
      </c>
      <c r="K60" s="23">
        <f t="shared" si="3"/>
        <v>8.990816326530611E-2</v>
      </c>
      <c r="L60" s="23">
        <f t="shared" ref="L60:L81" si="6">K60*1000</f>
        <v>89.908163265306115</v>
      </c>
      <c r="M60">
        <v>83.05</v>
      </c>
      <c r="N60">
        <v>0</v>
      </c>
    </row>
    <row r="61" spans="1:14" x14ac:dyDescent="0.25">
      <c r="A61" t="s">
        <v>14</v>
      </c>
      <c r="B61">
        <v>5</v>
      </c>
      <c r="C61" s="18">
        <v>44001</v>
      </c>
      <c r="D61" t="s">
        <v>148</v>
      </c>
      <c r="F61">
        <v>51</v>
      </c>
      <c r="G61">
        <v>15</v>
      </c>
      <c r="H61">
        <v>4.2999999999999997E-2</v>
      </c>
      <c r="I61">
        <v>2.5999999999999999E-2</v>
      </c>
      <c r="J61" s="23">
        <f t="shared" si="4"/>
        <v>0.45389999999999991</v>
      </c>
      <c r="K61" s="23">
        <f t="shared" si="3"/>
        <v>0.13349999999999998</v>
      </c>
      <c r="L61" s="23">
        <f t="shared" si="6"/>
        <v>133.49999999999997</v>
      </c>
      <c r="M61">
        <v>160.9</v>
      </c>
      <c r="N61">
        <v>0</v>
      </c>
    </row>
    <row r="62" spans="1:14" x14ac:dyDescent="0.25">
      <c r="A62" t="s">
        <v>15</v>
      </c>
      <c r="B62">
        <v>7</v>
      </c>
      <c r="C62" s="18">
        <v>44012</v>
      </c>
      <c r="D62" t="s">
        <v>172</v>
      </c>
      <c r="F62">
        <v>48</v>
      </c>
      <c r="G62">
        <v>15</v>
      </c>
      <c r="H62">
        <v>1.6E-2</v>
      </c>
      <c r="I62">
        <v>0.01</v>
      </c>
      <c r="J62" s="23">
        <f t="shared" si="4"/>
        <v>0.16020000000000001</v>
      </c>
      <c r="K62" s="23">
        <f t="shared" si="3"/>
        <v>5.0062500000000003E-2</v>
      </c>
      <c r="L62" s="23">
        <f t="shared" si="6"/>
        <v>50.0625</v>
      </c>
      <c r="M62">
        <v>90.733333333333348</v>
      </c>
      <c r="N62">
        <v>3</v>
      </c>
    </row>
    <row r="63" spans="1:14" x14ac:dyDescent="0.25">
      <c r="A63" t="s">
        <v>16</v>
      </c>
      <c r="B63">
        <v>7</v>
      </c>
      <c r="C63" s="18">
        <v>44012</v>
      </c>
      <c r="D63" t="s">
        <v>126</v>
      </c>
      <c r="F63">
        <v>44</v>
      </c>
      <c r="G63">
        <v>15</v>
      </c>
      <c r="H63">
        <v>0.02</v>
      </c>
      <c r="I63">
        <v>1.0999999999999999E-2</v>
      </c>
      <c r="J63" s="23">
        <f t="shared" si="4"/>
        <v>0.24030000000000001</v>
      </c>
      <c r="K63" s="23">
        <f t="shared" si="3"/>
        <v>8.1920454545454546E-2</v>
      </c>
      <c r="L63" s="23">
        <f t="shared" si="6"/>
        <v>81.920454545454547</v>
      </c>
      <c r="M63">
        <v>62.933333333333337</v>
      </c>
      <c r="N63">
        <v>0</v>
      </c>
    </row>
    <row r="64" spans="1:14" x14ac:dyDescent="0.25">
      <c r="A64" t="s">
        <v>17</v>
      </c>
      <c r="B64">
        <v>7</v>
      </c>
      <c r="C64" s="18">
        <v>44012</v>
      </c>
      <c r="D64" t="s">
        <v>173</v>
      </c>
      <c r="F64">
        <v>49</v>
      </c>
      <c r="G64">
        <v>15</v>
      </c>
      <c r="H64">
        <v>0.01</v>
      </c>
      <c r="I64">
        <v>5.0000000000000001E-3</v>
      </c>
      <c r="J64" s="23">
        <f t="shared" si="4"/>
        <v>0.13350000000000001</v>
      </c>
      <c r="K64" s="23">
        <f t="shared" si="3"/>
        <v>4.0867346938775508E-2</v>
      </c>
      <c r="L64" s="23">
        <f t="shared" si="6"/>
        <v>40.867346938775505</v>
      </c>
      <c r="M64">
        <v>28.2</v>
      </c>
      <c r="N64">
        <v>0</v>
      </c>
    </row>
    <row r="65" spans="1:14" x14ac:dyDescent="0.25">
      <c r="A65" t="s">
        <v>18</v>
      </c>
      <c r="B65">
        <v>6</v>
      </c>
      <c r="C65" s="18">
        <v>44005</v>
      </c>
      <c r="D65" t="s">
        <v>174</v>
      </c>
      <c r="F65">
        <v>44</v>
      </c>
      <c r="G65">
        <v>15</v>
      </c>
      <c r="H65">
        <v>5.0000000000000001E-3</v>
      </c>
      <c r="I65">
        <v>3.0000000000000001E-3</v>
      </c>
      <c r="J65" s="23">
        <f t="shared" si="4"/>
        <v>5.3400000000000003E-2</v>
      </c>
      <c r="K65" s="23">
        <f t="shared" si="3"/>
        <v>1.8204545454545456E-2</v>
      </c>
      <c r="L65" s="23">
        <f t="shared" si="6"/>
        <v>18.204545454545457</v>
      </c>
      <c r="M65">
        <v>19.266666666666666</v>
      </c>
      <c r="N65">
        <v>0.66666666666666663</v>
      </c>
    </row>
    <row r="66" spans="1:14" x14ac:dyDescent="0.25">
      <c r="A66" t="s">
        <v>19</v>
      </c>
      <c r="B66">
        <v>3</v>
      </c>
      <c r="C66" s="18">
        <v>43697</v>
      </c>
      <c r="D66" t="s">
        <v>118</v>
      </c>
      <c r="F66">
        <v>50</v>
      </c>
      <c r="G66">
        <v>15</v>
      </c>
      <c r="H66">
        <v>1.4999999999999999E-2</v>
      </c>
      <c r="I66">
        <v>8.0000000000000002E-3</v>
      </c>
      <c r="J66" s="23">
        <f t="shared" si="4"/>
        <v>0.18689999999999998</v>
      </c>
      <c r="K66" s="23">
        <f t="shared" si="3"/>
        <v>5.6069999999999995E-2</v>
      </c>
      <c r="L66" s="23">
        <f t="shared" si="6"/>
        <v>56.069999999999993</v>
      </c>
      <c r="M66">
        <v>57</v>
      </c>
    </row>
    <row r="67" spans="1:14" x14ac:dyDescent="0.25">
      <c r="A67" t="s">
        <v>20</v>
      </c>
      <c r="B67">
        <v>7</v>
      </c>
      <c r="C67" s="18">
        <v>44013</v>
      </c>
      <c r="D67" t="s">
        <v>119</v>
      </c>
      <c r="F67">
        <v>56</v>
      </c>
      <c r="G67">
        <v>15</v>
      </c>
      <c r="H67">
        <v>3.7999999999999999E-2</v>
      </c>
      <c r="I67">
        <v>2.3E-2</v>
      </c>
      <c r="J67" s="23">
        <f t="shared" si="4"/>
        <v>0.40049999999999997</v>
      </c>
      <c r="K67" s="23">
        <f t="shared" ref="K67:K98" si="7">(J67*G67)/F67</f>
        <v>0.1072767857142857</v>
      </c>
      <c r="L67" s="23">
        <f t="shared" si="6"/>
        <v>107.27678571428569</v>
      </c>
      <c r="M67" s="19">
        <v>91.2</v>
      </c>
      <c r="N67">
        <v>0</v>
      </c>
    </row>
    <row r="68" spans="1:14" x14ac:dyDescent="0.25">
      <c r="A68" t="s">
        <v>21</v>
      </c>
      <c r="B68">
        <v>7</v>
      </c>
      <c r="C68" s="18">
        <v>44013</v>
      </c>
      <c r="D68" t="s">
        <v>172</v>
      </c>
      <c r="F68">
        <v>54</v>
      </c>
      <c r="G68">
        <v>15</v>
      </c>
      <c r="H68">
        <v>1.4E-2</v>
      </c>
      <c r="I68">
        <v>8.0000000000000002E-3</v>
      </c>
      <c r="J68" s="23">
        <f t="shared" si="4"/>
        <v>0.16020000000000001</v>
      </c>
      <c r="K68" s="23">
        <f t="shared" si="7"/>
        <v>4.4499999999999998E-2</v>
      </c>
      <c r="L68" s="23">
        <f t="shared" si="6"/>
        <v>44.5</v>
      </c>
      <c r="M68" s="20">
        <v>90.733333333333348</v>
      </c>
      <c r="N68" s="20">
        <v>3</v>
      </c>
    </row>
    <row r="69" spans="1:14" x14ac:dyDescent="0.25">
      <c r="A69" t="s">
        <v>167</v>
      </c>
      <c r="B69">
        <v>7</v>
      </c>
      <c r="C69" s="18">
        <v>44013</v>
      </c>
      <c r="D69" t="s">
        <v>149</v>
      </c>
      <c r="F69">
        <v>49</v>
      </c>
      <c r="G69">
        <v>15</v>
      </c>
      <c r="H69">
        <v>0.04</v>
      </c>
      <c r="I69">
        <v>2.4E-2</v>
      </c>
      <c r="J69" s="23">
        <f t="shared" si="4"/>
        <v>0.42720000000000002</v>
      </c>
      <c r="K69" s="23">
        <f t="shared" si="7"/>
        <v>0.13077551020408165</v>
      </c>
      <c r="L69" s="23">
        <f t="shared" si="6"/>
        <v>130.77551020408166</v>
      </c>
      <c r="M69">
        <v>133.16666666666669</v>
      </c>
      <c r="N69">
        <v>0</v>
      </c>
    </row>
    <row r="70" spans="1:14" x14ac:dyDescent="0.25">
      <c r="A70" t="s">
        <v>168</v>
      </c>
      <c r="B70">
        <v>7</v>
      </c>
      <c r="C70" s="18">
        <v>44013</v>
      </c>
      <c r="D70" t="s">
        <v>119</v>
      </c>
      <c r="E70" t="s">
        <v>275</v>
      </c>
      <c r="F70">
        <v>45.5</v>
      </c>
      <c r="G70">
        <v>15</v>
      </c>
      <c r="H70">
        <v>2.5000000000000001E-2</v>
      </c>
      <c r="I70">
        <v>1.4E-2</v>
      </c>
      <c r="J70" s="23">
        <f t="shared" si="4"/>
        <v>0.29370000000000002</v>
      </c>
      <c r="K70" s="23">
        <f t="shared" si="7"/>
        <v>9.6824175824175823E-2</v>
      </c>
      <c r="L70" s="23">
        <f t="shared" si="6"/>
        <v>96.824175824175825</v>
      </c>
      <c r="M70">
        <v>85.86666666666666</v>
      </c>
      <c r="N70">
        <v>0</v>
      </c>
    </row>
    <row r="71" spans="1:14" x14ac:dyDescent="0.25">
      <c r="A71" t="s">
        <v>169</v>
      </c>
      <c r="B71">
        <v>7</v>
      </c>
      <c r="C71" s="18">
        <v>44012</v>
      </c>
      <c r="D71" t="s">
        <v>174</v>
      </c>
      <c r="F71">
        <v>47</v>
      </c>
      <c r="G71">
        <v>15</v>
      </c>
      <c r="H71">
        <v>1.6E-2</v>
      </c>
      <c r="I71">
        <v>0.01</v>
      </c>
      <c r="J71" s="23">
        <f t="shared" si="4"/>
        <v>0.16020000000000001</v>
      </c>
      <c r="K71" s="23">
        <f t="shared" si="7"/>
        <v>5.1127659574468083E-2</v>
      </c>
      <c r="L71" s="23">
        <f t="shared" si="6"/>
        <v>51.127659574468083</v>
      </c>
      <c r="M71">
        <v>25.233333333333331</v>
      </c>
      <c r="N71">
        <v>1</v>
      </c>
    </row>
    <row r="72" spans="1:14" x14ac:dyDescent="0.25">
      <c r="A72" t="s">
        <v>170</v>
      </c>
      <c r="B72">
        <v>7</v>
      </c>
      <c r="C72" s="18">
        <v>44012</v>
      </c>
      <c r="D72" t="s">
        <v>124</v>
      </c>
      <c r="F72">
        <v>50.5</v>
      </c>
      <c r="G72">
        <v>15</v>
      </c>
      <c r="H72">
        <v>1.9E-2</v>
      </c>
      <c r="I72">
        <v>1.0999999999999999E-2</v>
      </c>
      <c r="J72" s="23">
        <f t="shared" si="4"/>
        <v>0.21360000000000001</v>
      </c>
      <c r="K72" s="23">
        <f t="shared" si="7"/>
        <v>6.3445544554455446E-2</v>
      </c>
      <c r="L72" s="23">
        <f t="shared" si="6"/>
        <v>63.445544554455445</v>
      </c>
      <c r="M72">
        <v>94.533333333333331</v>
      </c>
      <c r="N72">
        <v>2</v>
      </c>
    </row>
    <row r="73" spans="1:14" x14ac:dyDescent="0.25">
      <c r="A73" t="s">
        <v>171</v>
      </c>
      <c r="B73">
        <v>7</v>
      </c>
      <c r="C73" s="18">
        <v>44012</v>
      </c>
      <c r="D73" t="s">
        <v>118</v>
      </c>
      <c r="F73">
        <v>49.5</v>
      </c>
      <c r="G73">
        <v>15</v>
      </c>
      <c r="H73">
        <v>2.3E-2</v>
      </c>
      <c r="I73">
        <v>1.4999999999999999E-2</v>
      </c>
      <c r="J73" s="23">
        <f t="shared" si="4"/>
        <v>0.21360000000000001</v>
      </c>
      <c r="K73" s="23">
        <f t="shared" si="7"/>
        <v>6.4727272727272731E-2</v>
      </c>
      <c r="L73" s="23">
        <f t="shared" si="6"/>
        <v>64.727272727272734</v>
      </c>
      <c r="M73">
        <v>81.13333333333334</v>
      </c>
      <c r="N73">
        <v>2</v>
      </c>
    </row>
    <row r="74" spans="1:14" x14ac:dyDescent="0.25">
      <c r="A74" t="s">
        <v>14</v>
      </c>
      <c r="B74">
        <v>7</v>
      </c>
      <c r="C74" s="18">
        <v>44001</v>
      </c>
      <c r="D74" t="s">
        <v>148</v>
      </c>
      <c r="F74">
        <v>51</v>
      </c>
      <c r="G74">
        <v>15</v>
      </c>
      <c r="H74">
        <v>3.7999999999999999E-2</v>
      </c>
      <c r="I74">
        <v>2.1000000000000001E-2</v>
      </c>
      <c r="J74" s="23">
        <f t="shared" si="4"/>
        <v>0.45389999999999991</v>
      </c>
      <c r="K74" s="23">
        <f t="shared" si="7"/>
        <v>0.13349999999999998</v>
      </c>
      <c r="L74" s="23">
        <f t="shared" si="6"/>
        <v>133.49999999999997</v>
      </c>
      <c r="M74">
        <v>160.9</v>
      </c>
      <c r="N74">
        <v>0</v>
      </c>
    </row>
    <row r="75" spans="1:14" x14ac:dyDescent="0.25">
      <c r="A75" t="s">
        <v>18</v>
      </c>
      <c r="B75">
        <v>7</v>
      </c>
      <c r="C75" s="18">
        <v>44005</v>
      </c>
      <c r="D75" t="s">
        <v>174</v>
      </c>
      <c r="F75">
        <v>44</v>
      </c>
      <c r="G75">
        <v>15</v>
      </c>
      <c r="H75">
        <v>4.0000000000000001E-3</v>
      </c>
      <c r="I75">
        <v>2E-3</v>
      </c>
      <c r="J75" s="23">
        <f t="shared" si="4"/>
        <v>5.3400000000000003E-2</v>
      </c>
      <c r="K75" s="23">
        <f t="shared" si="7"/>
        <v>1.8204545454545456E-2</v>
      </c>
      <c r="L75" s="23">
        <f t="shared" si="6"/>
        <v>18.204545454545457</v>
      </c>
      <c r="M75">
        <v>19.266666666666666</v>
      </c>
      <c r="N75">
        <v>0.66666666666666663</v>
      </c>
    </row>
    <row r="76" spans="1:14" x14ac:dyDescent="0.25">
      <c r="A76" t="s">
        <v>21</v>
      </c>
      <c r="B76">
        <v>7</v>
      </c>
      <c r="C76" s="18">
        <v>44013</v>
      </c>
      <c r="D76" t="s">
        <v>172</v>
      </c>
      <c r="F76">
        <v>54</v>
      </c>
      <c r="G76">
        <v>15</v>
      </c>
      <c r="H76">
        <v>1.4999999999999999E-2</v>
      </c>
      <c r="I76">
        <v>8.9999999999999993E-3</v>
      </c>
      <c r="J76" s="23">
        <f t="shared" si="4"/>
        <v>0.16020000000000001</v>
      </c>
      <c r="K76" s="23">
        <f t="shared" si="7"/>
        <v>4.4499999999999998E-2</v>
      </c>
      <c r="L76" s="23">
        <f t="shared" si="6"/>
        <v>44.5</v>
      </c>
      <c r="M76" s="20">
        <v>90.733333333333348</v>
      </c>
      <c r="N76" s="20">
        <v>3</v>
      </c>
    </row>
    <row r="77" spans="1:14" x14ac:dyDescent="0.25">
      <c r="A77" t="s">
        <v>167</v>
      </c>
      <c r="B77">
        <v>7</v>
      </c>
      <c r="C77" s="18">
        <v>44013</v>
      </c>
      <c r="D77" t="s">
        <v>149</v>
      </c>
      <c r="F77">
        <v>49</v>
      </c>
      <c r="G77">
        <v>15</v>
      </c>
      <c r="H77">
        <v>3.9E-2</v>
      </c>
      <c r="I77">
        <v>2.4E-2</v>
      </c>
      <c r="J77" s="23">
        <f t="shared" si="4"/>
        <v>0.40049999999999997</v>
      </c>
      <c r="K77" s="23">
        <f t="shared" si="7"/>
        <v>0.12260204081632652</v>
      </c>
      <c r="L77" s="23">
        <f t="shared" si="6"/>
        <v>122.60204081632652</v>
      </c>
      <c r="M77">
        <v>133.16666666666669</v>
      </c>
      <c r="N77">
        <v>0</v>
      </c>
    </row>
    <row r="78" spans="1:14" x14ac:dyDescent="0.25">
      <c r="A78" t="s">
        <v>170</v>
      </c>
      <c r="B78">
        <v>7</v>
      </c>
      <c r="C78" s="18">
        <v>44012</v>
      </c>
      <c r="D78" t="s">
        <v>124</v>
      </c>
      <c r="F78">
        <v>50.5</v>
      </c>
      <c r="G78">
        <v>13</v>
      </c>
      <c r="H78">
        <v>0.02</v>
      </c>
      <c r="I78">
        <v>1.2E-2</v>
      </c>
      <c r="J78" s="23">
        <f t="shared" si="4"/>
        <v>0.21360000000000001</v>
      </c>
      <c r="K78" s="23">
        <f t="shared" si="7"/>
        <v>5.4986138613861389E-2</v>
      </c>
      <c r="L78" s="23">
        <f t="shared" si="6"/>
        <v>54.986138613861392</v>
      </c>
      <c r="M78">
        <v>94.533333333333331</v>
      </c>
      <c r="N78">
        <v>2</v>
      </c>
    </row>
    <row r="79" spans="1:14" x14ac:dyDescent="0.25">
      <c r="A79" t="s">
        <v>171</v>
      </c>
      <c r="B79">
        <v>7</v>
      </c>
      <c r="C79" s="18">
        <v>44012</v>
      </c>
      <c r="D79" t="s">
        <v>118</v>
      </c>
      <c r="F79">
        <v>49.5</v>
      </c>
      <c r="G79">
        <v>13</v>
      </c>
      <c r="H79">
        <v>2.5000000000000001E-2</v>
      </c>
      <c r="I79">
        <v>1.6E-2</v>
      </c>
      <c r="J79" s="23">
        <f t="shared" si="4"/>
        <v>0.24030000000000001</v>
      </c>
      <c r="K79" s="23">
        <f t="shared" si="7"/>
        <v>6.310909090909092E-2</v>
      </c>
      <c r="L79" s="23">
        <f t="shared" si="6"/>
        <v>63.109090909090924</v>
      </c>
      <c r="N79">
        <v>2</v>
      </c>
    </row>
    <row r="80" spans="1:14" x14ac:dyDescent="0.25">
      <c r="A80" t="s">
        <v>20</v>
      </c>
      <c r="B80">
        <v>7</v>
      </c>
      <c r="C80" s="18">
        <v>44013</v>
      </c>
      <c r="D80" t="s">
        <v>119</v>
      </c>
      <c r="F80">
        <v>56</v>
      </c>
      <c r="G80">
        <v>13</v>
      </c>
      <c r="H80">
        <v>3.5999999999999997E-2</v>
      </c>
      <c r="I80">
        <v>0.02</v>
      </c>
      <c r="J80" s="23">
        <f t="shared" si="4"/>
        <v>0.42719999999999991</v>
      </c>
      <c r="K80" s="23">
        <f t="shared" si="7"/>
        <v>9.9171428571428549E-2</v>
      </c>
      <c r="L80" s="23">
        <f t="shared" si="6"/>
        <v>99.17142857142855</v>
      </c>
      <c r="M80" s="19">
        <v>91.2</v>
      </c>
      <c r="N80">
        <v>0</v>
      </c>
    </row>
    <row r="81" spans="1:14" x14ac:dyDescent="0.25">
      <c r="A81" t="s">
        <v>169</v>
      </c>
      <c r="B81">
        <v>7</v>
      </c>
      <c r="C81" s="18">
        <v>44012</v>
      </c>
      <c r="D81" t="s">
        <v>174</v>
      </c>
      <c r="F81">
        <v>47</v>
      </c>
      <c r="G81">
        <v>15</v>
      </c>
      <c r="H81">
        <v>1.2999999999999999E-2</v>
      </c>
      <c r="I81">
        <v>7.0000000000000001E-3</v>
      </c>
      <c r="J81" s="23">
        <f t="shared" si="4"/>
        <v>0.16019999999999998</v>
      </c>
      <c r="K81" s="23">
        <f t="shared" si="7"/>
        <v>5.1127659574468076E-2</v>
      </c>
      <c r="L81" s="23">
        <f t="shared" si="6"/>
        <v>51.127659574468076</v>
      </c>
      <c r="N81">
        <v>1</v>
      </c>
    </row>
    <row r="82" spans="1:14" x14ac:dyDescent="0.25">
      <c r="A82" t="s">
        <v>179</v>
      </c>
      <c r="C82" s="18">
        <v>44013</v>
      </c>
      <c r="D82" t="s">
        <v>172</v>
      </c>
      <c r="F82">
        <v>54</v>
      </c>
      <c r="G82">
        <v>15</v>
      </c>
      <c r="H82">
        <v>1.7000000000000001E-2</v>
      </c>
      <c r="I82">
        <v>1.0999999999999999E-2</v>
      </c>
      <c r="J82" s="23">
        <f t="shared" si="4"/>
        <v>0.16020000000000004</v>
      </c>
      <c r="K82" s="23">
        <f t="shared" si="7"/>
        <v>4.4500000000000012E-2</v>
      </c>
      <c r="L82" s="23">
        <f t="shared" ref="L82:L110" si="8">K82*1000</f>
        <v>44.500000000000014</v>
      </c>
      <c r="M82" s="20">
        <v>90.733333333333348</v>
      </c>
    </row>
    <row r="83" spans="1:14" x14ac:dyDescent="0.25">
      <c r="A83" t="s">
        <v>180</v>
      </c>
      <c r="C83" s="18">
        <v>44013</v>
      </c>
      <c r="D83" t="s">
        <v>149</v>
      </c>
      <c r="F83">
        <v>49</v>
      </c>
      <c r="G83">
        <v>15</v>
      </c>
      <c r="H83">
        <v>3.9E-2</v>
      </c>
      <c r="I83">
        <v>2.3E-2</v>
      </c>
      <c r="J83" s="23">
        <f t="shared" si="4"/>
        <v>0.42720000000000002</v>
      </c>
      <c r="K83" s="23">
        <f t="shared" si="7"/>
        <v>0.13077551020408165</v>
      </c>
      <c r="L83" s="23">
        <f t="shared" si="8"/>
        <v>130.77551020408166</v>
      </c>
      <c r="M83">
        <v>133.16666666666669</v>
      </c>
    </row>
    <row r="84" spans="1:14" x14ac:dyDescent="0.25">
      <c r="A84" t="s">
        <v>181</v>
      </c>
      <c r="C84" s="18">
        <v>44013</v>
      </c>
      <c r="D84" t="s">
        <v>124</v>
      </c>
      <c r="F84">
        <v>49</v>
      </c>
      <c r="G84">
        <v>15</v>
      </c>
      <c r="H84">
        <v>1.7999999999999999E-2</v>
      </c>
      <c r="I84">
        <v>1.0999999999999999E-2</v>
      </c>
      <c r="J84" s="23">
        <f t="shared" si="4"/>
        <v>0.18689999999999998</v>
      </c>
      <c r="K84" s="23">
        <f t="shared" si="7"/>
        <v>5.7214285714285711E-2</v>
      </c>
      <c r="L84" s="23">
        <f t="shared" si="8"/>
        <v>57.214285714285708</v>
      </c>
      <c r="M84">
        <v>94.533333333333331</v>
      </c>
    </row>
    <row r="85" spans="1:14" x14ac:dyDescent="0.25">
      <c r="A85" t="s">
        <v>177</v>
      </c>
      <c r="C85" s="18">
        <v>44013</v>
      </c>
      <c r="D85" t="s">
        <v>118</v>
      </c>
      <c r="F85">
        <v>50.5</v>
      </c>
      <c r="G85">
        <v>15</v>
      </c>
      <c r="H85">
        <v>2.5999999999999999E-2</v>
      </c>
      <c r="I85">
        <v>1.6E-2</v>
      </c>
      <c r="J85" s="23">
        <f t="shared" si="4"/>
        <v>0.26699999999999996</v>
      </c>
      <c r="K85" s="23">
        <f t="shared" si="7"/>
        <v>7.9306930693069294E-2</v>
      </c>
      <c r="L85" s="23">
        <f t="shared" si="8"/>
        <v>79.30693069306929</v>
      </c>
      <c r="M85">
        <v>81.13333333333334</v>
      </c>
    </row>
    <row r="86" spans="1:14" x14ac:dyDescent="0.25">
      <c r="A86" t="s">
        <v>182</v>
      </c>
      <c r="C86" s="18">
        <v>43684</v>
      </c>
      <c r="D86" t="s">
        <v>117</v>
      </c>
      <c r="F86">
        <v>200</v>
      </c>
      <c r="G86">
        <v>15</v>
      </c>
      <c r="H86">
        <v>3.2000000000000001E-2</v>
      </c>
      <c r="I86">
        <v>1.7000000000000001E-2</v>
      </c>
      <c r="J86" s="23">
        <f t="shared" si="4"/>
        <v>0.40049999999999997</v>
      </c>
      <c r="K86" s="23">
        <f t="shared" si="7"/>
        <v>3.0037499999999998E-2</v>
      </c>
      <c r="L86" s="23">
        <f t="shared" si="8"/>
        <v>30.037499999999998</v>
      </c>
      <c r="M86" s="19">
        <v>53.3</v>
      </c>
      <c r="N86" s="19">
        <v>0.14285714299999999</v>
      </c>
    </row>
    <row r="87" spans="1:14" x14ac:dyDescent="0.25">
      <c r="A87" t="s">
        <v>183</v>
      </c>
      <c r="C87" s="18">
        <v>43697</v>
      </c>
      <c r="D87" t="s">
        <v>126</v>
      </c>
      <c r="F87">
        <v>75</v>
      </c>
      <c r="G87">
        <v>15</v>
      </c>
      <c r="H87">
        <v>2.7E-2</v>
      </c>
      <c r="I87">
        <v>1.6E-2</v>
      </c>
      <c r="J87" s="23">
        <f t="shared" si="4"/>
        <v>0.29369999999999996</v>
      </c>
      <c r="K87" s="23">
        <f t="shared" si="7"/>
        <v>5.8739999999999987E-2</v>
      </c>
      <c r="L87" s="23">
        <f t="shared" si="8"/>
        <v>58.739999999999988</v>
      </c>
      <c r="M87" s="19">
        <v>51.4</v>
      </c>
      <c r="N87" s="19">
        <v>0.33333333300000001</v>
      </c>
    </row>
    <row r="88" spans="1:14" x14ac:dyDescent="0.25">
      <c r="A88" t="s">
        <v>184</v>
      </c>
      <c r="C88" s="18">
        <v>43697</v>
      </c>
      <c r="D88" t="s">
        <v>118</v>
      </c>
      <c r="F88">
        <v>100</v>
      </c>
      <c r="G88">
        <v>15</v>
      </c>
      <c r="H88">
        <v>1.4999999999999999E-2</v>
      </c>
      <c r="I88">
        <v>8.9999999999999993E-3</v>
      </c>
      <c r="J88" s="23">
        <f t="shared" si="4"/>
        <v>0.16020000000000001</v>
      </c>
      <c r="K88" s="23">
        <f t="shared" si="7"/>
        <v>2.4029999999999999E-2</v>
      </c>
      <c r="L88" s="23">
        <f t="shared" si="8"/>
        <v>24.029999999999998</v>
      </c>
      <c r="M88" s="19">
        <v>57</v>
      </c>
      <c r="N88" s="19">
        <v>2.3333333330000001</v>
      </c>
    </row>
    <row r="89" spans="1:14" x14ac:dyDescent="0.25">
      <c r="A89" t="s">
        <v>185</v>
      </c>
      <c r="C89" s="18">
        <v>44020</v>
      </c>
      <c r="D89" t="s">
        <v>174</v>
      </c>
      <c r="F89">
        <v>47</v>
      </c>
      <c r="G89">
        <v>15</v>
      </c>
      <c r="H89">
        <v>3.0000000000000001E-3</v>
      </c>
      <c r="I89">
        <v>1E-3</v>
      </c>
      <c r="J89" s="23">
        <f t="shared" si="4"/>
        <v>5.3400000000000003E-2</v>
      </c>
      <c r="K89" s="23">
        <f t="shared" si="7"/>
        <v>1.7042553191489361E-2</v>
      </c>
      <c r="L89" s="23">
        <f t="shared" si="8"/>
        <v>17.042553191489361</v>
      </c>
      <c r="M89" s="19">
        <v>16.3</v>
      </c>
      <c r="N89" s="26">
        <v>1</v>
      </c>
    </row>
    <row r="90" spans="1:14" x14ac:dyDescent="0.25">
      <c r="A90" t="s">
        <v>186</v>
      </c>
      <c r="C90" s="18">
        <v>44019</v>
      </c>
      <c r="D90" t="s">
        <v>126</v>
      </c>
      <c r="F90">
        <v>46</v>
      </c>
      <c r="G90">
        <v>15</v>
      </c>
      <c r="H90">
        <v>5.2999999999999999E-2</v>
      </c>
      <c r="I90">
        <v>0.03</v>
      </c>
      <c r="J90" s="23">
        <f t="shared" si="4"/>
        <v>0.61409999999999998</v>
      </c>
      <c r="K90" s="23">
        <f t="shared" si="7"/>
        <v>0.20024999999999998</v>
      </c>
      <c r="L90" s="23">
        <f t="shared" si="8"/>
        <v>200.24999999999997</v>
      </c>
      <c r="M90" s="19">
        <v>162.6</v>
      </c>
      <c r="N90" s="26">
        <v>0</v>
      </c>
    </row>
    <row r="91" spans="1:14" x14ac:dyDescent="0.25">
      <c r="A91" t="s">
        <v>187</v>
      </c>
      <c r="C91" s="18">
        <v>44020</v>
      </c>
      <c r="D91" t="s">
        <v>192</v>
      </c>
      <c r="F91">
        <v>40.5</v>
      </c>
      <c r="G91">
        <v>15</v>
      </c>
      <c r="H91">
        <v>8.9999999999999993E-3</v>
      </c>
      <c r="I91">
        <v>5.0000000000000001E-3</v>
      </c>
      <c r="J91" s="23">
        <f t="shared" si="4"/>
        <v>0.10679999999999998</v>
      </c>
      <c r="K91" s="23">
        <f t="shared" si="7"/>
        <v>3.9555555555555545E-2</v>
      </c>
      <c r="L91" s="23">
        <f t="shared" si="8"/>
        <v>39.555555555555543</v>
      </c>
      <c r="M91" s="19">
        <v>45.3</v>
      </c>
      <c r="N91" s="26">
        <v>1</v>
      </c>
    </row>
    <row r="92" spans="1:14" x14ac:dyDescent="0.25">
      <c r="A92" t="s">
        <v>188</v>
      </c>
      <c r="C92" s="18">
        <v>44019</v>
      </c>
      <c r="D92" t="s">
        <v>193</v>
      </c>
      <c r="F92">
        <v>41</v>
      </c>
      <c r="G92">
        <v>15</v>
      </c>
      <c r="H92">
        <v>4.0000000000000001E-3</v>
      </c>
      <c r="I92">
        <v>2E-3</v>
      </c>
      <c r="J92" s="23">
        <f t="shared" si="4"/>
        <v>5.3400000000000003E-2</v>
      </c>
      <c r="K92" s="23">
        <f t="shared" si="7"/>
        <v>1.9536585365853659E-2</v>
      </c>
      <c r="L92" s="23">
        <f t="shared" si="8"/>
        <v>19.536585365853657</v>
      </c>
      <c r="M92" s="19">
        <v>21.6</v>
      </c>
      <c r="N92" s="26">
        <v>4</v>
      </c>
    </row>
    <row r="93" spans="1:14" x14ac:dyDescent="0.25">
      <c r="A93" t="s">
        <v>189</v>
      </c>
      <c r="C93" s="18">
        <v>44020</v>
      </c>
      <c r="D93" t="s">
        <v>148</v>
      </c>
      <c r="F93">
        <v>42</v>
      </c>
      <c r="G93">
        <v>15</v>
      </c>
      <c r="H93">
        <v>1.4999999999999999E-2</v>
      </c>
      <c r="I93">
        <v>8.0000000000000002E-3</v>
      </c>
      <c r="J93" s="23">
        <f t="shared" si="4"/>
        <v>0.18689999999999998</v>
      </c>
      <c r="K93" s="23">
        <f t="shared" si="7"/>
        <v>6.674999999999999E-2</v>
      </c>
      <c r="L93" s="23">
        <f t="shared" si="8"/>
        <v>66.749999999999986</v>
      </c>
      <c r="M93" s="19">
        <v>96.2</v>
      </c>
      <c r="N93" s="26">
        <v>0</v>
      </c>
    </row>
    <row r="94" spans="1:14" x14ac:dyDescent="0.25">
      <c r="A94" t="s">
        <v>190</v>
      </c>
      <c r="C94" s="18">
        <v>44020</v>
      </c>
      <c r="D94" t="s">
        <v>151</v>
      </c>
      <c r="F94">
        <v>47</v>
      </c>
      <c r="G94">
        <v>15</v>
      </c>
      <c r="H94">
        <v>1.0999999999999999E-2</v>
      </c>
      <c r="I94">
        <v>6.0000000000000001E-3</v>
      </c>
      <c r="J94" s="23">
        <f t="shared" si="4"/>
        <v>0.13349999999999998</v>
      </c>
      <c r="K94" s="23">
        <f t="shared" si="7"/>
        <v>4.2606382978723392E-2</v>
      </c>
      <c r="L94" s="23">
        <f t="shared" si="8"/>
        <v>42.606382978723396</v>
      </c>
      <c r="M94" s="19">
        <v>39.4</v>
      </c>
      <c r="N94" s="26">
        <v>4</v>
      </c>
    </row>
    <row r="95" spans="1:14" x14ac:dyDescent="0.25">
      <c r="A95" t="s">
        <v>191</v>
      </c>
      <c r="C95" s="18">
        <v>44019</v>
      </c>
      <c r="D95" t="s">
        <v>124</v>
      </c>
      <c r="F95">
        <v>44.5</v>
      </c>
      <c r="G95">
        <v>15</v>
      </c>
      <c r="H95">
        <v>1.7000000000000001E-2</v>
      </c>
      <c r="I95">
        <v>0.01</v>
      </c>
      <c r="J95" s="23">
        <f t="shared" si="4"/>
        <v>0.18690000000000001</v>
      </c>
      <c r="K95" s="23">
        <f t="shared" si="7"/>
        <v>6.3E-2</v>
      </c>
      <c r="L95" s="23">
        <f t="shared" si="8"/>
        <v>63</v>
      </c>
      <c r="M95" s="19">
        <v>73.599999999999994</v>
      </c>
      <c r="N95">
        <v>0</v>
      </c>
    </row>
    <row r="96" spans="1:14" x14ac:dyDescent="0.25">
      <c r="A96" t="s">
        <v>194</v>
      </c>
      <c r="C96" s="18">
        <v>43684</v>
      </c>
      <c r="D96" t="s">
        <v>117</v>
      </c>
      <c r="F96">
        <v>200</v>
      </c>
      <c r="G96">
        <v>15</v>
      </c>
      <c r="H96">
        <v>3.9E-2</v>
      </c>
      <c r="I96">
        <v>2.5000000000000001E-2</v>
      </c>
      <c r="J96" s="23">
        <f t="shared" si="4"/>
        <v>0.37379999999999997</v>
      </c>
      <c r="K96" s="23">
        <f t="shared" si="7"/>
        <v>2.8034999999999997E-2</v>
      </c>
      <c r="L96" s="23">
        <f t="shared" si="8"/>
        <v>28.034999999999997</v>
      </c>
      <c r="M96" s="19">
        <v>53.3</v>
      </c>
      <c r="N96" s="19">
        <v>0.14285714299999999</v>
      </c>
    </row>
    <row r="97" spans="1:14" x14ac:dyDescent="0.25">
      <c r="A97" t="s">
        <v>195</v>
      </c>
      <c r="C97" s="18">
        <v>43697</v>
      </c>
      <c r="D97" t="s">
        <v>118</v>
      </c>
      <c r="F97">
        <v>100</v>
      </c>
      <c r="G97">
        <v>15</v>
      </c>
      <c r="H97">
        <v>1.7999999999999999E-2</v>
      </c>
      <c r="I97">
        <v>1.0999999999999999E-2</v>
      </c>
      <c r="J97" s="23">
        <f t="shared" si="4"/>
        <v>0.18689999999999998</v>
      </c>
      <c r="K97" s="23">
        <f t="shared" si="7"/>
        <v>2.8034999999999997E-2</v>
      </c>
      <c r="L97" s="24">
        <f t="shared" si="8"/>
        <v>28.034999999999997</v>
      </c>
      <c r="M97" s="19">
        <v>57</v>
      </c>
      <c r="N97" s="19">
        <v>2.3333333330000001</v>
      </c>
    </row>
    <row r="98" spans="1:14" x14ac:dyDescent="0.25">
      <c r="A98" t="s">
        <v>196</v>
      </c>
      <c r="C98" s="18">
        <v>44020</v>
      </c>
      <c r="D98" t="s">
        <v>119</v>
      </c>
      <c r="F98">
        <v>40.5</v>
      </c>
      <c r="G98">
        <v>15</v>
      </c>
      <c r="H98">
        <v>1.0999999999999999E-2</v>
      </c>
      <c r="I98">
        <v>7.0000000000000001E-3</v>
      </c>
      <c r="J98" s="23">
        <f t="shared" si="4"/>
        <v>0.10679999999999998</v>
      </c>
      <c r="K98" s="23">
        <f t="shared" si="7"/>
        <v>3.9555555555555545E-2</v>
      </c>
      <c r="L98" s="24">
        <f t="shared" si="8"/>
        <v>39.555555555555543</v>
      </c>
      <c r="M98" s="19">
        <v>45.3</v>
      </c>
    </row>
    <row r="99" spans="1:14" x14ac:dyDescent="0.25">
      <c r="A99" t="s">
        <v>197</v>
      </c>
      <c r="C99" s="18">
        <v>44019</v>
      </c>
      <c r="D99" t="s">
        <v>193</v>
      </c>
      <c r="F99">
        <v>41</v>
      </c>
      <c r="G99">
        <v>15</v>
      </c>
      <c r="H99">
        <v>3.0000000000000001E-3</v>
      </c>
      <c r="I99">
        <v>1E-3</v>
      </c>
      <c r="J99" s="23">
        <f t="shared" si="4"/>
        <v>5.3400000000000003E-2</v>
      </c>
      <c r="K99" s="23">
        <f t="shared" ref="K99:K130" si="9">(J99*G99)/F99</f>
        <v>1.9536585365853659E-2</v>
      </c>
      <c r="L99" s="24">
        <f t="shared" si="8"/>
        <v>19.536585365853657</v>
      </c>
      <c r="M99" s="19">
        <v>21.6</v>
      </c>
    </row>
    <row r="100" spans="1:14" x14ac:dyDescent="0.25">
      <c r="A100" t="s">
        <v>198</v>
      </c>
      <c r="C100" s="18">
        <v>44020</v>
      </c>
      <c r="D100" t="s">
        <v>148</v>
      </c>
      <c r="F100">
        <v>42</v>
      </c>
      <c r="G100">
        <v>13</v>
      </c>
      <c r="H100">
        <v>1.6E-2</v>
      </c>
      <c r="I100">
        <v>8.0000000000000002E-3</v>
      </c>
      <c r="J100" s="23">
        <f t="shared" si="4"/>
        <v>0.21360000000000001</v>
      </c>
      <c r="K100" s="23">
        <f t="shared" si="9"/>
        <v>6.6114285714285723E-2</v>
      </c>
      <c r="L100" s="24">
        <f t="shared" si="8"/>
        <v>66.114285714285728</v>
      </c>
      <c r="M100" s="19">
        <v>96.2</v>
      </c>
    </row>
    <row r="101" spans="1:14" x14ac:dyDescent="0.25">
      <c r="A101" t="s">
        <v>199</v>
      </c>
      <c r="C101" s="18">
        <v>44019</v>
      </c>
      <c r="D101" t="s">
        <v>124</v>
      </c>
      <c r="F101">
        <v>44.5</v>
      </c>
      <c r="G101">
        <v>15</v>
      </c>
      <c r="H101">
        <v>1.7000000000000001E-2</v>
      </c>
      <c r="I101">
        <v>0.01</v>
      </c>
      <c r="J101" s="23">
        <f t="shared" si="4"/>
        <v>0.18690000000000001</v>
      </c>
      <c r="K101" s="23">
        <f t="shared" si="9"/>
        <v>6.3E-2</v>
      </c>
      <c r="L101" s="24">
        <f t="shared" si="8"/>
        <v>63</v>
      </c>
      <c r="M101" s="19">
        <v>73.599999999999994</v>
      </c>
    </row>
    <row r="102" spans="1:14" x14ac:dyDescent="0.25">
      <c r="A102" t="s">
        <v>210</v>
      </c>
      <c r="C102" s="18">
        <v>43697</v>
      </c>
      <c r="D102" t="s">
        <v>118</v>
      </c>
      <c r="F102">
        <v>100</v>
      </c>
      <c r="G102">
        <v>15</v>
      </c>
      <c r="H102">
        <v>1.7999999999999999E-2</v>
      </c>
      <c r="I102">
        <v>0.01</v>
      </c>
      <c r="J102" s="23">
        <f t="shared" si="4"/>
        <v>0.21359999999999996</v>
      </c>
      <c r="K102" s="23">
        <f t="shared" si="9"/>
        <v>3.2039999999999992E-2</v>
      </c>
      <c r="L102" s="24">
        <f t="shared" si="8"/>
        <v>32.039999999999992</v>
      </c>
      <c r="M102" s="19">
        <v>57</v>
      </c>
      <c r="N102" s="19">
        <v>2.3333333330000001</v>
      </c>
    </row>
    <row r="103" spans="1:14" x14ac:dyDescent="0.25">
      <c r="A103" t="s">
        <v>211</v>
      </c>
      <c r="C103" s="18">
        <v>44020</v>
      </c>
      <c r="D103" t="s">
        <v>148</v>
      </c>
      <c r="F103">
        <v>42</v>
      </c>
      <c r="G103">
        <v>15</v>
      </c>
      <c r="H103">
        <v>1.7999999999999999E-2</v>
      </c>
      <c r="I103">
        <v>0.01</v>
      </c>
      <c r="J103" s="23">
        <f t="shared" si="4"/>
        <v>0.21359999999999996</v>
      </c>
      <c r="K103" s="23">
        <f t="shared" si="9"/>
        <v>7.6285714285714262E-2</v>
      </c>
      <c r="L103" s="24">
        <f t="shared" si="8"/>
        <v>76.285714285714263</v>
      </c>
      <c r="M103" s="19">
        <v>96.2</v>
      </c>
    </row>
    <row r="104" spans="1:14" x14ac:dyDescent="0.25">
      <c r="A104" t="s">
        <v>200</v>
      </c>
      <c r="C104" s="18">
        <v>43704</v>
      </c>
      <c r="D104" t="s">
        <v>192</v>
      </c>
      <c r="F104">
        <v>50</v>
      </c>
      <c r="G104">
        <v>15</v>
      </c>
      <c r="H104">
        <v>1.0999999999999999E-2</v>
      </c>
      <c r="I104">
        <v>6.0000000000000001E-3</v>
      </c>
      <c r="J104" s="23">
        <f t="shared" si="4"/>
        <v>0.13349999999999998</v>
      </c>
      <c r="K104" s="23">
        <f t="shared" si="9"/>
        <v>4.0049999999999988E-2</v>
      </c>
      <c r="L104" s="24">
        <f t="shared" si="8"/>
        <v>40.04999999999999</v>
      </c>
      <c r="M104" s="19">
        <v>42.333333330000002</v>
      </c>
      <c r="N104" s="19">
        <v>0</v>
      </c>
    </row>
    <row r="105" spans="1:14" x14ac:dyDescent="0.25">
      <c r="A105" t="s">
        <v>201</v>
      </c>
      <c r="C105" s="18">
        <v>43684</v>
      </c>
      <c r="D105" t="s">
        <v>122</v>
      </c>
      <c r="F105">
        <v>100</v>
      </c>
      <c r="G105">
        <v>15</v>
      </c>
      <c r="H105">
        <v>2.9000000000000001E-2</v>
      </c>
      <c r="I105">
        <v>2.1000000000000001E-2</v>
      </c>
      <c r="J105" s="23">
        <f t="shared" si="4"/>
        <v>0.21360000000000001</v>
      </c>
      <c r="K105" s="23">
        <f t="shared" si="9"/>
        <v>3.2039999999999999E-2</v>
      </c>
      <c r="L105" s="24">
        <f t="shared" si="8"/>
        <v>32.04</v>
      </c>
      <c r="M105" s="19">
        <v>106.8</v>
      </c>
      <c r="N105" s="19">
        <v>0</v>
      </c>
    </row>
    <row r="106" spans="1:14" x14ac:dyDescent="0.25">
      <c r="A106" t="s">
        <v>202</v>
      </c>
      <c r="C106" s="18">
        <v>43697</v>
      </c>
      <c r="D106" t="s">
        <v>126</v>
      </c>
      <c r="F106">
        <v>75</v>
      </c>
      <c r="G106">
        <v>15</v>
      </c>
      <c r="H106">
        <v>2.3E-2</v>
      </c>
      <c r="I106">
        <v>1.2E-2</v>
      </c>
      <c r="J106" s="23">
        <f t="shared" si="4"/>
        <v>0.29369999999999996</v>
      </c>
      <c r="K106" s="23">
        <f t="shared" si="9"/>
        <v>5.8739999999999987E-2</v>
      </c>
      <c r="L106" s="24">
        <f t="shared" si="8"/>
        <v>58.739999999999988</v>
      </c>
      <c r="M106" s="19">
        <v>51.4</v>
      </c>
      <c r="N106" s="19">
        <v>0.33333333300000001</v>
      </c>
    </row>
    <row r="107" spans="1:14" x14ac:dyDescent="0.25">
      <c r="A107" t="s">
        <v>203</v>
      </c>
      <c r="C107" s="18">
        <v>43697</v>
      </c>
      <c r="D107" t="s">
        <v>124</v>
      </c>
      <c r="F107">
        <v>50</v>
      </c>
      <c r="G107">
        <v>15</v>
      </c>
      <c r="H107">
        <v>1.7999999999999999E-2</v>
      </c>
      <c r="I107">
        <v>1.2E-2</v>
      </c>
      <c r="J107" s="23">
        <f t="shared" si="4"/>
        <v>0.16019999999999995</v>
      </c>
      <c r="K107" s="23">
        <f t="shared" si="9"/>
        <v>4.8059999999999985E-2</v>
      </c>
      <c r="L107" s="24">
        <f t="shared" si="8"/>
        <v>48.059999999999988</v>
      </c>
      <c r="M107" s="19">
        <v>70.400000000000006</v>
      </c>
      <c r="N107" s="19">
        <v>1.6666666670000001</v>
      </c>
    </row>
    <row r="108" spans="1:14" x14ac:dyDescent="0.25">
      <c r="A108" t="s">
        <v>204</v>
      </c>
      <c r="C108" s="18">
        <v>43684</v>
      </c>
      <c r="D108" t="s">
        <v>122</v>
      </c>
      <c r="F108">
        <v>100</v>
      </c>
      <c r="G108">
        <v>15</v>
      </c>
      <c r="H108">
        <v>2.1999999999999999E-2</v>
      </c>
      <c r="I108">
        <v>1.4E-2</v>
      </c>
      <c r="J108" s="23">
        <f t="shared" si="4"/>
        <v>0.21359999999999996</v>
      </c>
      <c r="K108" s="23">
        <f t="shared" si="9"/>
        <v>3.2039999999999992E-2</v>
      </c>
      <c r="L108" s="24">
        <f t="shared" si="8"/>
        <v>32.039999999999992</v>
      </c>
      <c r="M108" s="19">
        <v>106.8</v>
      </c>
      <c r="N108" s="19">
        <v>0</v>
      </c>
    </row>
    <row r="109" spans="1:14" x14ac:dyDescent="0.25">
      <c r="A109" t="s">
        <v>205</v>
      </c>
      <c r="C109" s="18">
        <v>43684</v>
      </c>
      <c r="D109" t="s">
        <v>117</v>
      </c>
      <c r="F109">
        <v>200</v>
      </c>
      <c r="G109">
        <v>15</v>
      </c>
      <c r="H109">
        <v>0.03</v>
      </c>
      <c r="I109">
        <v>0.02</v>
      </c>
      <c r="J109" s="23">
        <f t="shared" si="4"/>
        <v>0.26699999999999996</v>
      </c>
      <c r="K109" s="23">
        <f t="shared" si="9"/>
        <v>2.0024999999999994E-2</v>
      </c>
      <c r="L109" s="24">
        <f t="shared" si="8"/>
        <v>20.024999999999995</v>
      </c>
      <c r="M109" s="19">
        <v>53.3</v>
      </c>
      <c r="N109" s="19">
        <v>0.14285714299999999</v>
      </c>
    </row>
    <row r="110" spans="1:14" x14ac:dyDescent="0.25">
      <c r="A110" t="s">
        <v>206</v>
      </c>
      <c r="C110" s="18">
        <v>43998</v>
      </c>
      <c r="D110" t="s">
        <v>126</v>
      </c>
      <c r="F110">
        <v>50</v>
      </c>
      <c r="G110">
        <v>15</v>
      </c>
      <c r="H110">
        <v>2.7E-2</v>
      </c>
      <c r="I110">
        <v>1.6E-2</v>
      </c>
      <c r="J110" s="23">
        <f t="shared" si="4"/>
        <v>0.29369999999999996</v>
      </c>
      <c r="K110" s="23">
        <f t="shared" si="9"/>
        <v>8.810999999999998E-2</v>
      </c>
      <c r="L110" s="24">
        <f t="shared" si="8"/>
        <v>88.109999999999985</v>
      </c>
      <c r="M110">
        <v>83.05</v>
      </c>
      <c r="N110">
        <v>0</v>
      </c>
    </row>
    <row r="111" spans="1:14" x14ac:dyDescent="0.25">
      <c r="A111" t="s">
        <v>207</v>
      </c>
      <c r="C111" s="18">
        <v>43697</v>
      </c>
      <c r="D111" t="s">
        <v>118</v>
      </c>
      <c r="F111">
        <v>100</v>
      </c>
      <c r="G111">
        <v>15</v>
      </c>
      <c r="H111">
        <v>1.7000000000000001E-2</v>
      </c>
      <c r="I111">
        <v>0.01</v>
      </c>
      <c r="J111" s="23">
        <f t="shared" ref="J111:J139" si="10">$J$1*(H111-I111)</f>
        <v>0.18690000000000001</v>
      </c>
      <c r="K111" s="23">
        <f t="shared" si="9"/>
        <v>2.8035000000000001E-2</v>
      </c>
      <c r="L111" s="24">
        <f t="shared" ref="L111:L122" si="11">K111*1000</f>
        <v>28.035</v>
      </c>
      <c r="M111" s="19">
        <v>57</v>
      </c>
      <c r="N111" s="19">
        <v>2.3333333330000001</v>
      </c>
    </row>
    <row r="112" spans="1:14" x14ac:dyDescent="0.25">
      <c r="A112" t="s">
        <v>208</v>
      </c>
      <c r="C112" s="18">
        <v>43697</v>
      </c>
      <c r="D112" t="s">
        <v>118</v>
      </c>
      <c r="F112">
        <v>50</v>
      </c>
      <c r="G112">
        <v>15</v>
      </c>
      <c r="H112">
        <v>1.6E-2</v>
      </c>
      <c r="I112">
        <v>0.01</v>
      </c>
      <c r="J112" s="23">
        <f t="shared" si="10"/>
        <v>0.16020000000000001</v>
      </c>
      <c r="K112" s="23">
        <f t="shared" si="9"/>
        <v>4.8059999999999999E-2</v>
      </c>
      <c r="L112" s="24">
        <f t="shared" si="11"/>
        <v>48.059999999999995</v>
      </c>
      <c r="M112" s="19">
        <v>57</v>
      </c>
      <c r="N112" s="19">
        <v>2.3333333330000001</v>
      </c>
    </row>
    <row r="113" spans="1:14" x14ac:dyDescent="0.25">
      <c r="A113" t="s">
        <v>209</v>
      </c>
      <c r="C113" s="18">
        <v>44026</v>
      </c>
      <c r="D113" t="s">
        <v>174</v>
      </c>
      <c r="F113">
        <v>91</v>
      </c>
      <c r="G113">
        <v>15</v>
      </c>
      <c r="H113">
        <v>1.2999999999999999E-2</v>
      </c>
      <c r="I113">
        <v>6.0000000000000001E-3</v>
      </c>
      <c r="J113" s="23">
        <f t="shared" si="10"/>
        <v>0.18689999999999998</v>
      </c>
      <c r="K113" s="23">
        <f t="shared" si="9"/>
        <v>3.0807692307692303E-2</v>
      </c>
      <c r="L113" s="24">
        <f t="shared" si="11"/>
        <v>30.807692307692303</v>
      </c>
      <c r="M113">
        <v>26.56666666666667</v>
      </c>
      <c r="N113">
        <v>0</v>
      </c>
    </row>
    <row r="114" spans="1:14" x14ac:dyDescent="0.25">
      <c r="A114" t="s">
        <v>212</v>
      </c>
      <c r="C114" s="18">
        <v>44026</v>
      </c>
      <c r="D114" t="s">
        <v>126</v>
      </c>
      <c r="F114">
        <v>39</v>
      </c>
      <c r="G114">
        <v>15</v>
      </c>
      <c r="H114">
        <v>3.1E-2</v>
      </c>
      <c r="I114">
        <v>1.6E-2</v>
      </c>
      <c r="J114" s="23">
        <f t="shared" si="10"/>
        <v>0.40049999999999997</v>
      </c>
      <c r="K114" s="23">
        <f t="shared" si="9"/>
        <v>0.15403846153846151</v>
      </c>
      <c r="L114" s="24">
        <f t="shared" si="11"/>
        <v>154.03846153846152</v>
      </c>
      <c r="M114">
        <v>109.83333333333331</v>
      </c>
      <c r="N114">
        <v>1.3333333333333333</v>
      </c>
    </row>
    <row r="115" spans="1:14" x14ac:dyDescent="0.25">
      <c r="A115" t="s">
        <v>213</v>
      </c>
      <c r="C115" s="18">
        <v>43697</v>
      </c>
      <c r="D115" t="s">
        <v>118</v>
      </c>
      <c r="F115">
        <v>50</v>
      </c>
      <c r="G115">
        <v>15</v>
      </c>
      <c r="H115">
        <v>1.7999999999999999E-2</v>
      </c>
      <c r="I115">
        <v>0.01</v>
      </c>
      <c r="J115" s="23">
        <f t="shared" si="10"/>
        <v>0.21359999999999996</v>
      </c>
      <c r="K115" s="23">
        <f t="shared" si="9"/>
        <v>6.4079999999999984E-2</v>
      </c>
      <c r="L115" s="24">
        <f t="shared" si="11"/>
        <v>64.079999999999984</v>
      </c>
      <c r="M115" s="19">
        <v>57</v>
      </c>
      <c r="N115" s="19">
        <v>2.3333333330000001</v>
      </c>
    </row>
    <row r="116" spans="1:14" x14ac:dyDescent="0.25">
      <c r="A116" t="s">
        <v>214</v>
      </c>
      <c r="C116" s="18">
        <v>44027</v>
      </c>
      <c r="D116" t="s">
        <v>124</v>
      </c>
      <c r="F116">
        <v>45.5</v>
      </c>
      <c r="G116">
        <v>15</v>
      </c>
      <c r="H116">
        <v>1.4999999999999999E-2</v>
      </c>
      <c r="I116">
        <v>7.0000000000000001E-3</v>
      </c>
      <c r="J116" s="23">
        <f t="shared" si="10"/>
        <v>0.21360000000000001</v>
      </c>
      <c r="K116" s="23">
        <f t="shared" si="9"/>
        <v>7.0417582417582419E-2</v>
      </c>
      <c r="L116" s="24">
        <f t="shared" si="11"/>
        <v>70.417582417582423</v>
      </c>
      <c r="M116">
        <v>98.466666666666669</v>
      </c>
      <c r="N116">
        <v>1.0833333333333333</v>
      </c>
    </row>
    <row r="117" spans="1:14" x14ac:dyDescent="0.25">
      <c r="A117" t="s">
        <v>215</v>
      </c>
      <c r="C117" s="18">
        <v>44027</v>
      </c>
      <c r="D117" t="s">
        <v>148</v>
      </c>
      <c r="F117">
        <v>43</v>
      </c>
      <c r="G117">
        <v>15</v>
      </c>
      <c r="H117">
        <v>2.5999999999999999E-2</v>
      </c>
      <c r="I117">
        <v>1.4999999999999999E-2</v>
      </c>
      <c r="J117" s="23">
        <f t="shared" si="10"/>
        <v>0.29369999999999996</v>
      </c>
      <c r="K117" s="23">
        <f t="shared" si="9"/>
        <v>0.102453488372093</v>
      </c>
      <c r="L117" s="24">
        <f t="shared" si="11"/>
        <v>102.45348837209301</v>
      </c>
      <c r="M117">
        <v>96.2</v>
      </c>
      <c r="N117">
        <v>0</v>
      </c>
    </row>
    <row r="118" spans="1:14" x14ac:dyDescent="0.25">
      <c r="A118" t="s">
        <v>216</v>
      </c>
      <c r="C118" s="18">
        <v>44026</v>
      </c>
      <c r="D118" t="s">
        <v>192</v>
      </c>
      <c r="F118">
        <v>50</v>
      </c>
      <c r="G118">
        <v>15</v>
      </c>
      <c r="H118">
        <v>0.01</v>
      </c>
      <c r="I118">
        <v>7.0000000000000001E-3</v>
      </c>
      <c r="J118" s="23">
        <f t="shared" si="10"/>
        <v>8.0100000000000005E-2</v>
      </c>
      <c r="K118" s="23">
        <f t="shared" si="9"/>
        <v>2.4029999999999999E-2</v>
      </c>
      <c r="L118" s="24">
        <f t="shared" si="11"/>
        <v>24.029999999999998</v>
      </c>
      <c r="M118">
        <v>45.333333333333329</v>
      </c>
      <c r="N118">
        <v>1</v>
      </c>
    </row>
    <row r="119" spans="1:14" x14ac:dyDescent="0.25">
      <c r="A119" t="s">
        <v>217</v>
      </c>
      <c r="C119" s="18">
        <v>44027</v>
      </c>
      <c r="D119" t="s">
        <v>193</v>
      </c>
      <c r="F119">
        <v>42</v>
      </c>
      <c r="G119">
        <v>15</v>
      </c>
      <c r="H119">
        <v>7.0000000000000001E-3</v>
      </c>
      <c r="I119">
        <v>2E-3</v>
      </c>
      <c r="J119" s="23">
        <f t="shared" si="10"/>
        <v>0.13350000000000001</v>
      </c>
      <c r="K119" s="23">
        <f t="shared" si="9"/>
        <v>4.7678571428571424E-2</v>
      </c>
      <c r="L119" s="24">
        <f t="shared" si="11"/>
        <v>47.678571428571423</v>
      </c>
      <c r="M119">
        <v>52.633333333333333</v>
      </c>
      <c r="N119">
        <v>0.66666666666666663</v>
      </c>
    </row>
    <row r="120" spans="1:14" x14ac:dyDescent="0.25">
      <c r="A120" t="s">
        <v>218</v>
      </c>
      <c r="C120" s="18">
        <v>44026</v>
      </c>
      <c r="D120" t="s">
        <v>118</v>
      </c>
      <c r="F120">
        <v>42.5</v>
      </c>
      <c r="G120">
        <v>15</v>
      </c>
      <c r="H120">
        <v>1.2999999999999999E-2</v>
      </c>
      <c r="I120">
        <v>7.0000000000000001E-3</v>
      </c>
      <c r="J120" s="23">
        <f t="shared" si="10"/>
        <v>0.16019999999999998</v>
      </c>
      <c r="K120" s="23">
        <f t="shared" si="9"/>
        <v>5.6541176470588227E-2</v>
      </c>
      <c r="L120" s="24">
        <f t="shared" si="11"/>
        <v>56.541176470588226</v>
      </c>
      <c r="M120">
        <v>72.400000000000006</v>
      </c>
      <c r="N120">
        <v>2</v>
      </c>
    </row>
    <row r="121" spans="1:14" x14ac:dyDescent="0.25">
      <c r="A121" t="s">
        <v>219</v>
      </c>
      <c r="C121" s="18">
        <v>44026</v>
      </c>
      <c r="D121" t="s">
        <v>277</v>
      </c>
      <c r="E121" t="s">
        <v>275</v>
      </c>
      <c r="F121">
        <v>23</v>
      </c>
      <c r="G121">
        <v>15</v>
      </c>
      <c r="H121">
        <v>1.4E-2</v>
      </c>
      <c r="I121">
        <v>7.0000000000000001E-3</v>
      </c>
      <c r="J121" s="23">
        <f t="shared" si="10"/>
        <v>0.18690000000000001</v>
      </c>
      <c r="K121" s="23">
        <f t="shared" si="9"/>
        <v>0.12189130434782609</v>
      </c>
      <c r="L121" s="24">
        <f t="shared" si="11"/>
        <v>121.89130434782609</v>
      </c>
      <c r="M121">
        <v>100.8</v>
      </c>
      <c r="N121">
        <v>0</v>
      </c>
    </row>
    <row r="122" spans="1:14" x14ac:dyDescent="0.25">
      <c r="A122" t="s">
        <v>220</v>
      </c>
      <c r="C122" s="18">
        <v>44026</v>
      </c>
      <c r="D122" t="s">
        <v>221</v>
      </c>
      <c r="F122">
        <v>50</v>
      </c>
      <c r="G122">
        <v>15</v>
      </c>
      <c r="H122">
        <v>8.9999999999999993E-3</v>
      </c>
      <c r="I122">
        <v>4.0000000000000001E-3</v>
      </c>
      <c r="J122" s="23">
        <f t="shared" si="10"/>
        <v>0.13349999999999998</v>
      </c>
      <c r="K122" s="23">
        <f t="shared" si="9"/>
        <v>4.0049999999999988E-2</v>
      </c>
      <c r="L122" s="24">
        <f t="shared" si="11"/>
        <v>40.04999999999999</v>
      </c>
      <c r="M122" s="20">
        <v>44.633333333333333</v>
      </c>
      <c r="N122" s="20">
        <v>0.33333333333333331</v>
      </c>
    </row>
    <row r="123" spans="1:14" x14ac:dyDescent="0.25">
      <c r="A123" t="s">
        <v>222</v>
      </c>
      <c r="C123" s="18">
        <v>44027</v>
      </c>
      <c r="D123" t="s">
        <v>124</v>
      </c>
      <c r="F123">
        <v>45.5</v>
      </c>
      <c r="G123">
        <v>13</v>
      </c>
      <c r="H123">
        <v>0.02</v>
      </c>
      <c r="I123">
        <v>1.0999999999999999E-2</v>
      </c>
      <c r="J123" s="23">
        <f t="shared" si="10"/>
        <v>0.24030000000000001</v>
      </c>
      <c r="K123" s="23">
        <f t="shared" si="9"/>
        <v>6.8657142857142861E-2</v>
      </c>
      <c r="L123" s="24">
        <f t="shared" ref="L123:L127" si="12">K123*1000</f>
        <v>68.657142857142858</v>
      </c>
      <c r="M123">
        <v>98.466666666666669</v>
      </c>
      <c r="N123">
        <v>1.0833333333333333</v>
      </c>
    </row>
    <row r="124" spans="1:14" x14ac:dyDescent="0.25">
      <c r="A124" t="s">
        <v>223</v>
      </c>
      <c r="C124" s="18">
        <v>44027</v>
      </c>
      <c r="D124" t="s">
        <v>192</v>
      </c>
      <c r="F124">
        <v>50</v>
      </c>
      <c r="G124">
        <v>13</v>
      </c>
      <c r="H124">
        <v>1.2E-2</v>
      </c>
      <c r="I124">
        <v>8.0000000000000002E-3</v>
      </c>
      <c r="J124" s="23">
        <f t="shared" si="10"/>
        <v>0.10680000000000001</v>
      </c>
      <c r="K124" s="23">
        <f t="shared" si="9"/>
        <v>2.7768000000000001E-2</v>
      </c>
      <c r="L124" s="24">
        <f t="shared" si="12"/>
        <v>27.768000000000001</v>
      </c>
      <c r="M124">
        <v>45.333333333333329</v>
      </c>
      <c r="N124">
        <v>1</v>
      </c>
    </row>
    <row r="125" spans="1:14" x14ac:dyDescent="0.25">
      <c r="A125" t="s">
        <v>224</v>
      </c>
      <c r="C125" s="18">
        <v>44026</v>
      </c>
      <c r="D125" t="s">
        <v>193</v>
      </c>
      <c r="F125">
        <v>42</v>
      </c>
      <c r="G125">
        <v>13</v>
      </c>
      <c r="H125">
        <v>8.9999999999999993E-3</v>
      </c>
      <c r="I125">
        <v>5.0000000000000001E-3</v>
      </c>
      <c r="J125" s="23">
        <f t="shared" si="10"/>
        <v>0.10679999999999998</v>
      </c>
      <c r="K125" s="23">
        <f t="shared" si="9"/>
        <v>3.3057142857142847E-2</v>
      </c>
      <c r="L125" s="24">
        <f t="shared" si="12"/>
        <v>33.05714285714285</v>
      </c>
      <c r="M125">
        <v>52.633333333333333</v>
      </c>
      <c r="N125">
        <v>0.66666666666666663</v>
      </c>
    </row>
    <row r="126" spans="1:14" x14ac:dyDescent="0.25">
      <c r="A126" t="s">
        <v>225</v>
      </c>
      <c r="C126" s="18">
        <v>44027</v>
      </c>
      <c r="D126" t="s">
        <v>118</v>
      </c>
      <c r="F126">
        <v>42.5</v>
      </c>
      <c r="G126">
        <v>13</v>
      </c>
      <c r="H126">
        <v>1.4999999999999999E-2</v>
      </c>
      <c r="I126">
        <v>8.0000000000000002E-3</v>
      </c>
      <c r="J126" s="23">
        <f t="shared" si="10"/>
        <v>0.18689999999999998</v>
      </c>
      <c r="K126" s="23">
        <f t="shared" si="9"/>
        <v>5.7169411764705878E-2</v>
      </c>
      <c r="L126" s="24">
        <f t="shared" si="12"/>
        <v>57.169411764705877</v>
      </c>
      <c r="M126">
        <v>72.400000000000006</v>
      </c>
      <c r="N126">
        <v>2</v>
      </c>
    </row>
    <row r="127" spans="1:14" x14ac:dyDescent="0.25">
      <c r="A127" t="s">
        <v>226</v>
      </c>
      <c r="C127" s="18">
        <v>44026</v>
      </c>
      <c r="D127" t="s">
        <v>221</v>
      </c>
      <c r="F127">
        <v>50</v>
      </c>
      <c r="G127">
        <v>13</v>
      </c>
      <c r="H127">
        <v>0.01</v>
      </c>
      <c r="I127">
        <v>5.0000000000000001E-3</v>
      </c>
      <c r="J127" s="23">
        <f t="shared" si="10"/>
        <v>0.13350000000000001</v>
      </c>
      <c r="K127" s="23">
        <f t="shared" si="9"/>
        <v>3.4709999999999998E-2</v>
      </c>
      <c r="L127" s="24">
        <f t="shared" si="12"/>
        <v>34.71</v>
      </c>
      <c r="M127" s="20">
        <v>44.633333333333333</v>
      </c>
      <c r="N127" s="20">
        <v>0.33333333333333331</v>
      </c>
    </row>
    <row r="128" spans="1:14" x14ac:dyDescent="0.25">
      <c r="A128" t="s">
        <v>227</v>
      </c>
      <c r="C128" s="18">
        <v>43691</v>
      </c>
      <c r="D128" t="s">
        <v>125</v>
      </c>
      <c r="F128">
        <v>200</v>
      </c>
      <c r="G128">
        <v>15</v>
      </c>
      <c r="H128">
        <v>3.4000000000000002E-2</v>
      </c>
      <c r="I128">
        <v>2.5000000000000001E-2</v>
      </c>
      <c r="J128" s="23">
        <f t="shared" si="10"/>
        <v>0.24030000000000001</v>
      </c>
      <c r="K128" s="23">
        <f t="shared" si="9"/>
        <v>1.80225E-2</v>
      </c>
      <c r="L128" s="24">
        <f t="shared" ref="L128:L139" si="13">K128*1000</f>
        <v>18.022500000000001</v>
      </c>
      <c r="M128" s="20">
        <v>58.93333333333333</v>
      </c>
      <c r="N128">
        <v>1</v>
      </c>
    </row>
    <row r="129" spans="1:14" x14ac:dyDescent="0.25">
      <c r="A129" t="s">
        <v>228</v>
      </c>
      <c r="C129" s="18">
        <v>43691</v>
      </c>
      <c r="D129" t="s">
        <v>118</v>
      </c>
      <c r="F129">
        <v>75</v>
      </c>
      <c r="G129">
        <v>15</v>
      </c>
      <c r="H129">
        <v>2.3E-2</v>
      </c>
      <c r="I129">
        <v>1.4999999999999999E-2</v>
      </c>
      <c r="J129" s="23">
        <f t="shared" si="10"/>
        <v>0.21360000000000001</v>
      </c>
      <c r="K129" s="23">
        <f t="shared" si="9"/>
        <v>4.2720000000000001E-2</v>
      </c>
      <c r="L129" s="24">
        <f t="shared" si="13"/>
        <v>42.72</v>
      </c>
      <c r="M129">
        <v>58.566666666666663</v>
      </c>
      <c r="N129">
        <v>1</v>
      </c>
    </row>
    <row r="130" spans="1:14" x14ac:dyDescent="0.25">
      <c r="A130" t="s">
        <v>229</v>
      </c>
      <c r="C130" s="18">
        <v>43691</v>
      </c>
      <c r="D130" t="s">
        <v>120</v>
      </c>
      <c r="F130">
        <v>136</v>
      </c>
      <c r="G130">
        <v>15</v>
      </c>
      <c r="H130">
        <v>6.6000000000000003E-2</v>
      </c>
      <c r="I130">
        <v>4.4999999999999998E-2</v>
      </c>
      <c r="J130" s="23">
        <f t="shared" si="10"/>
        <v>0.56070000000000009</v>
      </c>
      <c r="K130" s="23">
        <f t="shared" si="9"/>
        <v>6.1841911764705888E-2</v>
      </c>
      <c r="L130" s="24">
        <f t="shared" si="13"/>
        <v>61.841911764705891</v>
      </c>
      <c r="M130">
        <v>124.2</v>
      </c>
      <c r="N130">
        <v>0</v>
      </c>
    </row>
    <row r="131" spans="1:14" x14ac:dyDescent="0.25">
      <c r="A131" t="s">
        <v>230</v>
      </c>
      <c r="C131" s="18">
        <v>43697</v>
      </c>
      <c r="D131" t="s">
        <v>126</v>
      </c>
      <c r="F131">
        <v>100</v>
      </c>
      <c r="G131">
        <v>15</v>
      </c>
      <c r="H131">
        <v>3.4000000000000002E-2</v>
      </c>
      <c r="I131">
        <v>2.1999999999999999E-2</v>
      </c>
      <c r="J131" s="23">
        <f t="shared" si="10"/>
        <v>0.32040000000000007</v>
      </c>
      <c r="K131" s="23">
        <f t="shared" ref="K131:K153" si="14">(J131*G131)/F131</f>
        <v>4.8060000000000012E-2</v>
      </c>
      <c r="L131" s="24">
        <f t="shared" si="13"/>
        <v>48.060000000000009</v>
      </c>
      <c r="M131">
        <v>51.43333333333333</v>
      </c>
      <c r="N131">
        <v>0.33333333333333331</v>
      </c>
    </row>
    <row r="132" spans="1:14" x14ac:dyDescent="0.25">
      <c r="A132" t="s">
        <v>231</v>
      </c>
      <c r="C132" s="18">
        <v>43691</v>
      </c>
      <c r="D132" t="s">
        <v>192</v>
      </c>
      <c r="F132">
        <v>200</v>
      </c>
      <c r="G132">
        <v>15</v>
      </c>
      <c r="H132">
        <v>0.03</v>
      </c>
      <c r="I132">
        <v>1.9E-2</v>
      </c>
      <c r="J132" s="23">
        <f t="shared" si="10"/>
        <v>0.29369999999999996</v>
      </c>
      <c r="K132" s="23">
        <f t="shared" si="14"/>
        <v>2.2027499999999995E-2</v>
      </c>
      <c r="L132" s="24">
        <f t="shared" si="13"/>
        <v>22.027499999999996</v>
      </c>
      <c r="M132">
        <v>30.866666666666667</v>
      </c>
      <c r="N132">
        <v>0</v>
      </c>
    </row>
    <row r="133" spans="1:14" x14ac:dyDescent="0.25">
      <c r="A133" t="s">
        <v>232</v>
      </c>
      <c r="C133" s="18">
        <v>43684</v>
      </c>
      <c r="D133" t="s">
        <v>192</v>
      </c>
      <c r="F133">
        <v>70</v>
      </c>
      <c r="G133">
        <v>15</v>
      </c>
      <c r="H133">
        <v>1.0999999999999999E-2</v>
      </c>
      <c r="I133">
        <v>6.0000000000000001E-3</v>
      </c>
      <c r="J133" s="23">
        <f t="shared" si="10"/>
        <v>0.13349999999999998</v>
      </c>
      <c r="K133" s="23">
        <f t="shared" si="14"/>
        <v>2.8607142857142848E-2</v>
      </c>
      <c r="L133" s="24">
        <f t="shared" si="13"/>
        <v>28.607142857142847</v>
      </c>
      <c r="M133">
        <v>65.099999999999994</v>
      </c>
      <c r="N133">
        <v>1</v>
      </c>
    </row>
    <row r="134" spans="1:14" x14ac:dyDescent="0.25">
      <c r="A134" t="s">
        <v>233</v>
      </c>
      <c r="C134" s="18">
        <v>43697</v>
      </c>
      <c r="D134" t="s">
        <v>118</v>
      </c>
      <c r="F134">
        <v>150</v>
      </c>
      <c r="G134">
        <v>15</v>
      </c>
      <c r="H134">
        <v>2.7E-2</v>
      </c>
      <c r="I134">
        <v>1.7000000000000001E-2</v>
      </c>
      <c r="J134" s="23">
        <f t="shared" si="10"/>
        <v>0.26699999999999996</v>
      </c>
      <c r="K134" s="23">
        <f t="shared" si="14"/>
        <v>2.6699999999999995E-2</v>
      </c>
      <c r="L134" s="24">
        <f t="shared" si="13"/>
        <v>26.699999999999996</v>
      </c>
      <c r="M134">
        <v>57.016666666666666</v>
      </c>
      <c r="N134">
        <v>2.3333333333333335</v>
      </c>
    </row>
    <row r="135" spans="1:14" x14ac:dyDescent="0.25">
      <c r="A135" t="s">
        <v>234</v>
      </c>
      <c r="C135" s="18">
        <v>43684</v>
      </c>
      <c r="D135" t="s">
        <v>126</v>
      </c>
      <c r="F135">
        <v>135</v>
      </c>
      <c r="G135">
        <v>15</v>
      </c>
      <c r="H135">
        <v>8.2000000000000003E-2</v>
      </c>
      <c r="I135">
        <v>5.0999999999999997E-2</v>
      </c>
      <c r="J135" s="23">
        <f t="shared" si="10"/>
        <v>0.8277000000000001</v>
      </c>
      <c r="K135" s="23">
        <f t="shared" si="14"/>
        <v>9.1966666666666683E-2</v>
      </c>
      <c r="L135" s="24">
        <f t="shared" si="13"/>
        <v>91.966666666666683</v>
      </c>
      <c r="M135">
        <v>135.89999999999998</v>
      </c>
      <c r="N135">
        <v>0.66666666666666663</v>
      </c>
    </row>
    <row r="136" spans="1:14" x14ac:dyDescent="0.25">
      <c r="A136" t="s">
        <v>235</v>
      </c>
      <c r="C136" s="18">
        <v>43697</v>
      </c>
      <c r="D136" t="s">
        <v>118</v>
      </c>
      <c r="F136">
        <v>100</v>
      </c>
      <c r="G136">
        <v>15</v>
      </c>
      <c r="H136">
        <v>1.9E-2</v>
      </c>
      <c r="I136">
        <v>1.2E-2</v>
      </c>
      <c r="J136" s="23">
        <f t="shared" si="10"/>
        <v>0.18689999999999998</v>
      </c>
      <c r="K136" s="23">
        <f t="shared" si="14"/>
        <v>2.8034999999999997E-2</v>
      </c>
      <c r="L136" s="24">
        <f t="shared" si="13"/>
        <v>28.034999999999997</v>
      </c>
    </row>
    <row r="137" spans="1:14" x14ac:dyDescent="0.25">
      <c r="A137" t="s">
        <v>236</v>
      </c>
      <c r="C137" s="18">
        <v>43684</v>
      </c>
      <c r="D137" t="s">
        <v>192</v>
      </c>
      <c r="F137">
        <v>75</v>
      </c>
      <c r="G137">
        <v>15</v>
      </c>
      <c r="H137">
        <v>1.7000000000000001E-2</v>
      </c>
      <c r="I137">
        <v>1.2E-2</v>
      </c>
      <c r="J137" s="23">
        <f t="shared" si="10"/>
        <v>0.13350000000000004</v>
      </c>
      <c r="K137" s="23">
        <f t="shared" si="14"/>
        <v>2.6700000000000005E-2</v>
      </c>
      <c r="L137" s="24">
        <f t="shared" si="13"/>
        <v>26.700000000000006</v>
      </c>
    </row>
    <row r="138" spans="1:14" x14ac:dyDescent="0.25">
      <c r="A138" t="s">
        <v>237</v>
      </c>
      <c r="B138">
        <v>10</v>
      </c>
      <c r="C138" s="18">
        <v>44033</v>
      </c>
      <c r="D138" t="s">
        <v>124</v>
      </c>
      <c r="F138">
        <v>47</v>
      </c>
      <c r="G138">
        <v>15</v>
      </c>
      <c r="H138">
        <v>1.6E-2</v>
      </c>
      <c r="I138">
        <v>8.0000000000000002E-3</v>
      </c>
      <c r="J138" s="23">
        <f t="shared" si="10"/>
        <v>0.21360000000000001</v>
      </c>
      <c r="K138" s="23">
        <f t="shared" si="14"/>
        <v>6.8170212765957444E-2</v>
      </c>
      <c r="L138" s="24">
        <f t="shared" si="13"/>
        <v>68.170212765957444</v>
      </c>
      <c r="M138">
        <v>92.333333333333329</v>
      </c>
      <c r="N138">
        <v>1</v>
      </c>
    </row>
    <row r="139" spans="1:14" x14ac:dyDescent="0.25">
      <c r="A139" t="s">
        <v>238</v>
      </c>
      <c r="B139">
        <v>10</v>
      </c>
      <c r="C139" s="18">
        <v>44027</v>
      </c>
      <c r="D139" t="s">
        <v>149</v>
      </c>
      <c r="F139">
        <v>100</v>
      </c>
      <c r="G139">
        <v>15</v>
      </c>
      <c r="H139">
        <v>1.4999999999999999E-2</v>
      </c>
      <c r="I139">
        <v>7.0000000000000001E-3</v>
      </c>
      <c r="J139" s="23">
        <f t="shared" si="10"/>
        <v>0.21360000000000001</v>
      </c>
      <c r="K139" s="23">
        <f t="shared" si="14"/>
        <v>3.2039999999999999E-2</v>
      </c>
      <c r="L139" s="24">
        <f t="shared" si="13"/>
        <v>32.04</v>
      </c>
      <c r="M139">
        <v>22.999999999999996</v>
      </c>
      <c r="N139">
        <v>2</v>
      </c>
    </row>
    <row r="140" spans="1:14" x14ac:dyDescent="0.25">
      <c r="A140" t="s">
        <v>239</v>
      </c>
      <c r="B140">
        <v>10</v>
      </c>
      <c r="C140" s="18">
        <v>44033</v>
      </c>
      <c r="D140" t="s">
        <v>126</v>
      </c>
      <c r="F140">
        <v>34.5</v>
      </c>
      <c r="G140">
        <v>15</v>
      </c>
      <c r="H140">
        <v>2.5999999999999999E-2</v>
      </c>
      <c r="I140">
        <v>1.4E-2</v>
      </c>
      <c r="J140" s="23">
        <f t="shared" ref="J140:J144" si="15">$J$1*(H140-I140)</f>
        <v>0.32039999999999996</v>
      </c>
      <c r="K140" s="23">
        <f t="shared" si="14"/>
        <v>0.13930434782608694</v>
      </c>
      <c r="L140" s="24">
        <f t="shared" ref="L140:L144" si="16">K140*1000</f>
        <v>139.30434782608694</v>
      </c>
      <c r="M140" s="20">
        <v>97.000000000000014</v>
      </c>
      <c r="N140" s="25">
        <v>0</v>
      </c>
    </row>
    <row r="141" spans="1:14" x14ac:dyDescent="0.25">
      <c r="A141" t="s">
        <v>240</v>
      </c>
      <c r="B141">
        <v>10</v>
      </c>
      <c r="C141" s="18">
        <v>44033</v>
      </c>
      <c r="D141" t="s">
        <v>151</v>
      </c>
      <c r="F141">
        <v>37</v>
      </c>
      <c r="G141">
        <v>15</v>
      </c>
      <c r="H141">
        <v>1.2E-2</v>
      </c>
      <c r="I141">
        <v>7.0000000000000001E-3</v>
      </c>
      <c r="J141" s="23">
        <f t="shared" si="15"/>
        <v>0.13350000000000001</v>
      </c>
      <c r="K141" s="23">
        <f t="shared" si="14"/>
        <v>5.4121621621621617E-2</v>
      </c>
      <c r="L141" s="24">
        <f t="shared" si="16"/>
        <v>54.121621621621614</v>
      </c>
      <c r="M141">
        <v>71.066666666666663</v>
      </c>
      <c r="N141">
        <v>0</v>
      </c>
    </row>
    <row r="142" spans="1:14" x14ac:dyDescent="0.25">
      <c r="A142" t="s">
        <v>241</v>
      </c>
      <c r="B142">
        <v>10</v>
      </c>
      <c r="C142" s="18">
        <v>44033</v>
      </c>
      <c r="D142" t="s">
        <v>149</v>
      </c>
      <c r="E142" t="s">
        <v>276</v>
      </c>
      <c r="F142">
        <v>51</v>
      </c>
      <c r="G142">
        <v>15</v>
      </c>
      <c r="H142">
        <v>2.4E-2</v>
      </c>
      <c r="I142">
        <v>1.2999999999999999E-2</v>
      </c>
      <c r="J142" s="23">
        <f t="shared" si="15"/>
        <v>0.29370000000000002</v>
      </c>
      <c r="K142" s="23">
        <f t="shared" si="14"/>
        <v>8.6382352941176466E-2</v>
      </c>
      <c r="L142" s="24">
        <f t="shared" si="16"/>
        <v>86.382352941176464</v>
      </c>
      <c r="M142">
        <v>74.766666666666666</v>
      </c>
      <c r="N142">
        <v>0</v>
      </c>
    </row>
    <row r="143" spans="1:14" x14ac:dyDescent="0.25">
      <c r="A143" t="s">
        <v>242</v>
      </c>
      <c r="B143">
        <v>10</v>
      </c>
      <c r="C143" s="18">
        <v>44033</v>
      </c>
      <c r="D143" t="s">
        <v>192</v>
      </c>
      <c r="F143">
        <v>37</v>
      </c>
      <c r="G143">
        <v>15</v>
      </c>
      <c r="H143">
        <v>1.4999999999999999E-2</v>
      </c>
      <c r="I143">
        <v>7.0000000000000001E-3</v>
      </c>
      <c r="J143" s="23">
        <f t="shared" si="15"/>
        <v>0.21360000000000001</v>
      </c>
      <c r="K143" s="23">
        <f t="shared" si="14"/>
        <v>8.6594594594594593E-2</v>
      </c>
      <c r="L143" s="24">
        <f t="shared" si="16"/>
        <v>86.594594594594597</v>
      </c>
      <c r="M143">
        <v>80.5</v>
      </c>
      <c r="N143">
        <v>0</v>
      </c>
    </row>
    <row r="144" spans="1:14" x14ac:dyDescent="0.25">
      <c r="A144" t="s">
        <v>243</v>
      </c>
      <c r="B144">
        <v>10</v>
      </c>
      <c r="C144" s="18">
        <v>44033</v>
      </c>
      <c r="D144" t="s">
        <v>118</v>
      </c>
      <c r="F144">
        <v>48</v>
      </c>
      <c r="G144">
        <v>15</v>
      </c>
      <c r="H144">
        <v>1.7999999999999999E-2</v>
      </c>
      <c r="I144">
        <v>0.01</v>
      </c>
      <c r="J144" s="23">
        <f t="shared" si="15"/>
        <v>0.21359999999999996</v>
      </c>
      <c r="K144" s="23">
        <f t="shared" si="14"/>
        <v>6.674999999999999E-2</v>
      </c>
      <c r="L144" s="24">
        <f t="shared" si="16"/>
        <v>66.749999999999986</v>
      </c>
      <c r="M144">
        <v>106.66666666666666</v>
      </c>
      <c r="N144">
        <v>0.5</v>
      </c>
    </row>
    <row r="145" spans="1:14" x14ac:dyDescent="0.25">
      <c r="A145" t="s">
        <v>244</v>
      </c>
      <c r="B145">
        <v>10</v>
      </c>
      <c r="C145" s="18">
        <v>44032</v>
      </c>
      <c r="D145" t="s">
        <v>254</v>
      </c>
      <c r="F145">
        <v>48</v>
      </c>
      <c r="G145">
        <v>15</v>
      </c>
      <c r="H145">
        <v>5.0000000000000001E-3</v>
      </c>
      <c r="I145">
        <v>4.0000000000000001E-3</v>
      </c>
      <c r="J145" s="23">
        <f t="shared" ref="J145:J150" si="17">$J$1*(H145-I145)</f>
        <v>2.6700000000000002E-2</v>
      </c>
      <c r="K145" s="23">
        <f t="shared" si="14"/>
        <v>8.3437500000000005E-3</v>
      </c>
      <c r="L145" s="24">
        <f t="shared" ref="L145:L150" si="18">K145*1000</f>
        <v>8.34375</v>
      </c>
      <c r="M145">
        <v>8.9</v>
      </c>
      <c r="N145">
        <v>0</v>
      </c>
    </row>
    <row r="146" spans="1:14" x14ac:dyDescent="0.25">
      <c r="A146" t="s">
        <v>245</v>
      </c>
      <c r="B146">
        <v>10</v>
      </c>
      <c r="C146" s="18">
        <v>44032</v>
      </c>
      <c r="D146" t="s">
        <v>255</v>
      </c>
      <c r="F146">
        <v>44</v>
      </c>
      <c r="G146">
        <v>15</v>
      </c>
      <c r="H146">
        <v>2.5000000000000001E-2</v>
      </c>
      <c r="I146">
        <v>1.6E-2</v>
      </c>
      <c r="J146" s="23">
        <f t="shared" si="17"/>
        <v>0.24030000000000001</v>
      </c>
      <c r="K146" s="23">
        <f t="shared" si="14"/>
        <v>8.1920454545454546E-2</v>
      </c>
      <c r="L146" s="24">
        <f t="shared" si="18"/>
        <v>81.920454545454547</v>
      </c>
      <c r="M146">
        <v>89.866666666666674</v>
      </c>
      <c r="N146">
        <v>0</v>
      </c>
    </row>
    <row r="147" spans="1:14" x14ac:dyDescent="0.25">
      <c r="A147" t="s">
        <v>246</v>
      </c>
      <c r="B147">
        <v>10</v>
      </c>
      <c r="C147" s="18">
        <v>44026</v>
      </c>
      <c r="D147" t="s">
        <v>277</v>
      </c>
      <c r="E147" t="s">
        <v>275</v>
      </c>
      <c r="F147">
        <v>25</v>
      </c>
      <c r="G147">
        <v>15</v>
      </c>
      <c r="H147">
        <v>1.6E-2</v>
      </c>
      <c r="I147">
        <v>8.9999999999999993E-3</v>
      </c>
      <c r="J147" s="23">
        <f t="shared" si="17"/>
        <v>0.18690000000000001</v>
      </c>
      <c r="K147" s="23">
        <f t="shared" si="14"/>
        <v>0.11214</v>
      </c>
      <c r="L147" s="24">
        <f t="shared" si="18"/>
        <v>112.14</v>
      </c>
      <c r="M147">
        <v>100.8</v>
      </c>
      <c r="N147">
        <v>0</v>
      </c>
    </row>
    <row r="148" spans="1:14" x14ac:dyDescent="0.25">
      <c r="A148" t="s">
        <v>247</v>
      </c>
      <c r="B148">
        <v>10</v>
      </c>
      <c r="C148" s="18">
        <v>44032</v>
      </c>
      <c r="D148" t="s">
        <v>221</v>
      </c>
      <c r="F148">
        <v>49</v>
      </c>
      <c r="G148">
        <v>15</v>
      </c>
      <c r="H148">
        <v>1.7999999999999999E-2</v>
      </c>
      <c r="I148">
        <v>1.2E-2</v>
      </c>
      <c r="J148" s="23">
        <f t="shared" si="17"/>
        <v>0.16019999999999995</v>
      </c>
      <c r="K148" s="23">
        <f t="shared" si="14"/>
        <v>4.9040816326530595E-2</v>
      </c>
      <c r="L148" s="24">
        <f t="shared" si="18"/>
        <v>49.040816326530596</v>
      </c>
      <c r="M148">
        <v>49.2</v>
      </c>
      <c r="N148">
        <v>0</v>
      </c>
    </row>
    <row r="149" spans="1:14" x14ac:dyDescent="0.25">
      <c r="A149" t="s">
        <v>248</v>
      </c>
      <c r="B149">
        <v>10</v>
      </c>
      <c r="C149" s="18">
        <v>44033</v>
      </c>
      <c r="D149" t="s">
        <v>172</v>
      </c>
      <c r="F149">
        <v>50</v>
      </c>
      <c r="G149">
        <v>15</v>
      </c>
      <c r="H149">
        <v>1.7999999999999999E-2</v>
      </c>
      <c r="I149">
        <v>0.01</v>
      </c>
      <c r="J149" s="23">
        <f t="shared" si="17"/>
        <v>0.21359999999999996</v>
      </c>
      <c r="K149" s="23">
        <f t="shared" si="14"/>
        <v>6.4079999999999984E-2</v>
      </c>
      <c r="L149" s="24">
        <f t="shared" si="18"/>
        <v>64.079999999999984</v>
      </c>
      <c r="M149">
        <v>88.600000000000009</v>
      </c>
      <c r="N149">
        <v>2</v>
      </c>
    </row>
    <row r="150" spans="1:14" x14ac:dyDescent="0.25">
      <c r="A150" t="s">
        <v>249</v>
      </c>
      <c r="B150">
        <v>10</v>
      </c>
      <c r="C150" s="18">
        <v>44032</v>
      </c>
      <c r="D150" t="s">
        <v>193</v>
      </c>
      <c r="F150">
        <v>51</v>
      </c>
      <c r="G150">
        <v>15</v>
      </c>
      <c r="H150">
        <v>1.2E-2</v>
      </c>
      <c r="I150">
        <v>8.0000000000000002E-3</v>
      </c>
      <c r="J150" s="23">
        <f t="shared" si="17"/>
        <v>0.10680000000000001</v>
      </c>
      <c r="K150" s="23">
        <f t="shared" si="14"/>
        <v>3.1411764705882354E-2</v>
      </c>
      <c r="L150" s="24">
        <f t="shared" si="18"/>
        <v>31.411764705882355</v>
      </c>
      <c r="M150">
        <v>49.63333333333334</v>
      </c>
      <c r="N150">
        <v>2</v>
      </c>
    </row>
    <row r="151" spans="1:14" x14ac:dyDescent="0.25">
      <c r="A151" t="s">
        <v>250</v>
      </c>
      <c r="B151">
        <v>10</v>
      </c>
      <c r="C151" s="18">
        <v>44033</v>
      </c>
      <c r="D151" t="s">
        <v>174</v>
      </c>
      <c r="F151">
        <v>45</v>
      </c>
      <c r="G151">
        <v>15</v>
      </c>
      <c r="H151">
        <v>0.02</v>
      </c>
      <c r="I151">
        <v>1.0999999999999999E-2</v>
      </c>
      <c r="J151" s="23">
        <f t="shared" ref="J151:J153" si="19">$J$1*(H151-I151)</f>
        <v>0.24030000000000001</v>
      </c>
      <c r="K151" s="23">
        <f t="shared" si="14"/>
        <v>8.0100000000000005E-2</v>
      </c>
      <c r="L151" s="24">
        <f t="shared" ref="L151:L176" si="20">K151*1000</f>
        <v>80.100000000000009</v>
      </c>
      <c r="M151">
        <v>66.400000000000006</v>
      </c>
      <c r="N151">
        <v>1</v>
      </c>
    </row>
    <row r="152" spans="1:14" x14ac:dyDescent="0.25">
      <c r="A152" t="s">
        <v>251</v>
      </c>
      <c r="B152">
        <v>10</v>
      </c>
      <c r="C152" s="18">
        <v>44033</v>
      </c>
      <c r="D152" t="s">
        <v>149</v>
      </c>
      <c r="F152">
        <v>50</v>
      </c>
      <c r="G152">
        <v>15</v>
      </c>
      <c r="H152">
        <v>2.4E-2</v>
      </c>
      <c r="I152">
        <v>1.4E-2</v>
      </c>
      <c r="J152" s="23">
        <f t="shared" si="19"/>
        <v>0.26700000000000002</v>
      </c>
      <c r="K152" s="23">
        <f t="shared" si="14"/>
        <v>8.0100000000000005E-2</v>
      </c>
      <c r="L152" s="24">
        <f t="shared" si="20"/>
        <v>80.100000000000009</v>
      </c>
      <c r="M152">
        <v>83.8</v>
      </c>
      <c r="N152">
        <v>0</v>
      </c>
    </row>
    <row r="153" spans="1:14" x14ac:dyDescent="0.25">
      <c r="A153" t="s">
        <v>252</v>
      </c>
      <c r="B153">
        <v>10</v>
      </c>
      <c r="C153" s="18">
        <v>44033</v>
      </c>
      <c r="D153" t="s">
        <v>148</v>
      </c>
      <c r="F153">
        <v>38</v>
      </c>
      <c r="G153">
        <v>15</v>
      </c>
      <c r="H153">
        <v>1.9E-2</v>
      </c>
      <c r="I153">
        <v>1.2E-2</v>
      </c>
      <c r="J153" s="23">
        <f t="shared" si="19"/>
        <v>0.18689999999999998</v>
      </c>
      <c r="K153" s="23">
        <f t="shared" si="14"/>
        <v>7.3776315789473676E-2</v>
      </c>
      <c r="L153" s="24">
        <f>K153*1000</f>
        <v>73.776315789473671</v>
      </c>
      <c r="M153">
        <v>102.26666666666667</v>
      </c>
      <c r="N153">
        <v>1</v>
      </c>
    </row>
    <row r="154" spans="1:14" x14ac:dyDescent="0.25">
      <c r="A154" t="s">
        <v>256</v>
      </c>
      <c r="B154">
        <v>11</v>
      </c>
      <c r="C154" s="18">
        <v>44040</v>
      </c>
      <c r="D154" t="s">
        <v>193</v>
      </c>
      <c r="F154">
        <v>51</v>
      </c>
      <c r="G154">
        <v>15</v>
      </c>
      <c r="H154" s="23">
        <v>1.4999999999999999E-2</v>
      </c>
      <c r="I154" s="23">
        <v>1.2999999999999999E-2</v>
      </c>
      <c r="J154" s="23">
        <f t="shared" ref="J154:J176" si="21">$J$1*(H154-I154)</f>
        <v>5.3400000000000003E-2</v>
      </c>
      <c r="K154" s="23">
        <f t="shared" ref="K154:K176" si="22">(J154*G154)/F154</f>
        <v>1.5705882352941177E-2</v>
      </c>
      <c r="L154" s="24">
        <f t="shared" si="20"/>
        <v>15.705882352941178</v>
      </c>
      <c r="M154">
        <v>49.366666666666667</v>
      </c>
      <c r="N154">
        <v>2</v>
      </c>
    </row>
    <row r="155" spans="1:14" x14ac:dyDescent="0.25">
      <c r="A155" t="s">
        <v>257</v>
      </c>
      <c r="B155">
        <v>11</v>
      </c>
      <c r="C155" s="18">
        <v>44041</v>
      </c>
      <c r="D155" t="s">
        <v>192</v>
      </c>
      <c r="F155">
        <v>38</v>
      </c>
      <c r="G155">
        <v>15</v>
      </c>
      <c r="H155" s="23">
        <v>1.4E-2</v>
      </c>
      <c r="I155" s="23">
        <v>1.2E-2</v>
      </c>
      <c r="J155" s="23">
        <f t="shared" si="21"/>
        <v>5.3400000000000003E-2</v>
      </c>
      <c r="K155" s="23">
        <f t="shared" si="22"/>
        <v>2.1078947368421055E-2</v>
      </c>
      <c r="L155" s="24">
        <f t="shared" si="20"/>
        <v>21.078947368421055</v>
      </c>
      <c r="M155">
        <v>73.900000000000006</v>
      </c>
      <c r="N155">
        <v>1</v>
      </c>
    </row>
    <row r="156" spans="1:14" x14ac:dyDescent="0.25">
      <c r="A156" t="s">
        <v>258</v>
      </c>
      <c r="B156">
        <v>11</v>
      </c>
      <c r="C156" s="18">
        <v>44039</v>
      </c>
      <c r="D156" t="s">
        <v>255</v>
      </c>
      <c r="F156">
        <v>51</v>
      </c>
      <c r="G156">
        <v>15</v>
      </c>
      <c r="H156">
        <v>2.7E-2</v>
      </c>
      <c r="I156">
        <v>1.6E-2</v>
      </c>
      <c r="J156" s="23">
        <f t="shared" si="21"/>
        <v>0.29369999999999996</v>
      </c>
      <c r="K156" s="23">
        <f t="shared" si="22"/>
        <v>8.6382352941176452E-2</v>
      </c>
      <c r="L156" s="24">
        <f t="shared" si="20"/>
        <v>86.38235294117645</v>
      </c>
      <c r="M156">
        <v>123.99999999999999</v>
      </c>
      <c r="N156">
        <v>0</v>
      </c>
    </row>
    <row r="157" spans="1:14" x14ac:dyDescent="0.25">
      <c r="A157" t="s">
        <v>259</v>
      </c>
      <c r="B157">
        <v>11</v>
      </c>
      <c r="C157" s="18">
        <v>44040</v>
      </c>
      <c r="D157" t="s">
        <v>118</v>
      </c>
      <c r="F157">
        <v>31</v>
      </c>
      <c r="G157">
        <v>15</v>
      </c>
      <c r="H157">
        <v>8.9999999999999993E-3</v>
      </c>
      <c r="I157">
        <v>7.0000000000000001E-3</v>
      </c>
      <c r="J157" s="23">
        <f t="shared" si="21"/>
        <v>5.3399999999999975E-2</v>
      </c>
      <c r="K157" s="23">
        <f t="shared" si="22"/>
        <v>2.5838709677419341E-2</v>
      </c>
      <c r="L157" s="24">
        <f t="shared" si="20"/>
        <v>25.838709677419342</v>
      </c>
      <c r="M157">
        <v>58.966666666666661</v>
      </c>
      <c r="N157">
        <v>3.6666666666666665</v>
      </c>
    </row>
    <row r="158" spans="1:14" x14ac:dyDescent="0.25">
      <c r="A158" t="s">
        <v>260</v>
      </c>
      <c r="B158">
        <v>11</v>
      </c>
      <c r="C158" s="18">
        <v>44039</v>
      </c>
      <c r="D158" t="s">
        <v>273</v>
      </c>
      <c r="F158">
        <v>49</v>
      </c>
      <c r="G158">
        <v>15</v>
      </c>
      <c r="H158">
        <v>0.02</v>
      </c>
      <c r="I158">
        <v>1.4E-2</v>
      </c>
      <c r="J158" s="23">
        <f t="shared" si="21"/>
        <v>0.16020000000000001</v>
      </c>
      <c r="K158" s="23">
        <f t="shared" si="22"/>
        <v>4.9040816326530616E-2</v>
      </c>
      <c r="L158" s="24">
        <f t="shared" si="20"/>
        <v>49.040816326530617</v>
      </c>
      <c r="M158">
        <v>66.000000000000014</v>
      </c>
      <c r="N158">
        <v>0</v>
      </c>
    </row>
    <row r="159" spans="1:14" x14ac:dyDescent="0.25">
      <c r="A159" t="s">
        <v>261</v>
      </c>
      <c r="B159">
        <v>11</v>
      </c>
      <c r="C159" s="18">
        <v>44040</v>
      </c>
      <c r="D159" t="s">
        <v>172</v>
      </c>
      <c r="E159" t="s">
        <v>276</v>
      </c>
      <c r="F159">
        <v>51.5</v>
      </c>
      <c r="G159">
        <v>15</v>
      </c>
      <c r="H159">
        <v>1.9E-2</v>
      </c>
      <c r="I159">
        <v>0.01</v>
      </c>
      <c r="J159" s="23">
        <f t="shared" si="21"/>
        <v>0.24029999999999999</v>
      </c>
      <c r="K159" s="23">
        <f t="shared" si="22"/>
        <v>6.999029126213592E-2</v>
      </c>
      <c r="L159" s="24">
        <f t="shared" si="20"/>
        <v>69.990291262135926</v>
      </c>
      <c r="M159">
        <v>92.800000000000011</v>
      </c>
      <c r="N159">
        <v>2</v>
      </c>
    </row>
    <row r="160" spans="1:14" x14ac:dyDescent="0.25">
      <c r="A160" t="s">
        <v>262</v>
      </c>
      <c r="B160">
        <v>11</v>
      </c>
      <c r="C160" s="18">
        <v>44041</v>
      </c>
      <c r="D160" t="s">
        <v>151</v>
      </c>
      <c r="F160">
        <v>50</v>
      </c>
      <c r="G160">
        <v>15</v>
      </c>
      <c r="H160">
        <v>0.02</v>
      </c>
      <c r="I160">
        <v>1.2E-2</v>
      </c>
      <c r="J160" s="23">
        <f t="shared" si="21"/>
        <v>0.21360000000000001</v>
      </c>
      <c r="K160" s="23">
        <f t="shared" si="22"/>
        <v>6.4079999999999998E-2</v>
      </c>
      <c r="L160" s="24">
        <f t="shared" si="20"/>
        <v>64.08</v>
      </c>
      <c r="M160">
        <v>71.833333333333329</v>
      </c>
      <c r="N160">
        <v>1</v>
      </c>
    </row>
    <row r="161" spans="1:14" x14ac:dyDescent="0.25">
      <c r="A161" t="s">
        <v>263</v>
      </c>
      <c r="B161">
        <v>11</v>
      </c>
      <c r="C161" s="18">
        <v>44039</v>
      </c>
      <c r="D161" t="s">
        <v>255</v>
      </c>
      <c r="E161" t="s">
        <v>275</v>
      </c>
      <c r="F161">
        <v>47</v>
      </c>
      <c r="G161">
        <v>15</v>
      </c>
      <c r="H161">
        <v>2.5000000000000001E-2</v>
      </c>
      <c r="I161">
        <v>1.6E-2</v>
      </c>
      <c r="J161" s="23">
        <f t="shared" si="21"/>
        <v>0.24030000000000001</v>
      </c>
      <c r="K161" s="23">
        <f t="shared" si="22"/>
        <v>7.6691489361702128E-2</v>
      </c>
      <c r="L161" s="24">
        <f t="shared" si="20"/>
        <v>76.691489361702125</v>
      </c>
      <c r="M161" s="20">
        <v>117.03333333333333</v>
      </c>
      <c r="N161" s="25">
        <v>0</v>
      </c>
    </row>
    <row r="162" spans="1:14" x14ac:dyDescent="0.25">
      <c r="A162" t="s">
        <v>264</v>
      </c>
      <c r="B162">
        <v>11</v>
      </c>
      <c r="C162" s="18">
        <v>44041</v>
      </c>
      <c r="D162" t="s">
        <v>148</v>
      </c>
      <c r="F162">
        <v>37.5</v>
      </c>
      <c r="G162">
        <v>15</v>
      </c>
      <c r="H162">
        <v>1.7000000000000001E-2</v>
      </c>
      <c r="I162">
        <v>0.01</v>
      </c>
      <c r="J162" s="23">
        <f t="shared" si="21"/>
        <v>0.18690000000000001</v>
      </c>
      <c r="K162" s="23">
        <f t="shared" si="22"/>
        <v>7.4760000000000007E-2</v>
      </c>
      <c r="L162" s="24">
        <f t="shared" si="20"/>
        <v>74.760000000000005</v>
      </c>
      <c r="M162">
        <v>74.566666666666663</v>
      </c>
      <c r="N162">
        <v>1</v>
      </c>
    </row>
    <row r="163" spans="1:14" x14ac:dyDescent="0.25">
      <c r="A163" t="s">
        <v>265</v>
      </c>
      <c r="B163">
        <v>11</v>
      </c>
      <c r="C163" s="18">
        <v>44040</v>
      </c>
      <c r="D163" t="s">
        <v>278</v>
      </c>
      <c r="F163">
        <v>104</v>
      </c>
      <c r="G163">
        <v>15</v>
      </c>
      <c r="H163">
        <v>5.0000000000000001E-3</v>
      </c>
      <c r="I163">
        <v>3.0000000000000001E-3</v>
      </c>
      <c r="J163" s="23">
        <f t="shared" si="21"/>
        <v>5.3400000000000003E-2</v>
      </c>
      <c r="K163" s="23">
        <f t="shared" si="22"/>
        <v>7.7019230769230776E-3</v>
      </c>
      <c r="L163" s="24">
        <f t="shared" si="20"/>
        <v>7.7019230769230775</v>
      </c>
      <c r="M163">
        <v>7.7999999999999989</v>
      </c>
      <c r="N163">
        <v>6.666666666666667</v>
      </c>
    </row>
    <row r="164" spans="1:14" x14ac:dyDescent="0.25">
      <c r="A164" t="s">
        <v>266</v>
      </c>
      <c r="B164">
        <v>11</v>
      </c>
      <c r="C164" s="18">
        <v>44041</v>
      </c>
      <c r="D164" t="s">
        <v>279</v>
      </c>
      <c r="F164">
        <v>50</v>
      </c>
      <c r="G164">
        <v>15</v>
      </c>
      <c r="H164">
        <v>7.0000000000000001E-3</v>
      </c>
      <c r="I164">
        <v>4.0000000000000001E-3</v>
      </c>
      <c r="J164" s="23">
        <f t="shared" si="21"/>
        <v>8.0100000000000005E-2</v>
      </c>
      <c r="K164" s="23">
        <f t="shared" si="22"/>
        <v>2.4029999999999999E-2</v>
      </c>
      <c r="L164" s="24">
        <f t="shared" si="20"/>
        <v>24.029999999999998</v>
      </c>
      <c r="M164">
        <v>34.93333333333333</v>
      </c>
      <c r="N164">
        <v>0</v>
      </c>
    </row>
    <row r="165" spans="1:14" x14ac:dyDescent="0.25">
      <c r="A165" t="s">
        <v>267</v>
      </c>
      <c r="B165">
        <v>11</v>
      </c>
      <c r="C165" s="18">
        <v>44041</v>
      </c>
      <c r="D165" t="s">
        <v>149</v>
      </c>
      <c r="F165">
        <v>22</v>
      </c>
      <c r="G165">
        <v>15</v>
      </c>
      <c r="H165">
        <v>3.1E-2</v>
      </c>
      <c r="I165">
        <v>1.7999999999999999E-2</v>
      </c>
      <c r="J165" s="23">
        <f t="shared" si="21"/>
        <v>0.34710000000000002</v>
      </c>
      <c r="K165" s="23">
        <f t="shared" si="22"/>
        <v>0.2366590909090909</v>
      </c>
      <c r="L165" s="24">
        <f t="shared" si="20"/>
        <v>236.65909090909091</v>
      </c>
      <c r="M165">
        <v>243.7</v>
      </c>
      <c r="N165">
        <v>0</v>
      </c>
    </row>
    <row r="166" spans="1:14" x14ac:dyDescent="0.25">
      <c r="A166" t="s">
        <v>268</v>
      </c>
      <c r="B166">
        <v>9</v>
      </c>
      <c r="C166" s="18">
        <v>44026</v>
      </c>
      <c r="D166" t="s">
        <v>172</v>
      </c>
      <c r="F166">
        <v>40</v>
      </c>
      <c r="G166">
        <v>15</v>
      </c>
      <c r="H166">
        <v>1.4999999999999999E-2</v>
      </c>
      <c r="I166">
        <v>8.9999999999999993E-3</v>
      </c>
      <c r="J166" s="23">
        <f t="shared" si="21"/>
        <v>0.16020000000000001</v>
      </c>
      <c r="K166" s="23">
        <f t="shared" si="22"/>
        <v>6.0075000000000003E-2</v>
      </c>
      <c r="L166" s="24">
        <f t="shared" si="20"/>
        <v>60.075000000000003</v>
      </c>
      <c r="M166">
        <v>111.70000000000002</v>
      </c>
      <c r="N166">
        <v>2</v>
      </c>
    </row>
    <row r="167" spans="1:14" x14ac:dyDescent="0.25">
      <c r="A167" t="s">
        <v>269</v>
      </c>
      <c r="B167">
        <v>11</v>
      </c>
      <c r="C167" s="18">
        <v>44040</v>
      </c>
      <c r="D167" t="s">
        <v>124</v>
      </c>
      <c r="F167">
        <v>49</v>
      </c>
      <c r="G167">
        <v>15</v>
      </c>
      <c r="H167">
        <v>1.4999999999999999E-2</v>
      </c>
      <c r="I167">
        <v>0.01</v>
      </c>
      <c r="J167" s="23">
        <f t="shared" si="21"/>
        <v>0.13349999999999998</v>
      </c>
      <c r="K167" s="23">
        <f t="shared" si="22"/>
        <v>4.0867346938775501E-2</v>
      </c>
      <c r="L167" s="24">
        <f t="shared" si="20"/>
        <v>40.867346938775498</v>
      </c>
      <c r="M167">
        <v>68.900000000000006</v>
      </c>
      <c r="N167">
        <v>2.6666666666666665</v>
      </c>
    </row>
    <row r="168" spans="1:14" x14ac:dyDescent="0.25">
      <c r="A168" t="s">
        <v>270</v>
      </c>
      <c r="B168">
        <v>11</v>
      </c>
      <c r="C168" s="18">
        <v>44041</v>
      </c>
      <c r="D168" t="s">
        <v>174</v>
      </c>
      <c r="F168">
        <v>38</v>
      </c>
      <c r="G168">
        <v>15</v>
      </c>
      <c r="H168">
        <v>2.4E-2</v>
      </c>
      <c r="I168">
        <v>1.4999999999999999E-2</v>
      </c>
      <c r="J168" s="23">
        <f t="shared" si="21"/>
        <v>0.24030000000000001</v>
      </c>
      <c r="K168" s="23">
        <f t="shared" si="22"/>
        <v>9.4855263157894748E-2</v>
      </c>
      <c r="L168" s="24">
        <f t="shared" si="20"/>
        <v>94.855263157894754</v>
      </c>
      <c r="M168">
        <v>95.3</v>
      </c>
      <c r="N168">
        <v>0.33333333333333331</v>
      </c>
    </row>
    <row r="169" spans="1:14" x14ac:dyDescent="0.25">
      <c r="A169" t="s">
        <v>271</v>
      </c>
      <c r="B169">
        <v>11</v>
      </c>
      <c r="C169" s="18">
        <v>44040</v>
      </c>
      <c r="D169" t="s">
        <v>172</v>
      </c>
      <c r="F169">
        <v>51</v>
      </c>
      <c r="G169">
        <v>15</v>
      </c>
      <c r="H169">
        <v>0.02</v>
      </c>
      <c r="I169">
        <v>1.2E-2</v>
      </c>
      <c r="J169" s="23">
        <f t="shared" si="21"/>
        <v>0.21360000000000001</v>
      </c>
      <c r="K169" s="23">
        <f t="shared" si="22"/>
        <v>6.2823529411764709E-2</v>
      </c>
      <c r="L169" s="24">
        <f t="shared" si="20"/>
        <v>62.82352941176471</v>
      </c>
      <c r="M169">
        <v>75.433333333333337</v>
      </c>
      <c r="N169">
        <v>0</v>
      </c>
    </row>
    <row r="170" spans="1:14" x14ac:dyDescent="0.25">
      <c r="A170" t="s">
        <v>272</v>
      </c>
      <c r="B170">
        <v>11</v>
      </c>
      <c r="C170" s="18">
        <v>44040</v>
      </c>
      <c r="D170" t="s">
        <v>126</v>
      </c>
      <c r="F170">
        <v>35</v>
      </c>
      <c r="G170">
        <v>15</v>
      </c>
      <c r="H170">
        <v>4.4999999999999998E-2</v>
      </c>
      <c r="I170">
        <v>2.8000000000000001E-2</v>
      </c>
      <c r="J170" s="23">
        <f t="shared" si="21"/>
        <v>0.45389999999999991</v>
      </c>
      <c r="K170" s="23">
        <f t="shared" si="22"/>
        <v>0.19452857142857138</v>
      </c>
      <c r="L170" s="24">
        <f t="shared" si="20"/>
        <v>194.52857142857138</v>
      </c>
      <c r="M170">
        <v>147.1</v>
      </c>
      <c r="N170">
        <v>0</v>
      </c>
    </row>
    <row r="171" spans="1:14" x14ac:dyDescent="0.25">
      <c r="A171" t="s">
        <v>281</v>
      </c>
      <c r="B171">
        <v>12</v>
      </c>
      <c r="C171" s="18">
        <v>44047</v>
      </c>
      <c r="D171" t="s">
        <v>148</v>
      </c>
      <c r="F171">
        <v>43.5</v>
      </c>
      <c r="G171">
        <v>15</v>
      </c>
      <c r="H171">
        <v>1.7999999999999999E-2</v>
      </c>
      <c r="I171">
        <v>1.2E-2</v>
      </c>
      <c r="J171" s="23">
        <f t="shared" si="21"/>
        <v>0.16019999999999995</v>
      </c>
      <c r="K171" s="23">
        <f t="shared" si="22"/>
        <v>5.5241379310344806E-2</v>
      </c>
      <c r="L171" s="24">
        <f t="shared" si="20"/>
        <v>55.241379310344804</v>
      </c>
      <c r="M171">
        <v>76.433333333333337</v>
      </c>
      <c r="N171">
        <v>0.33333333333333331</v>
      </c>
    </row>
    <row r="172" spans="1:14" x14ac:dyDescent="0.25">
      <c r="A172" t="s">
        <v>282</v>
      </c>
      <c r="B172">
        <v>12</v>
      </c>
      <c r="C172" s="18">
        <v>44046</v>
      </c>
      <c r="D172" t="s">
        <v>118</v>
      </c>
      <c r="F172">
        <v>46.5</v>
      </c>
      <c r="G172">
        <v>15</v>
      </c>
      <c r="H172">
        <v>1.2E-2</v>
      </c>
      <c r="I172">
        <v>6.0000000000000001E-3</v>
      </c>
      <c r="J172" s="23">
        <f t="shared" si="21"/>
        <v>0.16020000000000001</v>
      </c>
      <c r="K172" s="23">
        <f t="shared" si="22"/>
        <v>5.1677419354838709E-2</v>
      </c>
      <c r="L172" s="24">
        <f t="shared" si="20"/>
        <v>51.677419354838712</v>
      </c>
      <c r="M172">
        <v>86.63333333333334</v>
      </c>
      <c r="N172">
        <v>3</v>
      </c>
    </row>
    <row r="173" spans="1:14" x14ac:dyDescent="0.25">
      <c r="A173" t="s">
        <v>283</v>
      </c>
      <c r="B173">
        <v>12</v>
      </c>
      <c r="C173" s="18">
        <v>44046</v>
      </c>
      <c r="D173" t="s">
        <v>299</v>
      </c>
      <c r="F173">
        <v>57</v>
      </c>
      <c r="G173">
        <v>15</v>
      </c>
      <c r="H173">
        <v>3.0000000000000001E-3</v>
      </c>
      <c r="I173">
        <v>2E-3</v>
      </c>
      <c r="J173" s="23">
        <f t="shared" si="21"/>
        <v>2.6700000000000002E-2</v>
      </c>
      <c r="K173" s="23">
        <f t="shared" si="22"/>
        <v>7.0263157894736843E-3</v>
      </c>
      <c r="L173" s="24">
        <f t="shared" si="20"/>
        <v>7.0263157894736841</v>
      </c>
    </row>
    <row r="174" spans="1:14" x14ac:dyDescent="0.25">
      <c r="A174" t="s">
        <v>284</v>
      </c>
      <c r="B174">
        <v>12</v>
      </c>
      <c r="C174" s="18">
        <v>44046</v>
      </c>
      <c r="D174" t="s">
        <v>273</v>
      </c>
      <c r="F174">
        <v>46</v>
      </c>
      <c r="G174">
        <v>15</v>
      </c>
      <c r="H174">
        <v>0.03</v>
      </c>
      <c r="I174">
        <v>1.7999999999999999E-2</v>
      </c>
      <c r="J174" s="23">
        <f t="shared" si="21"/>
        <v>0.32040000000000002</v>
      </c>
      <c r="K174" s="23">
        <f t="shared" si="22"/>
        <v>0.10447826086956521</v>
      </c>
      <c r="L174" s="24">
        <f t="shared" si="20"/>
        <v>104.47826086956522</v>
      </c>
      <c r="M174">
        <v>158.43333333333334</v>
      </c>
      <c r="N174">
        <v>0</v>
      </c>
    </row>
    <row r="175" spans="1:14" x14ac:dyDescent="0.25">
      <c r="A175" t="s">
        <v>285</v>
      </c>
      <c r="B175">
        <v>12</v>
      </c>
      <c r="C175" s="18">
        <v>44047</v>
      </c>
      <c r="D175" t="s">
        <v>124</v>
      </c>
      <c r="F175">
        <v>43</v>
      </c>
      <c r="G175">
        <v>15</v>
      </c>
      <c r="H175">
        <v>8.9999999999999993E-3</v>
      </c>
      <c r="I175">
        <v>4.0000000000000001E-3</v>
      </c>
      <c r="J175" s="23">
        <f t="shared" si="21"/>
        <v>0.13349999999999998</v>
      </c>
      <c r="K175" s="23">
        <f t="shared" si="22"/>
        <v>4.6569767441860456E-2</v>
      </c>
      <c r="L175" s="24">
        <f t="shared" si="20"/>
        <v>46.569767441860456</v>
      </c>
      <c r="M175">
        <v>93.666666666666671</v>
      </c>
      <c r="N175">
        <v>1.4000000000000001</v>
      </c>
    </row>
    <row r="176" spans="1:14" x14ac:dyDescent="0.25">
      <c r="A176" t="s">
        <v>286</v>
      </c>
      <c r="B176">
        <v>12</v>
      </c>
      <c r="C176" s="18">
        <v>44046</v>
      </c>
      <c r="D176" t="s">
        <v>125</v>
      </c>
      <c r="F176">
        <v>45</v>
      </c>
      <c r="G176">
        <v>15</v>
      </c>
      <c r="H176">
        <v>1.6E-2</v>
      </c>
      <c r="I176">
        <v>8.9999999999999993E-3</v>
      </c>
      <c r="J176" s="23">
        <f t="shared" si="21"/>
        <v>0.18690000000000001</v>
      </c>
      <c r="K176" s="23">
        <f t="shared" si="22"/>
        <v>6.2300000000000001E-2</v>
      </c>
      <c r="L176" s="24">
        <f t="shared" si="20"/>
        <v>62.300000000000004</v>
      </c>
      <c r="M176">
        <v>143.69999999999999</v>
      </c>
      <c r="N176">
        <v>0</v>
      </c>
    </row>
    <row r="177" spans="1:15" x14ac:dyDescent="0.25">
      <c r="A177" t="s">
        <v>287</v>
      </c>
      <c r="B177">
        <v>12</v>
      </c>
      <c r="C177" s="18">
        <v>44046</v>
      </c>
      <c r="D177" t="s">
        <v>125</v>
      </c>
      <c r="E177" t="s">
        <v>276</v>
      </c>
      <c r="F177">
        <v>37</v>
      </c>
      <c r="G177">
        <v>15</v>
      </c>
      <c r="J177" s="23">
        <f t="shared" ref="J177:J188" si="23">$J$1*(H177-I177)</f>
        <v>0</v>
      </c>
      <c r="K177" s="23">
        <f t="shared" ref="K177:K188" si="24">(J177*G177)/F177</f>
        <v>0</v>
      </c>
      <c r="L177" s="24">
        <f t="shared" ref="L177:L188" si="25">K177*1000</f>
        <v>0</v>
      </c>
    </row>
    <row r="178" spans="1:15" x14ac:dyDescent="0.25">
      <c r="A178" t="s">
        <v>288</v>
      </c>
      <c r="B178">
        <v>12</v>
      </c>
      <c r="C178" s="18">
        <v>44046</v>
      </c>
      <c r="D178" t="s">
        <v>151</v>
      </c>
      <c r="F178">
        <v>50</v>
      </c>
      <c r="G178">
        <v>15</v>
      </c>
      <c r="H178">
        <v>2.1000000000000001E-2</v>
      </c>
      <c r="I178">
        <v>1.2E-2</v>
      </c>
      <c r="J178" s="23">
        <f t="shared" si="23"/>
        <v>0.24030000000000001</v>
      </c>
      <c r="K178" s="23">
        <f t="shared" si="24"/>
        <v>7.2090000000000001E-2</v>
      </c>
      <c r="L178" s="24">
        <f t="shared" si="25"/>
        <v>72.09</v>
      </c>
      <c r="M178">
        <v>78.23333333333332</v>
      </c>
      <c r="N178">
        <v>0.16666666666666666</v>
      </c>
    </row>
    <row r="179" spans="1:15" x14ac:dyDescent="0.25">
      <c r="A179" t="s">
        <v>289</v>
      </c>
      <c r="B179">
        <v>12</v>
      </c>
      <c r="C179" s="18">
        <v>44046</v>
      </c>
      <c r="D179" t="s">
        <v>255</v>
      </c>
      <c r="F179">
        <v>50</v>
      </c>
      <c r="G179">
        <v>15</v>
      </c>
      <c r="H179">
        <v>8.9999999999999993E-3</v>
      </c>
      <c r="I179">
        <v>4.0000000000000001E-3</v>
      </c>
      <c r="J179" s="23">
        <f t="shared" si="23"/>
        <v>0.13349999999999998</v>
      </c>
      <c r="K179" s="23">
        <f t="shared" si="24"/>
        <v>4.0049999999999988E-2</v>
      </c>
      <c r="L179" s="24">
        <f t="shared" si="25"/>
        <v>40.04999999999999</v>
      </c>
      <c r="M179">
        <v>44.399999999999991</v>
      </c>
      <c r="N179">
        <v>0</v>
      </c>
    </row>
    <row r="180" spans="1:15" x14ac:dyDescent="0.25">
      <c r="A180" t="s">
        <v>290</v>
      </c>
      <c r="B180">
        <v>12</v>
      </c>
      <c r="C180" s="18">
        <v>44047</v>
      </c>
      <c r="D180" t="s">
        <v>278</v>
      </c>
      <c r="F180">
        <v>44</v>
      </c>
      <c r="G180">
        <v>15</v>
      </c>
      <c r="H180">
        <v>3.2000000000000001E-2</v>
      </c>
      <c r="I180">
        <v>1.7999999999999999E-2</v>
      </c>
      <c r="J180" s="23">
        <f t="shared" si="23"/>
        <v>0.37380000000000002</v>
      </c>
      <c r="K180" s="23">
        <f t="shared" si="24"/>
        <v>0.12743181818181817</v>
      </c>
      <c r="L180" s="24">
        <f t="shared" si="25"/>
        <v>127.43181818181817</v>
      </c>
      <c r="M180">
        <v>194.86666666666667</v>
      </c>
      <c r="N180">
        <v>0</v>
      </c>
    </row>
    <row r="181" spans="1:15" x14ac:dyDescent="0.25">
      <c r="A181" t="s">
        <v>291</v>
      </c>
      <c r="B181">
        <v>12</v>
      </c>
      <c r="C181" s="18">
        <v>44047</v>
      </c>
      <c r="D181" t="s">
        <v>278</v>
      </c>
      <c r="E181" t="s">
        <v>275</v>
      </c>
      <c r="F181">
        <v>42.5</v>
      </c>
      <c r="G181">
        <v>15</v>
      </c>
      <c r="H181">
        <v>3.5000000000000003E-2</v>
      </c>
      <c r="I181">
        <v>0.02</v>
      </c>
      <c r="J181" s="23">
        <f t="shared" si="23"/>
        <v>0.40050000000000008</v>
      </c>
      <c r="K181" s="23">
        <f t="shared" si="24"/>
        <v>0.14135294117647063</v>
      </c>
      <c r="L181" s="24">
        <f t="shared" si="25"/>
        <v>141.35294117647064</v>
      </c>
      <c r="M181">
        <v>208.73333333333335</v>
      </c>
      <c r="N181">
        <v>0</v>
      </c>
    </row>
    <row r="182" spans="1:15" x14ac:dyDescent="0.25">
      <c r="A182" t="s">
        <v>292</v>
      </c>
      <c r="B182">
        <v>12</v>
      </c>
      <c r="C182" s="18">
        <v>44047</v>
      </c>
      <c r="D182" t="s">
        <v>193</v>
      </c>
      <c r="F182">
        <v>43.5</v>
      </c>
      <c r="G182">
        <v>15</v>
      </c>
      <c r="H182">
        <v>1.0999999999999999E-2</v>
      </c>
      <c r="I182">
        <v>6.0000000000000001E-3</v>
      </c>
      <c r="J182" s="23">
        <f t="shared" si="23"/>
        <v>0.13349999999999998</v>
      </c>
      <c r="K182" s="23">
        <f t="shared" si="24"/>
        <v>4.6034482758620675E-2</v>
      </c>
      <c r="L182" s="24">
        <f t="shared" si="25"/>
        <v>46.034482758620676</v>
      </c>
      <c r="M182">
        <v>83.63333333333334</v>
      </c>
      <c r="N182">
        <v>1</v>
      </c>
    </row>
    <row r="183" spans="1:15" x14ac:dyDescent="0.25">
      <c r="A183" t="s">
        <v>293</v>
      </c>
      <c r="B183">
        <v>12</v>
      </c>
      <c r="C183" s="18">
        <v>44047</v>
      </c>
      <c r="D183" t="s">
        <v>149</v>
      </c>
      <c r="F183">
        <v>50</v>
      </c>
      <c r="G183">
        <v>15</v>
      </c>
      <c r="H183">
        <v>5.7000000000000002E-2</v>
      </c>
      <c r="I183">
        <v>3.4000000000000002E-2</v>
      </c>
      <c r="J183" s="23">
        <f t="shared" si="23"/>
        <v>0.61409999999999998</v>
      </c>
      <c r="K183" s="23">
        <f t="shared" si="24"/>
        <v>0.18422999999999998</v>
      </c>
      <c r="L183" s="24">
        <f t="shared" si="25"/>
        <v>184.23</v>
      </c>
      <c r="M183">
        <v>264.53333333333336</v>
      </c>
      <c r="N183">
        <v>0</v>
      </c>
    </row>
    <row r="184" spans="1:15" x14ac:dyDescent="0.25">
      <c r="A184" t="s">
        <v>294</v>
      </c>
      <c r="B184">
        <v>12</v>
      </c>
      <c r="C184" s="18">
        <v>44048</v>
      </c>
      <c r="D184" t="s">
        <v>279</v>
      </c>
      <c r="F184">
        <v>50</v>
      </c>
      <c r="G184">
        <v>15</v>
      </c>
      <c r="H184">
        <v>4.0000000000000001E-3</v>
      </c>
      <c r="I184">
        <v>0</v>
      </c>
      <c r="J184" s="23">
        <f t="shared" si="23"/>
        <v>0.10680000000000001</v>
      </c>
      <c r="K184" s="23">
        <f t="shared" si="24"/>
        <v>3.2039999999999999E-2</v>
      </c>
      <c r="L184" s="24">
        <f t="shared" si="25"/>
        <v>32.04</v>
      </c>
      <c r="M184">
        <v>28.599999999999998</v>
      </c>
      <c r="N184">
        <v>0</v>
      </c>
    </row>
    <row r="185" spans="1:15" x14ac:dyDescent="0.25">
      <c r="A185" t="s">
        <v>295</v>
      </c>
      <c r="B185">
        <v>12</v>
      </c>
      <c r="C185" s="18">
        <v>44048</v>
      </c>
      <c r="D185" t="s">
        <v>172</v>
      </c>
      <c r="F185">
        <v>47</v>
      </c>
      <c r="G185">
        <v>15</v>
      </c>
      <c r="H185">
        <v>2.8000000000000001E-2</v>
      </c>
      <c r="I185">
        <v>1.9E-2</v>
      </c>
      <c r="J185" s="23">
        <f t="shared" si="23"/>
        <v>0.24030000000000001</v>
      </c>
      <c r="K185" s="23">
        <f t="shared" si="24"/>
        <v>7.6691489361702128E-2</v>
      </c>
      <c r="L185" s="24">
        <f t="shared" si="25"/>
        <v>76.691489361702125</v>
      </c>
      <c r="M185">
        <v>146.86666666666667</v>
      </c>
      <c r="N185">
        <v>1</v>
      </c>
    </row>
    <row r="186" spans="1:15" x14ac:dyDescent="0.25">
      <c r="A186" t="s">
        <v>296</v>
      </c>
      <c r="B186">
        <v>12</v>
      </c>
      <c r="C186" s="18">
        <v>44048</v>
      </c>
      <c r="D186" t="s">
        <v>192</v>
      </c>
      <c r="F186">
        <v>42</v>
      </c>
      <c r="G186">
        <v>15</v>
      </c>
      <c r="J186" s="23"/>
      <c r="K186" s="23"/>
      <c r="L186" s="24"/>
      <c r="M186">
        <v>255.1</v>
      </c>
      <c r="N186">
        <v>0</v>
      </c>
      <c r="O186" t="s">
        <v>322</v>
      </c>
    </row>
    <row r="187" spans="1:15" x14ac:dyDescent="0.25">
      <c r="A187" t="s">
        <v>297</v>
      </c>
      <c r="B187">
        <v>12</v>
      </c>
      <c r="C187" s="18">
        <v>44048</v>
      </c>
      <c r="D187" t="s">
        <v>126</v>
      </c>
      <c r="E187" t="s">
        <v>275</v>
      </c>
      <c r="F187">
        <v>48</v>
      </c>
      <c r="G187">
        <v>15</v>
      </c>
      <c r="H187">
        <v>4.1000000000000002E-2</v>
      </c>
      <c r="I187">
        <v>2.5999999999999999E-2</v>
      </c>
      <c r="J187" s="23">
        <f t="shared" si="23"/>
        <v>0.40050000000000008</v>
      </c>
      <c r="K187" s="23">
        <f t="shared" si="24"/>
        <v>0.12515625000000002</v>
      </c>
      <c r="L187" s="24">
        <f t="shared" si="25"/>
        <v>125.15625000000003</v>
      </c>
      <c r="M187">
        <v>105.8</v>
      </c>
      <c r="N187">
        <v>0</v>
      </c>
    </row>
    <row r="188" spans="1:15" x14ac:dyDescent="0.25">
      <c r="A188" t="s">
        <v>298</v>
      </c>
      <c r="B188">
        <v>12</v>
      </c>
      <c r="C188" s="18">
        <v>44048</v>
      </c>
      <c r="D188" t="s">
        <v>126</v>
      </c>
      <c r="F188">
        <v>49</v>
      </c>
      <c r="G188">
        <v>15</v>
      </c>
      <c r="H188">
        <v>3.9E-2</v>
      </c>
      <c r="I188">
        <v>2.3E-2</v>
      </c>
      <c r="J188" s="23">
        <f t="shared" si="23"/>
        <v>0.42720000000000002</v>
      </c>
      <c r="K188" s="23">
        <f t="shared" si="24"/>
        <v>0.13077551020408165</v>
      </c>
      <c r="L188" s="24">
        <f t="shared" si="25"/>
        <v>130.77551020408166</v>
      </c>
      <c r="M188">
        <v>117.23333333333333</v>
      </c>
      <c r="N188">
        <v>0.33333333333333331</v>
      </c>
    </row>
    <row r="189" spans="1:15" x14ac:dyDescent="0.25">
      <c r="A189" t="s">
        <v>300</v>
      </c>
      <c r="B189">
        <v>12</v>
      </c>
      <c r="C189" s="18">
        <v>44047</v>
      </c>
      <c r="D189" t="s">
        <v>148</v>
      </c>
      <c r="F189">
        <v>43.5</v>
      </c>
      <c r="G189">
        <v>13</v>
      </c>
      <c r="H189">
        <v>1.7999999999999999E-2</v>
      </c>
      <c r="I189">
        <v>1.2E-2</v>
      </c>
      <c r="J189" s="23">
        <f t="shared" ref="J189:J200" si="26">$J$1*(H189-I189)</f>
        <v>0.16019999999999995</v>
      </c>
      <c r="K189" s="23">
        <f t="shared" ref="K189:K200" si="27">(J189*G189)/F189</f>
        <v>4.7875862068965505E-2</v>
      </c>
      <c r="L189" s="24">
        <f t="shared" ref="L189:L200" si="28">K189*1000</f>
        <v>47.875862068965503</v>
      </c>
      <c r="M189">
        <v>76.433333333333337</v>
      </c>
      <c r="N189">
        <v>0.33333333333333331</v>
      </c>
    </row>
    <row r="190" spans="1:15" x14ac:dyDescent="0.25">
      <c r="A190" t="s">
        <v>301</v>
      </c>
      <c r="B190">
        <v>12</v>
      </c>
      <c r="C190" s="18">
        <v>44046</v>
      </c>
      <c r="D190" t="s">
        <v>118</v>
      </c>
      <c r="F190">
        <v>46.5</v>
      </c>
      <c r="G190">
        <v>13</v>
      </c>
      <c r="H190">
        <v>1.6E-2</v>
      </c>
      <c r="I190">
        <v>0.01</v>
      </c>
      <c r="J190" s="23">
        <f t="shared" si="26"/>
        <v>0.16020000000000001</v>
      </c>
      <c r="K190" s="23">
        <f t="shared" si="27"/>
        <v>4.4787096774193555E-2</v>
      </c>
      <c r="L190" s="24">
        <f t="shared" si="28"/>
        <v>44.787096774193557</v>
      </c>
      <c r="M190">
        <v>86.63333333333334</v>
      </c>
      <c r="N190">
        <v>3</v>
      </c>
    </row>
    <row r="191" spans="1:15" x14ac:dyDescent="0.25">
      <c r="A191" t="s">
        <v>302</v>
      </c>
      <c r="B191">
        <v>12</v>
      </c>
      <c r="C191" s="18">
        <v>44046</v>
      </c>
      <c r="D191" t="s">
        <v>273</v>
      </c>
      <c r="F191">
        <v>46</v>
      </c>
      <c r="G191">
        <v>13</v>
      </c>
      <c r="H191">
        <v>3.4000000000000002E-2</v>
      </c>
      <c r="I191">
        <v>0.02</v>
      </c>
      <c r="J191" s="23">
        <f t="shared" si="26"/>
        <v>0.37380000000000002</v>
      </c>
      <c r="K191" s="23">
        <f t="shared" si="27"/>
        <v>0.10563913043478261</v>
      </c>
      <c r="L191" s="24">
        <f t="shared" si="28"/>
        <v>105.63913043478261</v>
      </c>
      <c r="M191">
        <v>158.4</v>
      </c>
      <c r="N191">
        <v>0</v>
      </c>
    </row>
    <row r="192" spans="1:15" x14ac:dyDescent="0.25">
      <c r="A192" t="s">
        <v>303</v>
      </c>
      <c r="B192">
        <v>12</v>
      </c>
      <c r="C192" s="18">
        <v>44047</v>
      </c>
      <c r="D192" t="s">
        <v>124</v>
      </c>
      <c r="F192">
        <v>43</v>
      </c>
      <c r="G192">
        <v>11.5</v>
      </c>
      <c r="H192">
        <v>1.4999999999999999E-2</v>
      </c>
      <c r="I192">
        <v>8.9999999999999993E-3</v>
      </c>
      <c r="J192" s="23">
        <f t="shared" si="26"/>
        <v>0.16020000000000001</v>
      </c>
      <c r="K192" s="23">
        <f t="shared" si="27"/>
        <v>4.2844186046511627E-2</v>
      </c>
      <c r="L192" s="24">
        <f t="shared" si="28"/>
        <v>42.844186046511631</v>
      </c>
      <c r="M192">
        <v>93.7</v>
      </c>
      <c r="N192">
        <v>1.4000000000000001</v>
      </c>
    </row>
    <row r="193" spans="1:15" x14ac:dyDescent="0.25">
      <c r="A193" t="s">
        <v>304</v>
      </c>
      <c r="B193">
        <v>12</v>
      </c>
      <c r="C193" s="18">
        <v>44046</v>
      </c>
      <c r="D193" t="s">
        <v>125</v>
      </c>
      <c r="F193">
        <v>45</v>
      </c>
      <c r="G193">
        <v>10.5</v>
      </c>
      <c r="H193">
        <v>1.7000000000000001E-2</v>
      </c>
      <c r="I193">
        <v>0.01</v>
      </c>
      <c r="J193" s="23">
        <f t="shared" si="26"/>
        <v>0.18690000000000001</v>
      </c>
      <c r="K193" s="23">
        <f t="shared" si="27"/>
        <v>4.3610000000000003E-2</v>
      </c>
      <c r="L193" s="24">
        <f t="shared" si="28"/>
        <v>43.61</v>
      </c>
      <c r="M193">
        <v>143.69999999999999</v>
      </c>
      <c r="N193">
        <v>0</v>
      </c>
    </row>
    <row r="194" spans="1:15" x14ac:dyDescent="0.25">
      <c r="A194" t="s">
        <v>305</v>
      </c>
      <c r="B194">
        <v>12</v>
      </c>
      <c r="C194" s="18">
        <v>44046</v>
      </c>
      <c r="D194" t="s">
        <v>151</v>
      </c>
      <c r="F194">
        <v>50</v>
      </c>
      <c r="G194">
        <v>12</v>
      </c>
      <c r="H194">
        <v>2.1000000000000001E-2</v>
      </c>
      <c r="I194">
        <v>1.2E-2</v>
      </c>
      <c r="J194" s="23">
        <f t="shared" si="26"/>
        <v>0.24030000000000001</v>
      </c>
      <c r="K194" s="23">
        <f t="shared" si="27"/>
        <v>5.7672000000000008E-2</v>
      </c>
      <c r="L194" s="24">
        <f t="shared" si="28"/>
        <v>57.672000000000011</v>
      </c>
      <c r="M194">
        <v>78.2</v>
      </c>
      <c r="N194">
        <v>0.16666666666666666</v>
      </c>
    </row>
    <row r="195" spans="1:15" x14ac:dyDescent="0.25">
      <c r="A195" t="s">
        <v>306</v>
      </c>
      <c r="B195">
        <v>12</v>
      </c>
      <c r="C195" s="18">
        <v>44047</v>
      </c>
      <c r="D195" t="s">
        <v>278</v>
      </c>
      <c r="F195">
        <v>44</v>
      </c>
      <c r="G195">
        <v>13</v>
      </c>
      <c r="H195">
        <v>3.4000000000000002E-2</v>
      </c>
      <c r="I195">
        <v>0.02</v>
      </c>
      <c r="J195" s="23">
        <f t="shared" si="26"/>
        <v>0.37380000000000002</v>
      </c>
      <c r="K195" s="23">
        <f t="shared" si="27"/>
        <v>0.11044090909090909</v>
      </c>
      <c r="L195" s="24">
        <f t="shared" si="28"/>
        <v>110.44090909090909</v>
      </c>
      <c r="M195">
        <v>194.9</v>
      </c>
      <c r="N195">
        <v>0</v>
      </c>
    </row>
    <row r="196" spans="1:15" x14ac:dyDescent="0.25">
      <c r="A196" t="s">
        <v>307</v>
      </c>
      <c r="B196">
        <v>12</v>
      </c>
      <c r="C196" s="18">
        <v>44047</v>
      </c>
      <c r="D196" t="s">
        <v>278</v>
      </c>
      <c r="E196" t="s">
        <v>275</v>
      </c>
      <c r="F196">
        <v>42.5</v>
      </c>
      <c r="G196">
        <v>13</v>
      </c>
      <c r="H196">
        <v>3.5999999999999997E-2</v>
      </c>
      <c r="I196">
        <v>2.1000000000000001E-2</v>
      </c>
      <c r="J196" s="23">
        <f t="shared" si="26"/>
        <v>0.40049999999999986</v>
      </c>
      <c r="K196" s="23">
        <f t="shared" si="27"/>
        <v>0.12250588235294113</v>
      </c>
      <c r="L196" s="24">
        <f t="shared" si="28"/>
        <v>122.50588235294113</v>
      </c>
      <c r="M196">
        <v>208.7</v>
      </c>
      <c r="N196">
        <v>0</v>
      </c>
    </row>
    <row r="197" spans="1:15" x14ac:dyDescent="0.25">
      <c r="A197" t="s">
        <v>308</v>
      </c>
      <c r="B197">
        <v>12</v>
      </c>
      <c r="C197" s="18">
        <v>44047</v>
      </c>
      <c r="D197" t="s">
        <v>193</v>
      </c>
      <c r="F197">
        <v>43.5</v>
      </c>
      <c r="G197">
        <v>12.5</v>
      </c>
      <c r="H197">
        <v>1.2999999999999999E-2</v>
      </c>
      <c r="I197">
        <v>8.0000000000000002E-3</v>
      </c>
      <c r="J197" s="23">
        <f t="shared" si="26"/>
        <v>0.13349999999999998</v>
      </c>
      <c r="K197" s="23">
        <f t="shared" si="27"/>
        <v>3.8362068965517235E-2</v>
      </c>
      <c r="L197" s="24">
        <f t="shared" si="28"/>
        <v>38.362068965517231</v>
      </c>
      <c r="M197">
        <v>83.6</v>
      </c>
      <c r="N197">
        <v>1</v>
      </c>
    </row>
    <row r="198" spans="1:15" x14ac:dyDescent="0.25">
      <c r="A198" t="s">
        <v>309</v>
      </c>
      <c r="B198">
        <v>12</v>
      </c>
      <c r="C198" s="18">
        <v>44047</v>
      </c>
      <c r="D198" t="s">
        <v>149</v>
      </c>
      <c r="F198">
        <v>50</v>
      </c>
      <c r="G198">
        <v>12.5</v>
      </c>
      <c r="H198">
        <v>5.8000000000000003E-2</v>
      </c>
      <c r="I198">
        <v>3.4000000000000002E-2</v>
      </c>
      <c r="J198" s="23">
        <f t="shared" si="26"/>
        <v>0.64080000000000004</v>
      </c>
      <c r="K198" s="23">
        <f t="shared" si="27"/>
        <v>0.16020000000000001</v>
      </c>
      <c r="L198" s="24">
        <f t="shared" si="28"/>
        <v>160.20000000000002</v>
      </c>
      <c r="M198">
        <v>264.5</v>
      </c>
      <c r="N198">
        <v>0</v>
      </c>
    </row>
    <row r="199" spans="1:15" x14ac:dyDescent="0.25">
      <c r="A199" t="s">
        <v>310</v>
      </c>
      <c r="B199">
        <v>12</v>
      </c>
      <c r="C199" s="18">
        <v>44048</v>
      </c>
      <c r="D199" t="s">
        <v>172</v>
      </c>
      <c r="F199">
        <v>47</v>
      </c>
      <c r="G199">
        <v>13</v>
      </c>
      <c r="H199">
        <v>2.7E-2</v>
      </c>
      <c r="I199">
        <v>1.6E-2</v>
      </c>
      <c r="J199" s="23">
        <f t="shared" si="26"/>
        <v>0.29369999999999996</v>
      </c>
      <c r="K199" s="23">
        <f t="shared" si="27"/>
        <v>8.123617021276594E-2</v>
      </c>
      <c r="L199" s="24">
        <f t="shared" si="28"/>
        <v>81.236170212765941</v>
      </c>
      <c r="M199">
        <v>146.9</v>
      </c>
      <c r="N199">
        <v>1</v>
      </c>
    </row>
    <row r="200" spans="1:15" x14ac:dyDescent="0.25">
      <c r="A200" t="s">
        <v>323</v>
      </c>
      <c r="B200">
        <v>13</v>
      </c>
      <c r="C200" s="18">
        <v>44054</v>
      </c>
      <c r="D200" t="s">
        <v>124</v>
      </c>
      <c r="F200">
        <v>46.5</v>
      </c>
      <c r="G200">
        <v>15</v>
      </c>
      <c r="H200">
        <v>1.4E-2</v>
      </c>
      <c r="I200">
        <v>8.0000000000000002E-3</v>
      </c>
      <c r="J200" s="23">
        <f t="shared" si="26"/>
        <v>0.16020000000000001</v>
      </c>
      <c r="K200" s="23">
        <f t="shared" si="27"/>
        <v>5.1677419354838709E-2</v>
      </c>
      <c r="L200" s="24">
        <f t="shared" si="28"/>
        <v>51.677419354838712</v>
      </c>
      <c r="M200">
        <v>79.399999999999991</v>
      </c>
      <c r="N200">
        <v>1.6666666666666667</v>
      </c>
    </row>
    <row r="201" spans="1:15" x14ac:dyDescent="0.25">
      <c r="A201" t="s">
        <v>324</v>
      </c>
      <c r="B201">
        <v>13</v>
      </c>
      <c r="C201" s="18">
        <v>44054</v>
      </c>
      <c r="D201" t="s">
        <v>193</v>
      </c>
      <c r="F201">
        <v>42</v>
      </c>
      <c r="G201">
        <v>15</v>
      </c>
      <c r="O201" t="s">
        <v>322</v>
      </c>
    </row>
    <row r="202" spans="1:15" x14ac:dyDescent="0.25">
      <c r="A202" t="s">
        <v>325</v>
      </c>
      <c r="B202">
        <v>13</v>
      </c>
      <c r="C202" s="18">
        <v>44056</v>
      </c>
      <c r="D202" t="s">
        <v>174</v>
      </c>
      <c r="F202">
        <v>49</v>
      </c>
      <c r="G202">
        <v>15</v>
      </c>
      <c r="H202">
        <v>3.4000000000000002E-2</v>
      </c>
      <c r="I202">
        <v>2.1000000000000001E-2</v>
      </c>
      <c r="J202" s="23">
        <f t="shared" ref="J202" si="29">$J$1*(H202-I202)</f>
        <v>0.34710000000000002</v>
      </c>
      <c r="K202" s="23">
        <f t="shared" ref="K202" si="30">(J202*G202)/F202</f>
        <v>0.10625510204081633</v>
      </c>
      <c r="L202" s="24">
        <f t="shared" ref="L202" si="31">K202*1000</f>
        <v>106.25510204081633</v>
      </c>
      <c r="M202">
        <v>142.69999999999999</v>
      </c>
      <c r="N202">
        <v>0</v>
      </c>
    </row>
    <row r="203" spans="1:15" x14ac:dyDescent="0.25">
      <c r="A203" t="s">
        <v>326</v>
      </c>
      <c r="B203">
        <v>13</v>
      </c>
      <c r="C203" s="18">
        <v>44054</v>
      </c>
      <c r="D203" t="s">
        <v>125</v>
      </c>
      <c r="F203">
        <v>48</v>
      </c>
      <c r="G203">
        <v>15</v>
      </c>
      <c r="H203">
        <v>1.7999999999999999E-2</v>
      </c>
      <c r="I203">
        <v>3.0000000000000001E-3</v>
      </c>
      <c r="J203" s="23">
        <f t="shared" ref="J203:J261" si="32">$J$1*(H203-I203)</f>
        <v>0.40049999999999997</v>
      </c>
      <c r="K203" s="23">
        <f t="shared" ref="K203:K261" si="33">(J203*G203)/F203</f>
        <v>0.12515625</v>
      </c>
      <c r="L203" s="24">
        <f t="shared" ref="L203:L261" si="34">K203*1000</f>
        <v>125.15625</v>
      </c>
      <c r="M203">
        <v>81.400000000000006</v>
      </c>
      <c r="N203">
        <v>2</v>
      </c>
    </row>
    <row r="204" spans="1:15" x14ac:dyDescent="0.25">
      <c r="A204" t="s">
        <v>327</v>
      </c>
      <c r="B204">
        <v>13</v>
      </c>
      <c r="C204" s="18">
        <v>44053</v>
      </c>
      <c r="D204" t="s">
        <v>125</v>
      </c>
      <c r="E204" t="s">
        <v>275</v>
      </c>
      <c r="F204">
        <v>47.5</v>
      </c>
      <c r="G204">
        <v>15</v>
      </c>
      <c r="H204">
        <v>1.4999999999999999E-2</v>
      </c>
      <c r="I204">
        <v>8.0000000000000002E-3</v>
      </c>
      <c r="J204" s="23">
        <f t="shared" si="32"/>
        <v>0.18689999999999998</v>
      </c>
      <c r="K204" s="23">
        <f t="shared" si="33"/>
        <v>5.9021052631578939E-2</v>
      </c>
      <c r="L204" s="24">
        <f t="shared" si="34"/>
        <v>59.021052631578939</v>
      </c>
      <c r="M204">
        <v>59.699999999999996</v>
      </c>
      <c r="N204">
        <v>3</v>
      </c>
    </row>
    <row r="205" spans="1:15" x14ac:dyDescent="0.25">
      <c r="A205" t="s">
        <v>328</v>
      </c>
      <c r="B205">
        <v>13</v>
      </c>
      <c r="C205" s="18">
        <v>44054</v>
      </c>
      <c r="D205" t="s">
        <v>172</v>
      </c>
      <c r="F205">
        <v>42.5</v>
      </c>
      <c r="G205">
        <v>15</v>
      </c>
      <c r="H205">
        <v>2.4E-2</v>
      </c>
      <c r="I205">
        <v>1.4999999999999999E-2</v>
      </c>
      <c r="J205" s="23">
        <f t="shared" si="32"/>
        <v>0.24030000000000001</v>
      </c>
      <c r="K205" s="23">
        <f t="shared" si="33"/>
        <v>8.4811764705882364E-2</v>
      </c>
      <c r="L205" s="24">
        <f t="shared" si="34"/>
        <v>84.811764705882368</v>
      </c>
      <c r="M205">
        <v>146.9</v>
      </c>
      <c r="N205">
        <v>1</v>
      </c>
    </row>
    <row r="206" spans="1:15" x14ac:dyDescent="0.25">
      <c r="A206" t="s">
        <v>329</v>
      </c>
      <c r="B206">
        <v>13</v>
      </c>
      <c r="C206" s="18">
        <v>44054</v>
      </c>
      <c r="D206" t="s">
        <v>193</v>
      </c>
      <c r="E206" t="s">
        <v>275</v>
      </c>
      <c r="F206">
        <v>41</v>
      </c>
      <c r="G206">
        <v>15</v>
      </c>
      <c r="H206">
        <v>0.01</v>
      </c>
      <c r="I206">
        <v>7.0000000000000001E-3</v>
      </c>
      <c r="J206" s="23">
        <f t="shared" si="32"/>
        <v>8.0100000000000005E-2</v>
      </c>
      <c r="K206" s="23">
        <f t="shared" si="33"/>
        <v>2.930487804878049E-2</v>
      </c>
      <c r="L206" s="24">
        <f t="shared" si="34"/>
        <v>29.304878048780491</v>
      </c>
      <c r="M206">
        <v>60.3</v>
      </c>
      <c r="N206">
        <v>1</v>
      </c>
    </row>
    <row r="207" spans="1:15" x14ac:dyDescent="0.25">
      <c r="A207" t="s">
        <v>330</v>
      </c>
      <c r="B207">
        <v>13</v>
      </c>
      <c r="C207" s="18">
        <v>44056</v>
      </c>
      <c r="D207" t="s">
        <v>151</v>
      </c>
      <c r="F207">
        <v>49.5</v>
      </c>
      <c r="G207">
        <v>15</v>
      </c>
      <c r="J207" s="23"/>
      <c r="K207" s="23"/>
      <c r="L207" s="24"/>
      <c r="O207" t="s">
        <v>322</v>
      </c>
    </row>
    <row r="208" spans="1:15" x14ac:dyDescent="0.25">
      <c r="A208" t="s">
        <v>331</v>
      </c>
      <c r="B208">
        <v>13</v>
      </c>
      <c r="C208" s="18">
        <v>44054</v>
      </c>
      <c r="D208" t="s">
        <v>118</v>
      </c>
      <c r="F208">
        <v>33</v>
      </c>
      <c r="G208">
        <v>15</v>
      </c>
      <c r="H208">
        <v>1.0999999999999999E-2</v>
      </c>
      <c r="I208">
        <v>6.0000000000000001E-3</v>
      </c>
      <c r="J208" s="23">
        <f t="shared" si="32"/>
        <v>0.13349999999999998</v>
      </c>
      <c r="K208" s="23">
        <f t="shared" si="33"/>
        <v>6.068181818181817E-2</v>
      </c>
      <c r="L208" s="24">
        <f t="shared" si="34"/>
        <v>60.681818181818173</v>
      </c>
      <c r="M208">
        <v>81.599999999999994</v>
      </c>
      <c r="N208">
        <v>1</v>
      </c>
    </row>
    <row r="209" spans="1:17" x14ac:dyDescent="0.25">
      <c r="A209" t="s">
        <v>332</v>
      </c>
      <c r="B209">
        <v>13</v>
      </c>
      <c r="C209" s="18">
        <v>44056</v>
      </c>
      <c r="D209" t="s">
        <v>192</v>
      </c>
      <c r="F209">
        <v>49</v>
      </c>
      <c r="G209">
        <v>15</v>
      </c>
      <c r="H209">
        <v>3.2000000000000001E-2</v>
      </c>
      <c r="I209">
        <v>0.02</v>
      </c>
      <c r="J209" s="23">
        <f t="shared" si="32"/>
        <v>0.32040000000000002</v>
      </c>
      <c r="K209" s="23">
        <f t="shared" si="33"/>
        <v>9.8081632653061232E-2</v>
      </c>
      <c r="L209" s="24">
        <f t="shared" si="34"/>
        <v>98.081632653061234</v>
      </c>
      <c r="M209">
        <v>140.4</v>
      </c>
      <c r="N209">
        <v>0</v>
      </c>
    </row>
    <row r="210" spans="1:17" x14ac:dyDescent="0.25">
      <c r="A210" t="s">
        <v>333</v>
      </c>
      <c r="B210">
        <v>13</v>
      </c>
      <c r="C210" s="18">
        <v>44056</v>
      </c>
      <c r="D210" t="s">
        <v>148</v>
      </c>
      <c r="E210" t="s">
        <v>276</v>
      </c>
      <c r="F210">
        <v>50.5</v>
      </c>
      <c r="G210">
        <v>15</v>
      </c>
      <c r="H210">
        <v>4.4999999999999998E-2</v>
      </c>
      <c r="I210">
        <v>2.7E-2</v>
      </c>
      <c r="J210" s="23">
        <f t="shared" si="32"/>
        <v>0.48059999999999997</v>
      </c>
      <c r="K210" s="23">
        <f t="shared" si="33"/>
        <v>0.14275247524752474</v>
      </c>
      <c r="L210" s="24">
        <f t="shared" si="34"/>
        <v>142.75247524752473</v>
      </c>
      <c r="M210">
        <v>168.50000000000003</v>
      </c>
      <c r="N210">
        <v>0</v>
      </c>
    </row>
    <row r="211" spans="1:17" x14ac:dyDescent="0.25">
      <c r="A211" t="s">
        <v>334</v>
      </c>
      <c r="B211">
        <v>13</v>
      </c>
      <c r="C211" s="18">
        <v>44056</v>
      </c>
      <c r="D211" t="s">
        <v>149</v>
      </c>
      <c r="F211">
        <v>49</v>
      </c>
      <c r="G211">
        <v>15</v>
      </c>
      <c r="H211">
        <v>5.1999999999999998E-2</v>
      </c>
      <c r="I211">
        <v>3.2000000000000001E-2</v>
      </c>
      <c r="J211" s="23">
        <f t="shared" si="32"/>
        <v>0.53399999999999992</v>
      </c>
      <c r="K211" s="23">
        <f t="shared" si="33"/>
        <v>0.163469387755102</v>
      </c>
      <c r="L211" s="24">
        <f t="shared" si="34"/>
        <v>163.46938775510199</v>
      </c>
      <c r="M211">
        <v>197</v>
      </c>
      <c r="N211">
        <v>0</v>
      </c>
    </row>
    <row r="212" spans="1:17" x14ac:dyDescent="0.25">
      <c r="A212" t="s">
        <v>335</v>
      </c>
      <c r="B212">
        <v>13</v>
      </c>
      <c r="C212" s="18">
        <v>44053</v>
      </c>
      <c r="D212" t="s">
        <v>273</v>
      </c>
      <c r="F212">
        <v>32.5</v>
      </c>
      <c r="G212">
        <v>15</v>
      </c>
      <c r="H212">
        <v>5.7000000000000002E-2</v>
      </c>
      <c r="I212">
        <v>3.4000000000000002E-2</v>
      </c>
      <c r="J212" s="23">
        <f t="shared" si="32"/>
        <v>0.61409999999999998</v>
      </c>
      <c r="K212" s="23">
        <f t="shared" si="33"/>
        <v>0.28343076923076921</v>
      </c>
      <c r="L212" s="24">
        <f t="shared" si="34"/>
        <v>283.43076923076922</v>
      </c>
      <c r="M212">
        <v>352.2</v>
      </c>
      <c r="N212">
        <v>0</v>
      </c>
    </row>
    <row r="213" spans="1:17" x14ac:dyDescent="0.25">
      <c r="A213" t="s">
        <v>336</v>
      </c>
      <c r="B213">
        <v>13</v>
      </c>
      <c r="C213" s="18">
        <v>44055</v>
      </c>
      <c r="D213" t="s">
        <v>148</v>
      </c>
      <c r="F213">
        <v>49.5</v>
      </c>
      <c r="G213">
        <v>15</v>
      </c>
      <c r="H213">
        <v>4.3999999999999997E-2</v>
      </c>
      <c r="I213">
        <v>2.7E-2</v>
      </c>
      <c r="J213" s="23">
        <f t="shared" si="32"/>
        <v>0.45389999999999991</v>
      </c>
      <c r="K213" s="23">
        <f t="shared" si="33"/>
        <v>0.13754545454545453</v>
      </c>
      <c r="L213" s="24">
        <f t="shared" si="34"/>
        <v>137.54545454545453</v>
      </c>
      <c r="M213">
        <v>178.2</v>
      </c>
      <c r="N213">
        <v>0</v>
      </c>
    </row>
    <row r="214" spans="1:17" x14ac:dyDescent="0.25">
      <c r="A214" t="s">
        <v>337</v>
      </c>
      <c r="B214">
        <v>13</v>
      </c>
      <c r="C214" s="18">
        <v>44054</v>
      </c>
      <c r="D214" t="s">
        <v>126</v>
      </c>
      <c r="F214">
        <v>24</v>
      </c>
      <c r="G214">
        <v>15</v>
      </c>
      <c r="H214">
        <v>2.4E-2</v>
      </c>
      <c r="I214">
        <v>1.4999999999999999E-2</v>
      </c>
      <c r="J214" s="23">
        <f t="shared" si="32"/>
        <v>0.24030000000000001</v>
      </c>
      <c r="K214" s="23">
        <f t="shared" si="33"/>
        <v>0.1501875</v>
      </c>
      <c r="L214" s="24">
        <f t="shared" si="34"/>
        <v>150.1875</v>
      </c>
      <c r="M214">
        <v>135.4</v>
      </c>
      <c r="N214">
        <v>0</v>
      </c>
    </row>
    <row r="215" spans="1:17" x14ac:dyDescent="0.25">
      <c r="A215" t="s">
        <v>338</v>
      </c>
      <c r="B215">
        <v>13</v>
      </c>
      <c r="C215" s="18">
        <v>44056</v>
      </c>
      <c r="D215" t="s">
        <v>148</v>
      </c>
      <c r="E215" t="s">
        <v>276</v>
      </c>
      <c r="F215">
        <v>50.5</v>
      </c>
      <c r="G215">
        <v>13</v>
      </c>
      <c r="H215">
        <v>0.05</v>
      </c>
      <c r="I215">
        <v>3.1E-2</v>
      </c>
      <c r="J215" s="23">
        <f t="shared" si="32"/>
        <v>0.50730000000000008</v>
      </c>
      <c r="K215" s="23">
        <f t="shared" si="33"/>
        <v>0.13059207920792082</v>
      </c>
      <c r="L215" s="24">
        <f t="shared" si="34"/>
        <v>130.59207920792082</v>
      </c>
      <c r="M215">
        <v>168.50000000000003</v>
      </c>
      <c r="N215">
        <v>0</v>
      </c>
    </row>
    <row r="216" spans="1:17" x14ac:dyDescent="0.25">
      <c r="A216" t="s">
        <v>339</v>
      </c>
      <c r="B216">
        <v>13</v>
      </c>
      <c r="C216" s="18">
        <v>44056</v>
      </c>
      <c r="D216" t="s">
        <v>149</v>
      </c>
      <c r="F216">
        <v>49</v>
      </c>
      <c r="G216">
        <v>13</v>
      </c>
      <c r="H216">
        <v>5.3999999999999999E-2</v>
      </c>
      <c r="I216">
        <v>3.3000000000000002E-2</v>
      </c>
      <c r="J216" s="23">
        <f t="shared" si="32"/>
        <v>0.56069999999999998</v>
      </c>
      <c r="K216" s="23">
        <f t="shared" si="33"/>
        <v>0.14875714285714284</v>
      </c>
      <c r="L216" s="24">
        <f t="shared" si="34"/>
        <v>148.75714285714284</v>
      </c>
      <c r="M216">
        <v>197</v>
      </c>
      <c r="N216">
        <v>0</v>
      </c>
    </row>
    <row r="217" spans="1:17" x14ac:dyDescent="0.25">
      <c r="A217" t="s">
        <v>340</v>
      </c>
      <c r="B217">
        <v>13</v>
      </c>
      <c r="C217" s="18">
        <v>44053</v>
      </c>
      <c r="D217" t="s">
        <v>273</v>
      </c>
      <c r="F217">
        <v>32.5</v>
      </c>
      <c r="G217">
        <v>13</v>
      </c>
      <c r="H217">
        <v>6.3E-2</v>
      </c>
      <c r="I217">
        <v>3.7999999999999999E-2</v>
      </c>
      <c r="J217" s="23">
        <f t="shared" si="32"/>
        <v>0.66749999999999998</v>
      </c>
      <c r="K217" s="23">
        <f t="shared" si="33"/>
        <v>0.26700000000000002</v>
      </c>
      <c r="L217" s="24">
        <f t="shared" si="34"/>
        <v>267</v>
      </c>
      <c r="M217">
        <v>352.2</v>
      </c>
      <c r="N217">
        <v>0</v>
      </c>
    </row>
    <row r="218" spans="1:17" x14ac:dyDescent="0.25">
      <c r="A218" t="s">
        <v>341</v>
      </c>
      <c r="B218">
        <v>13</v>
      </c>
      <c r="C218" s="18">
        <v>44055</v>
      </c>
      <c r="D218" t="s">
        <v>148</v>
      </c>
      <c r="F218">
        <v>49.5</v>
      </c>
      <c r="G218">
        <v>13</v>
      </c>
      <c r="H218">
        <v>5.0999999999999997E-2</v>
      </c>
      <c r="I218">
        <v>0.03</v>
      </c>
      <c r="J218" s="23">
        <f t="shared" si="32"/>
        <v>0.56069999999999998</v>
      </c>
      <c r="K218" s="23">
        <f t="shared" si="33"/>
        <v>0.14725454545454544</v>
      </c>
      <c r="L218" s="24">
        <f t="shared" si="34"/>
        <v>147.25454545454545</v>
      </c>
      <c r="M218">
        <v>178.2</v>
      </c>
      <c r="N218">
        <v>0</v>
      </c>
    </row>
    <row r="219" spans="1:17" x14ac:dyDescent="0.25">
      <c r="A219" t="s">
        <v>342</v>
      </c>
      <c r="B219">
        <v>13</v>
      </c>
      <c r="C219" s="18">
        <v>44054</v>
      </c>
      <c r="D219" t="s">
        <v>126</v>
      </c>
      <c r="F219">
        <v>24</v>
      </c>
      <c r="G219">
        <v>13</v>
      </c>
      <c r="H219">
        <v>2.3E-2</v>
      </c>
      <c r="I219">
        <v>1.2999999999999999E-2</v>
      </c>
      <c r="J219" s="23">
        <f t="shared" si="32"/>
        <v>0.26700000000000002</v>
      </c>
      <c r="K219" s="23">
        <f t="shared" si="33"/>
        <v>0.144625</v>
      </c>
      <c r="L219" s="24">
        <f t="shared" si="34"/>
        <v>144.625</v>
      </c>
      <c r="M219">
        <v>135.4</v>
      </c>
      <c r="N219">
        <v>0</v>
      </c>
    </row>
    <row r="220" spans="1:17" x14ac:dyDescent="0.25">
      <c r="A220" t="s">
        <v>343</v>
      </c>
      <c r="B220">
        <v>14</v>
      </c>
      <c r="C220" s="18">
        <v>43698</v>
      </c>
      <c r="D220" t="s">
        <v>125</v>
      </c>
      <c r="F220">
        <v>240</v>
      </c>
      <c r="G220">
        <v>15</v>
      </c>
      <c r="H220">
        <v>3.4000000000000002E-2</v>
      </c>
      <c r="I220">
        <v>2.5999999999999999E-2</v>
      </c>
      <c r="J220" s="23">
        <f t="shared" si="32"/>
        <v>0.2136000000000001</v>
      </c>
      <c r="K220" s="23">
        <f t="shared" si="33"/>
        <v>1.3350000000000006E-2</v>
      </c>
      <c r="L220" s="24">
        <f t="shared" si="34"/>
        <v>13.350000000000007</v>
      </c>
      <c r="M220">
        <v>75.800000000000011</v>
      </c>
      <c r="N220">
        <v>0</v>
      </c>
    </row>
    <row r="221" spans="1:17" x14ac:dyDescent="0.25">
      <c r="A221" t="s">
        <v>344</v>
      </c>
      <c r="B221">
        <v>14</v>
      </c>
      <c r="C221" s="18">
        <v>43697</v>
      </c>
      <c r="D221" t="s">
        <v>120</v>
      </c>
      <c r="F221">
        <v>100</v>
      </c>
      <c r="G221">
        <v>15</v>
      </c>
      <c r="H221">
        <v>4.1000000000000002E-2</v>
      </c>
      <c r="I221">
        <v>2.5000000000000001E-2</v>
      </c>
      <c r="J221" s="23">
        <f t="shared" si="32"/>
        <v>0.42720000000000002</v>
      </c>
      <c r="K221" s="23">
        <f t="shared" si="33"/>
        <v>6.4079999999999998E-2</v>
      </c>
      <c r="L221" s="24">
        <f t="shared" si="34"/>
        <v>64.08</v>
      </c>
      <c r="M221">
        <v>92.1</v>
      </c>
      <c r="N221">
        <v>0</v>
      </c>
    </row>
    <row r="222" spans="1:17" x14ac:dyDescent="0.25">
      <c r="A222" t="s">
        <v>345</v>
      </c>
      <c r="B222">
        <v>14</v>
      </c>
      <c r="C222" s="18">
        <v>44061</v>
      </c>
      <c r="D222" t="s">
        <v>124</v>
      </c>
      <c r="F222">
        <v>50</v>
      </c>
      <c r="G222">
        <v>15</v>
      </c>
      <c r="H222">
        <v>1.6E-2</v>
      </c>
      <c r="I222">
        <v>8.9999999999999993E-3</v>
      </c>
      <c r="J222" s="23">
        <f t="shared" si="32"/>
        <v>0.18690000000000001</v>
      </c>
      <c r="K222" s="23">
        <f t="shared" si="33"/>
        <v>5.6070000000000002E-2</v>
      </c>
      <c r="L222" s="24">
        <f t="shared" si="34"/>
        <v>56.07</v>
      </c>
      <c r="M222">
        <v>98.833333333333329</v>
      </c>
      <c r="N222">
        <v>1</v>
      </c>
      <c r="Q222">
        <f>11*(H222*(G222/(F222/1000)))</f>
        <v>52.8</v>
      </c>
    </row>
    <row r="223" spans="1:17" x14ac:dyDescent="0.25">
      <c r="A223" t="s">
        <v>346</v>
      </c>
      <c r="B223">
        <v>14</v>
      </c>
      <c r="C223" s="18">
        <v>44061</v>
      </c>
      <c r="D223" t="s">
        <v>118</v>
      </c>
      <c r="F223">
        <v>49</v>
      </c>
      <c r="G223">
        <v>15</v>
      </c>
      <c r="H223">
        <v>1.6E-2</v>
      </c>
      <c r="I223">
        <v>8.0000000000000002E-3</v>
      </c>
      <c r="J223" s="23">
        <f t="shared" si="32"/>
        <v>0.21360000000000001</v>
      </c>
      <c r="K223" s="23">
        <f t="shared" si="33"/>
        <v>6.5387755102040826E-2</v>
      </c>
      <c r="L223" s="24">
        <f t="shared" si="34"/>
        <v>65.387755102040828</v>
      </c>
      <c r="M223">
        <v>86.300000000000011</v>
      </c>
      <c r="N223">
        <v>1</v>
      </c>
      <c r="Q223">
        <f t="shared" ref="Q223:Q261" si="35">11*(H223*(G223/(F223/1000)))</f>
        <v>53.877551020408156</v>
      </c>
    </row>
    <row r="224" spans="1:17" x14ac:dyDescent="0.25">
      <c r="A224" t="s">
        <v>347</v>
      </c>
      <c r="B224">
        <v>14</v>
      </c>
      <c r="C224" s="18">
        <v>44061</v>
      </c>
      <c r="D224" t="s">
        <v>255</v>
      </c>
      <c r="F224">
        <v>51</v>
      </c>
      <c r="G224">
        <v>15</v>
      </c>
      <c r="H224">
        <v>1.0999999999999999E-2</v>
      </c>
      <c r="I224">
        <v>6.0000000000000001E-3</v>
      </c>
      <c r="J224" s="23">
        <f t="shared" si="32"/>
        <v>0.13349999999999998</v>
      </c>
      <c r="K224" s="23">
        <f t="shared" si="33"/>
        <v>3.9264705882352931E-2</v>
      </c>
      <c r="L224" s="24">
        <f t="shared" si="34"/>
        <v>39.264705882352928</v>
      </c>
      <c r="M224">
        <v>45.499999999999993</v>
      </c>
      <c r="N224">
        <v>0</v>
      </c>
      <c r="Q224">
        <f t="shared" si="35"/>
        <v>35.588235294117645</v>
      </c>
    </row>
    <row r="225" spans="1:17" x14ac:dyDescent="0.25">
      <c r="A225" t="s">
        <v>348</v>
      </c>
      <c r="B225">
        <v>14</v>
      </c>
      <c r="C225" s="18">
        <v>44062</v>
      </c>
      <c r="D225" t="s">
        <v>172</v>
      </c>
      <c r="F225">
        <v>35</v>
      </c>
      <c r="G225">
        <v>15</v>
      </c>
      <c r="H225">
        <v>1.7999999999999999E-2</v>
      </c>
      <c r="I225">
        <v>0.01</v>
      </c>
      <c r="J225" s="23">
        <f t="shared" si="32"/>
        <v>0.21359999999999996</v>
      </c>
      <c r="K225" s="23">
        <f t="shared" si="33"/>
        <v>9.154285714285712E-2</v>
      </c>
      <c r="L225" s="24">
        <f t="shared" si="34"/>
        <v>91.542857142857116</v>
      </c>
      <c r="M225">
        <v>140.9</v>
      </c>
      <c r="N225">
        <v>0</v>
      </c>
      <c r="Q225">
        <f t="shared" si="35"/>
        <v>84.857142857142847</v>
      </c>
    </row>
    <row r="226" spans="1:17" x14ac:dyDescent="0.25">
      <c r="A226" t="s">
        <v>349</v>
      </c>
      <c r="B226">
        <v>14</v>
      </c>
      <c r="C226" s="18">
        <v>44061</v>
      </c>
      <c r="D226" t="s">
        <v>118</v>
      </c>
      <c r="E226" t="s">
        <v>276</v>
      </c>
      <c r="F226">
        <v>43</v>
      </c>
      <c r="G226">
        <v>15</v>
      </c>
      <c r="H226">
        <v>1.4E-2</v>
      </c>
      <c r="I226">
        <v>8.0000000000000002E-3</v>
      </c>
      <c r="J226" s="23">
        <f t="shared" si="32"/>
        <v>0.16020000000000001</v>
      </c>
      <c r="K226" s="23">
        <f t="shared" si="33"/>
        <v>5.5883720930232555E-2</v>
      </c>
      <c r="L226" s="24">
        <f t="shared" si="34"/>
        <v>55.883720930232556</v>
      </c>
      <c r="M226">
        <v>87.466666666666683</v>
      </c>
      <c r="N226">
        <v>1</v>
      </c>
      <c r="Q226">
        <f t="shared" si="35"/>
        <v>53.720930232558146</v>
      </c>
    </row>
    <row r="227" spans="1:17" x14ac:dyDescent="0.25">
      <c r="A227" t="s">
        <v>350</v>
      </c>
      <c r="B227">
        <v>14</v>
      </c>
      <c r="C227" s="18">
        <v>44060</v>
      </c>
      <c r="D227" t="s">
        <v>151</v>
      </c>
      <c r="F227">
        <v>48</v>
      </c>
      <c r="G227">
        <v>15</v>
      </c>
      <c r="H227">
        <v>1.4E-2</v>
      </c>
      <c r="I227">
        <v>8.9999999999999993E-3</v>
      </c>
      <c r="J227" s="23">
        <f t="shared" si="32"/>
        <v>0.13350000000000004</v>
      </c>
      <c r="K227" s="23">
        <f t="shared" si="33"/>
        <v>4.1718750000000006E-2</v>
      </c>
      <c r="L227" s="24">
        <f t="shared" si="34"/>
        <v>41.718750000000007</v>
      </c>
      <c r="M227">
        <v>64.833333333333329</v>
      </c>
      <c r="N227">
        <v>1</v>
      </c>
      <c r="Q227">
        <f t="shared" si="35"/>
        <v>48.125</v>
      </c>
    </row>
    <row r="228" spans="1:17" x14ac:dyDescent="0.25">
      <c r="A228" t="s">
        <v>351</v>
      </c>
      <c r="B228">
        <v>14</v>
      </c>
      <c r="C228" s="18">
        <v>44060</v>
      </c>
      <c r="D228" t="s">
        <v>174</v>
      </c>
      <c r="F228">
        <v>50</v>
      </c>
      <c r="G228">
        <v>15</v>
      </c>
      <c r="H228">
        <v>0.02</v>
      </c>
      <c r="I228">
        <v>1.2999999999999999E-2</v>
      </c>
      <c r="J228" s="23">
        <f t="shared" si="32"/>
        <v>0.18690000000000001</v>
      </c>
      <c r="K228" s="23">
        <f t="shared" si="33"/>
        <v>5.6070000000000002E-2</v>
      </c>
      <c r="L228" s="24">
        <f t="shared" si="34"/>
        <v>56.07</v>
      </c>
      <c r="M228">
        <v>119.8</v>
      </c>
      <c r="N228">
        <v>0</v>
      </c>
      <c r="O228" t="s">
        <v>358</v>
      </c>
      <c r="Q228">
        <f t="shared" si="35"/>
        <v>66</v>
      </c>
    </row>
    <row r="229" spans="1:17" x14ac:dyDescent="0.25">
      <c r="A229" t="s">
        <v>352</v>
      </c>
      <c r="B229">
        <v>14</v>
      </c>
      <c r="C229" s="18">
        <v>44060</v>
      </c>
      <c r="D229" t="s">
        <v>174</v>
      </c>
      <c r="F229">
        <v>49</v>
      </c>
      <c r="G229">
        <v>15</v>
      </c>
      <c r="H229">
        <v>2.4E-2</v>
      </c>
      <c r="I229">
        <v>1.4999999999999999E-2</v>
      </c>
      <c r="J229" s="23">
        <f t="shared" si="32"/>
        <v>0.24030000000000001</v>
      </c>
      <c r="K229" s="23">
        <f t="shared" si="33"/>
        <v>7.3561224489795921E-2</v>
      </c>
      <c r="L229" s="24">
        <f t="shared" si="34"/>
        <v>73.561224489795919</v>
      </c>
      <c r="M229">
        <v>119.8</v>
      </c>
      <c r="N229">
        <v>0</v>
      </c>
      <c r="Q229">
        <f t="shared" si="35"/>
        <v>80.81632653061223</v>
      </c>
    </row>
    <row r="230" spans="1:17" x14ac:dyDescent="0.25">
      <c r="A230" t="s">
        <v>353</v>
      </c>
      <c r="B230">
        <v>14</v>
      </c>
      <c r="C230" s="18">
        <v>44060</v>
      </c>
      <c r="D230" t="s">
        <v>192</v>
      </c>
      <c r="F230">
        <v>50</v>
      </c>
      <c r="G230">
        <v>15</v>
      </c>
      <c r="H230">
        <v>0.03</v>
      </c>
      <c r="I230">
        <v>1.9E-2</v>
      </c>
      <c r="J230" s="23">
        <f t="shared" si="32"/>
        <v>0.29369999999999996</v>
      </c>
      <c r="K230" s="23">
        <f t="shared" si="33"/>
        <v>8.810999999999998E-2</v>
      </c>
      <c r="L230" s="24">
        <f t="shared" si="34"/>
        <v>88.109999999999985</v>
      </c>
      <c r="M230">
        <v>121.56666666666668</v>
      </c>
      <c r="N230">
        <v>0</v>
      </c>
      <c r="Q230">
        <f t="shared" si="35"/>
        <v>99</v>
      </c>
    </row>
    <row r="231" spans="1:17" x14ac:dyDescent="0.25">
      <c r="A231" t="s">
        <v>354</v>
      </c>
      <c r="B231">
        <v>14</v>
      </c>
      <c r="C231" s="18">
        <v>44062</v>
      </c>
      <c r="D231" t="s">
        <v>126</v>
      </c>
      <c r="F231">
        <v>49</v>
      </c>
      <c r="G231">
        <v>15</v>
      </c>
      <c r="H231">
        <v>4.8000000000000001E-2</v>
      </c>
      <c r="I231">
        <v>3.1E-2</v>
      </c>
      <c r="J231" s="23">
        <f t="shared" si="32"/>
        <v>0.45390000000000003</v>
      </c>
      <c r="K231" s="23">
        <f t="shared" si="33"/>
        <v>0.13894897959183675</v>
      </c>
      <c r="L231" s="24">
        <f t="shared" si="34"/>
        <v>138.94897959183675</v>
      </c>
      <c r="M231">
        <v>118.66666666666667</v>
      </c>
      <c r="N231">
        <v>0</v>
      </c>
      <c r="Q231">
        <f t="shared" si="35"/>
        <v>161.63265306122446</v>
      </c>
    </row>
    <row r="232" spans="1:17" x14ac:dyDescent="0.25">
      <c r="A232" t="s">
        <v>355</v>
      </c>
      <c r="B232">
        <v>14</v>
      </c>
      <c r="C232" s="18">
        <v>44062</v>
      </c>
      <c r="D232" t="s">
        <v>273</v>
      </c>
      <c r="F232">
        <v>16</v>
      </c>
      <c r="G232">
        <v>15</v>
      </c>
      <c r="H232">
        <v>5.2999999999999999E-2</v>
      </c>
      <c r="I232">
        <v>2.9000000000000001E-2</v>
      </c>
      <c r="J232" s="23">
        <f t="shared" si="32"/>
        <v>0.64079999999999993</v>
      </c>
      <c r="K232" s="23">
        <f t="shared" si="33"/>
        <v>0.6007499999999999</v>
      </c>
      <c r="L232" s="24">
        <f t="shared" si="34"/>
        <v>600.74999999999989</v>
      </c>
      <c r="M232">
        <v>767</v>
      </c>
      <c r="N232">
        <v>0</v>
      </c>
      <c r="Q232">
        <f t="shared" si="35"/>
        <v>546.5625</v>
      </c>
    </row>
    <row r="233" spans="1:17" x14ac:dyDescent="0.25">
      <c r="A233" t="s">
        <v>356</v>
      </c>
      <c r="B233">
        <v>14</v>
      </c>
      <c r="C233" s="18">
        <v>44062</v>
      </c>
      <c r="D233" t="s">
        <v>357</v>
      </c>
      <c r="F233">
        <v>18</v>
      </c>
      <c r="G233">
        <v>15</v>
      </c>
      <c r="H233">
        <v>3.6999999999999998E-2</v>
      </c>
      <c r="I233">
        <v>2.3E-2</v>
      </c>
      <c r="J233" s="23">
        <f t="shared" si="32"/>
        <v>0.37379999999999997</v>
      </c>
      <c r="K233" s="23">
        <f t="shared" si="33"/>
        <v>0.31149999999999994</v>
      </c>
      <c r="L233" s="24">
        <f t="shared" si="34"/>
        <v>311.49999999999994</v>
      </c>
      <c r="M233">
        <v>422.96666666666664</v>
      </c>
      <c r="N233">
        <v>0</v>
      </c>
      <c r="Q233">
        <f t="shared" si="35"/>
        <v>339.16666666666663</v>
      </c>
    </row>
    <row r="234" spans="1:17" x14ac:dyDescent="0.25">
      <c r="A234" t="s">
        <v>359</v>
      </c>
      <c r="B234">
        <v>14</v>
      </c>
      <c r="C234" s="18">
        <v>44062</v>
      </c>
      <c r="D234" t="s">
        <v>172</v>
      </c>
      <c r="F234">
        <v>35</v>
      </c>
      <c r="G234">
        <v>15</v>
      </c>
      <c r="H234">
        <v>2.1000000000000001E-2</v>
      </c>
      <c r="I234">
        <v>1.7000000000000001E-2</v>
      </c>
      <c r="J234" s="23">
        <f t="shared" si="32"/>
        <v>0.10680000000000001</v>
      </c>
      <c r="K234" s="23">
        <f t="shared" si="33"/>
        <v>4.5771428571428574E-2</v>
      </c>
      <c r="L234" s="24">
        <f t="shared" si="34"/>
        <v>45.771428571428572</v>
      </c>
      <c r="M234">
        <v>140.9</v>
      </c>
      <c r="N234">
        <v>0</v>
      </c>
      <c r="Q234">
        <f t="shared" si="35"/>
        <v>99</v>
      </c>
    </row>
    <row r="235" spans="1:17" x14ac:dyDescent="0.25">
      <c r="A235" t="s">
        <v>360</v>
      </c>
      <c r="B235">
        <v>14</v>
      </c>
      <c r="C235" s="18">
        <v>44060</v>
      </c>
      <c r="D235" t="s">
        <v>174</v>
      </c>
      <c r="F235">
        <v>49</v>
      </c>
      <c r="G235">
        <v>15</v>
      </c>
      <c r="H235">
        <v>2.4E-2</v>
      </c>
      <c r="I235">
        <v>1.4E-2</v>
      </c>
      <c r="J235" s="23">
        <f t="shared" si="32"/>
        <v>0.26700000000000002</v>
      </c>
      <c r="K235" s="23">
        <f t="shared" si="33"/>
        <v>8.1734693877551015E-2</v>
      </c>
      <c r="L235" s="24">
        <f t="shared" si="34"/>
        <v>81.73469387755101</v>
      </c>
      <c r="M235">
        <v>119.8</v>
      </c>
      <c r="N235">
        <v>0</v>
      </c>
      <c r="Q235">
        <f t="shared" si="35"/>
        <v>80.81632653061223</v>
      </c>
    </row>
    <row r="236" spans="1:17" x14ac:dyDescent="0.25">
      <c r="A236" t="s">
        <v>361</v>
      </c>
      <c r="B236">
        <v>14</v>
      </c>
      <c r="C236" s="18">
        <v>44060</v>
      </c>
      <c r="D236" t="s">
        <v>192</v>
      </c>
      <c r="F236">
        <v>50</v>
      </c>
      <c r="G236">
        <v>15</v>
      </c>
      <c r="H236">
        <v>0.03</v>
      </c>
      <c r="I236">
        <v>1.9E-2</v>
      </c>
      <c r="J236" s="23">
        <f t="shared" si="32"/>
        <v>0.29369999999999996</v>
      </c>
      <c r="K236" s="23">
        <f t="shared" si="33"/>
        <v>8.810999999999998E-2</v>
      </c>
      <c r="L236" s="24">
        <f t="shared" si="34"/>
        <v>88.109999999999985</v>
      </c>
      <c r="M236">
        <v>121.56666666666668</v>
      </c>
      <c r="N236">
        <v>0</v>
      </c>
      <c r="Q236">
        <f t="shared" si="35"/>
        <v>99</v>
      </c>
    </row>
    <row r="237" spans="1:17" x14ac:dyDescent="0.25">
      <c r="A237" t="s">
        <v>362</v>
      </c>
      <c r="B237">
        <v>14</v>
      </c>
      <c r="C237" s="18">
        <v>44062</v>
      </c>
      <c r="D237" t="s">
        <v>273</v>
      </c>
      <c r="F237">
        <v>16</v>
      </c>
      <c r="G237">
        <v>15</v>
      </c>
      <c r="H237">
        <v>5.8000000000000003E-2</v>
      </c>
      <c r="I237">
        <v>3.4000000000000002E-2</v>
      </c>
      <c r="J237" s="23">
        <f t="shared" si="32"/>
        <v>0.64080000000000004</v>
      </c>
      <c r="K237" s="23">
        <f t="shared" si="33"/>
        <v>0.60075000000000001</v>
      </c>
      <c r="L237" s="24">
        <f t="shared" si="34"/>
        <v>600.75</v>
      </c>
      <c r="M237">
        <v>767</v>
      </c>
      <c r="N237">
        <v>0</v>
      </c>
      <c r="Q237">
        <f t="shared" si="35"/>
        <v>598.125</v>
      </c>
    </row>
    <row r="238" spans="1:17" x14ac:dyDescent="0.25">
      <c r="A238" t="s">
        <v>363</v>
      </c>
      <c r="B238">
        <v>14</v>
      </c>
      <c r="C238" s="18">
        <v>44062</v>
      </c>
      <c r="D238" t="s">
        <v>357</v>
      </c>
      <c r="F238">
        <v>18</v>
      </c>
      <c r="G238">
        <v>15</v>
      </c>
      <c r="H238">
        <v>4.2999999999999997E-2</v>
      </c>
      <c r="I238">
        <v>2.5999999999999999E-2</v>
      </c>
      <c r="J238" s="23">
        <f t="shared" si="32"/>
        <v>0.45389999999999991</v>
      </c>
      <c r="K238" s="23">
        <f t="shared" si="33"/>
        <v>0.37824999999999992</v>
      </c>
      <c r="L238" s="24">
        <f t="shared" si="34"/>
        <v>378.24999999999994</v>
      </c>
      <c r="M238">
        <v>422.96666666666664</v>
      </c>
      <c r="N238">
        <v>0</v>
      </c>
      <c r="Q238">
        <f t="shared" si="35"/>
        <v>394.16666666666663</v>
      </c>
    </row>
    <row r="239" spans="1:17" x14ac:dyDescent="0.25">
      <c r="A239" t="s">
        <v>371</v>
      </c>
      <c r="B239">
        <v>15</v>
      </c>
      <c r="C239" s="18">
        <v>44069</v>
      </c>
      <c r="D239" t="s">
        <v>255</v>
      </c>
      <c r="E239" t="s">
        <v>275</v>
      </c>
      <c r="F239">
        <v>38.5</v>
      </c>
      <c r="G239">
        <v>15</v>
      </c>
      <c r="H239">
        <v>1.2E-2</v>
      </c>
      <c r="I239">
        <v>8.0000000000000002E-3</v>
      </c>
      <c r="J239" s="23">
        <f t="shared" si="32"/>
        <v>0.10680000000000001</v>
      </c>
      <c r="K239" s="23">
        <f t="shared" si="33"/>
        <v>4.1610389610389611E-2</v>
      </c>
      <c r="L239" s="24">
        <f t="shared" si="34"/>
        <v>41.61038961038961</v>
      </c>
      <c r="M239">
        <v>58.8</v>
      </c>
      <c r="N239">
        <v>0</v>
      </c>
      <c r="Q239">
        <f t="shared" si="35"/>
        <v>51.428571428571438</v>
      </c>
    </row>
    <row r="240" spans="1:17" x14ac:dyDescent="0.25">
      <c r="A240" t="s">
        <v>372</v>
      </c>
      <c r="B240">
        <v>15</v>
      </c>
      <c r="C240" s="18">
        <v>44069</v>
      </c>
      <c r="D240" t="s">
        <v>121</v>
      </c>
      <c r="F240">
        <v>51</v>
      </c>
      <c r="G240">
        <v>15</v>
      </c>
      <c r="H240">
        <v>8.9999999999999993E-3</v>
      </c>
      <c r="I240">
        <v>6.0000000000000001E-3</v>
      </c>
      <c r="J240" s="23">
        <f t="shared" si="32"/>
        <v>8.0099999999999977E-2</v>
      </c>
      <c r="K240" s="23">
        <f t="shared" si="33"/>
        <v>2.3558823529411757E-2</v>
      </c>
      <c r="L240" s="24">
        <f t="shared" si="34"/>
        <v>23.558823529411757</v>
      </c>
      <c r="M240">
        <v>33.700000000000003</v>
      </c>
      <c r="N240">
        <v>0</v>
      </c>
      <c r="Q240">
        <f t="shared" si="35"/>
        <v>29.117647058823529</v>
      </c>
    </row>
    <row r="241" spans="1:17" x14ac:dyDescent="0.25">
      <c r="A241" t="s">
        <v>393</v>
      </c>
      <c r="B241">
        <v>15</v>
      </c>
      <c r="C241" s="18">
        <v>44069</v>
      </c>
      <c r="D241" t="s">
        <v>121</v>
      </c>
      <c r="F241">
        <v>51</v>
      </c>
      <c r="G241">
        <v>13</v>
      </c>
      <c r="H241">
        <v>7.0000000000000001E-3</v>
      </c>
      <c r="I241">
        <v>3.0000000000000001E-3</v>
      </c>
      <c r="J241" s="23">
        <f t="shared" si="32"/>
        <v>0.10680000000000001</v>
      </c>
      <c r="K241" s="23">
        <f t="shared" si="33"/>
        <v>2.7223529411764709E-2</v>
      </c>
      <c r="L241" s="24">
        <f t="shared" si="34"/>
        <v>27.223529411764709</v>
      </c>
      <c r="M241">
        <v>33.700000000000003</v>
      </c>
      <c r="N241">
        <v>0</v>
      </c>
      <c r="Q241">
        <f t="shared" si="35"/>
        <v>19.627450980392158</v>
      </c>
    </row>
    <row r="242" spans="1:17" x14ac:dyDescent="0.25">
      <c r="A242" t="s">
        <v>373</v>
      </c>
      <c r="B242">
        <v>15</v>
      </c>
      <c r="C242" s="18">
        <v>44069</v>
      </c>
      <c r="D242" t="s">
        <v>389</v>
      </c>
      <c r="F242">
        <v>27.5</v>
      </c>
      <c r="G242">
        <v>15</v>
      </c>
      <c r="H242">
        <v>1.4E-2</v>
      </c>
      <c r="I242">
        <v>8.0000000000000002E-3</v>
      </c>
      <c r="J242" s="23">
        <f t="shared" si="32"/>
        <v>0.16020000000000001</v>
      </c>
      <c r="K242" s="23">
        <f t="shared" si="33"/>
        <v>8.7381818181818185E-2</v>
      </c>
      <c r="L242" s="24">
        <f t="shared" si="34"/>
        <v>87.38181818181819</v>
      </c>
      <c r="M242">
        <v>86.8</v>
      </c>
      <c r="N242">
        <v>0</v>
      </c>
      <c r="Q242">
        <f t="shared" si="35"/>
        <v>84</v>
      </c>
    </row>
    <row r="243" spans="1:17" x14ac:dyDescent="0.25">
      <c r="A243" t="s">
        <v>374</v>
      </c>
      <c r="B243">
        <v>15</v>
      </c>
      <c r="C243" s="18">
        <v>44069</v>
      </c>
      <c r="D243" t="s">
        <v>118</v>
      </c>
      <c r="F243">
        <v>39</v>
      </c>
      <c r="G243">
        <v>15</v>
      </c>
      <c r="H243">
        <v>1.2E-2</v>
      </c>
      <c r="I243">
        <v>2E-3</v>
      </c>
      <c r="J243" s="23">
        <f t="shared" si="32"/>
        <v>0.26700000000000002</v>
      </c>
      <c r="K243" s="23">
        <f t="shared" si="33"/>
        <v>0.10269230769230769</v>
      </c>
      <c r="L243" s="24">
        <f t="shared" si="34"/>
        <v>102.69230769230769</v>
      </c>
      <c r="M243">
        <v>90.2</v>
      </c>
      <c r="N243">
        <v>1</v>
      </c>
      <c r="Q243">
        <f t="shared" si="35"/>
        <v>50.769230769230774</v>
      </c>
    </row>
    <row r="244" spans="1:17" x14ac:dyDescent="0.25">
      <c r="A244" t="s">
        <v>375</v>
      </c>
      <c r="B244">
        <v>15</v>
      </c>
      <c r="C244" s="18">
        <v>44069</v>
      </c>
      <c r="D244" t="s">
        <v>255</v>
      </c>
      <c r="F244">
        <v>34</v>
      </c>
      <c r="G244">
        <v>15</v>
      </c>
      <c r="H244">
        <v>0.01</v>
      </c>
      <c r="I244">
        <v>7.0000000000000001E-3</v>
      </c>
      <c r="J244" s="23">
        <f t="shared" si="32"/>
        <v>8.0100000000000005E-2</v>
      </c>
      <c r="K244" s="23">
        <f t="shared" si="33"/>
        <v>3.5338235294117649E-2</v>
      </c>
      <c r="L244" s="24">
        <f t="shared" si="34"/>
        <v>35.338235294117652</v>
      </c>
      <c r="M244">
        <v>58.8</v>
      </c>
      <c r="N244">
        <v>0</v>
      </c>
      <c r="Q244">
        <f t="shared" si="35"/>
        <v>48.529411764705877</v>
      </c>
    </row>
    <row r="245" spans="1:17" x14ac:dyDescent="0.25">
      <c r="A245" t="s">
        <v>390</v>
      </c>
      <c r="B245">
        <v>15</v>
      </c>
      <c r="C245" s="18">
        <v>44069</v>
      </c>
      <c r="D245" t="s">
        <v>255</v>
      </c>
      <c r="F245">
        <v>34</v>
      </c>
      <c r="G245">
        <v>13</v>
      </c>
      <c r="H245">
        <v>1.0999999999999999E-2</v>
      </c>
      <c r="I245">
        <v>6.0000000000000001E-3</v>
      </c>
      <c r="J245" s="23">
        <f t="shared" si="32"/>
        <v>0.13349999999999998</v>
      </c>
      <c r="K245" s="23">
        <f>(J245*G245)/F245</f>
        <v>5.1044117647058816E-2</v>
      </c>
      <c r="L245" s="24">
        <f t="shared" si="34"/>
        <v>51.044117647058819</v>
      </c>
      <c r="M245">
        <v>58.8</v>
      </c>
      <c r="N245">
        <v>0</v>
      </c>
      <c r="Q245">
        <f t="shared" si="35"/>
        <v>46.264705882352935</v>
      </c>
    </row>
    <row r="246" spans="1:17" x14ac:dyDescent="0.25">
      <c r="A246" t="s">
        <v>376</v>
      </c>
      <c r="B246">
        <v>15</v>
      </c>
      <c r="C246" s="18">
        <v>44069</v>
      </c>
      <c r="D246" t="s">
        <v>124</v>
      </c>
      <c r="F246">
        <v>34.5</v>
      </c>
      <c r="G246">
        <v>15</v>
      </c>
      <c r="H246">
        <v>0.01</v>
      </c>
      <c r="I246">
        <v>6.0000000000000001E-3</v>
      </c>
      <c r="J246" s="23">
        <f t="shared" si="32"/>
        <v>0.10680000000000001</v>
      </c>
      <c r="K246" s="23">
        <f t="shared" si="33"/>
        <v>4.6434782608695657E-2</v>
      </c>
      <c r="L246" s="24">
        <f t="shared" si="34"/>
        <v>46.434782608695656</v>
      </c>
      <c r="M246">
        <v>79.400000000000006</v>
      </c>
      <c r="N246">
        <v>2</v>
      </c>
      <c r="Q246">
        <f t="shared" si="35"/>
        <v>47.826086956521735</v>
      </c>
    </row>
    <row r="247" spans="1:17" x14ac:dyDescent="0.25">
      <c r="A247" t="s">
        <v>394</v>
      </c>
      <c r="B247">
        <v>15</v>
      </c>
      <c r="C247" s="18">
        <v>44069</v>
      </c>
      <c r="D247" t="s">
        <v>124</v>
      </c>
      <c r="F247">
        <v>34.5</v>
      </c>
      <c r="G247">
        <v>13</v>
      </c>
      <c r="H247">
        <v>1.0999999999999999E-2</v>
      </c>
      <c r="I247">
        <v>6.0000000000000001E-3</v>
      </c>
      <c r="J247" s="23">
        <f t="shared" si="32"/>
        <v>0.13349999999999998</v>
      </c>
      <c r="K247" s="23">
        <f t="shared" si="33"/>
        <v>5.0304347826086948E-2</v>
      </c>
      <c r="L247" s="24">
        <f t="shared" si="34"/>
        <v>50.304347826086946</v>
      </c>
      <c r="M247">
        <v>79.400000000000006</v>
      </c>
      <c r="N247">
        <v>2</v>
      </c>
      <c r="Q247">
        <f t="shared" si="35"/>
        <v>45.594202898550712</v>
      </c>
    </row>
    <row r="248" spans="1:17" x14ac:dyDescent="0.25">
      <c r="A248" t="s">
        <v>377</v>
      </c>
      <c r="B248">
        <v>15</v>
      </c>
      <c r="C248" s="18">
        <v>44069</v>
      </c>
      <c r="D248" t="s">
        <v>148</v>
      </c>
      <c r="F248">
        <v>37</v>
      </c>
      <c r="G248">
        <v>15</v>
      </c>
      <c r="H248">
        <v>2.1999999999999999E-2</v>
      </c>
      <c r="I248">
        <v>1.2999999999999999E-2</v>
      </c>
      <c r="J248" s="23">
        <f t="shared" si="32"/>
        <v>0.24029999999999999</v>
      </c>
      <c r="K248" s="23">
        <f t="shared" si="33"/>
        <v>9.741891891891892E-2</v>
      </c>
      <c r="L248" s="24">
        <f t="shared" si="34"/>
        <v>97.418918918918919</v>
      </c>
      <c r="M248">
        <v>134.5</v>
      </c>
      <c r="N248">
        <v>0</v>
      </c>
      <c r="Q248">
        <f t="shared" si="35"/>
        <v>98.108108108108112</v>
      </c>
    </row>
    <row r="249" spans="1:17" x14ac:dyDescent="0.25">
      <c r="A249" t="s">
        <v>395</v>
      </c>
      <c r="B249">
        <v>15</v>
      </c>
      <c r="C249" s="18">
        <v>44069</v>
      </c>
      <c r="D249" t="s">
        <v>148</v>
      </c>
      <c r="F249">
        <v>37</v>
      </c>
      <c r="G249">
        <v>13</v>
      </c>
      <c r="H249">
        <v>2.5000000000000001E-2</v>
      </c>
      <c r="I249">
        <v>1.4E-2</v>
      </c>
      <c r="J249" s="23">
        <f t="shared" si="32"/>
        <v>0.29370000000000002</v>
      </c>
      <c r="K249" s="23">
        <f t="shared" si="33"/>
        <v>0.1031918918918919</v>
      </c>
      <c r="L249" s="24">
        <f t="shared" si="34"/>
        <v>103.1918918918919</v>
      </c>
      <c r="M249">
        <v>134.5</v>
      </c>
      <c r="N249">
        <v>0</v>
      </c>
      <c r="Q249">
        <f t="shared" si="35"/>
        <v>96.621621621621628</v>
      </c>
    </row>
    <row r="250" spans="1:17" x14ac:dyDescent="0.25">
      <c r="A250" t="s">
        <v>378</v>
      </c>
      <c r="B250">
        <v>15</v>
      </c>
      <c r="C250" s="18">
        <v>44069</v>
      </c>
      <c r="D250" t="s">
        <v>192</v>
      </c>
      <c r="F250">
        <v>37.5</v>
      </c>
      <c r="G250">
        <v>15</v>
      </c>
      <c r="H250">
        <v>1.2E-2</v>
      </c>
      <c r="I250">
        <v>7.0000000000000001E-3</v>
      </c>
      <c r="J250" s="23">
        <f t="shared" si="32"/>
        <v>0.13350000000000001</v>
      </c>
      <c r="K250" s="23">
        <f t="shared" si="33"/>
        <v>5.3399999999999996E-2</v>
      </c>
      <c r="L250" s="24">
        <f t="shared" si="34"/>
        <v>53.4</v>
      </c>
      <c r="M250">
        <v>67.599999999999994</v>
      </c>
      <c r="N250">
        <v>0</v>
      </c>
      <c r="Q250">
        <f t="shared" si="35"/>
        <v>52.8</v>
      </c>
    </row>
    <row r="251" spans="1:17" x14ac:dyDescent="0.25">
      <c r="A251" t="s">
        <v>379</v>
      </c>
      <c r="B251">
        <v>15</v>
      </c>
      <c r="C251" s="18">
        <v>44069</v>
      </c>
      <c r="D251" t="s">
        <v>172</v>
      </c>
      <c r="F251">
        <v>36</v>
      </c>
      <c r="G251">
        <v>15</v>
      </c>
      <c r="H251">
        <v>1.7000000000000001E-2</v>
      </c>
      <c r="I251">
        <v>0.01</v>
      </c>
      <c r="J251" s="23">
        <f t="shared" si="32"/>
        <v>0.18690000000000001</v>
      </c>
      <c r="K251" s="23">
        <f t="shared" si="33"/>
        <v>7.7875E-2</v>
      </c>
      <c r="L251" s="24">
        <f t="shared" si="34"/>
        <v>77.875</v>
      </c>
      <c r="M251">
        <v>140.9</v>
      </c>
      <c r="N251">
        <v>1.3</v>
      </c>
      <c r="Q251">
        <f t="shared" si="35"/>
        <v>77.916666666666671</v>
      </c>
    </row>
    <row r="252" spans="1:17" x14ac:dyDescent="0.25">
      <c r="A252" t="s">
        <v>380</v>
      </c>
      <c r="B252">
        <v>15</v>
      </c>
      <c r="C252" s="18">
        <v>44069</v>
      </c>
      <c r="D252" t="s">
        <v>126</v>
      </c>
      <c r="F252">
        <v>36</v>
      </c>
      <c r="G252">
        <v>15</v>
      </c>
      <c r="H252">
        <v>2.4E-2</v>
      </c>
      <c r="I252">
        <v>1.4E-2</v>
      </c>
      <c r="J252" s="23">
        <f t="shared" si="32"/>
        <v>0.26700000000000002</v>
      </c>
      <c r="K252" s="23">
        <f t="shared" si="33"/>
        <v>0.11125</v>
      </c>
      <c r="L252" s="24">
        <f t="shared" si="34"/>
        <v>111.25</v>
      </c>
      <c r="M252">
        <v>118.7</v>
      </c>
      <c r="N252">
        <v>0</v>
      </c>
      <c r="Q252">
        <f t="shared" si="35"/>
        <v>110</v>
      </c>
    </row>
    <row r="253" spans="1:17" x14ac:dyDescent="0.25">
      <c r="A253" t="s">
        <v>391</v>
      </c>
      <c r="B253">
        <v>15</v>
      </c>
      <c r="C253" s="18">
        <v>44069</v>
      </c>
      <c r="D253" t="s">
        <v>126</v>
      </c>
      <c r="F253">
        <v>36</v>
      </c>
      <c r="G253">
        <v>13</v>
      </c>
      <c r="H253">
        <v>2.5000000000000001E-2</v>
      </c>
      <c r="I253">
        <v>1.4E-2</v>
      </c>
      <c r="J253" s="23">
        <f>$J$1*(H253-I253)</f>
        <v>0.29370000000000002</v>
      </c>
      <c r="K253" s="23">
        <f>(J253*G253)/F253</f>
        <v>0.10605833333333334</v>
      </c>
      <c r="L253" s="24">
        <f>K253*1000</f>
        <v>106.05833333333334</v>
      </c>
      <c r="M253">
        <v>118.7</v>
      </c>
      <c r="N253">
        <v>0</v>
      </c>
      <c r="Q253">
        <f t="shared" si="35"/>
        <v>99.305555555555571</v>
      </c>
    </row>
    <row r="254" spans="1:17" x14ac:dyDescent="0.25">
      <c r="A254" t="s">
        <v>381</v>
      </c>
      <c r="B254">
        <v>15</v>
      </c>
      <c r="C254" s="18">
        <v>44069</v>
      </c>
      <c r="D254" t="s">
        <v>149</v>
      </c>
      <c r="F254">
        <v>36</v>
      </c>
      <c r="G254">
        <v>15</v>
      </c>
      <c r="H254">
        <v>2.8000000000000001E-2</v>
      </c>
      <c r="I254">
        <v>1.7999999999999999E-2</v>
      </c>
      <c r="J254" s="23">
        <f t="shared" si="32"/>
        <v>0.26700000000000007</v>
      </c>
      <c r="K254" s="23">
        <f t="shared" si="33"/>
        <v>0.11125000000000002</v>
      </c>
      <c r="L254" s="24">
        <f t="shared" si="34"/>
        <v>111.25000000000001</v>
      </c>
      <c r="M254">
        <v>162.1</v>
      </c>
      <c r="N254">
        <v>0</v>
      </c>
      <c r="Q254">
        <f t="shared" si="35"/>
        <v>128.33333333333334</v>
      </c>
    </row>
    <row r="255" spans="1:17" x14ac:dyDescent="0.25">
      <c r="A255" t="s">
        <v>396</v>
      </c>
      <c r="B255">
        <v>15</v>
      </c>
      <c r="C255" s="18">
        <v>44069</v>
      </c>
      <c r="D255" t="s">
        <v>149</v>
      </c>
      <c r="F255">
        <v>36</v>
      </c>
      <c r="G255">
        <v>13</v>
      </c>
      <c r="H255">
        <v>2.8000000000000001E-2</v>
      </c>
      <c r="I255">
        <v>1.4999999999999999E-2</v>
      </c>
      <c r="J255" s="23">
        <f t="shared" si="32"/>
        <v>0.34710000000000002</v>
      </c>
      <c r="K255" s="23">
        <f t="shared" si="33"/>
        <v>0.12534166666666668</v>
      </c>
      <c r="L255" s="24">
        <f t="shared" si="34"/>
        <v>125.34166666666668</v>
      </c>
      <c r="M255">
        <v>162.1</v>
      </c>
      <c r="N255">
        <v>0</v>
      </c>
      <c r="Q255">
        <f t="shared" si="35"/>
        <v>111.22222222222224</v>
      </c>
    </row>
    <row r="256" spans="1:17" x14ac:dyDescent="0.25">
      <c r="A256" t="s">
        <v>382</v>
      </c>
      <c r="B256">
        <v>15</v>
      </c>
      <c r="C256" s="18">
        <v>44069</v>
      </c>
      <c r="D256" t="s">
        <v>151</v>
      </c>
      <c r="F256">
        <v>36</v>
      </c>
      <c r="G256">
        <v>15</v>
      </c>
      <c r="H256">
        <v>1.4E-2</v>
      </c>
      <c r="I256">
        <v>8.9999999999999993E-3</v>
      </c>
      <c r="J256" s="23">
        <f t="shared" si="32"/>
        <v>0.13350000000000004</v>
      </c>
      <c r="K256" s="23">
        <f t="shared" si="33"/>
        <v>5.5625000000000008E-2</v>
      </c>
      <c r="L256" s="24">
        <f t="shared" si="34"/>
        <v>55.625000000000007</v>
      </c>
      <c r="M256">
        <v>72.7</v>
      </c>
      <c r="N256">
        <v>1.7</v>
      </c>
      <c r="Q256">
        <f t="shared" si="35"/>
        <v>64.166666666666671</v>
      </c>
    </row>
    <row r="257" spans="1:17" x14ac:dyDescent="0.25">
      <c r="A257" t="s">
        <v>383</v>
      </c>
      <c r="B257">
        <v>15</v>
      </c>
      <c r="C257" s="18">
        <v>44069</v>
      </c>
      <c r="D257" t="s">
        <v>273</v>
      </c>
      <c r="E257" t="s">
        <v>276</v>
      </c>
      <c r="F257">
        <v>26</v>
      </c>
      <c r="G257">
        <v>15</v>
      </c>
      <c r="H257">
        <v>2.8000000000000001E-2</v>
      </c>
      <c r="I257">
        <v>1.7999999999999999E-2</v>
      </c>
      <c r="J257" s="23">
        <f t="shared" si="32"/>
        <v>0.26700000000000007</v>
      </c>
      <c r="K257" s="23">
        <f t="shared" si="33"/>
        <v>0.15403846153846157</v>
      </c>
      <c r="L257" s="24">
        <f t="shared" si="34"/>
        <v>154.03846153846158</v>
      </c>
      <c r="M257">
        <v>767</v>
      </c>
      <c r="Q257">
        <f t="shared" si="35"/>
        <v>177.69230769230768</v>
      </c>
    </row>
    <row r="258" spans="1:17" x14ac:dyDescent="0.25">
      <c r="A258" t="s">
        <v>397</v>
      </c>
      <c r="B258">
        <v>15</v>
      </c>
      <c r="C258" s="18">
        <v>44069</v>
      </c>
      <c r="D258" t="s">
        <v>273</v>
      </c>
      <c r="E258" t="s">
        <v>276</v>
      </c>
      <c r="F258">
        <v>26</v>
      </c>
      <c r="G258">
        <v>13</v>
      </c>
      <c r="H258">
        <v>2.5999999999999999E-2</v>
      </c>
      <c r="I258">
        <v>1.4999999999999999E-2</v>
      </c>
      <c r="J258" s="23">
        <f t="shared" si="32"/>
        <v>0.29369999999999996</v>
      </c>
      <c r="K258" s="23">
        <f t="shared" si="33"/>
        <v>0.14684999999999998</v>
      </c>
      <c r="L258" s="24">
        <f t="shared" si="34"/>
        <v>146.85</v>
      </c>
      <c r="Q258">
        <f t="shared" si="35"/>
        <v>143</v>
      </c>
    </row>
    <row r="259" spans="1:17" x14ac:dyDescent="0.25">
      <c r="A259" t="s">
        <v>384</v>
      </c>
      <c r="B259">
        <v>15</v>
      </c>
      <c r="C259" s="18">
        <v>44069</v>
      </c>
      <c r="D259" t="s">
        <v>392</v>
      </c>
      <c r="F259">
        <v>21</v>
      </c>
      <c r="G259">
        <v>15</v>
      </c>
      <c r="H259">
        <v>1.4999999999999999E-2</v>
      </c>
      <c r="I259">
        <v>8.9999999999999993E-3</v>
      </c>
      <c r="J259" s="23">
        <f t="shared" si="32"/>
        <v>0.16020000000000001</v>
      </c>
      <c r="K259" s="23">
        <f t="shared" si="33"/>
        <v>0.11442857142857144</v>
      </c>
      <c r="L259" s="24">
        <f t="shared" si="34"/>
        <v>114.42857142857143</v>
      </c>
      <c r="Q259">
        <f t="shared" si="35"/>
        <v>117.85714285714285</v>
      </c>
    </row>
    <row r="260" spans="1:17" x14ac:dyDescent="0.25">
      <c r="A260" t="s">
        <v>385</v>
      </c>
      <c r="B260">
        <v>15</v>
      </c>
      <c r="C260" s="18">
        <v>44069</v>
      </c>
      <c r="D260" t="s">
        <v>273</v>
      </c>
      <c r="F260">
        <v>33.5</v>
      </c>
      <c r="G260">
        <v>15</v>
      </c>
      <c r="H260">
        <v>3.7999999999999999E-2</v>
      </c>
      <c r="I260">
        <v>2.3E-2</v>
      </c>
      <c r="J260" s="23">
        <f t="shared" si="32"/>
        <v>0.40049999999999997</v>
      </c>
      <c r="K260" s="23">
        <f t="shared" si="33"/>
        <v>0.17932835820895521</v>
      </c>
      <c r="L260" s="24">
        <f t="shared" si="34"/>
        <v>179.32835820895519</v>
      </c>
      <c r="Q260">
        <f t="shared" si="35"/>
        <v>187.16417910447763</v>
      </c>
    </row>
    <row r="261" spans="1:17" x14ac:dyDescent="0.25">
      <c r="A261" t="s">
        <v>398</v>
      </c>
      <c r="B261">
        <v>15</v>
      </c>
      <c r="C261" s="18">
        <v>44069</v>
      </c>
      <c r="D261" t="s">
        <v>273</v>
      </c>
      <c r="F261">
        <v>33.5</v>
      </c>
      <c r="G261">
        <v>13</v>
      </c>
      <c r="H261">
        <v>3.7999999999999999E-2</v>
      </c>
      <c r="I261">
        <v>2.1000000000000001E-2</v>
      </c>
      <c r="J261" s="23">
        <f t="shared" si="32"/>
        <v>0.45389999999999991</v>
      </c>
      <c r="K261" s="23">
        <f t="shared" si="33"/>
        <v>0.17614029850746266</v>
      </c>
      <c r="L261" s="24">
        <f t="shared" si="34"/>
        <v>176.14029850746266</v>
      </c>
      <c r="Q261">
        <f t="shared" si="35"/>
        <v>162.20895522388057</v>
      </c>
    </row>
    <row r="262" spans="1:17" x14ac:dyDescent="0.25">
      <c r="A262" t="s">
        <v>386</v>
      </c>
      <c r="B262">
        <v>15</v>
      </c>
      <c r="C262" s="18">
        <v>44069</v>
      </c>
    </row>
    <row r="263" spans="1:17" x14ac:dyDescent="0.25">
      <c r="A263" t="s">
        <v>387</v>
      </c>
      <c r="B263">
        <v>15</v>
      </c>
      <c r="C263" s="18">
        <v>44069</v>
      </c>
    </row>
    <row r="264" spans="1:17" x14ac:dyDescent="0.25">
      <c r="A264" t="s">
        <v>388</v>
      </c>
      <c r="B264">
        <v>15</v>
      </c>
      <c r="C264" s="18">
        <v>44069</v>
      </c>
    </row>
  </sheetData>
  <autoFilter ref="A2:N238"/>
  <phoneticPr fontId="2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7" workbookViewId="0">
      <selection activeCell="A18" sqref="A18:N34"/>
    </sheetView>
  </sheetViews>
  <sheetFormatPr defaultRowHeight="15" x14ac:dyDescent="0.25"/>
  <cols>
    <col min="3" max="3" width="9.5703125" bestFit="1" customWidth="1"/>
  </cols>
  <sheetData>
    <row r="1" spans="1:14" x14ac:dyDescent="0.25">
      <c r="A1" t="s">
        <v>129</v>
      </c>
      <c r="B1" t="s">
        <v>130</v>
      </c>
      <c r="C1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25">
      <c r="A2" s="21" t="s">
        <v>98</v>
      </c>
      <c r="B2" s="21">
        <v>4</v>
      </c>
      <c r="C2" s="28">
        <v>43627</v>
      </c>
      <c r="D2" s="21" t="s">
        <v>120</v>
      </c>
      <c r="E2" s="21"/>
      <c r="F2" s="21">
        <v>200</v>
      </c>
      <c r="G2" s="21">
        <v>10</v>
      </c>
      <c r="H2" s="21">
        <v>1.4999999999999999E-2</v>
      </c>
      <c r="I2" s="21">
        <v>8.0000000000000002E-3</v>
      </c>
      <c r="J2" s="21">
        <v>0.18689999999999998</v>
      </c>
      <c r="K2" s="21">
        <v>9.3449999999999991E-3</v>
      </c>
      <c r="L2" s="21">
        <v>9.3449999999999989</v>
      </c>
      <c r="M2" s="21">
        <v>5.6</v>
      </c>
      <c r="N2" s="21">
        <v>2</v>
      </c>
    </row>
    <row r="3" spans="1:14" x14ac:dyDescent="0.25">
      <c r="A3" s="21" t="s">
        <v>100</v>
      </c>
      <c r="B3" s="21">
        <v>6</v>
      </c>
      <c r="C3" s="28">
        <v>43641</v>
      </c>
      <c r="D3" s="21" t="s">
        <v>121</v>
      </c>
      <c r="E3" s="21"/>
      <c r="F3" s="21">
        <v>200</v>
      </c>
      <c r="G3" s="21">
        <v>10</v>
      </c>
      <c r="H3" s="21">
        <v>8.0000000000000002E-3</v>
      </c>
      <c r="I3" s="21">
        <v>5.0000000000000001E-3</v>
      </c>
      <c r="J3" s="21">
        <v>8.0100000000000005E-2</v>
      </c>
      <c r="K3" s="21">
        <v>4.0049999999999999E-3</v>
      </c>
      <c r="L3" s="21">
        <v>4.0049999999999999</v>
      </c>
      <c r="M3" s="21">
        <v>5.7</v>
      </c>
      <c r="N3" s="21">
        <v>4</v>
      </c>
    </row>
    <row r="4" spans="1:14" x14ac:dyDescent="0.25">
      <c r="A4" t="s">
        <v>101</v>
      </c>
      <c r="B4">
        <v>7</v>
      </c>
      <c r="C4" s="17">
        <v>43647</v>
      </c>
      <c r="D4" t="s">
        <v>122</v>
      </c>
      <c r="F4">
        <v>200</v>
      </c>
      <c r="G4">
        <v>10</v>
      </c>
      <c r="H4">
        <v>3.5000000000000003E-2</v>
      </c>
      <c r="I4">
        <v>2.1000000000000001E-2</v>
      </c>
      <c r="J4">
        <v>0.37380000000000002</v>
      </c>
      <c r="K4">
        <v>1.8690000000000002E-2</v>
      </c>
      <c r="L4">
        <v>18.690000000000001</v>
      </c>
      <c r="M4">
        <v>29.9</v>
      </c>
      <c r="N4">
        <v>1</v>
      </c>
    </row>
    <row r="5" spans="1:14" x14ac:dyDescent="0.25">
      <c r="A5" t="s">
        <v>102</v>
      </c>
      <c r="B5">
        <v>8</v>
      </c>
      <c r="C5" s="17">
        <v>43656</v>
      </c>
      <c r="D5" t="s">
        <v>123</v>
      </c>
      <c r="F5">
        <v>200</v>
      </c>
      <c r="G5">
        <v>10</v>
      </c>
      <c r="H5">
        <v>4.4999999999999998E-2</v>
      </c>
      <c r="I5">
        <v>2.8000000000000001E-2</v>
      </c>
      <c r="J5">
        <v>0.45389999999999991</v>
      </c>
      <c r="K5">
        <v>2.2694999999999993E-2</v>
      </c>
      <c r="L5">
        <v>22.694999999999993</v>
      </c>
      <c r="M5">
        <v>35</v>
      </c>
      <c r="N5">
        <v>1</v>
      </c>
    </row>
    <row r="6" spans="1:14" x14ac:dyDescent="0.25">
      <c r="A6" t="s">
        <v>103</v>
      </c>
      <c r="B6">
        <v>8</v>
      </c>
      <c r="C6" s="17">
        <v>43656</v>
      </c>
      <c r="D6" t="s">
        <v>123</v>
      </c>
      <c r="F6">
        <v>200</v>
      </c>
      <c r="G6">
        <v>10</v>
      </c>
      <c r="H6">
        <v>4.5999999999999999E-2</v>
      </c>
      <c r="I6">
        <v>2.9000000000000001E-2</v>
      </c>
      <c r="J6">
        <v>0.45389999999999991</v>
      </c>
      <c r="K6">
        <v>2.2694999999999993E-2</v>
      </c>
      <c r="L6">
        <v>22.694999999999993</v>
      </c>
      <c r="M6">
        <v>35</v>
      </c>
      <c r="N6">
        <v>1</v>
      </c>
    </row>
    <row r="7" spans="1:14" x14ac:dyDescent="0.25">
      <c r="A7" t="s">
        <v>104</v>
      </c>
      <c r="B7">
        <v>9</v>
      </c>
      <c r="C7" s="17">
        <v>43657</v>
      </c>
      <c r="D7" t="s">
        <v>119</v>
      </c>
      <c r="F7">
        <v>100</v>
      </c>
      <c r="G7">
        <v>10</v>
      </c>
      <c r="H7">
        <v>0.11</v>
      </c>
      <c r="I7">
        <v>6.6000000000000003E-2</v>
      </c>
      <c r="J7">
        <v>1.1747999999999998</v>
      </c>
      <c r="K7">
        <v>0.11747999999999997</v>
      </c>
      <c r="L7">
        <v>117.47999999999998</v>
      </c>
      <c r="M7">
        <v>182.5</v>
      </c>
      <c r="N7">
        <v>1</v>
      </c>
    </row>
    <row r="8" spans="1:14" x14ac:dyDescent="0.25">
      <c r="A8" t="s">
        <v>105</v>
      </c>
      <c r="B8">
        <v>10</v>
      </c>
      <c r="C8" s="17">
        <v>43669</v>
      </c>
      <c r="D8" t="s">
        <v>124</v>
      </c>
      <c r="F8">
        <v>50</v>
      </c>
      <c r="G8">
        <v>10</v>
      </c>
      <c r="H8">
        <v>0.16500000000000001</v>
      </c>
      <c r="I8">
        <v>9.9000000000000005E-2</v>
      </c>
      <c r="J8">
        <v>1.7622</v>
      </c>
      <c r="K8">
        <v>0.35243999999999998</v>
      </c>
      <c r="L8">
        <v>352.44</v>
      </c>
      <c r="M8">
        <v>231</v>
      </c>
      <c r="N8">
        <v>0</v>
      </c>
    </row>
    <row r="9" spans="1:14" x14ac:dyDescent="0.25">
      <c r="A9" t="s">
        <v>106</v>
      </c>
      <c r="B9">
        <v>11</v>
      </c>
      <c r="C9" s="17">
        <v>43677</v>
      </c>
      <c r="D9" t="s">
        <v>119</v>
      </c>
      <c r="F9">
        <v>200</v>
      </c>
      <c r="G9">
        <v>10</v>
      </c>
      <c r="H9">
        <v>5.8999999999999997E-2</v>
      </c>
      <c r="I9">
        <v>3.5000000000000003E-2</v>
      </c>
      <c r="J9">
        <v>0.64079999999999981</v>
      </c>
      <c r="K9">
        <v>3.2039999999999985E-2</v>
      </c>
      <c r="L9">
        <v>32.039999999999985</v>
      </c>
      <c r="M9">
        <v>44.1</v>
      </c>
      <c r="N9">
        <v>0</v>
      </c>
    </row>
    <row r="10" spans="1:14" x14ac:dyDescent="0.25">
      <c r="A10" t="s">
        <v>107</v>
      </c>
      <c r="B10">
        <v>11</v>
      </c>
      <c r="C10" s="17">
        <v>43684</v>
      </c>
      <c r="D10" t="s">
        <v>119</v>
      </c>
      <c r="F10">
        <v>100</v>
      </c>
      <c r="G10">
        <v>10</v>
      </c>
      <c r="H10">
        <v>2.5000000000000001E-2</v>
      </c>
      <c r="I10">
        <v>1.6E-2</v>
      </c>
      <c r="J10">
        <v>0.24030000000000001</v>
      </c>
      <c r="K10">
        <v>2.4029999999999999E-2</v>
      </c>
      <c r="L10">
        <v>24.029999999999998</v>
      </c>
      <c r="M10">
        <v>44.1</v>
      </c>
      <c r="N10">
        <v>0</v>
      </c>
    </row>
    <row r="11" spans="1:14" x14ac:dyDescent="0.25">
      <c r="A11" t="s">
        <v>108</v>
      </c>
      <c r="B11">
        <v>12</v>
      </c>
      <c r="C11" s="17">
        <v>43684</v>
      </c>
      <c r="D11" t="s">
        <v>117</v>
      </c>
      <c r="F11">
        <v>100</v>
      </c>
      <c r="G11">
        <v>10</v>
      </c>
      <c r="H11">
        <v>5.2999999999999999E-2</v>
      </c>
      <c r="I11">
        <v>3.2000000000000001E-2</v>
      </c>
      <c r="J11">
        <v>0.56069999999999998</v>
      </c>
      <c r="K11">
        <v>5.6069999999999995E-2</v>
      </c>
      <c r="L11">
        <v>56.069999999999993</v>
      </c>
      <c r="M11">
        <v>53.3</v>
      </c>
      <c r="N11">
        <v>1</v>
      </c>
    </row>
    <row r="12" spans="1:14" x14ac:dyDescent="0.25">
      <c r="A12" t="s">
        <v>109</v>
      </c>
      <c r="B12">
        <v>12</v>
      </c>
      <c r="C12" s="17">
        <v>43691</v>
      </c>
      <c r="D12" t="s">
        <v>124</v>
      </c>
      <c r="F12">
        <v>50</v>
      </c>
      <c r="G12">
        <v>10</v>
      </c>
      <c r="H12">
        <v>3.1E-2</v>
      </c>
      <c r="I12">
        <v>2.1000000000000001E-2</v>
      </c>
      <c r="J12">
        <v>0.26699999999999996</v>
      </c>
      <c r="K12">
        <v>5.3399999999999989E-2</v>
      </c>
      <c r="L12">
        <v>53.399999999999991</v>
      </c>
      <c r="M12">
        <v>62.8</v>
      </c>
      <c r="N12">
        <v>2</v>
      </c>
    </row>
    <row r="13" spans="1:14" x14ac:dyDescent="0.25">
      <c r="A13" t="s">
        <v>110</v>
      </c>
      <c r="B13">
        <v>13</v>
      </c>
      <c r="C13" s="17">
        <v>43697</v>
      </c>
      <c r="D13" t="s">
        <v>125</v>
      </c>
      <c r="F13">
        <v>100</v>
      </c>
      <c r="G13">
        <v>10</v>
      </c>
      <c r="H13">
        <v>3.2000000000000001E-2</v>
      </c>
      <c r="I13">
        <v>2.1999999999999999E-2</v>
      </c>
      <c r="J13">
        <v>0.26700000000000007</v>
      </c>
      <c r="K13">
        <v>2.6700000000000008E-2</v>
      </c>
      <c r="L13">
        <v>26.70000000000001</v>
      </c>
      <c r="M13">
        <v>58.9</v>
      </c>
      <c r="N13">
        <v>1</v>
      </c>
    </row>
    <row r="14" spans="1:14" x14ac:dyDescent="0.25">
      <c r="A14" t="s">
        <v>111</v>
      </c>
      <c r="B14">
        <v>14</v>
      </c>
      <c r="C14" s="17">
        <v>43704</v>
      </c>
      <c r="D14" t="s">
        <v>118</v>
      </c>
      <c r="F14">
        <v>50</v>
      </c>
      <c r="G14">
        <v>10</v>
      </c>
      <c r="H14">
        <v>1.4999999999999999E-2</v>
      </c>
      <c r="I14">
        <v>1.0999999999999999E-2</v>
      </c>
      <c r="J14">
        <v>0.10680000000000001</v>
      </c>
      <c r="K14">
        <v>2.1360000000000001E-2</v>
      </c>
      <c r="L14">
        <v>21.36</v>
      </c>
      <c r="M14">
        <v>57</v>
      </c>
      <c r="N14">
        <v>3</v>
      </c>
    </row>
    <row r="15" spans="1:14" x14ac:dyDescent="0.25">
      <c r="A15" t="s">
        <v>114</v>
      </c>
      <c r="B15">
        <v>15</v>
      </c>
      <c r="C15" s="17">
        <v>43704</v>
      </c>
      <c r="D15" t="s">
        <v>122</v>
      </c>
      <c r="F15">
        <v>25</v>
      </c>
      <c r="G15">
        <v>10</v>
      </c>
      <c r="H15">
        <v>1.7999999999999999E-2</v>
      </c>
      <c r="I15">
        <v>1.2999999999999999E-2</v>
      </c>
      <c r="J15">
        <v>0.13349999999999998</v>
      </c>
      <c r="K15">
        <v>5.3399999999999989E-2</v>
      </c>
      <c r="L15">
        <v>53.399999999999991</v>
      </c>
      <c r="M15">
        <v>113.6</v>
      </c>
      <c r="N15">
        <v>1</v>
      </c>
    </row>
    <row r="16" spans="1:14" x14ac:dyDescent="0.25">
      <c r="A16" t="s">
        <v>115</v>
      </c>
      <c r="B16">
        <v>15</v>
      </c>
      <c r="C16" s="17">
        <v>43704</v>
      </c>
      <c r="D16" t="s">
        <v>120</v>
      </c>
      <c r="F16">
        <v>25</v>
      </c>
      <c r="G16">
        <v>10</v>
      </c>
      <c r="H16">
        <v>1.7000000000000001E-2</v>
      </c>
      <c r="I16">
        <v>1.2999999999999999E-2</v>
      </c>
      <c r="J16">
        <v>0.10680000000000005</v>
      </c>
      <c r="K16">
        <v>4.2720000000000022E-2</v>
      </c>
      <c r="L16">
        <v>42.72000000000002</v>
      </c>
      <c r="M16">
        <v>94.8</v>
      </c>
      <c r="N16">
        <v>0</v>
      </c>
    </row>
    <row r="17" spans="1:14" x14ac:dyDescent="0.25">
      <c r="A17" t="s">
        <v>116</v>
      </c>
      <c r="B17">
        <v>15</v>
      </c>
      <c r="C17" s="17">
        <v>43704</v>
      </c>
      <c r="D17" t="s">
        <v>120</v>
      </c>
      <c r="F17">
        <v>25</v>
      </c>
      <c r="G17">
        <v>10</v>
      </c>
      <c r="H17">
        <v>1.2E-2</v>
      </c>
      <c r="I17">
        <v>0.01</v>
      </c>
      <c r="J17">
        <v>5.3400000000000003E-2</v>
      </c>
      <c r="K17">
        <v>2.1360000000000001E-2</v>
      </c>
      <c r="L17">
        <v>21.36</v>
      </c>
      <c r="M17">
        <v>94.8</v>
      </c>
      <c r="N17">
        <v>0</v>
      </c>
    </row>
    <row r="18" spans="1:14" x14ac:dyDescent="0.25">
      <c r="A18" t="s">
        <v>2</v>
      </c>
      <c r="B18">
        <v>13</v>
      </c>
      <c r="C18" s="18">
        <v>43691</v>
      </c>
      <c r="D18" t="s">
        <v>120</v>
      </c>
      <c r="F18">
        <v>100</v>
      </c>
      <c r="G18">
        <v>15</v>
      </c>
      <c r="H18">
        <v>3.3000000000000002E-2</v>
      </c>
      <c r="I18">
        <v>2.1000000000000001E-2</v>
      </c>
      <c r="J18">
        <v>0.32040000000000002</v>
      </c>
      <c r="K18">
        <v>4.8059999999999999E-2</v>
      </c>
      <c r="L18">
        <v>48.059999999999995</v>
      </c>
      <c r="M18">
        <v>124.2</v>
      </c>
      <c r="N18">
        <v>0</v>
      </c>
    </row>
    <row r="19" spans="1:14" x14ac:dyDescent="0.25">
      <c r="A19" t="s">
        <v>3</v>
      </c>
      <c r="B19">
        <v>15</v>
      </c>
      <c r="C19" s="18">
        <v>43705</v>
      </c>
      <c r="D19" t="s">
        <v>122</v>
      </c>
      <c r="F19">
        <v>159</v>
      </c>
      <c r="G19">
        <v>15</v>
      </c>
      <c r="H19">
        <v>6.5000000000000002E-2</v>
      </c>
      <c r="I19">
        <v>4.3999999999999997E-2</v>
      </c>
      <c r="J19">
        <v>0.56070000000000009</v>
      </c>
      <c r="K19">
        <v>5.2896226415094345E-2</v>
      </c>
      <c r="L19">
        <v>52.896226415094347</v>
      </c>
      <c r="M19">
        <v>113.59999999999998</v>
      </c>
      <c r="N19">
        <v>0.33333333333333331</v>
      </c>
    </row>
    <row r="20" spans="1:14" x14ac:dyDescent="0.25">
      <c r="A20" t="s">
        <v>8</v>
      </c>
      <c r="B20">
        <v>13</v>
      </c>
      <c r="C20" s="18">
        <v>43690</v>
      </c>
      <c r="D20" t="s">
        <v>118</v>
      </c>
      <c r="F20">
        <v>100</v>
      </c>
      <c r="G20">
        <v>15</v>
      </c>
      <c r="H20">
        <v>0.03</v>
      </c>
      <c r="I20">
        <v>1.6E-2</v>
      </c>
      <c r="J20">
        <v>0.37379999999999997</v>
      </c>
      <c r="K20">
        <v>5.6069999999999995E-2</v>
      </c>
      <c r="L20">
        <v>56.069999999999993</v>
      </c>
      <c r="M20">
        <v>58.566666666666663</v>
      </c>
      <c r="N20">
        <v>1</v>
      </c>
    </row>
    <row r="21" spans="1:14" x14ac:dyDescent="0.25">
      <c r="A21" t="s">
        <v>9</v>
      </c>
      <c r="B21">
        <v>15</v>
      </c>
      <c r="C21" s="18">
        <v>43704</v>
      </c>
      <c r="D21" t="s">
        <v>125</v>
      </c>
      <c r="F21">
        <v>130</v>
      </c>
      <c r="G21">
        <v>15</v>
      </c>
      <c r="H21">
        <v>2.5999999999999999E-2</v>
      </c>
      <c r="I21">
        <v>1.7999999999999999E-2</v>
      </c>
      <c r="J21">
        <v>0.21360000000000001</v>
      </c>
      <c r="K21">
        <v>2.4646153846153849E-2</v>
      </c>
      <c r="L21">
        <v>24.646153846153847</v>
      </c>
      <c r="M21">
        <v>93.566666666666677</v>
      </c>
      <c r="N21">
        <v>0</v>
      </c>
    </row>
    <row r="22" spans="1:14" x14ac:dyDescent="0.25">
      <c r="A22" t="s">
        <v>10</v>
      </c>
      <c r="B22">
        <v>15</v>
      </c>
      <c r="C22" s="18">
        <v>43704</v>
      </c>
      <c r="D22" t="s">
        <v>124</v>
      </c>
      <c r="F22">
        <v>100</v>
      </c>
      <c r="G22">
        <v>15</v>
      </c>
      <c r="H22">
        <v>2.3E-2</v>
      </c>
      <c r="I22">
        <v>1.4E-2</v>
      </c>
      <c r="J22">
        <v>0.24029999999999999</v>
      </c>
      <c r="K22">
        <v>3.6045000000000001E-2</v>
      </c>
      <c r="L22">
        <v>36.045000000000002</v>
      </c>
      <c r="M22">
        <v>66.76666666666668</v>
      </c>
      <c r="N22">
        <v>2</v>
      </c>
    </row>
    <row r="23" spans="1:14" x14ac:dyDescent="0.25">
      <c r="A23" t="s">
        <v>11</v>
      </c>
      <c r="B23">
        <v>13</v>
      </c>
      <c r="C23" s="18">
        <v>43690</v>
      </c>
      <c r="D23" t="s">
        <v>126</v>
      </c>
      <c r="F23">
        <v>177</v>
      </c>
      <c r="G23">
        <v>15</v>
      </c>
      <c r="H23">
        <v>4.7E-2</v>
      </c>
      <c r="I23">
        <v>0.03</v>
      </c>
      <c r="J23">
        <v>0.45390000000000003</v>
      </c>
      <c r="K23">
        <v>3.846610169491526E-2</v>
      </c>
      <c r="L23">
        <v>38.46610169491526</v>
      </c>
      <c r="M23">
        <v>49.733333333333327</v>
      </c>
      <c r="N23">
        <v>1</v>
      </c>
    </row>
    <row r="24" spans="1:14" x14ac:dyDescent="0.25">
      <c r="A24" t="s">
        <v>12</v>
      </c>
      <c r="B24">
        <v>13</v>
      </c>
      <c r="C24" s="18">
        <v>43690</v>
      </c>
      <c r="D24" t="s">
        <v>120</v>
      </c>
      <c r="F24">
        <v>100</v>
      </c>
      <c r="G24">
        <v>15</v>
      </c>
      <c r="H24">
        <v>5.0999999999999997E-2</v>
      </c>
      <c r="I24">
        <v>3.5000000000000003E-2</v>
      </c>
      <c r="J24">
        <v>0.4271999999999998</v>
      </c>
      <c r="K24">
        <v>6.407999999999997E-2</v>
      </c>
      <c r="L24">
        <v>64.07999999999997</v>
      </c>
      <c r="M24">
        <v>124.2</v>
      </c>
      <c r="N24">
        <v>0</v>
      </c>
    </row>
    <row r="25" spans="1:14" x14ac:dyDescent="0.25">
      <c r="A25" t="s">
        <v>138</v>
      </c>
      <c r="B25">
        <v>11</v>
      </c>
      <c r="C25" s="18">
        <v>43675</v>
      </c>
      <c r="D25" t="s">
        <v>125</v>
      </c>
      <c r="F25">
        <v>128</v>
      </c>
      <c r="G25">
        <v>15</v>
      </c>
      <c r="H25">
        <v>3.1E-2</v>
      </c>
      <c r="I25">
        <v>1.9E-2</v>
      </c>
      <c r="J25">
        <v>0.32040000000000002</v>
      </c>
      <c r="K25">
        <v>3.7546875E-2</v>
      </c>
      <c r="L25">
        <v>37.546875</v>
      </c>
      <c r="M25">
        <v>52.833333333333329</v>
      </c>
      <c r="N25">
        <v>1</v>
      </c>
    </row>
    <row r="26" spans="1:14" x14ac:dyDescent="0.25">
      <c r="A26" t="s">
        <v>139</v>
      </c>
      <c r="B26">
        <v>12</v>
      </c>
      <c r="C26" s="18">
        <v>43683</v>
      </c>
      <c r="D26" t="s">
        <v>120</v>
      </c>
      <c r="F26">
        <v>187</v>
      </c>
      <c r="G26">
        <v>15</v>
      </c>
      <c r="H26">
        <v>6.7000000000000004E-2</v>
      </c>
      <c r="I26">
        <v>4.3999999999999997E-2</v>
      </c>
      <c r="J26">
        <v>0.6141000000000002</v>
      </c>
      <c r="K26">
        <v>4.9259358288770067E-2</v>
      </c>
      <c r="L26">
        <v>49.259358288770066</v>
      </c>
      <c r="M26">
        <v>89.800000000000011</v>
      </c>
      <c r="N26">
        <v>1</v>
      </c>
    </row>
    <row r="27" spans="1:14" x14ac:dyDescent="0.25">
      <c r="A27" t="s">
        <v>140</v>
      </c>
      <c r="B27">
        <v>12</v>
      </c>
      <c r="C27" s="18">
        <v>43683</v>
      </c>
      <c r="D27" t="s">
        <v>124</v>
      </c>
      <c r="F27">
        <v>110</v>
      </c>
      <c r="G27">
        <v>15</v>
      </c>
      <c r="H27">
        <v>4.7E-2</v>
      </c>
      <c r="I27">
        <v>2.9000000000000001E-2</v>
      </c>
      <c r="J27">
        <v>0.48059999999999997</v>
      </c>
      <c r="K27">
        <v>6.5536363636363629E-2</v>
      </c>
      <c r="L27">
        <v>65.536363636363632</v>
      </c>
      <c r="M27">
        <v>104.10000000000001</v>
      </c>
      <c r="N27">
        <v>0</v>
      </c>
    </row>
    <row r="28" spans="1:14" x14ac:dyDescent="0.25">
      <c r="A28" t="s">
        <v>141</v>
      </c>
      <c r="B28">
        <v>12</v>
      </c>
      <c r="C28" s="18">
        <v>43683</v>
      </c>
      <c r="D28" t="s">
        <v>125</v>
      </c>
      <c r="F28">
        <v>210</v>
      </c>
      <c r="G28">
        <v>15</v>
      </c>
      <c r="H28">
        <v>4.2999999999999997E-2</v>
      </c>
      <c r="I28">
        <v>0.03</v>
      </c>
      <c r="J28">
        <v>0.34709999999999991</v>
      </c>
      <c r="K28">
        <v>2.4792857142857134E-2</v>
      </c>
      <c r="L28">
        <v>24.792857142857134</v>
      </c>
      <c r="M28">
        <v>41.666666666666664</v>
      </c>
      <c r="N28">
        <v>1</v>
      </c>
    </row>
    <row r="29" spans="1:14" x14ac:dyDescent="0.25">
      <c r="A29" t="s">
        <v>142</v>
      </c>
      <c r="B29">
        <v>13</v>
      </c>
      <c r="C29" s="18">
        <v>43690</v>
      </c>
      <c r="D29" t="s">
        <v>122</v>
      </c>
      <c r="F29">
        <v>200</v>
      </c>
      <c r="G29">
        <v>15</v>
      </c>
      <c r="H29">
        <v>4.7E-2</v>
      </c>
      <c r="I29">
        <v>3.2000000000000001E-2</v>
      </c>
      <c r="J29">
        <v>0.40049999999999997</v>
      </c>
      <c r="K29">
        <v>3.0037499999999998E-2</v>
      </c>
      <c r="L29">
        <v>30.037499999999998</v>
      </c>
      <c r="M29">
        <v>113.63333333333333</v>
      </c>
      <c r="N29">
        <v>0</v>
      </c>
    </row>
    <row r="30" spans="1:14" x14ac:dyDescent="0.25">
      <c r="A30" t="s">
        <v>143</v>
      </c>
      <c r="B30">
        <v>14</v>
      </c>
      <c r="C30" s="18">
        <v>43697</v>
      </c>
      <c r="D30" t="s">
        <v>119</v>
      </c>
      <c r="F30">
        <v>225</v>
      </c>
      <c r="G30">
        <v>15</v>
      </c>
      <c r="H30">
        <v>4.2999999999999997E-2</v>
      </c>
      <c r="I30">
        <v>2.5999999999999999E-2</v>
      </c>
      <c r="J30">
        <v>0.45389999999999991</v>
      </c>
      <c r="K30">
        <v>3.0259999999999995E-2</v>
      </c>
      <c r="L30">
        <v>30.259999999999994</v>
      </c>
      <c r="M30">
        <v>42.033333333333331</v>
      </c>
      <c r="N30">
        <v>0</v>
      </c>
    </row>
    <row r="31" spans="1:14" x14ac:dyDescent="0.25">
      <c r="A31" t="s">
        <v>144</v>
      </c>
      <c r="B31">
        <v>13</v>
      </c>
      <c r="C31" s="18">
        <v>43690</v>
      </c>
      <c r="D31" t="s">
        <v>124</v>
      </c>
      <c r="F31">
        <v>75</v>
      </c>
      <c r="G31">
        <v>15</v>
      </c>
      <c r="H31">
        <v>2.8000000000000001E-2</v>
      </c>
      <c r="I31">
        <v>1.9E-2</v>
      </c>
      <c r="J31">
        <v>0.24030000000000001</v>
      </c>
      <c r="K31">
        <v>4.8060000000000005E-2</v>
      </c>
      <c r="L31">
        <v>48.06</v>
      </c>
      <c r="M31">
        <v>62.866666666666667</v>
      </c>
      <c r="N31">
        <v>1.6666666666666667</v>
      </c>
    </row>
    <row r="32" spans="1:14" x14ac:dyDescent="0.25">
      <c r="A32" t="s">
        <v>145</v>
      </c>
      <c r="B32">
        <v>14</v>
      </c>
      <c r="C32" s="18">
        <v>43697</v>
      </c>
      <c r="D32" t="s">
        <v>118</v>
      </c>
      <c r="F32">
        <v>100</v>
      </c>
      <c r="G32">
        <v>15</v>
      </c>
      <c r="H32">
        <v>3.4000000000000002E-2</v>
      </c>
      <c r="I32">
        <v>2.1999999999999999E-2</v>
      </c>
      <c r="J32">
        <v>0.32040000000000007</v>
      </c>
      <c r="K32">
        <v>4.8060000000000012E-2</v>
      </c>
      <c r="L32">
        <v>48.060000000000009</v>
      </c>
      <c r="M32">
        <v>57.016666666666666</v>
      </c>
      <c r="N32">
        <v>2.3333333333333335</v>
      </c>
    </row>
    <row r="33" spans="1:14" x14ac:dyDescent="0.25">
      <c r="A33" t="s">
        <v>154</v>
      </c>
      <c r="B33">
        <v>13</v>
      </c>
      <c r="C33" s="18">
        <v>43690</v>
      </c>
      <c r="D33" t="s">
        <v>118</v>
      </c>
      <c r="F33">
        <v>128</v>
      </c>
      <c r="G33">
        <v>15</v>
      </c>
      <c r="H33">
        <v>0.01</v>
      </c>
      <c r="I33">
        <v>6.0000000000000001E-3</v>
      </c>
      <c r="J33">
        <v>0.10680000000000001</v>
      </c>
      <c r="K33">
        <v>1.2515625000000001E-2</v>
      </c>
      <c r="L33">
        <v>12.515625</v>
      </c>
    </row>
    <row r="34" spans="1:14" x14ac:dyDescent="0.25">
      <c r="A34" t="s">
        <v>156</v>
      </c>
      <c r="B34">
        <v>15</v>
      </c>
      <c r="C34" s="18">
        <v>43704</v>
      </c>
      <c r="D34" t="s">
        <v>126</v>
      </c>
      <c r="F34">
        <v>25</v>
      </c>
      <c r="G34">
        <v>15</v>
      </c>
      <c r="H34">
        <v>1.9E-2</v>
      </c>
      <c r="I34">
        <v>1.2999999999999999E-2</v>
      </c>
      <c r="J34">
        <v>0.16020000000000001</v>
      </c>
      <c r="K34">
        <v>9.6119999999999997E-2</v>
      </c>
      <c r="L34">
        <v>96.11999999999999</v>
      </c>
    </row>
    <row r="35" spans="1:14" x14ac:dyDescent="0.25">
      <c r="A35" t="s">
        <v>157</v>
      </c>
      <c r="B35">
        <v>15</v>
      </c>
      <c r="C35" s="18">
        <v>43704</v>
      </c>
      <c r="D35" t="s">
        <v>126</v>
      </c>
      <c r="F35">
        <v>25</v>
      </c>
      <c r="G35">
        <v>15</v>
      </c>
      <c r="H35">
        <v>4.0000000000000001E-3</v>
      </c>
      <c r="I35">
        <v>3.0000000000000001E-3</v>
      </c>
      <c r="J35">
        <v>2.6700000000000002E-2</v>
      </c>
      <c r="K35">
        <v>1.602E-2</v>
      </c>
      <c r="L35">
        <v>16.02</v>
      </c>
    </row>
    <row r="36" spans="1:14" x14ac:dyDescent="0.25">
      <c r="A36" t="s">
        <v>158</v>
      </c>
      <c r="B36">
        <v>12</v>
      </c>
      <c r="C36" s="18">
        <v>43683</v>
      </c>
      <c r="D36" s="17" t="s">
        <v>152</v>
      </c>
      <c r="E36" s="17"/>
      <c r="F36">
        <v>200</v>
      </c>
      <c r="G36">
        <v>15</v>
      </c>
      <c r="H36">
        <v>1.2E-2</v>
      </c>
      <c r="I36">
        <v>6.0000000000000001E-3</v>
      </c>
      <c r="J36">
        <v>0.16020000000000001</v>
      </c>
      <c r="K36">
        <v>1.2015E-2</v>
      </c>
      <c r="L36">
        <v>12.014999999999999</v>
      </c>
    </row>
    <row r="37" spans="1:14" x14ac:dyDescent="0.25">
      <c r="A37" t="s">
        <v>159</v>
      </c>
      <c r="B37">
        <v>14</v>
      </c>
      <c r="C37" s="18">
        <v>43697</v>
      </c>
      <c r="D37" t="s">
        <v>124</v>
      </c>
      <c r="F37">
        <v>200</v>
      </c>
      <c r="G37">
        <v>15</v>
      </c>
      <c r="H37">
        <v>3.4000000000000002E-2</v>
      </c>
      <c r="I37">
        <v>2.4E-2</v>
      </c>
      <c r="J37">
        <v>0.26700000000000007</v>
      </c>
      <c r="K37">
        <v>2.0025000000000005E-2</v>
      </c>
      <c r="L37">
        <v>20.025000000000006</v>
      </c>
    </row>
    <row r="38" spans="1:14" x14ac:dyDescent="0.25">
      <c r="A38" t="s">
        <v>160</v>
      </c>
      <c r="B38">
        <v>14</v>
      </c>
      <c r="C38" s="18">
        <v>43697</v>
      </c>
      <c r="D38" t="s">
        <v>120</v>
      </c>
      <c r="F38">
        <v>100</v>
      </c>
      <c r="G38">
        <v>15</v>
      </c>
      <c r="H38">
        <v>5.2999999999999999E-2</v>
      </c>
      <c r="I38">
        <v>3.6999999999999998E-2</v>
      </c>
      <c r="J38">
        <v>0.42720000000000002</v>
      </c>
      <c r="K38">
        <v>6.4079999999999998E-2</v>
      </c>
      <c r="L38">
        <v>64.08</v>
      </c>
    </row>
    <row r="39" spans="1:14" x14ac:dyDescent="0.25">
      <c r="A39" t="s">
        <v>161</v>
      </c>
      <c r="B39">
        <v>15</v>
      </c>
      <c r="C39" s="18">
        <v>43704</v>
      </c>
      <c r="D39" t="s">
        <v>124</v>
      </c>
      <c r="F39">
        <v>100</v>
      </c>
      <c r="G39">
        <v>15</v>
      </c>
      <c r="H39">
        <v>0.02</v>
      </c>
      <c r="I39">
        <v>1.0999999999999999E-2</v>
      </c>
      <c r="J39">
        <v>0.24030000000000001</v>
      </c>
      <c r="K39">
        <v>3.6045000000000001E-2</v>
      </c>
      <c r="L39">
        <v>36.045000000000002</v>
      </c>
    </row>
    <row r="40" spans="1:14" x14ac:dyDescent="0.25">
      <c r="A40" t="s">
        <v>19</v>
      </c>
      <c r="B40">
        <v>3</v>
      </c>
      <c r="C40" s="18">
        <v>43697</v>
      </c>
      <c r="D40" t="s">
        <v>118</v>
      </c>
      <c r="F40">
        <v>50</v>
      </c>
      <c r="G40">
        <v>15</v>
      </c>
      <c r="H40">
        <v>1.4999999999999999E-2</v>
      </c>
      <c r="I40">
        <v>8.0000000000000002E-3</v>
      </c>
      <c r="J40" s="23">
        <v>0.18689999999999998</v>
      </c>
      <c r="K40" s="23">
        <v>5.6069999999999995E-2</v>
      </c>
      <c r="L40" s="23">
        <v>56.069999999999993</v>
      </c>
      <c r="M40">
        <v>57</v>
      </c>
    </row>
    <row r="41" spans="1:14" x14ac:dyDescent="0.25">
      <c r="A41" t="s">
        <v>182</v>
      </c>
      <c r="C41" s="18">
        <v>43684</v>
      </c>
      <c r="D41" t="s">
        <v>117</v>
      </c>
      <c r="F41">
        <v>200</v>
      </c>
      <c r="G41">
        <v>15</v>
      </c>
      <c r="H41">
        <v>3.2000000000000001E-2</v>
      </c>
      <c r="I41">
        <v>1.7000000000000001E-2</v>
      </c>
      <c r="J41" s="23">
        <v>0.40049999999999997</v>
      </c>
      <c r="K41" s="23">
        <v>3.0037499999999998E-2</v>
      </c>
      <c r="L41" s="23">
        <v>30.037499999999998</v>
      </c>
      <c r="M41" s="19">
        <v>53.3</v>
      </c>
      <c r="N41" s="19">
        <v>0.14285714299999999</v>
      </c>
    </row>
    <row r="42" spans="1:14" x14ac:dyDescent="0.25">
      <c r="A42" t="s">
        <v>183</v>
      </c>
      <c r="C42" s="18">
        <v>43697</v>
      </c>
      <c r="D42" t="s">
        <v>126</v>
      </c>
      <c r="F42">
        <v>75</v>
      </c>
      <c r="G42">
        <v>15</v>
      </c>
      <c r="H42">
        <v>2.7E-2</v>
      </c>
      <c r="I42">
        <v>1.6E-2</v>
      </c>
      <c r="J42" s="23">
        <v>0.29369999999999996</v>
      </c>
      <c r="K42" s="23">
        <v>5.8739999999999987E-2</v>
      </c>
      <c r="L42" s="23">
        <v>58.739999999999988</v>
      </c>
      <c r="M42" s="19">
        <v>51.4</v>
      </c>
      <c r="N42" s="19">
        <v>0.33333333300000001</v>
      </c>
    </row>
    <row r="43" spans="1:14" x14ac:dyDescent="0.25">
      <c r="A43" t="s">
        <v>184</v>
      </c>
      <c r="C43" s="18">
        <v>43697</v>
      </c>
      <c r="D43" t="s">
        <v>118</v>
      </c>
      <c r="F43">
        <v>100</v>
      </c>
      <c r="G43">
        <v>15</v>
      </c>
      <c r="H43">
        <v>1.4999999999999999E-2</v>
      </c>
      <c r="I43">
        <v>8.9999999999999993E-3</v>
      </c>
      <c r="J43" s="23">
        <v>0.16020000000000001</v>
      </c>
      <c r="K43" s="23">
        <v>2.4029999999999999E-2</v>
      </c>
      <c r="L43" s="23">
        <v>24.029999999999998</v>
      </c>
      <c r="M43" s="19">
        <v>57</v>
      </c>
      <c r="N43" s="19">
        <v>2.3333333330000001</v>
      </c>
    </row>
    <row r="44" spans="1:14" x14ac:dyDescent="0.25">
      <c r="A44" t="s">
        <v>194</v>
      </c>
      <c r="C44" s="18">
        <v>43684</v>
      </c>
      <c r="D44" t="s">
        <v>117</v>
      </c>
      <c r="F44">
        <v>200</v>
      </c>
      <c r="G44">
        <v>15</v>
      </c>
      <c r="H44">
        <v>3.9E-2</v>
      </c>
      <c r="I44">
        <v>2.5000000000000001E-2</v>
      </c>
      <c r="J44" s="23">
        <v>0.37379999999999997</v>
      </c>
      <c r="K44" s="23">
        <v>2.8034999999999997E-2</v>
      </c>
      <c r="L44" s="23">
        <v>28.034999999999997</v>
      </c>
      <c r="M44" s="19">
        <v>53.3</v>
      </c>
      <c r="N44" s="19">
        <v>0.14285714299999999</v>
      </c>
    </row>
    <row r="45" spans="1:14" x14ac:dyDescent="0.25">
      <c r="A45" t="s">
        <v>195</v>
      </c>
      <c r="C45" s="18">
        <v>43697</v>
      </c>
      <c r="D45" t="s">
        <v>118</v>
      </c>
      <c r="F45">
        <v>100</v>
      </c>
      <c r="G45">
        <v>15</v>
      </c>
      <c r="H45">
        <v>1.7999999999999999E-2</v>
      </c>
      <c r="I45">
        <v>1.0999999999999999E-2</v>
      </c>
      <c r="J45" s="23">
        <v>0.18689999999999998</v>
      </c>
      <c r="K45" s="23">
        <v>2.8034999999999997E-2</v>
      </c>
      <c r="L45" s="24">
        <v>28.034999999999997</v>
      </c>
      <c r="M45" s="19">
        <v>57</v>
      </c>
      <c r="N45" s="19">
        <v>2.3333333330000001</v>
      </c>
    </row>
    <row r="46" spans="1:14" x14ac:dyDescent="0.25">
      <c r="A46" t="s">
        <v>210</v>
      </c>
      <c r="C46" s="18">
        <v>43697</v>
      </c>
      <c r="D46" t="s">
        <v>118</v>
      </c>
      <c r="F46">
        <v>100</v>
      </c>
      <c r="G46">
        <v>15</v>
      </c>
      <c r="H46">
        <v>1.7999999999999999E-2</v>
      </c>
      <c r="I46">
        <v>0.01</v>
      </c>
      <c r="J46" s="23">
        <v>0.21359999999999996</v>
      </c>
      <c r="K46" s="23">
        <v>3.2039999999999992E-2</v>
      </c>
      <c r="L46" s="24">
        <v>32.039999999999992</v>
      </c>
      <c r="M46" s="19">
        <v>57</v>
      </c>
      <c r="N46" s="19">
        <v>2.3333333330000001</v>
      </c>
    </row>
    <row r="47" spans="1:14" x14ac:dyDescent="0.25">
      <c r="A47" t="s">
        <v>200</v>
      </c>
      <c r="C47" s="18">
        <v>43704</v>
      </c>
      <c r="D47" t="s">
        <v>192</v>
      </c>
      <c r="F47">
        <v>50</v>
      </c>
      <c r="G47">
        <v>15</v>
      </c>
      <c r="H47">
        <v>1.0999999999999999E-2</v>
      </c>
      <c r="I47">
        <v>6.0000000000000001E-3</v>
      </c>
      <c r="J47" s="23">
        <v>0.13349999999999998</v>
      </c>
      <c r="K47" s="23">
        <v>4.0049999999999988E-2</v>
      </c>
      <c r="L47" s="24">
        <v>40.04999999999999</v>
      </c>
      <c r="M47" s="19">
        <v>42.333333330000002</v>
      </c>
      <c r="N47" s="19">
        <v>0</v>
      </c>
    </row>
    <row r="48" spans="1:14" x14ac:dyDescent="0.25">
      <c r="A48" t="s">
        <v>201</v>
      </c>
      <c r="C48" s="18">
        <v>43684</v>
      </c>
      <c r="D48" t="s">
        <v>122</v>
      </c>
      <c r="F48">
        <v>100</v>
      </c>
      <c r="G48">
        <v>15</v>
      </c>
      <c r="H48">
        <v>2.9000000000000001E-2</v>
      </c>
      <c r="I48">
        <v>2.1000000000000001E-2</v>
      </c>
      <c r="J48" s="23">
        <v>0.21360000000000001</v>
      </c>
      <c r="K48" s="23">
        <v>3.2039999999999999E-2</v>
      </c>
      <c r="L48" s="24">
        <v>32.04</v>
      </c>
      <c r="M48" s="19">
        <v>106.8</v>
      </c>
      <c r="N48" s="19">
        <v>0</v>
      </c>
    </row>
    <row r="49" spans="1:14" x14ac:dyDescent="0.25">
      <c r="A49" t="s">
        <v>202</v>
      </c>
      <c r="C49" s="18">
        <v>43697</v>
      </c>
      <c r="D49" t="s">
        <v>126</v>
      </c>
      <c r="F49">
        <v>75</v>
      </c>
      <c r="G49">
        <v>15</v>
      </c>
      <c r="H49">
        <v>2.3E-2</v>
      </c>
      <c r="I49">
        <v>1.2E-2</v>
      </c>
      <c r="J49" s="23">
        <v>0.29369999999999996</v>
      </c>
      <c r="K49" s="23">
        <v>5.8739999999999987E-2</v>
      </c>
      <c r="L49" s="24">
        <v>58.739999999999988</v>
      </c>
      <c r="M49" s="19">
        <v>51.4</v>
      </c>
      <c r="N49" s="19">
        <v>0.33333333300000001</v>
      </c>
    </row>
    <row r="50" spans="1:14" x14ac:dyDescent="0.25">
      <c r="A50" t="s">
        <v>203</v>
      </c>
      <c r="C50" s="18">
        <v>43697</v>
      </c>
      <c r="D50" t="s">
        <v>124</v>
      </c>
      <c r="F50">
        <v>50</v>
      </c>
      <c r="G50">
        <v>15</v>
      </c>
      <c r="H50">
        <v>1.7999999999999999E-2</v>
      </c>
      <c r="I50">
        <v>1.2E-2</v>
      </c>
      <c r="J50" s="23">
        <v>0.16019999999999995</v>
      </c>
      <c r="K50" s="23">
        <v>4.8059999999999985E-2</v>
      </c>
      <c r="L50" s="24">
        <v>48.059999999999988</v>
      </c>
      <c r="M50" s="19">
        <v>70.400000000000006</v>
      </c>
      <c r="N50" s="19">
        <v>1.6666666670000001</v>
      </c>
    </row>
    <row r="51" spans="1:14" x14ac:dyDescent="0.25">
      <c r="A51" t="s">
        <v>204</v>
      </c>
      <c r="C51" s="18">
        <v>43684</v>
      </c>
      <c r="D51" t="s">
        <v>122</v>
      </c>
      <c r="F51">
        <v>100</v>
      </c>
      <c r="G51">
        <v>15</v>
      </c>
      <c r="H51">
        <v>2.1999999999999999E-2</v>
      </c>
      <c r="I51">
        <v>1.4E-2</v>
      </c>
      <c r="J51" s="23">
        <v>0.21359999999999996</v>
      </c>
      <c r="K51" s="23">
        <v>3.2039999999999992E-2</v>
      </c>
      <c r="L51" s="24">
        <v>32.039999999999992</v>
      </c>
      <c r="M51" s="19">
        <v>106.8</v>
      </c>
      <c r="N51" s="19">
        <v>0</v>
      </c>
    </row>
    <row r="52" spans="1:14" x14ac:dyDescent="0.25">
      <c r="A52" t="s">
        <v>205</v>
      </c>
      <c r="C52" s="18">
        <v>43684</v>
      </c>
      <c r="D52" t="s">
        <v>117</v>
      </c>
      <c r="F52">
        <v>200</v>
      </c>
      <c r="G52">
        <v>15</v>
      </c>
      <c r="H52">
        <v>0.03</v>
      </c>
      <c r="I52">
        <v>0.02</v>
      </c>
      <c r="J52" s="23">
        <v>0.26699999999999996</v>
      </c>
      <c r="K52" s="23">
        <v>2.0024999999999994E-2</v>
      </c>
      <c r="L52" s="24">
        <v>20.024999999999995</v>
      </c>
      <c r="M52" s="19">
        <v>53.3</v>
      </c>
      <c r="N52" s="19">
        <v>0.14285714299999999</v>
      </c>
    </row>
    <row r="53" spans="1:14" x14ac:dyDescent="0.25">
      <c r="A53" t="s">
        <v>207</v>
      </c>
      <c r="C53" s="18">
        <v>43697</v>
      </c>
      <c r="D53" t="s">
        <v>118</v>
      </c>
      <c r="F53">
        <v>100</v>
      </c>
      <c r="G53">
        <v>15</v>
      </c>
      <c r="H53">
        <v>1.7000000000000001E-2</v>
      </c>
      <c r="I53">
        <v>0.01</v>
      </c>
      <c r="J53" s="23">
        <v>0.18690000000000001</v>
      </c>
      <c r="K53" s="23">
        <v>2.8035000000000001E-2</v>
      </c>
      <c r="L53" s="24">
        <v>28.035</v>
      </c>
      <c r="M53" s="19">
        <v>57</v>
      </c>
      <c r="N53" s="19">
        <v>2.3333333330000001</v>
      </c>
    </row>
    <row r="54" spans="1:14" x14ac:dyDescent="0.25">
      <c r="A54" t="s">
        <v>208</v>
      </c>
      <c r="C54" s="18">
        <v>43697</v>
      </c>
      <c r="D54" t="s">
        <v>118</v>
      </c>
      <c r="F54">
        <v>50</v>
      </c>
      <c r="G54">
        <v>15</v>
      </c>
      <c r="H54">
        <v>1.6E-2</v>
      </c>
      <c r="I54">
        <v>0.01</v>
      </c>
      <c r="J54" s="23">
        <v>0.16020000000000001</v>
      </c>
      <c r="K54" s="23">
        <v>4.8059999999999999E-2</v>
      </c>
      <c r="L54" s="24">
        <v>48.059999999999995</v>
      </c>
      <c r="M54" s="19">
        <v>57</v>
      </c>
      <c r="N54" s="19">
        <v>2.3333333330000001</v>
      </c>
    </row>
    <row r="55" spans="1:14" x14ac:dyDescent="0.25">
      <c r="A55" t="s">
        <v>213</v>
      </c>
      <c r="C55" s="18">
        <v>43697</v>
      </c>
      <c r="D55" t="s">
        <v>118</v>
      </c>
      <c r="F55">
        <v>50</v>
      </c>
      <c r="G55">
        <v>15</v>
      </c>
      <c r="H55">
        <v>1.7999999999999999E-2</v>
      </c>
      <c r="I55">
        <v>0.01</v>
      </c>
      <c r="J55" s="23">
        <v>0.21359999999999996</v>
      </c>
      <c r="K55" s="23">
        <v>6.4079999999999984E-2</v>
      </c>
      <c r="L55" s="24">
        <v>64.079999999999984</v>
      </c>
      <c r="M55" s="19">
        <v>57</v>
      </c>
      <c r="N55" s="19">
        <v>2.3333333330000001</v>
      </c>
    </row>
    <row r="56" spans="1:14" x14ac:dyDescent="0.25">
      <c r="A56" t="s">
        <v>227</v>
      </c>
      <c r="C56" s="18">
        <v>43691</v>
      </c>
      <c r="D56" t="s">
        <v>125</v>
      </c>
      <c r="F56">
        <v>200</v>
      </c>
      <c r="G56">
        <v>15</v>
      </c>
      <c r="H56">
        <v>3.4000000000000002E-2</v>
      </c>
      <c r="I56">
        <v>2.5000000000000001E-2</v>
      </c>
      <c r="J56" s="23">
        <v>0.24030000000000001</v>
      </c>
      <c r="K56" s="23">
        <v>1.80225E-2</v>
      </c>
      <c r="L56" s="24">
        <v>18.022500000000001</v>
      </c>
      <c r="M56" s="20">
        <v>58.93333333333333</v>
      </c>
      <c r="N56">
        <v>1</v>
      </c>
    </row>
    <row r="57" spans="1:14" x14ac:dyDescent="0.25">
      <c r="A57" t="s">
        <v>228</v>
      </c>
      <c r="C57" s="18">
        <v>43691</v>
      </c>
      <c r="D57" t="s">
        <v>118</v>
      </c>
      <c r="F57">
        <v>75</v>
      </c>
      <c r="G57">
        <v>15</v>
      </c>
      <c r="H57">
        <v>2.3E-2</v>
      </c>
      <c r="I57">
        <v>1.4999999999999999E-2</v>
      </c>
      <c r="J57" s="23">
        <v>0.21360000000000001</v>
      </c>
      <c r="K57" s="23">
        <v>4.2720000000000001E-2</v>
      </c>
      <c r="L57" s="24">
        <v>42.72</v>
      </c>
      <c r="M57">
        <v>58.566666666666663</v>
      </c>
      <c r="N57">
        <v>1</v>
      </c>
    </row>
    <row r="58" spans="1:14" x14ac:dyDescent="0.25">
      <c r="A58" t="s">
        <v>229</v>
      </c>
      <c r="C58" s="18">
        <v>43691</v>
      </c>
      <c r="D58" t="s">
        <v>120</v>
      </c>
      <c r="F58">
        <v>136</v>
      </c>
      <c r="G58">
        <v>15</v>
      </c>
      <c r="H58">
        <v>6.6000000000000003E-2</v>
      </c>
      <c r="I58">
        <v>4.4999999999999998E-2</v>
      </c>
      <c r="J58" s="23">
        <v>0.56070000000000009</v>
      </c>
      <c r="K58" s="23">
        <v>6.1841911764705888E-2</v>
      </c>
      <c r="L58" s="24">
        <v>61.841911764705891</v>
      </c>
      <c r="M58">
        <v>124.2</v>
      </c>
      <c r="N58">
        <v>0</v>
      </c>
    </row>
    <row r="59" spans="1:14" x14ac:dyDescent="0.25">
      <c r="A59" t="s">
        <v>230</v>
      </c>
      <c r="C59" s="18">
        <v>43697</v>
      </c>
      <c r="D59" t="s">
        <v>126</v>
      </c>
      <c r="F59">
        <v>100</v>
      </c>
      <c r="G59">
        <v>15</v>
      </c>
      <c r="H59">
        <v>3.4000000000000002E-2</v>
      </c>
      <c r="I59">
        <v>2.1999999999999999E-2</v>
      </c>
      <c r="J59" s="23">
        <v>0.32040000000000007</v>
      </c>
      <c r="K59" s="23">
        <v>4.8060000000000012E-2</v>
      </c>
      <c r="L59" s="24">
        <v>48.060000000000009</v>
      </c>
      <c r="M59">
        <v>51.43333333333333</v>
      </c>
      <c r="N59">
        <v>0.33333333333333331</v>
      </c>
    </row>
    <row r="60" spans="1:14" x14ac:dyDescent="0.25">
      <c r="A60" t="s">
        <v>231</v>
      </c>
      <c r="C60" s="18">
        <v>43691</v>
      </c>
      <c r="D60" t="s">
        <v>192</v>
      </c>
      <c r="F60">
        <v>200</v>
      </c>
      <c r="G60">
        <v>15</v>
      </c>
      <c r="H60">
        <v>0.03</v>
      </c>
      <c r="I60">
        <v>1.9E-2</v>
      </c>
      <c r="J60" s="23">
        <v>0.29369999999999996</v>
      </c>
      <c r="K60" s="23">
        <v>2.2027499999999995E-2</v>
      </c>
      <c r="L60" s="24">
        <v>22.027499999999996</v>
      </c>
      <c r="M60">
        <v>30.866666666666667</v>
      </c>
      <c r="N60">
        <v>0</v>
      </c>
    </row>
    <row r="61" spans="1:14" x14ac:dyDescent="0.25">
      <c r="A61" t="s">
        <v>232</v>
      </c>
      <c r="C61" s="18">
        <v>43684</v>
      </c>
      <c r="D61" t="s">
        <v>192</v>
      </c>
      <c r="F61">
        <v>70</v>
      </c>
      <c r="G61">
        <v>15</v>
      </c>
      <c r="H61">
        <v>1.0999999999999999E-2</v>
      </c>
      <c r="I61">
        <v>6.0000000000000001E-3</v>
      </c>
      <c r="J61" s="23">
        <v>0.13349999999999998</v>
      </c>
      <c r="K61" s="23">
        <v>2.8607142857142848E-2</v>
      </c>
      <c r="L61" s="24">
        <v>28.607142857142847</v>
      </c>
      <c r="M61">
        <v>65.099999999999994</v>
      </c>
      <c r="N61">
        <v>1</v>
      </c>
    </row>
    <row r="62" spans="1:14" x14ac:dyDescent="0.25">
      <c r="A62" t="s">
        <v>233</v>
      </c>
      <c r="C62" s="18">
        <v>43697</v>
      </c>
      <c r="D62" t="s">
        <v>118</v>
      </c>
      <c r="F62">
        <v>150</v>
      </c>
      <c r="G62">
        <v>15</v>
      </c>
      <c r="H62">
        <v>2.7E-2</v>
      </c>
      <c r="I62">
        <v>1.7000000000000001E-2</v>
      </c>
      <c r="J62" s="23">
        <v>0.26699999999999996</v>
      </c>
      <c r="K62" s="23">
        <v>2.6699999999999995E-2</v>
      </c>
      <c r="L62" s="24">
        <v>26.699999999999996</v>
      </c>
      <c r="M62">
        <v>57.016666666666666</v>
      </c>
      <c r="N62">
        <v>2.3333333333333335</v>
      </c>
    </row>
    <row r="63" spans="1:14" x14ac:dyDescent="0.25">
      <c r="A63" t="s">
        <v>234</v>
      </c>
      <c r="C63" s="18">
        <v>43684</v>
      </c>
      <c r="D63" t="s">
        <v>126</v>
      </c>
      <c r="F63">
        <v>135</v>
      </c>
      <c r="G63">
        <v>15</v>
      </c>
      <c r="H63">
        <v>8.2000000000000003E-2</v>
      </c>
      <c r="I63">
        <v>5.0999999999999997E-2</v>
      </c>
      <c r="J63" s="23">
        <v>0.8277000000000001</v>
      </c>
      <c r="K63" s="23">
        <v>9.1966666666666683E-2</v>
      </c>
      <c r="L63" s="24">
        <v>91.966666666666683</v>
      </c>
      <c r="M63">
        <v>135.89999999999998</v>
      </c>
      <c r="N63">
        <v>0.66666666666666663</v>
      </c>
    </row>
    <row r="64" spans="1:14" x14ac:dyDescent="0.25">
      <c r="A64" t="s">
        <v>235</v>
      </c>
      <c r="C64" s="18">
        <v>43697</v>
      </c>
      <c r="D64" t="s">
        <v>118</v>
      </c>
      <c r="F64">
        <v>100</v>
      </c>
      <c r="G64">
        <v>15</v>
      </c>
      <c r="H64">
        <v>1.9E-2</v>
      </c>
      <c r="I64">
        <v>1.2E-2</v>
      </c>
      <c r="J64" s="23">
        <v>0.18689999999999998</v>
      </c>
      <c r="K64" s="23">
        <v>2.8034999999999997E-2</v>
      </c>
      <c r="L64" s="24">
        <v>28.034999999999997</v>
      </c>
    </row>
    <row r="65" spans="1:14" x14ac:dyDescent="0.25">
      <c r="A65" t="s">
        <v>236</v>
      </c>
      <c r="C65" s="18">
        <v>43684</v>
      </c>
      <c r="D65" t="s">
        <v>192</v>
      </c>
      <c r="F65">
        <v>75</v>
      </c>
      <c r="G65">
        <v>15</v>
      </c>
      <c r="H65">
        <v>1.7000000000000001E-2</v>
      </c>
      <c r="I65">
        <v>1.2E-2</v>
      </c>
      <c r="J65" s="23">
        <v>0.13350000000000004</v>
      </c>
      <c r="K65" s="23">
        <v>2.6700000000000005E-2</v>
      </c>
      <c r="L65" s="24">
        <v>26.700000000000006</v>
      </c>
    </row>
    <row r="66" spans="1:14" x14ac:dyDescent="0.25">
      <c r="A66" t="s">
        <v>343</v>
      </c>
      <c r="B66">
        <v>14</v>
      </c>
      <c r="C66" s="18">
        <v>43698</v>
      </c>
      <c r="D66" t="s">
        <v>125</v>
      </c>
      <c r="F66">
        <v>240</v>
      </c>
      <c r="G66">
        <v>15</v>
      </c>
      <c r="H66">
        <v>3.4000000000000002E-2</v>
      </c>
      <c r="I66">
        <v>2.5999999999999999E-2</v>
      </c>
      <c r="J66" s="23">
        <v>0.2136000000000001</v>
      </c>
      <c r="K66" s="23">
        <v>1.3350000000000006E-2</v>
      </c>
      <c r="L66" s="24">
        <v>13.350000000000007</v>
      </c>
      <c r="M66">
        <v>75.800000000000011</v>
      </c>
      <c r="N66">
        <v>0</v>
      </c>
    </row>
    <row r="67" spans="1:14" x14ac:dyDescent="0.25">
      <c r="A67" t="s">
        <v>344</v>
      </c>
      <c r="B67">
        <v>14</v>
      </c>
      <c r="C67" s="18">
        <v>43697</v>
      </c>
      <c r="D67" t="s">
        <v>120</v>
      </c>
      <c r="F67">
        <v>100</v>
      </c>
      <c r="G67">
        <v>15</v>
      </c>
      <c r="H67">
        <v>4.1000000000000002E-2</v>
      </c>
      <c r="I67">
        <v>2.5000000000000001E-2</v>
      </c>
      <c r="J67" s="23">
        <v>0.42720000000000002</v>
      </c>
      <c r="K67" s="23">
        <v>6.4079999999999998E-2</v>
      </c>
      <c r="L67" s="24">
        <v>64.08</v>
      </c>
      <c r="M67">
        <v>92.1</v>
      </c>
      <c r="N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7" workbookViewId="0">
      <selection activeCell="U22" sqref="U22"/>
    </sheetView>
  </sheetViews>
  <sheetFormatPr defaultRowHeight="15" x14ac:dyDescent="0.25"/>
  <cols>
    <col min="3" max="3" width="9.5703125" style="18" bestFit="1" customWidth="1"/>
  </cols>
  <sheetData>
    <row r="1" spans="1:14" x14ac:dyDescent="0.25">
      <c r="A1" t="s">
        <v>129</v>
      </c>
      <c r="B1" t="s">
        <v>130</v>
      </c>
      <c r="C1" s="18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25">
      <c r="A2" t="s">
        <v>99</v>
      </c>
      <c r="B2">
        <v>5</v>
      </c>
      <c r="C2" s="18">
        <v>43635</v>
      </c>
      <c r="D2" t="s">
        <v>117</v>
      </c>
      <c r="F2">
        <v>445</v>
      </c>
      <c r="G2">
        <v>10</v>
      </c>
      <c r="H2">
        <v>2.5999999999999999E-2</v>
      </c>
      <c r="I2">
        <v>1.6E-2</v>
      </c>
      <c r="J2">
        <v>0.26699999999999996</v>
      </c>
      <c r="K2">
        <v>5.9999999999999993E-3</v>
      </c>
      <c r="L2">
        <v>5.9999999999999991</v>
      </c>
      <c r="M2">
        <v>16.399999999999999</v>
      </c>
      <c r="N2">
        <v>0</v>
      </c>
    </row>
    <row r="3" spans="1:14" x14ac:dyDescent="0.25">
      <c r="A3" t="s">
        <v>105</v>
      </c>
      <c r="B3">
        <v>10</v>
      </c>
      <c r="C3" s="18">
        <v>43669</v>
      </c>
      <c r="D3" t="s">
        <v>124</v>
      </c>
      <c r="F3">
        <v>50</v>
      </c>
      <c r="G3">
        <v>10</v>
      </c>
      <c r="H3">
        <v>0.16500000000000001</v>
      </c>
      <c r="I3">
        <v>9.9000000000000005E-2</v>
      </c>
      <c r="J3">
        <v>1.7622</v>
      </c>
      <c r="K3">
        <v>0.35243999999999998</v>
      </c>
      <c r="L3">
        <v>352.44</v>
      </c>
      <c r="M3">
        <v>231</v>
      </c>
      <c r="N3">
        <v>0</v>
      </c>
    </row>
    <row r="4" spans="1:14" x14ac:dyDescent="0.25">
      <c r="A4" t="s">
        <v>106</v>
      </c>
      <c r="B4">
        <v>11</v>
      </c>
      <c r="C4" s="18">
        <v>43677</v>
      </c>
      <c r="D4" t="s">
        <v>119</v>
      </c>
      <c r="F4">
        <v>200</v>
      </c>
      <c r="G4">
        <v>10</v>
      </c>
      <c r="H4">
        <v>5.8999999999999997E-2</v>
      </c>
      <c r="I4">
        <v>3.5000000000000003E-2</v>
      </c>
      <c r="J4">
        <v>0.64079999999999981</v>
      </c>
      <c r="K4">
        <v>3.2039999999999985E-2</v>
      </c>
      <c r="L4">
        <v>32.039999999999985</v>
      </c>
      <c r="M4">
        <v>44.1</v>
      </c>
      <c r="N4">
        <v>0</v>
      </c>
    </row>
    <row r="5" spans="1:14" x14ac:dyDescent="0.25">
      <c r="A5" t="s">
        <v>107</v>
      </c>
      <c r="B5">
        <v>11</v>
      </c>
      <c r="C5" s="18">
        <v>43684</v>
      </c>
      <c r="D5" t="s">
        <v>119</v>
      </c>
      <c r="F5">
        <v>100</v>
      </c>
      <c r="G5">
        <v>10</v>
      </c>
      <c r="H5">
        <v>2.5000000000000001E-2</v>
      </c>
      <c r="I5">
        <v>1.6E-2</v>
      </c>
      <c r="J5">
        <v>0.24030000000000001</v>
      </c>
      <c r="K5">
        <v>2.4029999999999999E-2</v>
      </c>
      <c r="L5">
        <v>24.029999999999998</v>
      </c>
      <c r="M5">
        <v>44.1</v>
      </c>
      <c r="N5">
        <v>0</v>
      </c>
    </row>
    <row r="6" spans="1:14" x14ac:dyDescent="0.25">
      <c r="A6" t="s">
        <v>115</v>
      </c>
      <c r="B6">
        <v>15</v>
      </c>
      <c r="C6" s="18">
        <v>43704</v>
      </c>
      <c r="D6" t="s">
        <v>120</v>
      </c>
      <c r="F6">
        <v>25</v>
      </c>
      <c r="G6">
        <v>10</v>
      </c>
      <c r="H6">
        <v>1.7000000000000001E-2</v>
      </c>
      <c r="I6">
        <v>1.2999999999999999E-2</v>
      </c>
      <c r="J6">
        <v>0.10680000000000005</v>
      </c>
      <c r="K6">
        <v>4.2720000000000022E-2</v>
      </c>
      <c r="L6">
        <v>42.72000000000002</v>
      </c>
      <c r="M6">
        <v>94.8</v>
      </c>
      <c r="N6">
        <v>0</v>
      </c>
    </row>
    <row r="7" spans="1:14" x14ac:dyDescent="0.25">
      <c r="A7" t="s">
        <v>116</v>
      </c>
      <c r="B7">
        <v>15</v>
      </c>
      <c r="C7" s="18">
        <v>43704</v>
      </c>
      <c r="D7" t="s">
        <v>120</v>
      </c>
      <c r="F7">
        <v>25</v>
      </c>
      <c r="G7">
        <v>10</v>
      </c>
      <c r="H7">
        <v>1.2E-2</v>
      </c>
      <c r="I7">
        <v>0.01</v>
      </c>
      <c r="J7">
        <v>5.3400000000000003E-2</v>
      </c>
      <c r="K7">
        <v>2.1360000000000001E-2</v>
      </c>
      <c r="L7">
        <v>21.36</v>
      </c>
      <c r="M7">
        <v>94.8</v>
      </c>
      <c r="N7">
        <v>0</v>
      </c>
    </row>
    <row r="8" spans="1:14" x14ac:dyDescent="0.25">
      <c r="A8" t="s">
        <v>2</v>
      </c>
      <c r="B8">
        <v>13</v>
      </c>
      <c r="C8" s="18">
        <v>43691</v>
      </c>
      <c r="D8" t="s">
        <v>120</v>
      </c>
      <c r="F8">
        <v>100</v>
      </c>
      <c r="G8">
        <v>15</v>
      </c>
      <c r="H8">
        <v>3.3000000000000002E-2</v>
      </c>
      <c r="I8">
        <v>2.1000000000000001E-2</v>
      </c>
      <c r="J8">
        <v>0.32040000000000002</v>
      </c>
      <c r="K8">
        <v>4.8059999999999999E-2</v>
      </c>
      <c r="L8">
        <v>48.059999999999995</v>
      </c>
      <c r="M8">
        <v>124.2</v>
      </c>
      <c r="N8">
        <v>0</v>
      </c>
    </row>
    <row r="9" spans="1:14" x14ac:dyDescent="0.25">
      <c r="A9" t="s">
        <v>9</v>
      </c>
      <c r="B9">
        <v>15</v>
      </c>
      <c r="C9" s="18">
        <v>43704</v>
      </c>
      <c r="D9" t="s">
        <v>125</v>
      </c>
      <c r="F9">
        <v>130</v>
      </c>
      <c r="G9">
        <v>15</v>
      </c>
      <c r="H9">
        <v>2.5999999999999999E-2</v>
      </c>
      <c r="I9">
        <v>1.7999999999999999E-2</v>
      </c>
      <c r="J9">
        <v>0.21360000000000001</v>
      </c>
      <c r="K9">
        <v>2.4646153846153849E-2</v>
      </c>
      <c r="L9">
        <v>24.646153846153847</v>
      </c>
      <c r="M9">
        <v>93.566666666666677</v>
      </c>
      <c r="N9">
        <v>0</v>
      </c>
    </row>
    <row r="10" spans="1:14" x14ac:dyDescent="0.25">
      <c r="A10" t="s">
        <v>12</v>
      </c>
      <c r="B10">
        <v>13</v>
      </c>
      <c r="C10" s="18">
        <v>43690</v>
      </c>
      <c r="D10" t="s">
        <v>120</v>
      </c>
      <c r="F10">
        <v>100</v>
      </c>
      <c r="G10">
        <v>15</v>
      </c>
      <c r="H10">
        <v>5.0999999999999997E-2</v>
      </c>
      <c r="I10">
        <v>3.5000000000000003E-2</v>
      </c>
      <c r="J10">
        <v>0.4271999999999998</v>
      </c>
      <c r="K10">
        <v>6.407999999999997E-2</v>
      </c>
      <c r="L10">
        <v>64.07999999999997</v>
      </c>
      <c r="M10">
        <v>124.2</v>
      </c>
      <c r="N10">
        <v>0</v>
      </c>
    </row>
    <row r="11" spans="1:14" x14ac:dyDescent="0.25">
      <c r="A11" t="s">
        <v>140</v>
      </c>
      <c r="B11">
        <v>12</v>
      </c>
      <c r="C11" s="18">
        <v>43683</v>
      </c>
      <c r="D11" t="s">
        <v>124</v>
      </c>
      <c r="F11">
        <v>110</v>
      </c>
      <c r="G11">
        <v>15</v>
      </c>
      <c r="H11">
        <v>4.7E-2</v>
      </c>
      <c r="I11">
        <v>2.9000000000000001E-2</v>
      </c>
      <c r="J11">
        <v>0.48059999999999997</v>
      </c>
      <c r="K11">
        <v>6.5536363636363629E-2</v>
      </c>
      <c r="L11">
        <v>65.536363636363632</v>
      </c>
      <c r="M11">
        <v>104.10000000000001</v>
      </c>
      <c r="N11">
        <v>0</v>
      </c>
    </row>
    <row r="12" spans="1:14" x14ac:dyDescent="0.25">
      <c r="A12" t="s">
        <v>142</v>
      </c>
      <c r="B12">
        <v>13</v>
      </c>
      <c r="C12" s="18">
        <v>43690</v>
      </c>
      <c r="D12" t="s">
        <v>122</v>
      </c>
      <c r="F12">
        <v>200</v>
      </c>
      <c r="G12">
        <v>15</v>
      </c>
      <c r="H12">
        <v>4.7E-2</v>
      </c>
      <c r="I12">
        <v>3.2000000000000001E-2</v>
      </c>
      <c r="J12">
        <v>0.40049999999999997</v>
      </c>
      <c r="K12">
        <v>3.0037499999999998E-2</v>
      </c>
      <c r="L12">
        <v>30.037499999999998</v>
      </c>
      <c r="M12">
        <v>113.63333333333333</v>
      </c>
      <c r="N12">
        <v>0</v>
      </c>
    </row>
    <row r="13" spans="1:14" x14ac:dyDescent="0.25">
      <c r="A13" t="s">
        <v>143</v>
      </c>
      <c r="B13">
        <v>14</v>
      </c>
      <c r="C13" s="18">
        <v>43697</v>
      </c>
      <c r="D13" t="s">
        <v>119</v>
      </c>
      <c r="F13">
        <v>225</v>
      </c>
      <c r="G13">
        <v>15</v>
      </c>
      <c r="H13">
        <v>4.2999999999999997E-2</v>
      </c>
      <c r="I13">
        <v>2.5999999999999999E-2</v>
      </c>
      <c r="J13">
        <v>0.45389999999999991</v>
      </c>
      <c r="K13">
        <v>3.0259999999999995E-2</v>
      </c>
      <c r="L13">
        <v>30.259999999999994</v>
      </c>
      <c r="M13">
        <v>42.033333333333331</v>
      </c>
      <c r="N13">
        <v>0</v>
      </c>
    </row>
    <row r="14" spans="1:14" x14ac:dyDescent="0.25">
      <c r="A14" t="s">
        <v>13</v>
      </c>
      <c r="B14">
        <v>5</v>
      </c>
      <c r="C14" s="18">
        <v>44001</v>
      </c>
      <c r="D14" t="s">
        <v>280</v>
      </c>
      <c r="E14" t="s">
        <v>275</v>
      </c>
      <c r="F14">
        <v>49</v>
      </c>
      <c r="G14">
        <v>15</v>
      </c>
      <c r="H14">
        <v>2.8000000000000001E-2</v>
      </c>
      <c r="I14">
        <v>1.7000000000000001E-2</v>
      </c>
      <c r="J14">
        <v>0.29369999999999996</v>
      </c>
      <c r="K14">
        <v>8.990816326530611E-2</v>
      </c>
      <c r="L14">
        <v>89.908163265306115</v>
      </c>
      <c r="M14">
        <v>83.05</v>
      </c>
      <c r="N14">
        <v>0</v>
      </c>
    </row>
    <row r="15" spans="1:14" x14ac:dyDescent="0.25">
      <c r="A15" t="s">
        <v>14</v>
      </c>
      <c r="B15">
        <v>5</v>
      </c>
      <c r="C15" s="18">
        <v>44001</v>
      </c>
      <c r="D15" t="s">
        <v>148</v>
      </c>
      <c r="F15">
        <v>51</v>
      </c>
      <c r="G15">
        <v>15</v>
      </c>
      <c r="H15">
        <v>4.2999999999999997E-2</v>
      </c>
      <c r="I15">
        <v>2.5999999999999999E-2</v>
      </c>
      <c r="J15">
        <v>0.45389999999999991</v>
      </c>
      <c r="K15">
        <v>0.13349999999999998</v>
      </c>
      <c r="L15">
        <v>133.49999999999997</v>
      </c>
      <c r="M15">
        <v>160.9</v>
      </c>
      <c r="N15">
        <v>0</v>
      </c>
    </row>
    <row r="16" spans="1:14" x14ac:dyDescent="0.25">
      <c r="A16" t="s">
        <v>16</v>
      </c>
      <c r="B16">
        <v>7</v>
      </c>
      <c r="C16" s="18">
        <v>44012</v>
      </c>
      <c r="D16" t="s">
        <v>126</v>
      </c>
      <c r="F16">
        <v>44</v>
      </c>
      <c r="G16">
        <v>15</v>
      </c>
      <c r="H16">
        <v>0.02</v>
      </c>
      <c r="I16">
        <v>1.0999999999999999E-2</v>
      </c>
      <c r="J16">
        <v>0.24030000000000001</v>
      </c>
      <c r="K16">
        <v>8.1920454545454546E-2</v>
      </c>
      <c r="L16">
        <v>81.920454545454547</v>
      </c>
      <c r="M16">
        <v>62.933333333333337</v>
      </c>
      <c r="N16">
        <v>0</v>
      </c>
    </row>
    <row r="17" spans="1:14" x14ac:dyDescent="0.25">
      <c r="A17" t="s">
        <v>17</v>
      </c>
      <c r="B17">
        <v>7</v>
      </c>
      <c r="C17" s="18">
        <v>44012</v>
      </c>
      <c r="D17" t="s">
        <v>173</v>
      </c>
      <c r="F17">
        <v>49</v>
      </c>
      <c r="G17">
        <v>15</v>
      </c>
      <c r="H17">
        <v>0.01</v>
      </c>
      <c r="I17">
        <v>5.0000000000000001E-3</v>
      </c>
      <c r="J17">
        <v>0.13350000000000001</v>
      </c>
      <c r="K17">
        <v>4.0867346938775508E-2</v>
      </c>
      <c r="L17">
        <v>40.867346938775505</v>
      </c>
      <c r="M17">
        <v>28.2</v>
      </c>
      <c r="N17">
        <v>0</v>
      </c>
    </row>
    <row r="18" spans="1:14" x14ac:dyDescent="0.25">
      <c r="A18" t="s">
        <v>20</v>
      </c>
      <c r="B18">
        <v>7</v>
      </c>
      <c r="C18" s="18">
        <v>44013</v>
      </c>
      <c r="D18" t="s">
        <v>119</v>
      </c>
      <c r="F18">
        <v>56</v>
      </c>
      <c r="G18">
        <v>15</v>
      </c>
      <c r="H18">
        <v>3.7999999999999999E-2</v>
      </c>
      <c r="I18">
        <v>2.3E-2</v>
      </c>
      <c r="J18">
        <v>0.40049999999999997</v>
      </c>
      <c r="K18">
        <v>0.1072767857142857</v>
      </c>
      <c r="L18">
        <v>107.27678571428569</v>
      </c>
      <c r="M18">
        <v>91.2</v>
      </c>
      <c r="N18">
        <v>0</v>
      </c>
    </row>
    <row r="19" spans="1:14" x14ac:dyDescent="0.25">
      <c r="A19" t="s">
        <v>167</v>
      </c>
      <c r="B19">
        <v>7</v>
      </c>
      <c r="C19" s="18">
        <v>44013</v>
      </c>
      <c r="D19" t="s">
        <v>149</v>
      </c>
      <c r="F19">
        <v>49</v>
      </c>
      <c r="G19">
        <v>15</v>
      </c>
      <c r="H19">
        <v>0.04</v>
      </c>
      <c r="I19">
        <v>2.4E-2</v>
      </c>
      <c r="J19">
        <v>0.42720000000000002</v>
      </c>
      <c r="K19">
        <v>0.13077551020408165</v>
      </c>
      <c r="L19">
        <v>130.77551020408166</v>
      </c>
      <c r="M19">
        <v>133.16666666666669</v>
      </c>
      <c r="N19">
        <v>0</v>
      </c>
    </row>
    <row r="20" spans="1:14" x14ac:dyDescent="0.25">
      <c r="A20" t="s">
        <v>168</v>
      </c>
      <c r="B20">
        <v>7</v>
      </c>
      <c r="C20" s="18">
        <v>44013</v>
      </c>
      <c r="D20" t="s">
        <v>119</v>
      </c>
      <c r="E20" t="s">
        <v>275</v>
      </c>
      <c r="F20">
        <v>45.5</v>
      </c>
      <c r="G20">
        <v>15</v>
      </c>
      <c r="H20">
        <v>2.5000000000000001E-2</v>
      </c>
      <c r="I20">
        <v>1.4E-2</v>
      </c>
      <c r="J20">
        <v>0.29370000000000002</v>
      </c>
      <c r="K20">
        <v>9.6824175824175823E-2</v>
      </c>
      <c r="L20">
        <v>96.824175824175825</v>
      </c>
      <c r="M20">
        <v>85.86666666666666</v>
      </c>
      <c r="N20">
        <v>0</v>
      </c>
    </row>
    <row r="21" spans="1:14" x14ac:dyDescent="0.25">
      <c r="A21" t="s">
        <v>186</v>
      </c>
      <c r="C21" s="18">
        <v>44019</v>
      </c>
      <c r="D21" t="s">
        <v>126</v>
      </c>
      <c r="F21">
        <v>46</v>
      </c>
      <c r="G21">
        <v>15</v>
      </c>
      <c r="H21">
        <v>5.2999999999999999E-2</v>
      </c>
      <c r="I21">
        <v>0.03</v>
      </c>
      <c r="J21">
        <v>0.61409999999999998</v>
      </c>
      <c r="K21">
        <v>0.20024999999999998</v>
      </c>
      <c r="L21">
        <v>200.24999999999997</v>
      </c>
      <c r="M21">
        <v>162.6</v>
      </c>
      <c r="N21">
        <v>0</v>
      </c>
    </row>
    <row r="22" spans="1:14" x14ac:dyDescent="0.25">
      <c r="A22" t="s">
        <v>189</v>
      </c>
      <c r="C22" s="18">
        <v>44020</v>
      </c>
      <c r="D22" t="s">
        <v>148</v>
      </c>
      <c r="F22">
        <v>42</v>
      </c>
      <c r="G22">
        <v>15</v>
      </c>
      <c r="H22">
        <v>1.4999999999999999E-2</v>
      </c>
      <c r="I22">
        <v>8.0000000000000002E-3</v>
      </c>
      <c r="J22">
        <v>0.18689999999999998</v>
      </c>
      <c r="K22">
        <v>6.674999999999999E-2</v>
      </c>
      <c r="L22">
        <v>66.749999999999986</v>
      </c>
      <c r="M22">
        <v>96.2</v>
      </c>
      <c r="N22">
        <v>0</v>
      </c>
    </row>
    <row r="23" spans="1:14" x14ac:dyDescent="0.25">
      <c r="A23" t="s">
        <v>191</v>
      </c>
      <c r="C23" s="18">
        <v>44019</v>
      </c>
      <c r="D23" t="s">
        <v>124</v>
      </c>
      <c r="F23">
        <v>44.5</v>
      </c>
      <c r="G23">
        <v>15</v>
      </c>
      <c r="H23">
        <v>1.7000000000000001E-2</v>
      </c>
      <c r="I23">
        <v>0.01</v>
      </c>
      <c r="J23">
        <v>0.18690000000000001</v>
      </c>
      <c r="K23">
        <v>6.3E-2</v>
      </c>
      <c r="L23">
        <v>63</v>
      </c>
      <c r="M23">
        <v>73.599999999999994</v>
      </c>
      <c r="N23">
        <v>0</v>
      </c>
    </row>
    <row r="24" spans="1:14" x14ac:dyDescent="0.25">
      <c r="A24" t="s">
        <v>206</v>
      </c>
      <c r="C24" s="18">
        <v>43998</v>
      </c>
      <c r="D24" t="s">
        <v>126</v>
      </c>
      <c r="F24">
        <v>50</v>
      </c>
      <c r="G24">
        <v>15</v>
      </c>
      <c r="H24">
        <v>2.7E-2</v>
      </c>
      <c r="I24">
        <v>1.6E-2</v>
      </c>
      <c r="J24">
        <v>0.29369999999999996</v>
      </c>
      <c r="K24">
        <v>8.810999999999998E-2</v>
      </c>
      <c r="L24">
        <v>88.109999999999985</v>
      </c>
      <c r="M24">
        <v>83.05</v>
      </c>
      <c r="N24">
        <v>0</v>
      </c>
    </row>
    <row r="25" spans="1:14" x14ac:dyDescent="0.25">
      <c r="A25" t="s">
        <v>209</v>
      </c>
      <c r="C25" s="18">
        <v>44026</v>
      </c>
      <c r="D25" t="s">
        <v>174</v>
      </c>
      <c r="F25">
        <v>91</v>
      </c>
      <c r="G25">
        <v>15</v>
      </c>
      <c r="H25">
        <v>1.2999999999999999E-2</v>
      </c>
      <c r="I25">
        <v>6.0000000000000001E-3</v>
      </c>
      <c r="J25">
        <v>0.18689999999999998</v>
      </c>
      <c r="K25">
        <v>3.0807692307692303E-2</v>
      </c>
      <c r="L25">
        <v>30.807692307692303</v>
      </c>
      <c r="M25">
        <v>26.56666666666667</v>
      </c>
      <c r="N25">
        <v>0</v>
      </c>
    </row>
    <row r="26" spans="1:14" x14ac:dyDescent="0.25">
      <c r="A26" t="s">
        <v>215</v>
      </c>
      <c r="C26" s="18">
        <v>44027</v>
      </c>
      <c r="D26" t="s">
        <v>148</v>
      </c>
      <c r="F26">
        <v>43</v>
      </c>
      <c r="G26">
        <v>15</v>
      </c>
      <c r="H26">
        <v>2.5999999999999999E-2</v>
      </c>
      <c r="I26">
        <v>1.4999999999999999E-2</v>
      </c>
      <c r="J26">
        <v>0.29369999999999996</v>
      </c>
      <c r="K26">
        <v>0.102453488372093</v>
      </c>
      <c r="L26">
        <v>102.45348837209301</v>
      </c>
      <c r="M26">
        <v>96.2</v>
      </c>
      <c r="N26">
        <v>0</v>
      </c>
    </row>
    <row r="27" spans="1:14" x14ac:dyDescent="0.25">
      <c r="A27" t="s">
        <v>219</v>
      </c>
      <c r="C27" s="18">
        <v>44026</v>
      </c>
      <c r="D27" t="s">
        <v>277</v>
      </c>
      <c r="E27" t="s">
        <v>275</v>
      </c>
      <c r="F27">
        <v>23</v>
      </c>
      <c r="G27">
        <v>15</v>
      </c>
      <c r="H27">
        <v>1.4E-2</v>
      </c>
      <c r="I27">
        <v>7.0000000000000001E-3</v>
      </c>
      <c r="J27">
        <v>0.18690000000000001</v>
      </c>
      <c r="K27">
        <v>0.12189130434782609</v>
      </c>
      <c r="L27">
        <v>121.89130434782609</v>
      </c>
      <c r="M27">
        <v>100.8</v>
      </c>
      <c r="N27">
        <v>0</v>
      </c>
    </row>
    <row r="28" spans="1:14" x14ac:dyDescent="0.25">
      <c r="A28" t="s">
        <v>239</v>
      </c>
      <c r="C28" s="18">
        <v>44033</v>
      </c>
      <c r="D28" t="s">
        <v>126</v>
      </c>
      <c r="F28">
        <v>34.5</v>
      </c>
      <c r="G28">
        <v>15</v>
      </c>
      <c r="H28">
        <v>2.5999999999999999E-2</v>
      </c>
      <c r="I28">
        <v>1.4E-2</v>
      </c>
      <c r="J28">
        <v>0.32039999999999996</v>
      </c>
      <c r="K28">
        <v>0.13930434782608694</v>
      </c>
      <c r="L28">
        <v>139.30434782608694</v>
      </c>
      <c r="M28">
        <v>97.000000000000014</v>
      </c>
      <c r="N28">
        <v>0</v>
      </c>
    </row>
    <row r="29" spans="1:14" x14ac:dyDescent="0.25">
      <c r="A29" t="s">
        <v>240</v>
      </c>
      <c r="C29" s="18">
        <v>44033</v>
      </c>
      <c r="D29" t="s">
        <v>151</v>
      </c>
      <c r="F29">
        <v>37</v>
      </c>
      <c r="G29">
        <v>15</v>
      </c>
      <c r="H29">
        <v>1.2E-2</v>
      </c>
      <c r="I29">
        <v>7.0000000000000001E-3</v>
      </c>
      <c r="J29">
        <v>0.13350000000000001</v>
      </c>
      <c r="K29">
        <v>5.4121621621621617E-2</v>
      </c>
      <c r="L29">
        <v>54.121621621621614</v>
      </c>
      <c r="M29">
        <v>71.066666666666663</v>
      </c>
      <c r="N29">
        <v>0</v>
      </c>
    </row>
    <row r="30" spans="1:14" x14ac:dyDescent="0.25">
      <c r="A30" t="s">
        <v>241</v>
      </c>
      <c r="C30" s="18">
        <v>44033</v>
      </c>
      <c r="D30" t="s">
        <v>149</v>
      </c>
      <c r="E30" t="s">
        <v>276</v>
      </c>
      <c r="F30">
        <v>51</v>
      </c>
      <c r="G30">
        <v>15</v>
      </c>
      <c r="H30">
        <v>2.4E-2</v>
      </c>
      <c r="I30">
        <v>1.2999999999999999E-2</v>
      </c>
      <c r="J30">
        <v>0.29370000000000002</v>
      </c>
      <c r="K30">
        <v>8.6382352941176466E-2</v>
      </c>
      <c r="L30">
        <v>86.382352941176464</v>
      </c>
      <c r="M30">
        <v>74.766666666666666</v>
      </c>
      <c r="N30">
        <v>0</v>
      </c>
    </row>
    <row r="31" spans="1:14" x14ac:dyDescent="0.25">
      <c r="A31" t="s">
        <v>242</v>
      </c>
      <c r="C31" s="18">
        <v>44033</v>
      </c>
      <c r="D31" t="s">
        <v>192</v>
      </c>
      <c r="F31">
        <v>37</v>
      </c>
      <c r="G31">
        <v>15</v>
      </c>
      <c r="H31">
        <v>1.4999999999999999E-2</v>
      </c>
      <c r="I31">
        <v>7.0000000000000001E-3</v>
      </c>
      <c r="J31">
        <v>0.21360000000000001</v>
      </c>
      <c r="K31">
        <v>8.6594594594594593E-2</v>
      </c>
      <c r="L31">
        <v>86.594594594594597</v>
      </c>
      <c r="M31">
        <v>80.5</v>
      </c>
      <c r="N31">
        <v>0</v>
      </c>
    </row>
    <row r="32" spans="1:14" x14ac:dyDescent="0.25">
      <c r="A32" t="s">
        <v>244</v>
      </c>
      <c r="C32" s="18">
        <v>44032</v>
      </c>
      <c r="D32" t="s">
        <v>254</v>
      </c>
      <c r="F32">
        <v>48</v>
      </c>
      <c r="G32">
        <v>15</v>
      </c>
      <c r="H32">
        <v>5.0000000000000001E-3</v>
      </c>
      <c r="I32">
        <v>4.0000000000000001E-3</v>
      </c>
      <c r="J32">
        <v>2.6700000000000002E-2</v>
      </c>
      <c r="K32">
        <v>8.3437500000000005E-3</v>
      </c>
      <c r="L32">
        <v>8.34375</v>
      </c>
      <c r="M32">
        <v>8.9</v>
      </c>
      <c r="N32">
        <v>0</v>
      </c>
    </row>
    <row r="33" spans="1:14" x14ac:dyDescent="0.25">
      <c r="A33" t="s">
        <v>245</v>
      </c>
      <c r="C33" s="18">
        <v>44032</v>
      </c>
      <c r="D33" t="s">
        <v>255</v>
      </c>
      <c r="F33">
        <v>44</v>
      </c>
      <c r="G33">
        <v>15</v>
      </c>
      <c r="H33">
        <v>2.5000000000000001E-2</v>
      </c>
      <c r="I33">
        <v>1.6E-2</v>
      </c>
      <c r="J33">
        <v>0.24030000000000001</v>
      </c>
      <c r="K33">
        <v>8.1920454545454546E-2</v>
      </c>
      <c r="L33">
        <v>81.920454545454547</v>
      </c>
      <c r="M33">
        <v>89.866666666666674</v>
      </c>
      <c r="N33">
        <v>0</v>
      </c>
    </row>
    <row r="34" spans="1:14" x14ac:dyDescent="0.25">
      <c r="A34" t="s">
        <v>246</v>
      </c>
      <c r="C34" s="18">
        <v>44026</v>
      </c>
      <c r="D34" t="s">
        <v>277</v>
      </c>
      <c r="E34" t="s">
        <v>275</v>
      </c>
      <c r="F34">
        <v>25</v>
      </c>
      <c r="G34">
        <v>15</v>
      </c>
      <c r="H34">
        <v>1.6E-2</v>
      </c>
      <c r="I34">
        <v>8.9999999999999993E-3</v>
      </c>
      <c r="J34">
        <v>0.18690000000000001</v>
      </c>
      <c r="K34">
        <v>0.11214</v>
      </c>
      <c r="L34">
        <v>112.14</v>
      </c>
      <c r="M34">
        <v>100.8</v>
      </c>
      <c r="N34">
        <v>0</v>
      </c>
    </row>
    <row r="35" spans="1:14" x14ac:dyDescent="0.25">
      <c r="A35" t="s">
        <v>247</v>
      </c>
      <c r="C35" s="18">
        <v>44032</v>
      </c>
      <c r="D35" t="s">
        <v>221</v>
      </c>
      <c r="F35">
        <v>49</v>
      </c>
      <c r="G35">
        <v>15</v>
      </c>
      <c r="H35">
        <v>1.7999999999999999E-2</v>
      </c>
      <c r="I35">
        <v>1.2E-2</v>
      </c>
      <c r="J35">
        <v>0.16019999999999995</v>
      </c>
      <c r="K35">
        <v>4.9040816326530595E-2</v>
      </c>
      <c r="L35">
        <v>49.040816326530596</v>
      </c>
      <c r="M35">
        <v>49.2</v>
      </c>
      <c r="N35">
        <v>0</v>
      </c>
    </row>
    <row r="36" spans="1:14" x14ac:dyDescent="0.25">
      <c r="A36" t="s">
        <v>251</v>
      </c>
      <c r="C36" s="18">
        <v>44033</v>
      </c>
      <c r="D36" t="s">
        <v>149</v>
      </c>
      <c r="F36">
        <v>50</v>
      </c>
      <c r="G36">
        <v>15</v>
      </c>
      <c r="H36">
        <v>2.4E-2</v>
      </c>
      <c r="I36">
        <v>1.4E-2</v>
      </c>
      <c r="J36">
        <v>0.26700000000000002</v>
      </c>
      <c r="K36">
        <v>8.0100000000000005E-2</v>
      </c>
      <c r="L36">
        <v>80.100000000000009</v>
      </c>
      <c r="M36">
        <v>83.8</v>
      </c>
      <c r="N36">
        <v>0</v>
      </c>
    </row>
    <row r="37" spans="1:14" x14ac:dyDescent="0.25">
      <c r="A37" t="s">
        <v>258</v>
      </c>
      <c r="C37" s="18">
        <v>44039</v>
      </c>
      <c r="D37" t="s">
        <v>255</v>
      </c>
      <c r="F37">
        <v>51</v>
      </c>
      <c r="G37">
        <v>15</v>
      </c>
      <c r="H37">
        <v>2.7E-2</v>
      </c>
      <c r="I37">
        <v>1.6E-2</v>
      </c>
      <c r="J37">
        <v>0.29369999999999996</v>
      </c>
      <c r="K37">
        <v>8.6382352941176452E-2</v>
      </c>
      <c r="L37">
        <v>86.38235294117645</v>
      </c>
      <c r="M37">
        <v>123.99999999999999</v>
      </c>
      <c r="N37">
        <v>0</v>
      </c>
    </row>
    <row r="38" spans="1:14" x14ac:dyDescent="0.25">
      <c r="A38" t="s">
        <v>260</v>
      </c>
      <c r="C38" s="18">
        <v>44039</v>
      </c>
      <c r="D38" t="s">
        <v>273</v>
      </c>
      <c r="F38">
        <v>49</v>
      </c>
      <c r="G38">
        <v>15</v>
      </c>
      <c r="H38">
        <v>0.02</v>
      </c>
      <c r="I38">
        <v>1.4E-2</v>
      </c>
      <c r="J38">
        <v>0.16020000000000001</v>
      </c>
      <c r="K38">
        <v>4.9040816326530616E-2</v>
      </c>
      <c r="L38">
        <v>49.040816326530617</v>
      </c>
      <c r="M38">
        <v>66.000000000000014</v>
      </c>
      <c r="N38">
        <v>0</v>
      </c>
    </row>
    <row r="39" spans="1:14" x14ac:dyDescent="0.25">
      <c r="A39" t="s">
        <v>263</v>
      </c>
      <c r="C39" s="18">
        <v>44039</v>
      </c>
      <c r="D39" t="s">
        <v>255</v>
      </c>
      <c r="E39" t="s">
        <v>275</v>
      </c>
      <c r="F39">
        <v>47</v>
      </c>
      <c r="G39">
        <v>15</v>
      </c>
      <c r="H39">
        <v>2.5000000000000001E-2</v>
      </c>
      <c r="I39">
        <v>1.6E-2</v>
      </c>
      <c r="J39">
        <v>0.24030000000000001</v>
      </c>
      <c r="K39">
        <v>7.6691489361702128E-2</v>
      </c>
      <c r="L39">
        <v>76.691489361702125</v>
      </c>
      <c r="M39">
        <v>117.03333333333333</v>
      </c>
      <c r="N39">
        <v>0</v>
      </c>
    </row>
    <row r="40" spans="1:14" x14ac:dyDescent="0.25">
      <c r="A40" t="s">
        <v>266</v>
      </c>
      <c r="C40" s="18">
        <v>44041</v>
      </c>
      <c r="D40" t="s">
        <v>279</v>
      </c>
      <c r="F40">
        <v>50</v>
      </c>
      <c r="G40">
        <v>15</v>
      </c>
      <c r="H40">
        <v>7.0000000000000001E-3</v>
      </c>
      <c r="I40">
        <v>4.0000000000000001E-3</v>
      </c>
      <c r="J40">
        <v>8.0100000000000005E-2</v>
      </c>
      <c r="K40">
        <v>2.4029999999999999E-2</v>
      </c>
      <c r="L40">
        <v>24.029999999999998</v>
      </c>
      <c r="M40">
        <v>34.93333333333333</v>
      </c>
      <c r="N40">
        <v>0</v>
      </c>
    </row>
    <row r="41" spans="1:14" x14ac:dyDescent="0.25">
      <c r="A41" t="s">
        <v>267</v>
      </c>
      <c r="C41" s="18">
        <v>44041</v>
      </c>
      <c r="D41" t="s">
        <v>149</v>
      </c>
      <c r="F41">
        <v>22</v>
      </c>
      <c r="G41">
        <v>15</v>
      </c>
      <c r="H41">
        <v>3.1E-2</v>
      </c>
      <c r="I41">
        <v>1.7999999999999999E-2</v>
      </c>
      <c r="J41">
        <v>0.34710000000000002</v>
      </c>
      <c r="K41">
        <v>0.2366590909090909</v>
      </c>
      <c r="L41">
        <v>236.65909090909091</v>
      </c>
      <c r="M41">
        <v>243.7</v>
      </c>
      <c r="N41">
        <v>0</v>
      </c>
    </row>
    <row r="42" spans="1:14" x14ac:dyDescent="0.25">
      <c r="A42" t="s">
        <v>271</v>
      </c>
      <c r="C42" s="18">
        <v>44040</v>
      </c>
      <c r="D42" t="s">
        <v>172</v>
      </c>
      <c r="F42">
        <v>51</v>
      </c>
      <c r="G42">
        <v>15</v>
      </c>
      <c r="H42">
        <v>0.02</v>
      </c>
      <c r="I42">
        <v>1.2E-2</v>
      </c>
      <c r="J42">
        <v>0.21360000000000001</v>
      </c>
      <c r="K42">
        <v>6.2823529411764709E-2</v>
      </c>
      <c r="L42">
        <v>62.82352941176471</v>
      </c>
      <c r="M42">
        <v>75.433333333333337</v>
      </c>
      <c r="N42">
        <v>0</v>
      </c>
    </row>
    <row r="43" spans="1:14" x14ac:dyDescent="0.25">
      <c r="A43" t="s">
        <v>272</v>
      </c>
      <c r="C43" s="18">
        <v>44040</v>
      </c>
      <c r="D43" t="s">
        <v>126</v>
      </c>
      <c r="F43">
        <v>35</v>
      </c>
      <c r="G43">
        <v>15</v>
      </c>
      <c r="H43">
        <v>4.4999999999999998E-2</v>
      </c>
      <c r="I43">
        <v>2.8000000000000001E-2</v>
      </c>
      <c r="J43">
        <v>0.45389999999999991</v>
      </c>
      <c r="K43">
        <v>0.19452857142857138</v>
      </c>
      <c r="L43">
        <v>194.52857142857138</v>
      </c>
      <c r="M43">
        <v>147.1</v>
      </c>
      <c r="N43">
        <v>0</v>
      </c>
    </row>
    <row r="44" spans="1:14" x14ac:dyDescent="0.25">
      <c r="A44" t="s">
        <v>284</v>
      </c>
      <c r="B44">
        <v>12</v>
      </c>
      <c r="C44" s="18">
        <v>44046</v>
      </c>
      <c r="D44" t="s">
        <v>273</v>
      </c>
      <c r="F44">
        <v>46</v>
      </c>
      <c r="G44">
        <v>15</v>
      </c>
      <c r="H44">
        <v>0.03</v>
      </c>
      <c r="I44">
        <v>1.7999999999999999E-2</v>
      </c>
      <c r="J44">
        <v>0.32040000000000002</v>
      </c>
      <c r="K44">
        <v>0.10447826086956521</v>
      </c>
      <c r="L44">
        <v>104.47826086956522</v>
      </c>
      <c r="M44">
        <v>158.43333333333334</v>
      </c>
      <c r="N44">
        <v>0</v>
      </c>
    </row>
    <row r="45" spans="1:14" x14ac:dyDescent="0.25">
      <c r="A45" t="s">
        <v>286</v>
      </c>
      <c r="B45">
        <v>12</v>
      </c>
      <c r="C45" s="18">
        <v>44046</v>
      </c>
      <c r="D45" t="s">
        <v>125</v>
      </c>
      <c r="F45">
        <v>45</v>
      </c>
      <c r="G45">
        <v>15</v>
      </c>
      <c r="H45">
        <v>1.6E-2</v>
      </c>
      <c r="I45">
        <v>8.9999999999999993E-3</v>
      </c>
      <c r="J45">
        <v>0.18690000000000001</v>
      </c>
      <c r="K45">
        <v>6.2300000000000001E-2</v>
      </c>
      <c r="L45">
        <v>62.300000000000004</v>
      </c>
      <c r="M45">
        <v>143.69999999999999</v>
      </c>
      <c r="N45">
        <v>0</v>
      </c>
    </row>
    <row r="46" spans="1:14" x14ac:dyDescent="0.25">
      <c r="A46" t="s">
        <v>289</v>
      </c>
      <c r="B46">
        <v>12</v>
      </c>
      <c r="C46" s="18">
        <v>44046</v>
      </c>
      <c r="D46" t="s">
        <v>255</v>
      </c>
      <c r="F46">
        <v>50</v>
      </c>
      <c r="G46">
        <v>15</v>
      </c>
      <c r="H46">
        <v>8.9999999999999993E-3</v>
      </c>
      <c r="I46">
        <v>4.0000000000000001E-3</v>
      </c>
      <c r="J46">
        <v>0.13349999999999998</v>
      </c>
      <c r="K46">
        <v>4.0049999999999988E-2</v>
      </c>
      <c r="L46">
        <v>40.04999999999999</v>
      </c>
      <c r="M46">
        <v>44.399999999999991</v>
      </c>
      <c r="N46">
        <v>0</v>
      </c>
    </row>
    <row r="47" spans="1:14" x14ac:dyDescent="0.25">
      <c r="A47" t="s">
        <v>290</v>
      </c>
      <c r="B47">
        <v>12</v>
      </c>
      <c r="C47" s="18">
        <v>44047</v>
      </c>
      <c r="D47" t="s">
        <v>278</v>
      </c>
      <c r="F47">
        <v>44</v>
      </c>
      <c r="G47">
        <v>15</v>
      </c>
      <c r="H47">
        <v>3.2000000000000001E-2</v>
      </c>
      <c r="I47">
        <v>1.7999999999999999E-2</v>
      </c>
      <c r="J47">
        <v>0.37380000000000002</v>
      </c>
      <c r="K47">
        <v>0.12743181818181817</v>
      </c>
      <c r="L47">
        <v>127.43181818181817</v>
      </c>
      <c r="M47">
        <v>194.86666666666667</v>
      </c>
      <c r="N47">
        <v>0</v>
      </c>
    </row>
    <row r="48" spans="1:14" x14ac:dyDescent="0.25">
      <c r="A48" t="s">
        <v>291</v>
      </c>
      <c r="B48">
        <v>12</v>
      </c>
      <c r="C48" s="18">
        <v>44047</v>
      </c>
      <c r="D48" t="s">
        <v>278</v>
      </c>
      <c r="E48" t="s">
        <v>275</v>
      </c>
      <c r="F48">
        <v>42.5</v>
      </c>
      <c r="G48">
        <v>15</v>
      </c>
      <c r="H48">
        <v>3.5000000000000003E-2</v>
      </c>
      <c r="I48">
        <v>0.02</v>
      </c>
      <c r="J48">
        <v>0.40050000000000008</v>
      </c>
      <c r="K48">
        <v>0.14135294117647063</v>
      </c>
      <c r="L48">
        <v>141.35294117647064</v>
      </c>
      <c r="M48">
        <v>208.73333333333335</v>
      </c>
      <c r="N48">
        <v>0</v>
      </c>
    </row>
    <row r="49" spans="1:14" x14ac:dyDescent="0.25">
      <c r="A49" t="s">
        <v>293</v>
      </c>
      <c r="B49">
        <v>12</v>
      </c>
      <c r="C49" s="18">
        <v>44047</v>
      </c>
      <c r="D49" t="s">
        <v>149</v>
      </c>
      <c r="F49">
        <v>50</v>
      </c>
      <c r="G49">
        <v>15</v>
      </c>
      <c r="H49">
        <v>5.7000000000000002E-2</v>
      </c>
      <c r="I49">
        <v>3.4000000000000002E-2</v>
      </c>
      <c r="J49">
        <v>0.61409999999999998</v>
      </c>
      <c r="K49">
        <v>0.18422999999999998</v>
      </c>
      <c r="L49">
        <v>184.23</v>
      </c>
      <c r="M49">
        <v>264.53333333333336</v>
      </c>
      <c r="N49">
        <v>0</v>
      </c>
    </row>
    <row r="50" spans="1:14" x14ac:dyDescent="0.25">
      <c r="A50" t="s">
        <v>294</v>
      </c>
      <c r="B50">
        <v>12</v>
      </c>
      <c r="C50" s="18">
        <v>44048</v>
      </c>
      <c r="D50" t="s">
        <v>279</v>
      </c>
      <c r="F50">
        <v>50</v>
      </c>
      <c r="G50">
        <v>15</v>
      </c>
      <c r="H50">
        <v>4.0000000000000001E-3</v>
      </c>
      <c r="I50">
        <v>0</v>
      </c>
      <c r="J50">
        <v>0.10680000000000001</v>
      </c>
      <c r="K50">
        <v>3.2039999999999999E-2</v>
      </c>
      <c r="L50">
        <v>32.04</v>
      </c>
      <c r="M50">
        <v>28.599999999999998</v>
      </c>
      <c r="N50">
        <v>0</v>
      </c>
    </row>
    <row r="51" spans="1:14" x14ac:dyDescent="0.25">
      <c r="A51" t="s">
        <v>325</v>
      </c>
      <c r="B51">
        <v>13</v>
      </c>
      <c r="C51" s="18">
        <v>44056</v>
      </c>
      <c r="D51" t="s">
        <v>174</v>
      </c>
      <c r="F51">
        <v>49</v>
      </c>
      <c r="G51">
        <v>15</v>
      </c>
      <c r="H51">
        <v>3.4000000000000002E-2</v>
      </c>
      <c r="I51">
        <v>2.1000000000000001E-2</v>
      </c>
      <c r="J51" s="23">
        <v>0.34710000000000002</v>
      </c>
      <c r="K51" s="23">
        <v>0.10625510204081633</v>
      </c>
      <c r="L51" s="24">
        <v>106.25510204081633</v>
      </c>
      <c r="M51">
        <v>142.69999999999999</v>
      </c>
      <c r="N51">
        <v>0</v>
      </c>
    </row>
    <row r="52" spans="1:14" x14ac:dyDescent="0.25">
      <c r="A52" t="s">
        <v>332</v>
      </c>
      <c r="B52">
        <v>13</v>
      </c>
      <c r="C52" s="18">
        <v>44056</v>
      </c>
      <c r="D52" t="s">
        <v>192</v>
      </c>
      <c r="F52">
        <v>49</v>
      </c>
      <c r="G52">
        <v>15</v>
      </c>
      <c r="H52">
        <v>3.2000000000000001E-2</v>
      </c>
      <c r="I52">
        <v>0.02</v>
      </c>
      <c r="J52" s="23">
        <v>0.32040000000000002</v>
      </c>
      <c r="K52" s="23">
        <v>9.8081632653061232E-2</v>
      </c>
      <c r="L52" s="24">
        <v>98.081632653061234</v>
      </c>
      <c r="M52">
        <v>140.43333333333334</v>
      </c>
      <c r="N52">
        <v>0</v>
      </c>
    </row>
    <row r="53" spans="1:14" x14ac:dyDescent="0.25">
      <c r="A53" t="s">
        <v>333</v>
      </c>
      <c r="B53">
        <v>13</v>
      </c>
      <c r="C53" s="18">
        <v>44056</v>
      </c>
      <c r="D53" t="s">
        <v>148</v>
      </c>
      <c r="E53" t="s">
        <v>276</v>
      </c>
      <c r="F53">
        <v>50.5</v>
      </c>
      <c r="G53">
        <v>15</v>
      </c>
      <c r="H53">
        <v>4.4999999999999998E-2</v>
      </c>
      <c r="I53">
        <v>2.7E-2</v>
      </c>
      <c r="J53" s="23">
        <v>0.48059999999999997</v>
      </c>
      <c r="K53" s="23">
        <v>0.14275247524752474</v>
      </c>
      <c r="L53" s="24">
        <v>142.75247524752473</v>
      </c>
      <c r="M53">
        <v>168.50000000000003</v>
      </c>
      <c r="N53">
        <v>0</v>
      </c>
    </row>
    <row r="54" spans="1:14" x14ac:dyDescent="0.25">
      <c r="A54" t="s">
        <v>334</v>
      </c>
      <c r="B54">
        <v>13</v>
      </c>
      <c r="C54" s="18">
        <v>44056</v>
      </c>
      <c r="D54" t="s">
        <v>149</v>
      </c>
      <c r="F54">
        <v>49</v>
      </c>
      <c r="G54">
        <v>15</v>
      </c>
      <c r="H54">
        <v>5.1999999999999998E-2</v>
      </c>
      <c r="I54">
        <v>3.2000000000000001E-2</v>
      </c>
      <c r="J54" s="23">
        <v>0.53399999999999992</v>
      </c>
      <c r="K54" s="23">
        <v>0.163469387755102</v>
      </c>
      <c r="L54" s="24">
        <v>163.46938775510199</v>
      </c>
      <c r="M54">
        <v>197.03333333333333</v>
      </c>
      <c r="N54">
        <v>0</v>
      </c>
    </row>
    <row r="55" spans="1:14" x14ac:dyDescent="0.25">
      <c r="A55" t="s">
        <v>335</v>
      </c>
      <c r="B55">
        <v>13</v>
      </c>
      <c r="C55" s="18">
        <v>44053</v>
      </c>
      <c r="D55" t="s">
        <v>273</v>
      </c>
      <c r="F55">
        <v>32.5</v>
      </c>
      <c r="G55">
        <v>15</v>
      </c>
      <c r="H55">
        <v>5.7000000000000002E-2</v>
      </c>
      <c r="I55">
        <v>3.4000000000000002E-2</v>
      </c>
      <c r="J55" s="23">
        <v>0.61409999999999998</v>
      </c>
      <c r="K55" s="23">
        <v>0.28343076923076921</v>
      </c>
      <c r="L55" s="24">
        <v>283.43076923076922</v>
      </c>
      <c r="M55">
        <v>352.23333333333335</v>
      </c>
      <c r="N55">
        <v>0</v>
      </c>
    </row>
    <row r="56" spans="1:14" x14ac:dyDescent="0.25">
      <c r="A56" t="s">
        <v>341</v>
      </c>
      <c r="B56">
        <v>13</v>
      </c>
      <c r="C56" s="18">
        <v>44055</v>
      </c>
      <c r="D56" t="s">
        <v>148</v>
      </c>
      <c r="F56">
        <v>49.5</v>
      </c>
      <c r="G56">
        <v>13</v>
      </c>
      <c r="H56">
        <v>5.0999999999999997E-2</v>
      </c>
      <c r="I56">
        <v>0.03</v>
      </c>
      <c r="J56" s="23">
        <v>0.56069999999999998</v>
      </c>
      <c r="K56" s="23">
        <v>0.14725454545454544</v>
      </c>
      <c r="L56" s="24">
        <v>147.25454545454545</v>
      </c>
      <c r="M56">
        <v>178.23333333333332</v>
      </c>
      <c r="N56">
        <v>0</v>
      </c>
    </row>
    <row r="57" spans="1:14" x14ac:dyDescent="0.25">
      <c r="A57" t="s">
        <v>337</v>
      </c>
      <c r="B57">
        <v>13</v>
      </c>
      <c r="C57" s="18">
        <v>44054</v>
      </c>
      <c r="D57" t="s">
        <v>126</v>
      </c>
      <c r="F57">
        <v>24</v>
      </c>
      <c r="G57">
        <v>15</v>
      </c>
      <c r="H57">
        <v>2.4E-2</v>
      </c>
      <c r="I57">
        <v>1.4999999999999999E-2</v>
      </c>
      <c r="J57" s="23">
        <v>0.24030000000000001</v>
      </c>
      <c r="K57" s="23">
        <v>0.1501875</v>
      </c>
      <c r="L57" s="24">
        <v>150.1875</v>
      </c>
      <c r="M57">
        <v>135.43333333333334</v>
      </c>
      <c r="N57">
        <v>0</v>
      </c>
    </row>
    <row r="58" spans="1:14" x14ac:dyDescent="0.25">
      <c r="A58" t="s">
        <v>347</v>
      </c>
      <c r="B58">
        <v>14</v>
      </c>
      <c r="C58" s="18">
        <v>44061</v>
      </c>
      <c r="D58" t="s">
        <v>255</v>
      </c>
      <c r="F58">
        <v>51</v>
      </c>
      <c r="G58">
        <v>15</v>
      </c>
      <c r="H58">
        <v>1.0999999999999999E-2</v>
      </c>
      <c r="I58">
        <v>6.0000000000000001E-3</v>
      </c>
      <c r="J58">
        <v>0.13349999999999998</v>
      </c>
      <c r="K58">
        <v>3.9264705882352931E-2</v>
      </c>
      <c r="L58">
        <v>39.264705882352928</v>
      </c>
      <c r="M58">
        <v>45.499999999999993</v>
      </c>
      <c r="N58">
        <v>0</v>
      </c>
    </row>
    <row r="59" spans="1:14" x14ac:dyDescent="0.25">
      <c r="A59" t="s">
        <v>348</v>
      </c>
      <c r="B59">
        <v>14</v>
      </c>
      <c r="C59" s="18">
        <v>44062</v>
      </c>
      <c r="D59" t="s">
        <v>172</v>
      </c>
      <c r="F59">
        <v>35</v>
      </c>
      <c r="G59">
        <v>15</v>
      </c>
      <c r="H59">
        <v>1.7999999999999999E-2</v>
      </c>
      <c r="I59">
        <v>0.01</v>
      </c>
      <c r="J59">
        <v>0.21359999999999996</v>
      </c>
      <c r="K59">
        <v>9.154285714285712E-2</v>
      </c>
      <c r="L59">
        <v>91.542857142857116</v>
      </c>
      <c r="M59">
        <v>140.9</v>
      </c>
      <c r="N59">
        <v>0</v>
      </c>
    </row>
    <row r="60" spans="1:14" x14ac:dyDescent="0.25">
      <c r="A60" t="s">
        <v>360</v>
      </c>
      <c r="B60">
        <v>14</v>
      </c>
      <c r="C60" s="18">
        <v>44060</v>
      </c>
      <c r="D60" t="s">
        <v>174</v>
      </c>
      <c r="F60">
        <v>49</v>
      </c>
      <c r="G60">
        <v>15</v>
      </c>
      <c r="H60">
        <v>2.4E-2</v>
      </c>
      <c r="I60">
        <v>1.4E-2</v>
      </c>
      <c r="J60">
        <v>0.26700000000000002</v>
      </c>
      <c r="K60">
        <v>8.1734693877551015E-2</v>
      </c>
      <c r="L60">
        <v>81.73469387755101</v>
      </c>
      <c r="M60">
        <v>119.8</v>
      </c>
      <c r="N60">
        <v>0</v>
      </c>
    </row>
    <row r="61" spans="1:14" x14ac:dyDescent="0.25">
      <c r="A61" t="s">
        <v>353</v>
      </c>
      <c r="B61">
        <v>14</v>
      </c>
      <c r="C61" s="18">
        <v>44060</v>
      </c>
      <c r="D61" t="s">
        <v>192</v>
      </c>
      <c r="F61">
        <v>50</v>
      </c>
      <c r="G61">
        <v>15</v>
      </c>
      <c r="H61">
        <v>0.03</v>
      </c>
      <c r="I61">
        <v>1.9E-2</v>
      </c>
      <c r="J61">
        <v>0.29369999999999996</v>
      </c>
      <c r="K61">
        <v>8.810999999999998E-2</v>
      </c>
      <c r="L61">
        <v>88.109999999999985</v>
      </c>
      <c r="M61">
        <v>121.56666666666668</v>
      </c>
      <c r="N61">
        <v>0</v>
      </c>
    </row>
    <row r="62" spans="1:14" x14ac:dyDescent="0.25">
      <c r="A62" t="s">
        <v>354</v>
      </c>
      <c r="B62">
        <v>14</v>
      </c>
      <c r="C62" s="18">
        <v>44062</v>
      </c>
      <c r="D62" t="s">
        <v>126</v>
      </c>
      <c r="F62">
        <v>49</v>
      </c>
      <c r="G62">
        <v>15</v>
      </c>
      <c r="H62">
        <v>4.8000000000000001E-2</v>
      </c>
      <c r="I62">
        <v>3.1E-2</v>
      </c>
      <c r="J62">
        <v>0.45390000000000003</v>
      </c>
      <c r="K62">
        <v>0.13894897959183675</v>
      </c>
      <c r="L62">
        <v>138.94897959183675</v>
      </c>
      <c r="M62">
        <v>118.66666666666667</v>
      </c>
      <c r="N62">
        <v>0</v>
      </c>
    </row>
    <row r="63" spans="1:14" x14ac:dyDescent="0.25">
      <c r="A63" t="s">
        <v>355</v>
      </c>
      <c r="B63">
        <v>14</v>
      </c>
      <c r="C63" s="18">
        <v>44062</v>
      </c>
      <c r="D63" t="s">
        <v>273</v>
      </c>
      <c r="F63">
        <v>16</v>
      </c>
      <c r="G63">
        <v>15</v>
      </c>
      <c r="H63">
        <v>5.2999999999999999E-2</v>
      </c>
      <c r="I63">
        <v>2.9000000000000001E-2</v>
      </c>
      <c r="J63">
        <v>0.64079999999999993</v>
      </c>
      <c r="K63">
        <v>0.6007499999999999</v>
      </c>
      <c r="L63">
        <v>600.74999999999989</v>
      </c>
      <c r="M63">
        <v>767</v>
      </c>
      <c r="N63">
        <v>0</v>
      </c>
    </row>
    <row r="64" spans="1:14" x14ac:dyDescent="0.25">
      <c r="A64" t="s">
        <v>363</v>
      </c>
      <c r="B64">
        <v>14</v>
      </c>
      <c r="C64" s="18">
        <v>44062</v>
      </c>
      <c r="D64" t="s">
        <v>357</v>
      </c>
      <c r="F64">
        <v>18</v>
      </c>
      <c r="G64">
        <v>15</v>
      </c>
      <c r="H64">
        <v>4.2999999999999997E-2</v>
      </c>
      <c r="I64">
        <v>2.5999999999999999E-2</v>
      </c>
      <c r="J64">
        <v>0.45389999999999991</v>
      </c>
      <c r="K64">
        <v>0.37824999999999992</v>
      </c>
      <c r="L64">
        <v>378.24999999999994</v>
      </c>
      <c r="M64">
        <v>422.96666666666664</v>
      </c>
      <c r="N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A64" workbookViewId="0">
      <selection activeCell="O1" sqref="O1"/>
    </sheetView>
  </sheetViews>
  <sheetFormatPr defaultRowHeight="15" x14ac:dyDescent="0.25"/>
  <cols>
    <col min="3" max="3" width="9.5703125" style="18" bestFit="1" customWidth="1"/>
  </cols>
  <sheetData>
    <row r="1" spans="1:14" x14ac:dyDescent="0.25">
      <c r="A1" t="s">
        <v>129</v>
      </c>
      <c r="B1" t="s">
        <v>130</v>
      </c>
      <c r="C1" s="18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25">
      <c r="A2" t="s">
        <v>95</v>
      </c>
      <c r="B2">
        <v>1</v>
      </c>
      <c r="C2" s="18">
        <v>43607</v>
      </c>
      <c r="D2" t="s">
        <v>117</v>
      </c>
      <c r="F2">
        <v>100</v>
      </c>
      <c r="G2">
        <v>10</v>
      </c>
      <c r="H2">
        <v>2.9000000000000001E-2</v>
      </c>
      <c r="I2">
        <v>1.9E-2</v>
      </c>
      <c r="J2">
        <v>0.26700000000000007</v>
      </c>
      <c r="K2">
        <v>2.6700000000000008E-2</v>
      </c>
      <c r="L2">
        <v>26.70000000000001</v>
      </c>
      <c r="M2">
        <v>3.3</v>
      </c>
      <c r="N2">
        <v>5</v>
      </c>
    </row>
    <row r="3" spans="1:14" x14ac:dyDescent="0.25">
      <c r="A3" t="s">
        <v>96</v>
      </c>
      <c r="B3">
        <v>2</v>
      </c>
      <c r="C3" s="18">
        <v>43613</v>
      </c>
      <c r="D3" t="s">
        <v>118</v>
      </c>
      <c r="F3">
        <v>100</v>
      </c>
      <c r="G3">
        <v>10</v>
      </c>
      <c r="H3">
        <v>5.1999999999999998E-2</v>
      </c>
      <c r="I3">
        <v>3.2000000000000001E-2</v>
      </c>
      <c r="J3">
        <v>0.53399999999999992</v>
      </c>
      <c r="K3">
        <v>5.3399999999999989E-2</v>
      </c>
      <c r="L3">
        <v>53.399999999999991</v>
      </c>
      <c r="M3">
        <v>163.6</v>
      </c>
      <c r="N3">
        <v>27</v>
      </c>
    </row>
    <row r="4" spans="1:14" x14ac:dyDescent="0.25">
      <c r="A4" t="s">
        <v>97</v>
      </c>
      <c r="B4">
        <v>3</v>
      </c>
      <c r="C4" s="18">
        <v>43621</v>
      </c>
      <c r="D4" t="s">
        <v>119</v>
      </c>
      <c r="F4">
        <v>500</v>
      </c>
      <c r="G4">
        <v>10</v>
      </c>
      <c r="H4">
        <v>3.6999999999999998E-2</v>
      </c>
      <c r="I4">
        <v>2.1999999999999999E-2</v>
      </c>
      <c r="J4">
        <v>0.40049999999999997</v>
      </c>
      <c r="K4">
        <v>8.0099999999999998E-3</v>
      </c>
      <c r="L4">
        <v>8.01</v>
      </c>
      <c r="M4">
        <v>85.5</v>
      </c>
      <c r="N4">
        <v>1</v>
      </c>
    </row>
    <row r="5" spans="1:14" x14ac:dyDescent="0.25">
      <c r="A5" t="s">
        <v>98</v>
      </c>
      <c r="B5">
        <v>4</v>
      </c>
      <c r="C5" s="18">
        <v>43627</v>
      </c>
      <c r="D5" t="s">
        <v>120</v>
      </c>
      <c r="F5">
        <v>200</v>
      </c>
      <c r="G5">
        <v>10</v>
      </c>
      <c r="H5">
        <v>1.4999999999999999E-2</v>
      </c>
      <c r="I5">
        <v>8.0000000000000002E-3</v>
      </c>
      <c r="J5">
        <v>0.18689999999999998</v>
      </c>
      <c r="K5">
        <v>9.3449999999999991E-3</v>
      </c>
      <c r="L5">
        <v>9.3449999999999989</v>
      </c>
      <c r="M5">
        <v>5.6</v>
      </c>
      <c r="N5">
        <v>2</v>
      </c>
    </row>
    <row r="6" spans="1:14" x14ac:dyDescent="0.25">
      <c r="A6" t="s">
        <v>100</v>
      </c>
      <c r="B6">
        <v>6</v>
      </c>
      <c r="C6" s="18">
        <v>43641</v>
      </c>
      <c r="D6" t="s">
        <v>121</v>
      </c>
      <c r="F6">
        <v>200</v>
      </c>
      <c r="G6">
        <v>10</v>
      </c>
      <c r="H6">
        <v>8.0000000000000002E-3</v>
      </c>
      <c r="I6">
        <v>5.0000000000000001E-3</v>
      </c>
      <c r="J6">
        <v>8.0100000000000005E-2</v>
      </c>
      <c r="K6">
        <v>4.0049999999999999E-3</v>
      </c>
      <c r="L6">
        <v>4.0049999999999999</v>
      </c>
      <c r="M6">
        <v>5.7</v>
      </c>
      <c r="N6">
        <v>4</v>
      </c>
    </row>
    <row r="7" spans="1:14" x14ac:dyDescent="0.25">
      <c r="A7" t="s">
        <v>101</v>
      </c>
      <c r="B7">
        <v>7</v>
      </c>
      <c r="C7" s="18">
        <v>43647</v>
      </c>
      <c r="D7" t="s">
        <v>122</v>
      </c>
      <c r="F7">
        <v>200</v>
      </c>
      <c r="G7">
        <v>10</v>
      </c>
      <c r="H7">
        <v>3.5000000000000003E-2</v>
      </c>
      <c r="I7">
        <v>2.1000000000000001E-2</v>
      </c>
      <c r="J7">
        <v>0.37380000000000002</v>
      </c>
      <c r="K7">
        <v>1.8690000000000002E-2</v>
      </c>
      <c r="L7">
        <v>18.690000000000001</v>
      </c>
      <c r="M7">
        <v>29.9</v>
      </c>
      <c r="N7">
        <v>1</v>
      </c>
    </row>
    <row r="8" spans="1:14" x14ac:dyDescent="0.25">
      <c r="A8" t="s">
        <v>102</v>
      </c>
      <c r="B8">
        <v>8</v>
      </c>
      <c r="C8" s="18">
        <v>43656</v>
      </c>
      <c r="D8" t="s">
        <v>123</v>
      </c>
      <c r="F8">
        <v>200</v>
      </c>
      <c r="G8">
        <v>10</v>
      </c>
      <c r="H8">
        <v>4.4999999999999998E-2</v>
      </c>
      <c r="I8">
        <v>2.8000000000000001E-2</v>
      </c>
      <c r="J8">
        <v>0.45389999999999991</v>
      </c>
      <c r="K8">
        <v>2.2694999999999993E-2</v>
      </c>
      <c r="L8">
        <v>22.694999999999993</v>
      </c>
      <c r="M8">
        <v>35</v>
      </c>
      <c r="N8">
        <v>1</v>
      </c>
    </row>
    <row r="9" spans="1:14" x14ac:dyDescent="0.25">
      <c r="A9" t="s">
        <v>103</v>
      </c>
      <c r="B9">
        <v>8</v>
      </c>
      <c r="C9" s="18">
        <v>43656</v>
      </c>
      <c r="D9" t="s">
        <v>123</v>
      </c>
      <c r="F9">
        <v>200</v>
      </c>
      <c r="G9">
        <v>10</v>
      </c>
      <c r="H9">
        <v>4.5999999999999999E-2</v>
      </c>
      <c r="I9">
        <v>2.9000000000000001E-2</v>
      </c>
      <c r="J9">
        <v>0.45389999999999991</v>
      </c>
      <c r="K9">
        <v>2.2694999999999993E-2</v>
      </c>
      <c r="L9">
        <v>22.694999999999993</v>
      </c>
      <c r="M9">
        <v>35</v>
      </c>
      <c r="N9">
        <v>1</v>
      </c>
    </row>
    <row r="10" spans="1:14" x14ac:dyDescent="0.25">
      <c r="A10" t="s">
        <v>104</v>
      </c>
      <c r="B10">
        <v>9</v>
      </c>
      <c r="C10" s="18">
        <v>43657</v>
      </c>
      <c r="D10" t="s">
        <v>119</v>
      </c>
      <c r="F10">
        <v>100</v>
      </c>
      <c r="G10">
        <v>10</v>
      </c>
      <c r="H10">
        <v>0.11</v>
      </c>
      <c r="I10">
        <v>6.6000000000000003E-2</v>
      </c>
      <c r="J10">
        <v>1.1747999999999998</v>
      </c>
      <c r="K10">
        <v>0.11747999999999997</v>
      </c>
      <c r="L10">
        <v>117.47999999999998</v>
      </c>
      <c r="M10">
        <v>182.5</v>
      </c>
      <c r="N10">
        <v>1</v>
      </c>
    </row>
    <row r="11" spans="1:14" x14ac:dyDescent="0.25">
      <c r="A11" t="s">
        <v>108</v>
      </c>
      <c r="B11">
        <v>12</v>
      </c>
      <c r="C11" s="18">
        <v>43684</v>
      </c>
      <c r="D11" t="s">
        <v>117</v>
      </c>
      <c r="F11">
        <v>100</v>
      </c>
      <c r="G11">
        <v>10</v>
      </c>
      <c r="H11">
        <v>5.2999999999999999E-2</v>
      </c>
      <c r="I11">
        <v>3.2000000000000001E-2</v>
      </c>
      <c r="J11">
        <v>0.56069999999999998</v>
      </c>
      <c r="K11">
        <v>5.6069999999999995E-2</v>
      </c>
      <c r="L11">
        <v>56.069999999999993</v>
      </c>
      <c r="M11">
        <v>53.3</v>
      </c>
      <c r="N11">
        <v>1</v>
      </c>
    </row>
    <row r="12" spans="1:14" x14ac:dyDescent="0.25">
      <c r="A12" t="s">
        <v>109</v>
      </c>
      <c r="B12">
        <v>12</v>
      </c>
      <c r="C12" s="18">
        <v>43691</v>
      </c>
      <c r="D12" t="s">
        <v>124</v>
      </c>
      <c r="F12">
        <v>50</v>
      </c>
      <c r="G12">
        <v>10</v>
      </c>
      <c r="H12">
        <v>3.1E-2</v>
      </c>
      <c r="I12">
        <v>2.1000000000000001E-2</v>
      </c>
      <c r="J12">
        <v>0.26699999999999996</v>
      </c>
      <c r="K12">
        <v>5.3399999999999989E-2</v>
      </c>
      <c r="L12">
        <v>53.399999999999991</v>
      </c>
      <c r="M12">
        <v>62.8</v>
      </c>
      <c r="N12">
        <v>2</v>
      </c>
    </row>
    <row r="13" spans="1:14" x14ac:dyDescent="0.25">
      <c r="A13" t="s">
        <v>110</v>
      </c>
      <c r="B13">
        <v>13</v>
      </c>
      <c r="C13" s="18">
        <v>43697</v>
      </c>
      <c r="D13" t="s">
        <v>125</v>
      </c>
      <c r="F13">
        <v>100</v>
      </c>
      <c r="G13">
        <v>10</v>
      </c>
      <c r="H13">
        <v>3.2000000000000001E-2</v>
      </c>
      <c r="I13">
        <v>2.1999999999999999E-2</v>
      </c>
      <c r="J13">
        <v>0.26700000000000007</v>
      </c>
      <c r="K13">
        <v>2.6700000000000008E-2</v>
      </c>
      <c r="L13">
        <v>26.70000000000001</v>
      </c>
      <c r="M13">
        <v>58.9</v>
      </c>
      <c r="N13">
        <v>1</v>
      </c>
    </row>
    <row r="14" spans="1:14" x14ac:dyDescent="0.25">
      <c r="A14" t="s">
        <v>111</v>
      </c>
      <c r="B14">
        <v>14</v>
      </c>
      <c r="C14" s="18">
        <v>43704</v>
      </c>
      <c r="D14" t="s">
        <v>118</v>
      </c>
      <c r="F14">
        <v>50</v>
      </c>
      <c r="G14">
        <v>10</v>
      </c>
      <c r="H14">
        <v>1.4999999999999999E-2</v>
      </c>
      <c r="I14">
        <v>1.0999999999999999E-2</v>
      </c>
      <c r="J14">
        <v>0.10680000000000001</v>
      </c>
      <c r="K14">
        <v>2.1360000000000001E-2</v>
      </c>
      <c r="L14">
        <v>21.36</v>
      </c>
      <c r="M14">
        <v>57</v>
      </c>
      <c r="N14">
        <v>3</v>
      </c>
    </row>
    <row r="15" spans="1:14" x14ac:dyDescent="0.25">
      <c r="A15" t="s">
        <v>112</v>
      </c>
      <c r="B15">
        <v>15</v>
      </c>
      <c r="C15" s="18">
        <v>43704</v>
      </c>
      <c r="D15" t="s">
        <v>126</v>
      </c>
      <c r="F15">
        <v>25</v>
      </c>
      <c r="G15">
        <v>10</v>
      </c>
      <c r="H15">
        <v>1.2E-2</v>
      </c>
      <c r="I15">
        <v>1.0999999999999999E-2</v>
      </c>
      <c r="J15">
        <v>2.6700000000000022E-2</v>
      </c>
      <c r="K15">
        <v>1.0680000000000009E-2</v>
      </c>
      <c r="L15">
        <v>10.680000000000009</v>
      </c>
      <c r="M15">
        <v>84.5</v>
      </c>
      <c r="N15">
        <v>2</v>
      </c>
    </row>
    <row r="16" spans="1:14" x14ac:dyDescent="0.25">
      <c r="A16" t="s">
        <v>113</v>
      </c>
      <c r="B16">
        <v>15</v>
      </c>
      <c r="C16" s="18">
        <v>43704</v>
      </c>
      <c r="D16" t="s">
        <v>126</v>
      </c>
      <c r="F16">
        <v>25</v>
      </c>
      <c r="G16">
        <v>10</v>
      </c>
      <c r="H16">
        <v>7.0000000000000001E-3</v>
      </c>
      <c r="I16">
        <v>6.0000000000000001E-3</v>
      </c>
      <c r="J16">
        <v>2.6700000000000002E-2</v>
      </c>
      <c r="K16">
        <v>1.068E-2</v>
      </c>
      <c r="L16">
        <v>10.68</v>
      </c>
      <c r="M16">
        <v>84.5</v>
      </c>
      <c r="N16">
        <v>2</v>
      </c>
    </row>
    <row r="17" spans="1:14" x14ac:dyDescent="0.25">
      <c r="A17" t="s">
        <v>114</v>
      </c>
      <c r="B17">
        <v>15</v>
      </c>
      <c r="C17" s="18">
        <v>43704</v>
      </c>
      <c r="D17" t="s">
        <v>122</v>
      </c>
      <c r="F17">
        <v>25</v>
      </c>
      <c r="G17">
        <v>10</v>
      </c>
      <c r="H17">
        <v>1.7999999999999999E-2</v>
      </c>
      <c r="I17">
        <v>1.2999999999999999E-2</v>
      </c>
      <c r="J17">
        <v>0.13349999999999998</v>
      </c>
      <c r="K17">
        <v>5.3399999999999989E-2</v>
      </c>
      <c r="L17">
        <v>53.399999999999991</v>
      </c>
      <c r="M17">
        <v>113.6</v>
      </c>
      <c r="N17">
        <v>1</v>
      </c>
    </row>
    <row r="18" spans="1:14" x14ac:dyDescent="0.25">
      <c r="A18" t="s">
        <v>1</v>
      </c>
      <c r="B18">
        <v>6</v>
      </c>
      <c r="C18" s="18">
        <v>44005</v>
      </c>
      <c r="D18" t="s">
        <v>126</v>
      </c>
      <c r="F18">
        <v>50</v>
      </c>
      <c r="G18">
        <v>15</v>
      </c>
      <c r="H18">
        <v>2.8000000000000001E-2</v>
      </c>
      <c r="I18">
        <v>1.4999999999999999E-2</v>
      </c>
      <c r="J18">
        <v>0.34710000000000002</v>
      </c>
      <c r="K18">
        <v>0.10413</v>
      </c>
      <c r="L18">
        <v>104.13</v>
      </c>
      <c r="M18">
        <v>81.733333333333334</v>
      </c>
    </row>
    <row r="19" spans="1:14" x14ac:dyDescent="0.25">
      <c r="A19" t="s">
        <v>3</v>
      </c>
      <c r="B19">
        <v>15</v>
      </c>
      <c r="C19" s="18">
        <v>43705</v>
      </c>
      <c r="D19" t="s">
        <v>122</v>
      </c>
      <c r="F19">
        <v>159</v>
      </c>
      <c r="G19">
        <v>15</v>
      </c>
      <c r="H19">
        <v>6.5000000000000002E-2</v>
      </c>
      <c r="I19">
        <v>4.3999999999999997E-2</v>
      </c>
      <c r="J19">
        <v>0.56070000000000009</v>
      </c>
      <c r="K19">
        <v>5.2896226415094345E-2</v>
      </c>
      <c r="L19">
        <v>52.896226415094347</v>
      </c>
      <c r="M19">
        <v>113.59999999999998</v>
      </c>
      <c r="N19">
        <v>0.33333333333333331</v>
      </c>
    </row>
    <row r="20" spans="1:14" x14ac:dyDescent="0.25">
      <c r="A20" t="s">
        <v>4</v>
      </c>
      <c r="B20">
        <v>5</v>
      </c>
      <c r="C20" s="18">
        <v>43998</v>
      </c>
      <c r="D20" t="s">
        <v>148</v>
      </c>
      <c r="F20">
        <v>50</v>
      </c>
      <c r="G20">
        <v>15</v>
      </c>
      <c r="H20">
        <v>4.2999999999999997E-2</v>
      </c>
      <c r="I20">
        <v>2.9000000000000001E-2</v>
      </c>
      <c r="J20">
        <v>0.37379999999999985</v>
      </c>
      <c r="K20">
        <v>0.11213999999999995</v>
      </c>
      <c r="L20">
        <v>112.13999999999994</v>
      </c>
      <c r="M20">
        <v>160.9</v>
      </c>
    </row>
    <row r="21" spans="1:14" x14ac:dyDescent="0.25">
      <c r="A21" t="s">
        <v>5</v>
      </c>
      <c r="B21">
        <v>6</v>
      </c>
      <c r="C21" s="18">
        <v>44005</v>
      </c>
      <c r="D21" t="s">
        <v>149</v>
      </c>
      <c r="F21">
        <v>51</v>
      </c>
      <c r="G21">
        <v>15</v>
      </c>
      <c r="H21">
        <v>1.7000000000000001E-2</v>
      </c>
      <c r="I21">
        <v>8.9999999999999993E-3</v>
      </c>
      <c r="J21">
        <v>0.21360000000000004</v>
      </c>
      <c r="K21">
        <v>6.2823529411764722E-2</v>
      </c>
      <c r="L21">
        <v>62.823529411764724</v>
      </c>
      <c r="M21">
        <v>61.833333333333329</v>
      </c>
    </row>
    <row r="22" spans="1:14" x14ac:dyDescent="0.25">
      <c r="A22" t="s">
        <v>6</v>
      </c>
      <c r="B22">
        <v>6</v>
      </c>
      <c r="C22" s="18">
        <v>44005</v>
      </c>
      <c r="D22" t="s">
        <v>119</v>
      </c>
      <c r="E22" t="s">
        <v>275</v>
      </c>
      <c r="F22">
        <v>50</v>
      </c>
      <c r="G22">
        <v>15</v>
      </c>
      <c r="H22">
        <v>3.5999999999999997E-2</v>
      </c>
      <c r="I22">
        <v>0.02</v>
      </c>
      <c r="J22">
        <v>0.42719999999999991</v>
      </c>
      <c r="K22">
        <v>0.12815999999999997</v>
      </c>
      <c r="L22">
        <v>128.15999999999997</v>
      </c>
      <c r="M22">
        <v>141.06666666666666</v>
      </c>
    </row>
    <row r="23" spans="1:14" x14ac:dyDescent="0.25">
      <c r="A23" t="s">
        <v>7</v>
      </c>
      <c r="B23">
        <v>6</v>
      </c>
      <c r="C23" s="18">
        <v>44005</v>
      </c>
      <c r="D23" t="s">
        <v>150</v>
      </c>
      <c r="F23">
        <v>47</v>
      </c>
      <c r="G23">
        <v>15</v>
      </c>
      <c r="H23">
        <v>1.2E-2</v>
      </c>
      <c r="I23">
        <v>8.0000000000000002E-3</v>
      </c>
      <c r="J23">
        <v>0.10680000000000001</v>
      </c>
      <c r="K23">
        <v>3.4085106382978722E-2</v>
      </c>
      <c r="L23">
        <v>34.085106382978722</v>
      </c>
      <c r="M23">
        <v>37.266666666666666</v>
      </c>
    </row>
    <row r="24" spans="1:14" x14ac:dyDescent="0.25">
      <c r="A24" t="s">
        <v>8</v>
      </c>
      <c r="B24">
        <v>13</v>
      </c>
      <c r="C24" s="18">
        <v>43690</v>
      </c>
      <c r="D24" t="s">
        <v>118</v>
      </c>
      <c r="F24">
        <v>100</v>
      </c>
      <c r="G24">
        <v>15</v>
      </c>
      <c r="H24">
        <v>0.03</v>
      </c>
      <c r="I24">
        <v>1.6E-2</v>
      </c>
      <c r="J24">
        <v>0.37379999999999997</v>
      </c>
      <c r="K24">
        <v>5.6069999999999995E-2</v>
      </c>
      <c r="L24">
        <v>56.069999999999993</v>
      </c>
      <c r="M24">
        <v>58.566666666666663</v>
      </c>
      <c r="N24">
        <v>1</v>
      </c>
    </row>
    <row r="25" spans="1:14" x14ac:dyDescent="0.25">
      <c r="A25" t="s">
        <v>10</v>
      </c>
      <c r="B25">
        <v>15</v>
      </c>
      <c r="C25" s="18">
        <v>43704</v>
      </c>
      <c r="D25" t="s">
        <v>124</v>
      </c>
      <c r="F25">
        <v>100</v>
      </c>
      <c r="G25">
        <v>15</v>
      </c>
      <c r="H25">
        <v>2.3E-2</v>
      </c>
      <c r="I25">
        <v>1.4E-2</v>
      </c>
      <c r="J25">
        <v>0.24029999999999999</v>
      </c>
      <c r="K25">
        <v>3.6045000000000001E-2</v>
      </c>
      <c r="L25">
        <v>36.045000000000002</v>
      </c>
      <c r="M25">
        <v>66.76666666666668</v>
      </c>
      <c r="N25">
        <v>2</v>
      </c>
    </row>
    <row r="26" spans="1:14" x14ac:dyDescent="0.25">
      <c r="A26" t="s">
        <v>11</v>
      </c>
      <c r="B26">
        <v>13</v>
      </c>
      <c r="C26" s="18">
        <v>43690</v>
      </c>
      <c r="D26" t="s">
        <v>126</v>
      </c>
      <c r="F26">
        <v>177</v>
      </c>
      <c r="G26">
        <v>15</v>
      </c>
      <c r="H26">
        <v>4.7E-2</v>
      </c>
      <c r="I26">
        <v>0.03</v>
      </c>
      <c r="J26">
        <v>0.45390000000000003</v>
      </c>
      <c r="K26">
        <v>3.846610169491526E-2</v>
      </c>
      <c r="L26">
        <v>38.46610169491526</v>
      </c>
      <c r="M26">
        <v>49.733333333333327</v>
      </c>
      <c r="N26">
        <v>1</v>
      </c>
    </row>
    <row r="27" spans="1:14" x14ac:dyDescent="0.25">
      <c r="A27" t="s">
        <v>138</v>
      </c>
      <c r="B27">
        <v>11</v>
      </c>
      <c r="C27" s="18">
        <v>43675</v>
      </c>
      <c r="D27" t="s">
        <v>125</v>
      </c>
      <c r="F27">
        <v>128</v>
      </c>
      <c r="G27">
        <v>15</v>
      </c>
      <c r="H27">
        <v>3.1E-2</v>
      </c>
      <c r="I27">
        <v>1.9E-2</v>
      </c>
      <c r="J27">
        <v>0.32040000000000002</v>
      </c>
      <c r="K27">
        <v>3.7546875E-2</v>
      </c>
      <c r="L27">
        <v>37.546875</v>
      </c>
      <c r="M27">
        <v>52.833333333333329</v>
      </c>
      <c r="N27">
        <v>1</v>
      </c>
    </row>
    <row r="28" spans="1:14" x14ac:dyDescent="0.25">
      <c r="A28" t="s">
        <v>139</v>
      </c>
      <c r="B28">
        <v>12</v>
      </c>
      <c r="C28" s="18">
        <v>43683</v>
      </c>
      <c r="D28" t="s">
        <v>120</v>
      </c>
      <c r="F28">
        <v>187</v>
      </c>
      <c r="G28">
        <v>15</v>
      </c>
      <c r="H28">
        <v>6.7000000000000004E-2</v>
      </c>
      <c r="I28">
        <v>4.3999999999999997E-2</v>
      </c>
      <c r="J28">
        <v>0.6141000000000002</v>
      </c>
      <c r="K28">
        <v>4.9259358288770067E-2</v>
      </c>
      <c r="L28">
        <v>49.259358288770066</v>
      </c>
      <c r="M28">
        <v>89.800000000000011</v>
      </c>
      <c r="N28">
        <v>1</v>
      </c>
    </row>
    <row r="29" spans="1:14" x14ac:dyDescent="0.25">
      <c r="A29" t="s">
        <v>141</v>
      </c>
      <c r="B29">
        <v>12</v>
      </c>
      <c r="C29" s="18">
        <v>43683</v>
      </c>
      <c r="D29" t="s">
        <v>125</v>
      </c>
      <c r="F29">
        <v>210</v>
      </c>
      <c r="G29">
        <v>15</v>
      </c>
      <c r="H29">
        <v>4.2999999999999997E-2</v>
      </c>
      <c r="I29">
        <v>0.03</v>
      </c>
      <c r="J29">
        <v>0.34709999999999991</v>
      </c>
      <c r="K29">
        <v>2.4792857142857134E-2</v>
      </c>
      <c r="L29">
        <v>24.792857142857134</v>
      </c>
      <c r="M29">
        <v>41.666666666666664</v>
      </c>
      <c r="N29">
        <v>1</v>
      </c>
    </row>
    <row r="30" spans="1:14" x14ac:dyDescent="0.25">
      <c r="A30" t="s">
        <v>144</v>
      </c>
      <c r="B30">
        <v>13</v>
      </c>
      <c r="C30" s="18">
        <v>43690</v>
      </c>
      <c r="D30" t="s">
        <v>124</v>
      </c>
      <c r="F30">
        <v>75</v>
      </c>
      <c r="G30">
        <v>15</v>
      </c>
      <c r="H30">
        <v>2.8000000000000001E-2</v>
      </c>
      <c r="I30">
        <v>1.9E-2</v>
      </c>
      <c r="J30">
        <v>0.24030000000000001</v>
      </c>
      <c r="K30">
        <v>4.8060000000000005E-2</v>
      </c>
      <c r="L30">
        <v>48.06</v>
      </c>
      <c r="M30">
        <v>62.866666666666667</v>
      </c>
      <c r="N30">
        <v>1.6666666666666667</v>
      </c>
    </row>
    <row r="31" spans="1:14" x14ac:dyDescent="0.25">
      <c r="A31" t="s">
        <v>145</v>
      </c>
      <c r="B31">
        <v>14</v>
      </c>
      <c r="C31" s="18">
        <v>43697</v>
      </c>
      <c r="D31" t="s">
        <v>118</v>
      </c>
      <c r="F31">
        <v>100</v>
      </c>
      <c r="G31">
        <v>15</v>
      </c>
      <c r="H31">
        <v>3.4000000000000002E-2</v>
      </c>
      <c r="I31">
        <v>2.1999999999999999E-2</v>
      </c>
      <c r="J31">
        <v>0.32040000000000007</v>
      </c>
      <c r="K31">
        <v>4.8060000000000012E-2</v>
      </c>
      <c r="L31">
        <v>48.060000000000009</v>
      </c>
      <c r="M31">
        <v>57.016666666666666</v>
      </c>
      <c r="N31">
        <v>2.3333333333333335</v>
      </c>
    </row>
    <row r="32" spans="1:14" x14ac:dyDescent="0.25">
      <c r="A32" t="s">
        <v>146</v>
      </c>
      <c r="B32">
        <v>6</v>
      </c>
      <c r="C32" s="18">
        <v>44006</v>
      </c>
      <c r="D32" t="s">
        <v>163</v>
      </c>
      <c r="F32">
        <v>45</v>
      </c>
      <c r="G32">
        <v>15</v>
      </c>
      <c r="H32">
        <v>1.2E-2</v>
      </c>
      <c r="I32">
        <v>6.0000000000000001E-3</v>
      </c>
      <c r="J32">
        <v>0.16020000000000001</v>
      </c>
      <c r="K32">
        <v>5.3400000000000003E-2</v>
      </c>
      <c r="L32">
        <v>53.400000000000006</v>
      </c>
      <c r="M32">
        <v>62.300000000000004</v>
      </c>
    </row>
    <row r="33" spans="1:14" x14ac:dyDescent="0.25">
      <c r="A33" t="s">
        <v>147</v>
      </c>
      <c r="B33">
        <v>6</v>
      </c>
      <c r="C33" s="18">
        <v>44006</v>
      </c>
      <c r="D33" t="s">
        <v>119</v>
      </c>
      <c r="F33">
        <v>51</v>
      </c>
      <c r="G33">
        <v>15</v>
      </c>
      <c r="H33">
        <v>3.9E-2</v>
      </c>
      <c r="I33">
        <v>2.3E-2</v>
      </c>
      <c r="J33">
        <v>0.42720000000000002</v>
      </c>
      <c r="K33">
        <v>0.12564705882352942</v>
      </c>
      <c r="L33">
        <v>125.64705882352942</v>
      </c>
      <c r="M33">
        <v>141.06666666666666</v>
      </c>
    </row>
    <row r="34" spans="1:14" x14ac:dyDescent="0.25">
      <c r="A34" t="s">
        <v>153</v>
      </c>
      <c r="B34">
        <v>4</v>
      </c>
      <c r="C34" s="18">
        <v>43992</v>
      </c>
      <c r="D34" t="s">
        <v>151</v>
      </c>
      <c r="F34">
        <v>50</v>
      </c>
      <c r="G34">
        <v>15</v>
      </c>
      <c r="H34">
        <v>1.2E-2</v>
      </c>
      <c r="I34">
        <v>6.0000000000000001E-3</v>
      </c>
      <c r="J34">
        <v>0.16020000000000001</v>
      </c>
      <c r="K34">
        <v>4.8059999999999999E-2</v>
      </c>
      <c r="L34">
        <v>48.059999999999995</v>
      </c>
      <c r="M34">
        <v>41.1</v>
      </c>
    </row>
    <row r="35" spans="1:14" x14ac:dyDescent="0.25">
      <c r="A35" t="s">
        <v>154</v>
      </c>
      <c r="B35">
        <v>13</v>
      </c>
      <c r="C35" s="18">
        <v>43690</v>
      </c>
      <c r="D35" t="s">
        <v>118</v>
      </c>
      <c r="F35">
        <v>128</v>
      </c>
      <c r="G35">
        <v>15</v>
      </c>
      <c r="H35">
        <v>0.01</v>
      </c>
      <c r="I35">
        <v>6.0000000000000001E-3</v>
      </c>
      <c r="J35">
        <v>0.10680000000000001</v>
      </c>
      <c r="K35">
        <v>1.2515625000000001E-2</v>
      </c>
      <c r="L35">
        <v>12.515625</v>
      </c>
    </row>
    <row r="36" spans="1:14" x14ac:dyDescent="0.25">
      <c r="A36" t="s">
        <v>155</v>
      </c>
      <c r="B36">
        <v>4</v>
      </c>
      <c r="C36" s="18">
        <v>43992</v>
      </c>
      <c r="D36" t="s">
        <v>119</v>
      </c>
      <c r="F36">
        <v>50</v>
      </c>
      <c r="G36">
        <v>15</v>
      </c>
      <c r="H36">
        <v>0.01</v>
      </c>
      <c r="I36">
        <v>7.0000000000000001E-3</v>
      </c>
      <c r="J36">
        <v>8.0100000000000005E-2</v>
      </c>
      <c r="K36">
        <v>2.4029999999999999E-2</v>
      </c>
      <c r="L36">
        <v>24.029999999999998</v>
      </c>
      <c r="M36">
        <v>19.7</v>
      </c>
    </row>
    <row r="37" spans="1:14" x14ac:dyDescent="0.25">
      <c r="A37" t="s">
        <v>156</v>
      </c>
      <c r="B37">
        <v>15</v>
      </c>
      <c r="C37" s="18">
        <v>43704</v>
      </c>
      <c r="D37" t="s">
        <v>126</v>
      </c>
      <c r="F37">
        <v>25</v>
      </c>
      <c r="G37">
        <v>15</v>
      </c>
      <c r="H37">
        <v>1.9E-2</v>
      </c>
      <c r="I37">
        <v>1.2999999999999999E-2</v>
      </c>
      <c r="J37">
        <v>0.16020000000000001</v>
      </c>
      <c r="K37">
        <v>9.6119999999999997E-2</v>
      </c>
      <c r="L37">
        <v>96.11999999999999</v>
      </c>
    </row>
    <row r="38" spans="1:14" x14ac:dyDescent="0.25">
      <c r="A38" t="s">
        <v>157</v>
      </c>
      <c r="B38">
        <v>15</v>
      </c>
      <c r="C38" s="18">
        <v>43704</v>
      </c>
      <c r="D38" t="s">
        <v>126</v>
      </c>
      <c r="F38">
        <v>25</v>
      </c>
      <c r="G38">
        <v>15</v>
      </c>
      <c r="H38">
        <v>4.0000000000000001E-3</v>
      </c>
      <c r="I38">
        <v>3.0000000000000001E-3</v>
      </c>
      <c r="J38">
        <v>2.6700000000000002E-2</v>
      </c>
      <c r="K38">
        <v>1.602E-2</v>
      </c>
      <c r="L38">
        <v>16.02</v>
      </c>
    </row>
    <row r="39" spans="1:14" x14ac:dyDescent="0.25">
      <c r="A39" t="s">
        <v>158</v>
      </c>
      <c r="B39">
        <v>12</v>
      </c>
      <c r="C39" s="18">
        <v>43683</v>
      </c>
      <c r="D39" t="s">
        <v>152</v>
      </c>
      <c r="F39">
        <v>200</v>
      </c>
      <c r="G39">
        <v>15</v>
      </c>
      <c r="H39">
        <v>1.2E-2</v>
      </c>
      <c r="I39">
        <v>6.0000000000000001E-3</v>
      </c>
      <c r="J39">
        <v>0.16020000000000001</v>
      </c>
      <c r="K39">
        <v>1.2015E-2</v>
      </c>
      <c r="L39">
        <v>12.014999999999999</v>
      </c>
    </row>
    <row r="40" spans="1:14" x14ac:dyDescent="0.25">
      <c r="A40" t="s">
        <v>159</v>
      </c>
      <c r="B40">
        <v>14</v>
      </c>
      <c r="C40" s="18">
        <v>43697</v>
      </c>
      <c r="D40" t="s">
        <v>124</v>
      </c>
      <c r="F40">
        <v>200</v>
      </c>
      <c r="G40">
        <v>15</v>
      </c>
      <c r="H40">
        <v>3.4000000000000002E-2</v>
      </c>
      <c r="I40">
        <v>2.4E-2</v>
      </c>
      <c r="J40">
        <v>0.26700000000000007</v>
      </c>
      <c r="K40">
        <v>2.0025000000000005E-2</v>
      </c>
      <c r="L40">
        <v>20.025000000000006</v>
      </c>
    </row>
    <row r="41" spans="1:14" x14ac:dyDescent="0.25">
      <c r="A41" t="s">
        <v>160</v>
      </c>
      <c r="B41">
        <v>14</v>
      </c>
      <c r="C41" s="18">
        <v>43697</v>
      </c>
      <c r="D41" t="s">
        <v>120</v>
      </c>
      <c r="F41">
        <v>100</v>
      </c>
      <c r="G41">
        <v>15</v>
      </c>
      <c r="H41">
        <v>5.2999999999999999E-2</v>
      </c>
      <c r="I41">
        <v>3.6999999999999998E-2</v>
      </c>
      <c r="J41">
        <v>0.42720000000000002</v>
      </c>
      <c r="K41">
        <v>6.4079999999999998E-2</v>
      </c>
      <c r="L41">
        <v>64.08</v>
      </c>
    </row>
    <row r="42" spans="1:14" x14ac:dyDescent="0.25">
      <c r="A42" t="s">
        <v>161</v>
      </c>
      <c r="B42">
        <v>15</v>
      </c>
      <c r="C42" s="18">
        <v>43704</v>
      </c>
      <c r="D42" t="s">
        <v>124</v>
      </c>
      <c r="F42">
        <v>100</v>
      </c>
      <c r="G42">
        <v>15</v>
      </c>
      <c r="H42">
        <v>0.02</v>
      </c>
      <c r="I42">
        <v>1.0999999999999999E-2</v>
      </c>
      <c r="J42">
        <v>0.24030000000000001</v>
      </c>
      <c r="K42">
        <v>3.6045000000000001E-2</v>
      </c>
      <c r="L42">
        <v>36.045000000000002</v>
      </c>
    </row>
    <row r="43" spans="1:14" x14ac:dyDescent="0.25">
      <c r="A43" t="s">
        <v>162</v>
      </c>
      <c r="B43">
        <v>4</v>
      </c>
      <c r="C43" s="18">
        <v>43992</v>
      </c>
      <c r="D43" t="s">
        <v>119</v>
      </c>
      <c r="F43">
        <v>50</v>
      </c>
      <c r="G43">
        <v>15</v>
      </c>
      <c r="H43">
        <v>2.5000000000000001E-2</v>
      </c>
      <c r="I43">
        <v>1.4E-2</v>
      </c>
      <c r="J43">
        <v>0.29370000000000002</v>
      </c>
      <c r="K43">
        <v>8.8109999999999994E-2</v>
      </c>
      <c r="L43">
        <v>88.11</v>
      </c>
    </row>
    <row r="44" spans="1:14" x14ac:dyDescent="0.25">
      <c r="A44" t="s">
        <v>164</v>
      </c>
      <c r="B44">
        <v>5</v>
      </c>
      <c r="C44" s="18">
        <v>43998</v>
      </c>
      <c r="D44" t="s">
        <v>148</v>
      </c>
      <c r="F44">
        <v>50</v>
      </c>
      <c r="G44">
        <v>15</v>
      </c>
      <c r="H44">
        <v>0.04</v>
      </c>
      <c r="I44">
        <v>2.4E-2</v>
      </c>
      <c r="J44">
        <v>0.42720000000000002</v>
      </c>
      <c r="K44">
        <v>0.12816</v>
      </c>
      <c r="L44">
        <v>128.16</v>
      </c>
      <c r="M44">
        <v>160.9</v>
      </c>
    </row>
    <row r="45" spans="1:14" x14ac:dyDescent="0.25">
      <c r="A45" t="s">
        <v>165</v>
      </c>
      <c r="B45">
        <v>6</v>
      </c>
      <c r="C45" s="18">
        <v>44005</v>
      </c>
      <c r="D45" t="s">
        <v>119</v>
      </c>
      <c r="F45">
        <v>50</v>
      </c>
      <c r="G45">
        <v>15</v>
      </c>
      <c r="H45">
        <v>0.04</v>
      </c>
      <c r="I45">
        <v>2.3E-2</v>
      </c>
      <c r="J45">
        <v>0.45390000000000003</v>
      </c>
      <c r="K45">
        <v>0.13617000000000001</v>
      </c>
      <c r="L45">
        <v>136.17000000000002</v>
      </c>
      <c r="M45">
        <v>141.06666666666666</v>
      </c>
    </row>
    <row r="46" spans="1:14" x14ac:dyDescent="0.25">
      <c r="A46" t="s">
        <v>166</v>
      </c>
      <c r="B46">
        <v>6</v>
      </c>
      <c r="C46" s="18">
        <v>44006</v>
      </c>
      <c r="D46" t="s">
        <v>119</v>
      </c>
      <c r="F46">
        <v>51</v>
      </c>
      <c r="G46">
        <v>15</v>
      </c>
      <c r="H46">
        <v>4.2999999999999997E-2</v>
      </c>
      <c r="I46">
        <v>2.5999999999999999E-2</v>
      </c>
      <c r="J46">
        <v>0.45389999999999991</v>
      </c>
      <c r="K46">
        <v>0.13349999999999998</v>
      </c>
      <c r="L46">
        <v>133.49999999999997</v>
      </c>
      <c r="M46">
        <v>141.06666666666666</v>
      </c>
    </row>
    <row r="47" spans="1:14" x14ac:dyDescent="0.25">
      <c r="A47" t="s">
        <v>15</v>
      </c>
      <c r="B47">
        <v>7</v>
      </c>
      <c r="C47" s="18">
        <v>44012</v>
      </c>
      <c r="D47" t="s">
        <v>172</v>
      </c>
      <c r="F47">
        <v>48</v>
      </c>
      <c r="G47">
        <v>15</v>
      </c>
      <c r="H47">
        <v>1.6E-2</v>
      </c>
      <c r="I47">
        <v>0.01</v>
      </c>
      <c r="J47">
        <v>0.16020000000000001</v>
      </c>
      <c r="K47">
        <v>5.0062500000000003E-2</v>
      </c>
      <c r="L47">
        <v>50.0625</v>
      </c>
      <c r="M47">
        <v>90.733333333333348</v>
      </c>
      <c r="N47">
        <v>3</v>
      </c>
    </row>
    <row r="48" spans="1:14" x14ac:dyDescent="0.25">
      <c r="A48" t="s">
        <v>18</v>
      </c>
      <c r="B48">
        <v>6</v>
      </c>
      <c r="C48" s="18">
        <v>44005</v>
      </c>
      <c r="D48" t="s">
        <v>174</v>
      </c>
      <c r="F48">
        <v>44</v>
      </c>
      <c r="G48">
        <v>15</v>
      </c>
      <c r="H48">
        <v>5.0000000000000001E-3</v>
      </c>
      <c r="I48">
        <v>3.0000000000000001E-3</v>
      </c>
      <c r="J48">
        <v>5.3400000000000003E-2</v>
      </c>
      <c r="K48">
        <v>1.8204545454545456E-2</v>
      </c>
      <c r="L48">
        <v>18.204545454545457</v>
      </c>
      <c r="M48">
        <v>19.266666666666666</v>
      </c>
      <c r="N48">
        <v>0.66666666666666663</v>
      </c>
    </row>
    <row r="49" spans="1:14" x14ac:dyDescent="0.25">
      <c r="A49" t="s">
        <v>21</v>
      </c>
      <c r="B49">
        <v>7</v>
      </c>
      <c r="C49" s="18">
        <v>44013</v>
      </c>
      <c r="D49" t="s">
        <v>172</v>
      </c>
      <c r="F49">
        <v>54</v>
      </c>
      <c r="G49">
        <v>15</v>
      </c>
      <c r="H49">
        <v>1.4E-2</v>
      </c>
      <c r="I49">
        <v>8.0000000000000002E-3</v>
      </c>
      <c r="J49">
        <v>0.16020000000000001</v>
      </c>
      <c r="K49">
        <v>4.4499999999999998E-2</v>
      </c>
      <c r="L49">
        <v>44.5</v>
      </c>
      <c r="M49">
        <v>90.733333333333348</v>
      </c>
      <c r="N49">
        <v>3</v>
      </c>
    </row>
    <row r="50" spans="1:14" x14ac:dyDescent="0.25">
      <c r="A50" t="s">
        <v>169</v>
      </c>
      <c r="B50">
        <v>7</v>
      </c>
      <c r="C50" s="18">
        <v>44012</v>
      </c>
      <c r="D50" t="s">
        <v>174</v>
      </c>
      <c r="F50">
        <v>47</v>
      </c>
      <c r="G50">
        <v>15</v>
      </c>
      <c r="H50">
        <v>1.6E-2</v>
      </c>
      <c r="I50">
        <v>0.01</v>
      </c>
      <c r="J50">
        <v>0.16020000000000001</v>
      </c>
      <c r="K50">
        <v>5.1127659574468083E-2</v>
      </c>
      <c r="L50">
        <v>51.127659574468083</v>
      </c>
      <c r="M50">
        <v>25.233333333333331</v>
      </c>
      <c r="N50">
        <v>1</v>
      </c>
    </row>
    <row r="51" spans="1:14" x14ac:dyDescent="0.25">
      <c r="A51" t="s">
        <v>170</v>
      </c>
      <c r="B51">
        <v>7</v>
      </c>
      <c r="C51" s="18">
        <v>44012</v>
      </c>
      <c r="D51" t="s">
        <v>124</v>
      </c>
      <c r="F51">
        <v>50.5</v>
      </c>
      <c r="G51">
        <v>15</v>
      </c>
      <c r="H51">
        <v>1.9E-2</v>
      </c>
      <c r="I51">
        <v>1.0999999999999999E-2</v>
      </c>
      <c r="J51">
        <v>0.21360000000000001</v>
      </c>
      <c r="K51">
        <v>6.3445544554455446E-2</v>
      </c>
      <c r="L51">
        <v>63.445544554455445</v>
      </c>
      <c r="M51">
        <v>94.533333333333331</v>
      </c>
      <c r="N51">
        <v>2</v>
      </c>
    </row>
    <row r="52" spans="1:14" x14ac:dyDescent="0.25">
      <c r="A52" t="s">
        <v>171</v>
      </c>
      <c r="B52">
        <v>7</v>
      </c>
      <c r="C52" s="18">
        <v>44012</v>
      </c>
      <c r="D52" t="s">
        <v>118</v>
      </c>
      <c r="F52">
        <v>49.5</v>
      </c>
      <c r="G52">
        <v>15</v>
      </c>
      <c r="H52">
        <v>2.3E-2</v>
      </c>
      <c r="I52">
        <v>1.4999999999999999E-2</v>
      </c>
      <c r="J52">
        <v>0.21360000000000001</v>
      </c>
      <c r="K52">
        <v>6.4727272727272731E-2</v>
      </c>
      <c r="L52">
        <v>64.727272727272734</v>
      </c>
      <c r="M52">
        <v>81.13333333333334</v>
      </c>
      <c r="N52">
        <v>2</v>
      </c>
    </row>
    <row r="53" spans="1:14" x14ac:dyDescent="0.25">
      <c r="A53" t="s">
        <v>185</v>
      </c>
      <c r="C53" s="18">
        <v>44020</v>
      </c>
      <c r="D53" t="s">
        <v>174</v>
      </c>
      <c r="F53">
        <v>47</v>
      </c>
      <c r="G53">
        <v>15</v>
      </c>
      <c r="H53">
        <v>3.0000000000000001E-3</v>
      </c>
      <c r="I53">
        <v>1E-3</v>
      </c>
      <c r="J53">
        <v>5.3400000000000003E-2</v>
      </c>
      <c r="K53">
        <v>1.7042553191489361E-2</v>
      </c>
      <c r="L53">
        <v>17.042553191489361</v>
      </c>
      <c r="M53">
        <v>16.3</v>
      </c>
      <c r="N53">
        <v>1</v>
      </c>
    </row>
    <row r="54" spans="1:14" x14ac:dyDescent="0.25">
      <c r="A54" t="s">
        <v>187</v>
      </c>
      <c r="C54" s="18">
        <v>44020</v>
      </c>
      <c r="D54" t="s">
        <v>192</v>
      </c>
      <c r="F54">
        <v>40.5</v>
      </c>
      <c r="G54">
        <v>15</v>
      </c>
      <c r="H54">
        <v>8.9999999999999993E-3</v>
      </c>
      <c r="I54">
        <v>5.0000000000000001E-3</v>
      </c>
      <c r="J54">
        <v>0.10679999999999998</v>
      </c>
      <c r="K54">
        <v>3.9555555555555545E-2</v>
      </c>
      <c r="L54">
        <v>39.555555555555543</v>
      </c>
      <c r="M54">
        <v>45.3</v>
      </c>
      <c r="N54">
        <v>1</v>
      </c>
    </row>
    <row r="55" spans="1:14" x14ac:dyDescent="0.25">
      <c r="A55" t="s">
        <v>188</v>
      </c>
      <c r="C55" s="18">
        <v>44019</v>
      </c>
      <c r="D55" t="s">
        <v>193</v>
      </c>
      <c r="F55">
        <v>41</v>
      </c>
      <c r="G55">
        <v>15</v>
      </c>
      <c r="H55">
        <v>4.0000000000000001E-3</v>
      </c>
      <c r="I55">
        <v>2E-3</v>
      </c>
      <c r="J55">
        <v>5.3400000000000003E-2</v>
      </c>
      <c r="K55">
        <v>1.9536585365853659E-2</v>
      </c>
      <c r="L55">
        <v>19.536585365853657</v>
      </c>
      <c r="M55">
        <v>21.6</v>
      </c>
      <c r="N55">
        <v>4</v>
      </c>
    </row>
    <row r="56" spans="1:14" x14ac:dyDescent="0.25">
      <c r="A56" t="s">
        <v>190</v>
      </c>
      <c r="C56" s="18">
        <v>44020</v>
      </c>
      <c r="D56" t="s">
        <v>151</v>
      </c>
      <c r="F56">
        <v>47</v>
      </c>
      <c r="G56">
        <v>15</v>
      </c>
      <c r="H56">
        <v>1.0999999999999999E-2</v>
      </c>
      <c r="I56">
        <v>6.0000000000000001E-3</v>
      </c>
      <c r="J56">
        <v>0.13349999999999998</v>
      </c>
      <c r="K56">
        <v>4.2606382978723392E-2</v>
      </c>
      <c r="L56">
        <v>42.606382978723396</v>
      </c>
      <c r="M56">
        <v>39.4</v>
      </c>
      <c r="N56">
        <v>4</v>
      </c>
    </row>
    <row r="57" spans="1:14" x14ac:dyDescent="0.25">
      <c r="A57" t="s">
        <v>212</v>
      </c>
      <c r="C57" s="18">
        <v>44026</v>
      </c>
      <c r="D57" t="s">
        <v>126</v>
      </c>
      <c r="F57">
        <v>39</v>
      </c>
      <c r="G57">
        <v>15</v>
      </c>
      <c r="H57">
        <v>3.1E-2</v>
      </c>
      <c r="I57">
        <v>1.6E-2</v>
      </c>
      <c r="J57">
        <v>0.40049999999999997</v>
      </c>
      <c r="K57">
        <v>0.15403846153846151</v>
      </c>
      <c r="L57">
        <v>154.03846153846152</v>
      </c>
      <c r="M57">
        <v>109.83333333333331</v>
      </c>
      <c r="N57">
        <v>1.3333333333333333</v>
      </c>
    </row>
    <row r="58" spans="1:14" x14ac:dyDescent="0.25">
      <c r="A58" t="s">
        <v>214</v>
      </c>
      <c r="C58" s="18">
        <v>44027</v>
      </c>
      <c r="D58" t="s">
        <v>124</v>
      </c>
      <c r="F58">
        <v>45.5</v>
      </c>
      <c r="G58">
        <v>15</v>
      </c>
      <c r="H58">
        <v>1.4999999999999999E-2</v>
      </c>
      <c r="I58">
        <v>7.0000000000000001E-3</v>
      </c>
      <c r="J58">
        <v>0.21360000000000001</v>
      </c>
      <c r="K58">
        <v>7.0417582417582419E-2</v>
      </c>
      <c r="L58">
        <v>70.417582417582423</v>
      </c>
      <c r="M58">
        <v>98.466666666666669</v>
      </c>
      <c r="N58">
        <v>1.0833333333333333</v>
      </c>
    </row>
    <row r="59" spans="1:14" x14ac:dyDescent="0.25">
      <c r="A59" t="s">
        <v>216</v>
      </c>
      <c r="C59" s="18">
        <v>44026</v>
      </c>
      <c r="D59" t="s">
        <v>192</v>
      </c>
      <c r="F59">
        <v>50</v>
      </c>
      <c r="G59">
        <v>15</v>
      </c>
      <c r="H59">
        <v>0.01</v>
      </c>
      <c r="I59">
        <v>7.0000000000000001E-3</v>
      </c>
      <c r="J59">
        <v>8.0100000000000005E-2</v>
      </c>
      <c r="K59">
        <v>2.4029999999999999E-2</v>
      </c>
      <c r="L59">
        <v>24.029999999999998</v>
      </c>
      <c r="M59">
        <v>45.333333333333329</v>
      </c>
      <c r="N59">
        <v>1</v>
      </c>
    </row>
    <row r="60" spans="1:14" x14ac:dyDescent="0.25">
      <c r="A60" t="s">
        <v>217</v>
      </c>
      <c r="C60" s="18">
        <v>44027</v>
      </c>
      <c r="D60" t="s">
        <v>193</v>
      </c>
      <c r="F60">
        <v>42</v>
      </c>
      <c r="G60">
        <v>15</v>
      </c>
      <c r="H60">
        <v>7.0000000000000001E-3</v>
      </c>
      <c r="I60">
        <v>2E-3</v>
      </c>
      <c r="J60">
        <v>0.13350000000000001</v>
      </c>
      <c r="K60">
        <v>4.7678571428571424E-2</v>
      </c>
      <c r="L60">
        <v>47.678571428571423</v>
      </c>
      <c r="M60">
        <v>52.633333333333333</v>
      </c>
      <c r="N60">
        <v>0.66666666666666663</v>
      </c>
    </row>
    <row r="61" spans="1:14" x14ac:dyDescent="0.25">
      <c r="A61" t="s">
        <v>218</v>
      </c>
      <c r="C61" s="18">
        <v>44026</v>
      </c>
      <c r="D61" t="s">
        <v>118</v>
      </c>
      <c r="F61">
        <v>42.5</v>
      </c>
      <c r="G61">
        <v>15</v>
      </c>
      <c r="H61">
        <v>1.2999999999999999E-2</v>
      </c>
      <c r="I61">
        <v>7.0000000000000001E-3</v>
      </c>
      <c r="J61">
        <v>0.16019999999999998</v>
      </c>
      <c r="K61">
        <v>5.6541176470588227E-2</v>
      </c>
      <c r="L61">
        <v>56.541176470588226</v>
      </c>
      <c r="M61">
        <v>72.400000000000006</v>
      </c>
      <c r="N61">
        <v>2</v>
      </c>
    </row>
    <row r="62" spans="1:14" x14ac:dyDescent="0.25">
      <c r="A62" t="s">
        <v>220</v>
      </c>
      <c r="C62" s="18">
        <v>44026</v>
      </c>
      <c r="D62" t="s">
        <v>221</v>
      </c>
      <c r="F62">
        <v>50</v>
      </c>
      <c r="G62">
        <v>15</v>
      </c>
      <c r="H62">
        <v>8.9999999999999993E-3</v>
      </c>
      <c r="I62">
        <v>4.0000000000000001E-3</v>
      </c>
      <c r="J62">
        <v>0.13349999999999998</v>
      </c>
      <c r="K62">
        <v>4.0049999999999988E-2</v>
      </c>
      <c r="L62">
        <v>40.04999999999999</v>
      </c>
      <c r="M62">
        <v>44.633333333333333</v>
      </c>
      <c r="N62">
        <v>0.33333333333333331</v>
      </c>
    </row>
    <row r="63" spans="1:14" x14ac:dyDescent="0.25">
      <c r="A63" t="s">
        <v>237</v>
      </c>
      <c r="C63" s="18">
        <v>44033</v>
      </c>
      <c r="D63" t="s">
        <v>124</v>
      </c>
      <c r="F63">
        <v>47</v>
      </c>
      <c r="G63">
        <v>15</v>
      </c>
      <c r="H63">
        <v>1.6E-2</v>
      </c>
      <c r="I63">
        <v>8.0000000000000002E-3</v>
      </c>
      <c r="J63">
        <v>0.21360000000000001</v>
      </c>
      <c r="K63">
        <v>6.8170212765957444E-2</v>
      </c>
      <c r="L63">
        <v>68.170212765957444</v>
      </c>
      <c r="M63">
        <v>92.333333333333329</v>
      </c>
      <c r="N63">
        <v>1</v>
      </c>
    </row>
    <row r="64" spans="1:14" x14ac:dyDescent="0.25">
      <c r="A64" t="s">
        <v>238</v>
      </c>
      <c r="C64" s="18">
        <v>44027</v>
      </c>
      <c r="D64" t="s">
        <v>149</v>
      </c>
      <c r="F64">
        <v>100</v>
      </c>
      <c r="G64">
        <v>15</v>
      </c>
      <c r="H64">
        <v>1.4999999999999999E-2</v>
      </c>
      <c r="I64">
        <v>7.0000000000000001E-3</v>
      </c>
      <c r="J64">
        <v>0.21360000000000001</v>
      </c>
      <c r="K64">
        <v>3.2039999999999999E-2</v>
      </c>
      <c r="L64">
        <v>32.04</v>
      </c>
      <c r="M64">
        <v>22.999999999999996</v>
      </c>
      <c r="N64">
        <v>2</v>
      </c>
    </row>
    <row r="65" spans="1:14" x14ac:dyDescent="0.25">
      <c r="A65" t="s">
        <v>243</v>
      </c>
      <c r="C65" s="18">
        <v>44033</v>
      </c>
      <c r="D65" t="s">
        <v>118</v>
      </c>
      <c r="F65">
        <v>48</v>
      </c>
      <c r="G65">
        <v>15</v>
      </c>
      <c r="H65">
        <v>1.7999999999999999E-2</v>
      </c>
      <c r="I65">
        <v>0.01</v>
      </c>
      <c r="J65">
        <v>0.21359999999999996</v>
      </c>
      <c r="K65">
        <v>6.674999999999999E-2</v>
      </c>
      <c r="L65">
        <v>66.749999999999986</v>
      </c>
      <c r="M65">
        <v>106.66666666666666</v>
      </c>
      <c r="N65">
        <v>0.5</v>
      </c>
    </row>
    <row r="66" spans="1:14" x14ac:dyDescent="0.25">
      <c r="A66" t="s">
        <v>248</v>
      </c>
      <c r="C66" s="18">
        <v>44033</v>
      </c>
      <c r="D66" t="s">
        <v>172</v>
      </c>
      <c r="F66">
        <v>50</v>
      </c>
      <c r="G66">
        <v>15</v>
      </c>
      <c r="H66">
        <v>1.7999999999999999E-2</v>
      </c>
      <c r="I66">
        <v>0.01</v>
      </c>
      <c r="J66">
        <v>0.21359999999999996</v>
      </c>
      <c r="K66">
        <v>6.4079999999999984E-2</v>
      </c>
      <c r="L66">
        <v>64.079999999999984</v>
      </c>
      <c r="M66">
        <v>88.600000000000009</v>
      </c>
      <c r="N66">
        <v>2</v>
      </c>
    </row>
    <row r="67" spans="1:14" x14ac:dyDescent="0.25">
      <c r="A67" t="s">
        <v>249</v>
      </c>
      <c r="C67" s="18">
        <v>44032</v>
      </c>
      <c r="D67" t="s">
        <v>193</v>
      </c>
      <c r="F67">
        <v>51</v>
      </c>
      <c r="G67">
        <v>15</v>
      </c>
      <c r="H67">
        <v>1.2E-2</v>
      </c>
      <c r="I67">
        <v>8.0000000000000002E-3</v>
      </c>
      <c r="J67">
        <v>0.10680000000000001</v>
      </c>
      <c r="K67">
        <v>3.1411764705882354E-2</v>
      </c>
      <c r="L67">
        <v>31.411764705882355</v>
      </c>
      <c r="M67">
        <v>49.63333333333334</v>
      </c>
      <c r="N67">
        <v>2</v>
      </c>
    </row>
    <row r="68" spans="1:14" x14ac:dyDescent="0.25">
      <c r="A68" t="s">
        <v>250</v>
      </c>
      <c r="C68" s="18">
        <v>44033</v>
      </c>
      <c r="D68" t="s">
        <v>174</v>
      </c>
      <c r="F68">
        <v>45</v>
      </c>
      <c r="G68">
        <v>15</v>
      </c>
      <c r="H68">
        <v>0.02</v>
      </c>
      <c r="I68">
        <v>1.0999999999999999E-2</v>
      </c>
      <c r="J68">
        <v>0.24030000000000001</v>
      </c>
      <c r="K68">
        <v>8.0100000000000005E-2</v>
      </c>
      <c r="L68">
        <v>80.100000000000009</v>
      </c>
      <c r="M68">
        <v>66.400000000000006</v>
      </c>
      <c r="N68">
        <v>1</v>
      </c>
    </row>
    <row r="69" spans="1:14" x14ac:dyDescent="0.25">
      <c r="A69" t="s">
        <v>252</v>
      </c>
      <c r="C69" s="18">
        <v>44033</v>
      </c>
      <c r="D69" t="s">
        <v>148</v>
      </c>
      <c r="F69">
        <v>38</v>
      </c>
      <c r="G69">
        <v>15</v>
      </c>
      <c r="H69">
        <v>1.9E-2</v>
      </c>
      <c r="I69">
        <v>1.2E-2</v>
      </c>
      <c r="J69">
        <v>0.18689999999999998</v>
      </c>
      <c r="K69">
        <v>7.3776315789473676E-2</v>
      </c>
      <c r="L69">
        <v>73.776315789473671</v>
      </c>
      <c r="M69">
        <v>102.26666666666667</v>
      </c>
      <c r="N69">
        <v>1</v>
      </c>
    </row>
    <row r="70" spans="1:14" x14ac:dyDescent="0.25">
      <c r="A70" t="s">
        <v>256</v>
      </c>
      <c r="C70" s="18">
        <v>44040</v>
      </c>
      <c r="D70" t="s">
        <v>193</v>
      </c>
      <c r="F70">
        <v>51</v>
      </c>
      <c r="G70">
        <v>15</v>
      </c>
      <c r="H70">
        <v>1.4999999999999999E-2</v>
      </c>
      <c r="I70">
        <v>1.2999999999999999E-2</v>
      </c>
      <c r="J70">
        <v>5.3400000000000003E-2</v>
      </c>
      <c r="K70">
        <v>1.5705882352941177E-2</v>
      </c>
      <c r="L70">
        <v>15.705882352941178</v>
      </c>
      <c r="M70">
        <v>49.366666666666667</v>
      </c>
      <c r="N70">
        <v>2</v>
      </c>
    </row>
    <row r="71" spans="1:14" x14ac:dyDescent="0.25">
      <c r="A71" t="s">
        <v>259</v>
      </c>
      <c r="C71" s="18">
        <v>44040</v>
      </c>
      <c r="D71" t="s">
        <v>118</v>
      </c>
      <c r="F71">
        <v>31</v>
      </c>
      <c r="G71">
        <v>15</v>
      </c>
      <c r="H71">
        <v>8.9999999999999993E-3</v>
      </c>
      <c r="I71">
        <v>7.0000000000000001E-3</v>
      </c>
      <c r="J71">
        <v>5.3399999999999975E-2</v>
      </c>
      <c r="K71">
        <v>2.5838709677419341E-2</v>
      </c>
      <c r="L71">
        <v>25.838709677419342</v>
      </c>
      <c r="M71">
        <v>58.966666666666661</v>
      </c>
      <c r="N71">
        <v>3.6666666666666665</v>
      </c>
    </row>
    <row r="72" spans="1:14" x14ac:dyDescent="0.25">
      <c r="A72" t="s">
        <v>261</v>
      </c>
      <c r="C72" s="18">
        <v>44040</v>
      </c>
      <c r="D72" t="s">
        <v>172</v>
      </c>
      <c r="E72" t="s">
        <v>276</v>
      </c>
      <c r="F72">
        <v>51.5</v>
      </c>
      <c r="G72">
        <v>15</v>
      </c>
      <c r="H72">
        <v>1.9E-2</v>
      </c>
      <c r="I72">
        <v>0.01</v>
      </c>
      <c r="J72">
        <v>0.24029999999999999</v>
      </c>
      <c r="K72">
        <v>6.999029126213592E-2</v>
      </c>
      <c r="L72">
        <v>69.990291262135926</v>
      </c>
      <c r="M72">
        <v>92.800000000000011</v>
      </c>
      <c r="N72">
        <v>2</v>
      </c>
    </row>
    <row r="73" spans="1:14" x14ac:dyDescent="0.25">
      <c r="A73" t="s">
        <v>262</v>
      </c>
      <c r="C73" s="18">
        <v>44041</v>
      </c>
      <c r="D73" t="s">
        <v>151</v>
      </c>
      <c r="F73">
        <v>50</v>
      </c>
      <c r="G73">
        <v>15</v>
      </c>
      <c r="H73">
        <v>0.02</v>
      </c>
      <c r="I73">
        <v>1.2E-2</v>
      </c>
      <c r="J73">
        <v>0.21360000000000001</v>
      </c>
      <c r="K73">
        <v>6.4079999999999998E-2</v>
      </c>
      <c r="L73">
        <v>64.08</v>
      </c>
      <c r="M73">
        <v>71.833333333333329</v>
      </c>
      <c r="N73">
        <v>1</v>
      </c>
    </row>
    <row r="74" spans="1:14" x14ac:dyDescent="0.25">
      <c r="A74" t="s">
        <v>264</v>
      </c>
      <c r="C74" s="18">
        <v>44041</v>
      </c>
      <c r="D74" t="s">
        <v>148</v>
      </c>
      <c r="F74">
        <v>37.5</v>
      </c>
      <c r="G74">
        <v>15</v>
      </c>
      <c r="H74">
        <v>1.7000000000000001E-2</v>
      </c>
      <c r="I74">
        <v>0.01</v>
      </c>
      <c r="J74">
        <v>0.18690000000000001</v>
      </c>
      <c r="K74">
        <v>7.4760000000000007E-2</v>
      </c>
      <c r="L74">
        <v>74.760000000000005</v>
      </c>
      <c r="M74">
        <v>74.566666666666663</v>
      </c>
      <c r="N74">
        <v>1</v>
      </c>
    </row>
    <row r="75" spans="1:14" x14ac:dyDescent="0.25">
      <c r="A75" t="s">
        <v>265</v>
      </c>
      <c r="C75" s="18">
        <v>44040</v>
      </c>
      <c r="D75" t="s">
        <v>278</v>
      </c>
      <c r="F75">
        <v>104</v>
      </c>
      <c r="G75">
        <v>15</v>
      </c>
      <c r="H75">
        <v>5.0000000000000001E-3</v>
      </c>
      <c r="I75">
        <v>3.0000000000000001E-3</v>
      </c>
      <c r="J75">
        <v>5.3400000000000003E-2</v>
      </c>
      <c r="K75">
        <v>7.7019230769230776E-3</v>
      </c>
      <c r="L75">
        <v>7.7019230769230775</v>
      </c>
      <c r="M75">
        <v>7.7999999999999989</v>
      </c>
      <c r="N75">
        <v>6.666666666666667</v>
      </c>
    </row>
    <row r="76" spans="1:14" x14ac:dyDescent="0.25">
      <c r="A76" t="s">
        <v>268</v>
      </c>
      <c r="C76" s="18">
        <v>44026</v>
      </c>
      <c r="D76" t="s">
        <v>172</v>
      </c>
      <c r="F76">
        <v>40</v>
      </c>
      <c r="G76">
        <v>15</v>
      </c>
      <c r="H76">
        <v>1.4999999999999999E-2</v>
      </c>
      <c r="I76">
        <v>8.9999999999999993E-3</v>
      </c>
      <c r="J76">
        <v>0.16020000000000001</v>
      </c>
      <c r="K76">
        <v>6.0075000000000003E-2</v>
      </c>
      <c r="L76">
        <v>60.075000000000003</v>
      </c>
      <c r="M76">
        <v>111.70000000000002</v>
      </c>
      <c r="N76">
        <v>2</v>
      </c>
    </row>
    <row r="77" spans="1:14" x14ac:dyDescent="0.25">
      <c r="A77" t="s">
        <v>269</v>
      </c>
      <c r="C77" s="18">
        <v>44040</v>
      </c>
      <c r="D77" t="s">
        <v>124</v>
      </c>
      <c r="F77">
        <v>49</v>
      </c>
      <c r="G77">
        <v>15</v>
      </c>
      <c r="H77">
        <v>1.4999999999999999E-2</v>
      </c>
      <c r="I77">
        <v>0.01</v>
      </c>
      <c r="J77">
        <v>0.13349999999999998</v>
      </c>
      <c r="K77">
        <v>4.0867346938775501E-2</v>
      </c>
      <c r="L77">
        <v>40.867346938775498</v>
      </c>
      <c r="M77">
        <v>68.900000000000006</v>
      </c>
      <c r="N77">
        <v>2.6666666666666665</v>
      </c>
    </row>
    <row r="78" spans="1:14" x14ac:dyDescent="0.25">
      <c r="A78" t="s">
        <v>270</v>
      </c>
      <c r="C78" s="18">
        <v>44041</v>
      </c>
      <c r="D78" t="s">
        <v>174</v>
      </c>
      <c r="F78">
        <v>38</v>
      </c>
      <c r="G78">
        <v>15</v>
      </c>
      <c r="H78">
        <v>2.4E-2</v>
      </c>
      <c r="I78">
        <v>1.4999999999999999E-2</v>
      </c>
      <c r="J78">
        <v>0.24030000000000001</v>
      </c>
      <c r="K78">
        <v>9.4855263157894748E-2</v>
      </c>
      <c r="L78">
        <v>94.855263157894754</v>
      </c>
      <c r="M78">
        <v>95.3</v>
      </c>
      <c r="N78">
        <v>0.33333333333333331</v>
      </c>
    </row>
    <row r="79" spans="1:14" x14ac:dyDescent="0.25">
      <c r="A79" t="s">
        <v>281</v>
      </c>
      <c r="B79">
        <v>12</v>
      </c>
      <c r="C79" s="18">
        <v>44047</v>
      </c>
      <c r="D79" t="s">
        <v>148</v>
      </c>
      <c r="F79">
        <v>43.5</v>
      </c>
      <c r="G79">
        <v>15</v>
      </c>
      <c r="H79">
        <v>1.7999999999999999E-2</v>
      </c>
      <c r="I79">
        <v>1.2E-2</v>
      </c>
      <c r="J79">
        <v>0.16019999999999995</v>
      </c>
      <c r="K79">
        <v>5.5241379310344806E-2</v>
      </c>
      <c r="L79">
        <v>55.241379310344804</v>
      </c>
      <c r="M79">
        <v>76.433333333333337</v>
      </c>
      <c r="N79">
        <v>0.33333333333333331</v>
      </c>
    </row>
    <row r="80" spans="1:14" x14ac:dyDescent="0.25">
      <c r="A80" t="s">
        <v>282</v>
      </c>
      <c r="B80">
        <v>12</v>
      </c>
      <c r="C80" s="18">
        <v>44046</v>
      </c>
      <c r="D80" t="s">
        <v>118</v>
      </c>
      <c r="F80">
        <v>46.5</v>
      </c>
      <c r="G80">
        <v>15</v>
      </c>
      <c r="H80">
        <v>1.2E-2</v>
      </c>
      <c r="I80">
        <v>6.0000000000000001E-3</v>
      </c>
      <c r="J80">
        <v>0.16020000000000001</v>
      </c>
      <c r="K80">
        <v>5.1677419354838709E-2</v>
      </c>
      <c r="L80">
        <v>51.677419354838712</v>
      </c>
      <c r="M80">
        <v>86.63333333333334</v>
      </c>
      <c r="N80">
        <v>3</v>
      </c>
    </row>
    <row r="81" spans="1:14" x14ac:dyDescent="0.25">
      <c r="A81" t="s">
        <v>285</v>
      </c>
      <c r="B81">
        <v>12</v>
      </c>
      <c r="C81" s="18">
        <v>44047</v>
      </c>
      <c r="D81" t="s">
        <v>124</v>
      </c>
      <c r="F81">
        <v>43</v>
      </c>
      <c r="G81">
        <v>15</v>
      </c>
      <c r="H81">
        <v>8.9999999999999993E-3</v>
      </c>
      <c r="I81">
        <v>4.0000000000000001E-3</v>
      </c>
      <c r="J81">
        <v>0.13349999999999998</v>
      </c>
      <c r="K81">
        <v>4.6569767441860456E-2</v>
      </c>
      <c r="L81">
        <v>46.569767441860456</v>
      </c>
      <c r="M81">
        <v>93.666666666666671</v>
      </c>
      <c r="N81">
        <v>1.4000000000000001</v>
      </c>
    </row>
    <row r="82" spans="1:14" x14ac:dyDescent="0.25">
      <c r="A82" t="s">
        <v>288</v>
      </c>
      <c r="B82">
        <v>12</v>
      </c>
      <c r="C82" s="18">
        <v>44046</v>
      </c>
      <c r="D82" t="s">
        <v>151</v>
      </c>
      <c r="F82">
        <v>50</v>
      </c>
      <c r="G82">
        <v>15</v>
      </c>
      <c r="H82">
        <v>2.1000000000000001E-2</v>
      </c>
      <c r="I82">
        <v>1.2E-2</v>
      </c>
      <c r="J82">
        <v>0.24030000000000001</v>
      </c>
      <c r="K82">
        <v>7.2090000000000001E-2</v>
      </c>
      <c r="L82">
        <v>72.09</v>
      </c>
      <c r="M82">
        <v>78.23333333333332</v>
      </c>
      <c r="N82">
        <v>0.16666666666666666</v>
      </c>
    </row>
    <row r="83" spans="1:14" x14ac:dyDescent="0.25">
      <c r="A83" t="s">
        <v>292</v>
      </c>
      <c r="B83">
        <v>12</v>
      </c>
      <c r="C83" s="18">
        <v>44047</v>
      </c>
      <c r="D83" t="s">
        <v>193</v>
      </c>
      <c r="F83">
        <v>43.5</v>
      </c>
      <c r="G83">
        <v>15</v>
      </c>
      <c r="H83">
        <v>1.0999999999999999E-2</v>
      </c>
      <c r="I83">
        <v>6.0000000000000001E-3</v>
      </c>
      <c r="J83">
        <v>0.13349999999999998</v>
      </c>
      <c r="K83">
        <v>4.6034482758620675E-2</v>
      </c>
      <c r="L83">
        <v>46.034482758620676</v>
      </c>
      <c r="M83">
        <v>83.63333333333334</v>
      </c>
      <c r="N83">
        <v>1</v>
      </c>
    </row>
    <row r="84" spans="1:14" x14ac:dyDescent="0.25">
      <c r="A84" t="s">
        <v>326</v>
      </c>
      <c r="B84">
        <v>13</v>
      </c>
      <c r="C84" s="18">
        <v>44054</v>
      </c>
      <c r="D84" t="s">
        <v>125</v>
      </c>
      <c r="F84">
        <v>48</v>
      </c>
      <c r="G84">
        <v>15</v>
      </c>
      <c r="H84">
        <v>1.7999999999999999E-2</v>
      </c>
      <c r="I84">
        <v>3.0000000000000001E-3</v>
      </c>
      <c r="J84" s="23">
        <v>0.40049999999999997</v>
      </c>
      <c r="K84" s="23">
        <v>0.12515625</v>
      </c>
      <c r="L84" s="24">
        <v>125.15625</v>
      </c>
      <c r="M84">
        <v>81.433333333333323</v>
      </c>
      <c r="N84">
        <v>2</v>
      </c>
    </row>
    <row r="85" spans="1:14" x14ac:dyDescent="0.25">
      <c r="A85" t="s">
        <v>327</v>
      </c>
      <c r="B85">
        <v>13</v>
      </c>
      <c r="C85" s="18">
        <v>44053</v>
      </c>
      <c r="D85" t="s">
        <v>125</v>
      </c>
      <c r="E85" t="s">
        <v>275</v>
      </c>
      <c r="F85">
        <v>47.5</v>
      </c>
      <c r="G85">
        <v>15</v>
      </c>
      <c r="H85">
        <v>1.4999999999999999E-2</v>
      </c>
      <c r="I85">
        <v>8.0000000000000002E-3</v>
      </c>
      <c r="J85" s="23">
        <v>0.18689999999999998</v>
      </c>
      <c r="K85" s="23">
        <v>5.9021052631578939E-2</v>
      </c>
      <c r="L85" s="24">
        <v>59.021052631578939</v>
      </c>
      <c r="M85">
        <v>59.699999999999996</v>
      </c>
      <c r="N85">
        <v>3</v>
      </c>
    </row>
    <row r="86" spans="1:14" x14ac:dyDescent="0.25">
      <c r="A86" t="s">
        <v>328</v>
      </c>
      <c r="B86">
        <v>13</v>
      </c>
      <c r="C86" s="18">
        <v>44054</v>
      </c>
      <c r="D86" t="s">
        <v>172</v>
      </c>
      <c r="F86">
        <v>42.5</v>
      </c>
      <c r="G86">
        <v>15</v>
      </c>
      <c r="H86">
        <v>2.4E-2</v>
      </c>
      <c r="I86">
        <v>1.4999999999999999E-2</v>
      </c>
      <c r="J86" s="23">
        <v>0.24030000000000001</v>
      </c>
      <c r="K86" s="23">
        <v>8.4811764705882364E-2</v>
      </c>
      <c r="L86" s="24">
        <v>84.811764705882368</v>
      </c>
      <c r="M86">
        <v>146.86666666666667</v>
      </c>
      <c r="N86">
        <v>1</v>
      </c>
    </row>
    <row r="87" spans="1:14" x14ac:dyDescent="0.25">
      <c r="A87" t="s">
        <v>329</v>
      </c>
      <c r="B87">
        <v>13</v>
      </c>
      <c r="C87" s="18">
        <v>44054</v>
      </c>
      <c r="D87" t="s">
        <v>193</v>
      </c>
      <c r="E87" t="s">
        <v>275</v>
      </c>
      <c r="F87">
        <v>41</v>
      </c>
      <c r="G87">
        <v>15</v>
      </c>
      <c r="H87">
        <v>0.01</v>
      </c>
      <c r="I87">
        <v>7.0000000000000001E-3</v>
      </c>
      <c r="J87" s="23">
        <v>8.0100000000000005E-2</v>
      </c>
      <c r="K87" s="23">
        <v>2.930487804878049E-2</v>
      </c>
      <c r="L87" s="24">
        <v>29.304878048780491</v>
      </c>
      <c r="M87">
        <v>60.3</v>
      </c>
      <c r="N87">
        <v>1</v>
      </c>
    </row>
    <row r="88" spans="1:14" x14ac:dyDescent="0.25">
      <c r="A88" t="s">
        <v>331</v>
      </c>
      <c r="B88">
        <v>13</v>
      </c>
      <c r="C88" s="18">
        <v>44054</v>
      </c>
      <c r="D88" t="s">
        <v>118</v>
      </c>
      <c r="F88">
        <v>33</v>
      </c>
      <c r="G88">
        <v>15</v>
      </c>
      <c r="H88">
        <v>1.0999999999999999E-2</v>
      </c>
      <c r="I88">
        <v>6.0000000000000001E-3</v>
      </c>
      <c r="J88" s="23">
        <v>0.13349999999999998</v>
      </c>
      <c r="K88" s="23">
        <v>6.068181818181817E-2</v>
      </c>
      <c r="L88" s="24">
        <v>60.681818181818173</v>
      </c>
      <c r="M88">
        <v>81.599999999999994</v>
      </c>
      <c r="N88">
        <v>1</v>
      </c>
    </row>
    <row r="89" spans="1:14" x14ac:dyDescent="0.25">
      <c r="A89" t="s">
        <v>345</v>
      </c>
      <c r="B89">
        <v>14</v>
      </c>
      <c r="C89" s="18">
        <v>44061</v>
      </c>
      <c r="D89" t="s">
        <v>124</v>
      </c>
      <c r="F89">
        <v>50</v>
      </c>
      <c r="G89">
        <v>15</v>
      </c>
      <c r="H89">
        <v>1.6E-2</v>
      </c>
      <c r="I89">
        <v>8.9999999999999993E-3</v>
      </c>
      <c r="J89">
        <v>0.18690000000000001</v>
      </c>
      <c r="K89">
        <v>5.6070000000000002E-2</v>
      </c>
      <c r="L89">
        <v>56.07</v>
      </c>
      <c r="M89">
        <v>98.833333333333329</v>
      </c>
      <c r="N89">
        <v>1</v>
      </c>
    </row>
    <row r="90" spans="1:14" x14ac:dyDescent="0.25">
      <c r="A90" t="s">
        <v>346</v>
      </c>
      <c r="B90">
        <v>14</v>
      </c>
      <c r="C90" s="18">
        <v>44061</v>
      </c>
      <c r="D90" t="s">
        <v>118</v>
      </c>
      <c r="F90">
        <v>49</v>
      </c>
      <c r="G90">
        <v>15</v>
      </c>
      <c r="H90">
        <v>1.6E-2</v>
      </c>
      <c r="I90">
        <v>8.0000000000000002E-3</v>
      </c>
      <c r="J90">
        <v>0.21360000000000001</v>
      </c>
      <c r="K90">
        <v>6.5387755102040826E-2</v>
      </c>
      <c r="L90">
        <v>65.387755102040828</v>
      </c>
      <c r="M90">
        <v>86.300000000000011</v>
      </c>
      <c r="N90">
        <v>1</v>
      </c>
    </row>
    <row r="91" spans="1:14" x14ac:dyDescent="0.25">
      <c r="A91" t="s">
        <v>349</v>
      </c>
      <c r="B91">
        <v>14</v>
      </c>
      <c r="C91" s="18">
        <v>44061</v>
      </c>
      <c r="D91" t="s">
        <v>118</v>
      </c>
      <c r="E91" t="s">
        <v>276</v>
      </c>
      <c r="F91">
        <v>43</v>
      </c>
      <c r="G91">
        <v>15</v>
      </c>
      <c r="H91">
        <v>1.4E-2</v>
      </c>
      <c r="I91">
        <v>8.0000000000000002E-3</v>
      </c>
      <c r="J91">
        <v>0.16020000000000001</v>
      </c>
      <c r="K91">
        <v>5.5883720930232555E-2</v>
      </c>
      <c r="L91">
        <v>55.883720930232556</v>
      </c>
      <c r="M91">
        <v>87.466666666666683</v>
      </c>
      <c r="N91">
        <v>1</v>
      </c>
    </row>
    <row r="92" spans="1:14" x14ac:dyDescent="0.25">
      <c r="A92" t="s">
        <v>350</v>
      </c>
      <c r="B92">
        <v>14</v>
      </c>
      <c r="C92" s="18">
        <v>44060</v>
      </c>
      <c r="D92" t="s">
        <v>151</v>
      </c>
      <c r="F92">
        <v>48</v>
      </c>
      <c r="G92">
        <v>15</v>
      </c>
      <c r="H92">
        <v>1.4E-2</v>
      </c>
      <c r="I92">
        <v>8.9999999999999993E-3</v>
      </c>
      <c r="J92">
        <v>0.13350000000000004</v>
      </c>
      <c r="K92">
        <v>4.1718750000000006E-2</v>
      </c>
      <c r="L92">
        <v>41.718750000000007</v>
      </c>
      <c r="M92">
        <v>64.833333333333329</v>
      </c>
      <c r="N9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L1" sqref="L1:L1048576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J1" t="s">
        <v>137</v>
      </c>
      <c r="K1" t="s">
        <v>84</v>
      </c>
      <c r="L1" t="s">
        <v>127</v>
      </c>
      <c r="M1" t="s">
        <v>128</v>
      </c>
    </row>
    <row r="2" spans="1:13" x14ac:dyDescent="0.25">
      <c r="A2" t="s">
        <v>1</v>
      </c>
      <c r="B2">
        <v>6</v>
      </c>
      <c r="C2" s="18">
        <v>44005</v>
      </c>
      <c r="D2" t="s">
        <v>126</v>
      </c>
      <c r="E2">
        <v>50</v>
      </c>
      <c r="F2">
        <v>15</v>
      </c>
      <c r="G2">
        <v>2.8000000000000001E-2</v>
      </c>
      <c r="H2">
        <v>1.4999999999999999E-2</v>
      </c>
      <c r="I2">
        <v>0.34710000000000002</v>
      </c>
      <c r="J2">
        <v>0.10413</v>
      </c>
      <c r="K2">
        <v>104.13</v>
      </c>
      <c r="L2" s="20">
        <v>81.733333333333334</v>
      </c>
    </row>
    <row r="3" spans="1:13" x14ac:dyDescent="0.25">
      <c r="A3" t="s">
        <v>5</v>
      </c>
      <c r="B3">
        <v>6</v>
      </c>
      <c r="C3" s="18">
        <v>44005</v>
      </c>
      <c r="D3" t="s">
        <v>149</v>
      </c>
      <c r="E3">
        <v>51</v>
      </c>
      <c r="F3">
        <v>15</v>
      </c>
      <c r="G3">
        <v>1.7000000000000001E-2</v>
      </c>
      <c r="H3">
        <v>8.9999999999999993E-3</v>
      </c>
      <c r="I3">
        <v>0.21360000000000004</v>
      </c>
      <c r="J3">
        <v>6.2823529411764722E-2</v>
      </c>
      <c r="K3">
        <v>62.823529411764724</v>
      </c>
      <c r="L3">
        <v>61.833333333333329</v>
      </c>
    </row>
    <row r="4" spans="1:13" x14ac:dyDescent="0.25">
      <c r="A4" t="s">
        <v>7</v>
      </c>
      <c r="B4">
        <v>6</v>
      </c>
      <c r="C4" s="18">
        <v>44005</v>
      </c>
      <c r="D4" t="s">
        <v>150</v>
      </c>
      <c r="E4">
        <v>47</v>
      </c>
      <c r="F4">
        <v>15</v>
      </c>
      <c r="G4">
        <v>1.2E-2</v>
      </c>
      <c r="H4">
        <v>8.0000000000000002E-3</v>
      </c>
      <c r="I4">
        <v>0.10680000000000001</v>
      </c>
      <c r="J4">
        <v>3.4085106382978722E-2</v>
      </c>
      <c r="K4">
        <v>34.085106382978722</v>
      </c>
      <c r="L4">
        <v>37.266666666666666</v>
      </c>
    </row>
    <row r="5" spans="1:13" x14ac:dyDescent="0.25">
      <c r="A5" t="s">
        <v>146</v>
      </c>
      <c r="B5">
        <v>6</v>
      </c>
      <c r="C5" s="18">
        <v>44006</v>
      </c>
      <c r="D5" t="s">
        <v>163</v>
      </c>
      <c r="E5">
        <v>45</v>
      </c>
      <c r="F5">
        <v>15</v>
      </c>
      <c r="G5">
        <v>1.2E-2</v>
      </c>
      <c r="H5">
        <v>6.0000000000000001E-3</v>
      </c>
      <c r="I5">
        <v>0.16020000000000001</v>
      </c>
      <c r="J5">
        <v>5.3400000000000003E-2</v>
      </c>
      <c r="K5">
        <v>53.400000000000006</v>
      </c>
      <c r="L5">
        <v>62.300000000000004</v>
      </c>
    </row>
    <row r="6" spans="1:13" x14ac:dyDescent="0.25">
      <c r="A6" t="s">
        <v>153</v>
      </c>
      <c r="B6">
        <v>4</v>
      </c>
      <c r="C6" s="18">
        <v>43992</v>
      </c>
      <c r="D6" t="s">
        <v>151</v>
      </c>
      <c r="E6">
        <v>50</v>
      </c>
      <c r="F6">
        <v>15</v>
      </c>
      <c r="G6">
        <v>1.2E-2</v>
      </c>
      <c r="H6">
        <v>6.0000000000000001E-3</v>
      </c>
      <c r="I6">
        <v>0.16020000000000001</v>
      </c>
      <c r="J6">
        <v>4.8059999999999999E-2</v>
      </c>
      <c r="K6">
        <v>48.059999999999995</v>
      </c>
      <c r="L6" s="19">
        <v>41.1</v>
      </c>
    </row>
    <row r="7" spans="1:13" x14ac:dyDescent="0.25">
      <c r="A7" t="s">
        <v>155</v>
      </c>
      <c r="B7">
        <v>4</v>
      </c>
      <c r="C7" s="18">
        <v>43992</v>
      </c>
      <c r="D7" t="s">
        <v>119</v>
      </c>
      <c r="E7">
        <v>50</v>
      </c>
      <c r="F7">
        <v>15</v>
      </c>
      <c r="G7">
        <v>0.01</v>
      </c>
      <c r="H7">
        <v>7.0000000000000001E-3</v>
      </c>
      <c r="I7">
        <v>8.0100000000000005E-2</v>
      </c>
      <c r="J7">
        <v>2.4029999999999999E-2</v>
      </c>
      <c r="K7">
        <v>24.029999999999998</v>
      </c>
      <c r="L7" s="19">
        <v>19.7</v>
      </c>
    </row>
    <row r="8" spans="1:13" x14ac:dyDescent="0.25">
      <c r="A8" t="s">
        <v>164</v>
      </c>
      <c r="B8">
        <v>5</v>
      </c>
      <c r="C8" s="18">
        <v>43998</v>
      </c>
      <c r="D8" t="s">
        <v>148</v>
      </c>
      <c r="E8">
        <v>50</v>
      </c>
      <c r="F8">
        <v>15</v>
      </c>
      <c r="G8">
        <v>0.04</v>
      </c>
      <c r="H8">
        <v>2.4E-2</v>
      </c>
      <c r="I8" s="23">
        <v>0.42720000000000002</v>
      </c>
      <c r="J8" s="23">
        <v>0.12816</v>
      </c>
      <c r="K8" s="23">
        <v>128.16</v>
      </c>
      <c r="L8">
        <v>160.9</v>
      </c>
    </row>
    <row r="9" spans="1:13" x14ac:dyDescent="0.25">
      <c r="A9" t="s">
        <v>165</v>
      </c>
      <c r="B9">
        <v>6</v>
      </c>
      <c r="C9" s="18">
        <v>44005</v>
      </c>
      <c r="D9" t="s">
        <v>119</v>
      </c>
      <c r="E9">
        <v>50</v>
      </c>
      <c r="F9">
        <v>15</v>
      </c>
      <c r="G9">
        <v>0.04</v>
      </c>
      <c r="H9">
        <v>2.3E-2</v>
      </c>
      <c r="I9" s="23">
        <v>0.45390000000000003</v>
      </c>
      <c r="J9" s="23">
        <v>0.13617000000000001</v>
      </c>
      <c r="K9" s="23">
        <v>136.17000000000002</v>
      </c>
      <c r="L9">
        <v>141.06666666666666</v>
      </c>
    </row>
    <row r="10" spans="1:13" x14ac:dyDescent="0.25">
      <c r="A10" t="s">
        <v>166</v>
      </c>
      <c r="B10">
        <v>6</v>
      </c>
      <c r="C10" s="18">
        <v>44006</v>
      </c>
      <c r="D10" t="s">
        <v>119</v>
      </c>
      <c r="E10">
        <v>51</v>
      </c>
      <c r="F10">
        <v>15</v>
      </c>
      <c r="G10">
        <v>4.2999999999999997E-2</v>
      </c>
      <c r="H10">
        <v>2.5999999999999999E-2</v>
      </c>
      <c r="I10" s="23">
        <v>0.45389999999999991</v>
      </c>
      <c r="J10" s="23">
        <v>0.13349999999999998</v>
      </c>
      <c r="K10" s="23">
        <v>133.49999999999997</v>
      </c>
      <c r="L10">
        <v>141.06666666666666</v>
      </c>
    </row>
    <row r="11" spans="1:13" x14ac:dyDescent="0.25">
      <c r="A11" t="s">
        <v>13</v>
      </c>
      <c r="B11">
        <v>5</v>
      </c>
      <c r="C11" s="18">
        <v>44001</v>
      </c>
      <c r="D11" t="s">
        <v>176</v>
      </c>
      <c r="E11">
        <v>49</v>
      </c>
      <c r="F11">
        <v>15</v>
      </c>
      <c r="G11">
        <v>2.8000000000000001E-2</v>
      </c>
      <c r="H11">
        <v>1.7000000000000001E-2</v>
      </c>
      <c r="I11" s="23">
        <v>0.29369999999999996</v>
      </c>
      <c r="J11" s="23">
        <v>8.990816326530611E-2</v>
      </c>
      <c r="K11" s="23">
        <v>89.908163265306115</v>
      </c>
      <c r="L11">
        <v>83.05</v>
      </c>
    </row>
    <row r="12" spans="1:13" x14ac:dyDescent="0.25">
      <c r="A12" t="s">
        <v>14</v>
      </c>
      <c r="B12">
        <v>5</v>
      </c>
      <c r="C12" s="18">
        <v>44001</v>
      </c>
      <c r="D12" t="s">
        <v>148</v>
      </c>
      <c r="E12">
        <v>51</v>
      </c>
      <c r="F12">
        <v>15</v>
      </c>
      <c r="G12">
        <v>4.2999999999999997E-2</v>
      </c>
      <c r="H12">
        <v>2.5999999999999999E-2</v>
      </c>
      <c r="I12" s="23">
        <v>0.45389999999999991</v>
      </c>
      <c r="J12" s="23">
        <v>0.13349999999999998</v>
      </c>
      <c r="K12" s="23">
        <v>133.49999999999997</v>
      </c>
      <c r="L12">
        <v>160.9</v>
      </c>
    </row>
    <row r="13" spans="1:13" x14ac:dyDescent="0.25">
      <c r="A13" t="s">
        <v>15</v>
      </c>
      <c r="B13">
        <v>7</v>
      </c>
      <c r="C13" s="18">
        <v>44012</v>
      </c>
      <c r="D13" t="s">
        <v>172</v>
      </c>
      <c r="E13">
        <v>48</v>
      </c>
      <c r="F13">
        <v>15</v>
      </c>
      <c r="G13">
        <v>1.6E-2</v>
      </c>
      <c r="H13">
        <v>0.01</v>
      </c>
      <c r="I13" s="23">
        <v>0.16020000000000001</v>
      </c>
      <c r="J13" s="23">
        <v>5.0062500000000003E-2</v>
      </c>
      <c r="K13" s="23">
        <v>50.0625</v>
      </c>
      <c r="L13">
        <v>90.733333333333348</v>
      </c>
    </row>
    <row r="14" spans="1:13" x14ac:dyDescent="0.25">
      <c r="A14" t="s">
        <v>16</v>
      </c>
      <c r="B14">
        <v>7</v>
      </c>
      <c r="C14" s="18">
        <v>44012</v>
      </c>
      <c r="D14" t="s">
        <v>126</v>
      </c>
      <c r="E14">
        <v>44</v>
      </c>
      <c r="F14">
        <v>15</v>
      </c>
      <c r="G14">
        <v>0.02</v>
      </c>
      <c r="H14">
        <v>1.0999999999999999E-2</v>
      </c>
      <c r="I14" s="23">
        <v>0.24030000000000001</v>
      </c>
      <c r="J14" s="23">
        <v>8.1920454545454546E-2</v>
      </c>
      <c r="K14" s="23">
        <v>81.920454545454547</v>
      </c>
      <c r="L14">
        <v>62.933333333333337</v>
      </c>
    </row>
    <row r="15" spans="1:13" x14ac:dyDescent="0.25">
      <c r="A15" t="s">
        <v>17</v>
      </c>
      <c r="B15">
        <v>7</v>
      </c>
      <c r="C15" s="18">
        <v>44012</v>
      </c>
      <c r="D15" t="s">
        <v>173</v>
      </c>
      <c r="E15">
        <v>49</v>
      </c>
      <c r="F15">
        <v>15</v>
      </c>
      <c r="G15">
        <v>0.01</v>
      </c>
      <c r="H15">
        <v>5.0000000000000001E-3</v>
      </c>
      <c r="I15" s="23">
        <v>0.13350000000000001</v>
      </c>
      <c r="J15" s="23">
        <v>4.0867346938775508E-2</v>
      </c>
      <c r="K15" s="23">
        <v>40.867346938775505</v>
      </c>
      <c r="L15">
        <v>28.2</v>
      </c>
    </row>
    <row r="16" spans="1:13" x14ac:dyDescent="0.25">
      <c r="A16" t="s">
        <v>18</v>
      </c>
      <c r="B16">
        <v>6</v>
      </c>
      <c r="C16" s="18">
        <v>44005</v>
      </c>
      <c r="D16" t="s">
        <v>174</v>
      </c>
      <c r="E16">
        <v>44</v>
      </c>
      <c r="F16">
        <v>15</v>
      </c>
      <c r="G16">
        <v>5.0000000000000001E-3</v>
      </c>
      <c r="H16">
        <v>3.0000000000000001E-3</v>
      </c>
      <c r="I16" s="23">
        <v>5.3400000000000003E-2</v>
      </c>
      <c r="J16" s="23">
        <v>1.8204545454545456E-2</v>
      </c>
      <c r="K16" s="23">
        <v>18.204545454545457</v>
      </c>
      <c r="L16">
        <v>19.266666666666666</v>
      </c>
    </row>
    <row r="17" spans="1:22" x14ac:dyDescent="0.25">
      <c r="A17" t="s">
        <v>20</v>
      </c>
      <c r="B17">
        <v>7</v>
      </c>
      <c r="C17" s="18">
        <v>44013</v>
      </c>
      <c r="D17" t="s">
        <v>119</v>
      </c>
      <c r="E17">
        <v>56</v>
      </c>
      <c r="F17">
        <v>15</v>
      </c>
      <c r="G17">
        <v>3.7999999999999999E-2</v>
      </c>
      <c r="H17">
        <v>2.3E-2</v>
      </c>
      <c r="I17" s="23">
        <v>0.40049999999999997</v>
      </c>
      <c r="J17" s="23">
        <v>0.1072767857142857</v>
      </c>
      <c r="K17" s="23">
        <v>107.27678571428569</v>
      </c>
      <c r="L17">
        <v>56.63333333333334</v>
      </c>
    </row>
    <row r="18" spans="1:22" x14ac:dyDescent="0.25">
      <c r="A18" t="s">
        <v>21</v>
      </c>
      <c r="B18">
        <v>7</v>
      </c>
      <c r="C18" s="18">
        <v>44013</v>
      </c>
      <c r="D18" t="s">
        <v>172</v>
      </c>
      <c r="E18">
        <v>54</v>
      </c>
      <c r="F18">
        <v>15</v>
      </c>
      <c r="G18">
        <v>1.4E-2</v>
      </c>
      <c r="H18">
        <v>8.0000000000000002E-3</v>
      </c>
      <c r="I18" s="23">
        <v>0.16020000000000001</v>
      </c>
      <c r="J18" s="23">
        <v>4.4499999999999998E-2</v>
      </c>
      <c r="K18" s="23">
        <v>44.5</v>
      </c>
      <c r="L18" s="20">
        <v>90.733333333333348</v>
      </c>
    </row>
    <row r="19" spans="1:22" x14ac:dyDescent="0.25">
      <c r="A19" t="s">
        <v>167</v>
      </c>
      <c r="B19">
        <v>7</v>
      </c>
      <c r="C19" s="18">
        <v>44013</v>
      </c>
      <c r="D19" t="s">
        <v>149</v>
      </c>
      <c r="E19">
        <v>49</v>
      </c>
      <c r="F19">
        <v>15</v>
      </c>
      <c r="G19">
        <v>0.04</v>
      </c>
      <c r="H19">
        <v>2.4E-2</v>
      </c>
      <c r="I19" s="23">
        <v>0.42720000000000002</v>
      </c>
      <c r="J19" s="23">
        <v>0.13077551020408165</v>
      </c>
      <c r="K19" s="23">
        <v>130.77551020408166</v>
      </c>
      <c r="L19">
        <v>133.16666666666669</v>
      </c>
    </row>
    <row r="20" spans="1:22" x14ac:dyDescent="0.25">
      <c r="A20" t="s">
        <v>168</v>
      </c>
      <c r="B20">
        <v>7</v>
      </c>
      <c r="C20" s="18">
        <v>44013</v>
      </c>
      <c r="D20" t="s">
        <v>175</v>
      </c>
      <c r="E20">
        <v>45.5</v>
      </c>
      <c r="F20">
        <v>15</v>
      </c>
      <c r="G20">
        <v>2.5000000000000001E-2</v>
      </c>
      <c r="H20">
        <v>1.4E-2</v>
      </c>
      <c r="I20" s="23">
        <v>0.29370000000000002</v>
      </c>
      <c r="J20" s="23">
        <v>9.6824175824175823E-2</v>
      </c>
      <c r="K20" s="23">
        <v>96.824175824175825</v>
      </c>
      <c r="L20">
        <v>85.86666666666666</v>
      </c>
    </row>
    <row r="21" spans="1:22" x14ac:dyDescent="0.25">
      <c r="A21" t="s">
        <v>169</v>
      </c>
      <c r="B21">
        <v>7</v>
      </c>
      <c r="C21" s="18">
        <v>44012</v>
      </c>
      <c r="D21" t="s">
        <v>174</v>
      </c>
      <c r="E21">
        <v>47</v>
      </c>
      <c r="F21">
        <v>15</v>
      </c>
      <c r="G21">
        <v>1.6E-2</v>
      </c>
      <c r="H21">
        <v>0.01</v>
      </c>
      <c r="I21" s="23">
        <v>0.16020000000000001</v>
      </c>
      <c r="J21" s="23">
        <v>5.1127659574468083E-2</v>
      </c>
      <c r="K21" s="23">
        <v>51.127659574468083</v>
      </c>
      <c r="L21">
        <v>25.233333333333331</v>
      </c>
    </row>
    <row r="22" spans="1:22" x14ac:dyDescent="0.25">
      <c r="A22" t="s">
        <v>170</v>
      </c>
      <c r="B22">
        <v>7</v>
      </c>
      <c r="C22" s="18">
        <v>44012</v>
      </c>
      <c r="D22" t="s">
        <v>124</v>
      </c>
      <c r="E22">
        <v>50.5</v>
      </c>
      <c r="F22">
        <v>15</v>
      </c>
      <c r="G22">
        <v>1.9E-2</v>
      </c>
      <c r="H22">
        <v>1.0999999999999999E-2</v>
      </c>
      <c r="I22" s="23">
        <v>0.21360000000000001</v>
      </c>
      <c r="J22" s="23">
        <v>6.3445544554455446E-2</v>
      </c>
      <c r="K22" s="23">
        <v>63.445544554455445</v>
      </c>
      <c r="L22">
        <v>94.533333333333331</v>
      </c>
    </row>
    <row r="23" spans="1:22" x14ac:dyDescent="0.25">
      <c r="A23" t="s">
        <v>177</v>
      </c>
      <c r="C23" s="18">
        <v>44013</v>
      </c>
      <c r="D23" t="s">
        <v>118</v>
      </c>
      <c r="E23">
        <v>50.5</v>
      </c>
      <c r="F23">
        <v>15</v>
      </c>
      <c r="G23">
        <v>2.5999999999999999E-2</v>
      </c>
      <c r="H23">
        <v>1.6E-2</v>
      </c>
      <c r="I23" s="23">
        <v>0.26699999999999996</v>
      </c>
      <c r="J23" s="23">
        <v>7.9306930693069294E-2</v>
      </c>
      <c r="K23" s="23">
        <v>79.30693069306929</v>
      </c>
      <c r="L23">
        <v>81.13333333333334</v>
      </c>
      <c r="V23" t="s">
        <v>178</v>
      </c>
    </row>
    <row r="24" spans="1:22" x14ac:dyDescent="0.25">
      <c r="A24" t="s">
        <v>182</v>
      </c>
      <c r="C24" s="18">
        <v>43684</v>
      </c>
      <c r="D24" t="s">
        <v>117</v>
      </c>
      <c r="E24">
        <v>200</v>
      </c>
      <c r="F24">
        <v>15</v>
      </c>
      <c r="G24">
        <v>3.2000000000000001E-2</v>
      </c>
      <c r="H24">
        <v>1.7000000000000001E-2</v>
      </c>
      <c r="I24">
        <v>0.40049999999999997</v>
      </c>
      <c r="J24" s="23">
        <v>3.0037499999999998E-2</v>
      </c>
      <c r="K24" s="23">
        <v>30.037499999999998</v>
      </c>
      <c r="L24" s="23">
        <v>53.3</v>
      </c>
      <c r="M24" s="19">
        <v>0.14285714299999999</v>
      </c>
      <c r="N24" s="19"/>
    </row>
    <row r="25" spans="1:22" x14ac:dyDescent="0.25">
      <c r="A25" t="s">
        <v>183</v>
      </c>
      <c r="C25" s="18">
        <v>43697</v>
      </c>
      <c r="D25" t="s">
        <v>126</v>
      </c>
      <c r="E25">
        <v>75</v>
      </c>
      <c r="F25">
        <v>15</v>
      </c>
      <c r="G25">
        <v>2.7E-2</v>
      </c>
      <c r="H25">
        <v>1.6E-2</v>
      </c>
      <c r="I25" s="23">
        <v>0.29369999999999996</v>
      </c>
      <c r="J25" s="23">
        <v>5.8739999999999987E-2</v>
      </c>
      <c r="K25" s="23">
        <v>58.739999999999988</v>
      </c>
      <c r="L25" s="19">
        <v>51.4</v>
      </c>
    </row>
    <row r="26" spans="1:22" x14ac:dyDescent="0.25">
      <c r="C26" s="18"/>
    </row>
    <row r="27" spans="1:22" x14ac:dyDescent="0.25">
      <c r="A27" t="s">
        <v>185</v>
      </c>
      <c r="C27" s="18">
        <v>44020</v>
      </c>
      <c r="D27" t="s">
        <v>174</v>
      </c>
      <c r="E27">
        <v>47</v>
      </c>
      <c r="F27">
        <v>15</v>
      </c>
      <c r="G27">
        <v>3.0000000000000001E-3</v>
      </c>
      <c r="H27">
        <v>1E-3</v>
      </c>
      <c r="I27">
        <v>5.3400000000000003E-2</v>
      </c>
      <c r="J27">
        <v>1.7042553191489361E-2</v>
      </c>
      <c r="K27">
        <v>17.042553191489361</v>
      </c>
      <c r="L27">
        <v>16.3</v>
      </c>
    </row>
    <row r="28" spans="1:22" x14ac:dyDescent="0.25">
      <c r="A28" t="s">
        <v>186</v>
      </c>
      <c r="C28" s="18">
        <v>44019</v>
      </c>
      <c r="D28" t="s">
        <v>126</v>
      </c>
      <c r="E28">
        <v>46</v>
      </c>
      <c r="F28">
        <v>15</v>
      </c>
      <c r="G28">
        <v>5.2999999999999999E-2</v>
      </c>
      <c r="H28">
        <v>0.03</v>
      </c>
      <c r="I28">
        <v>0.61409999999999998</v>
      </c>
      <c r="J28">
        <v>0.20024999999999998</v>
      </c>
      <c r="K28">
        <v>200.24999999999997</v>
      </c>
      <c r="L28">
        <v>162.6</v>
      </c>
    </row>
    <row r="29" spans="1:22" x14ac:dyDescent="0.25">
      <c r="C29" s="18"/>
    </row>
    <row r="30" spans="1:22" x14ac:dyDescent="0.25">
      <c r="A30" t="s">
        <v>188</v>
      </c>
      <c r="C30" s="18">
        <v>44019</v>
      </c>
      <c r="D30" t="s">
        <v>193</v>
      </c>
      <c r="E30">
        <v>41</v>
      </c>
      <c r="F30">
        <v>15</v>
      </c>
      <c r="G30">
        <v>4.0000000000000001E-3</v>
      </c>
      <c r="H30">
        <v>2E-3</v>
      </c>
      <c r="I30">
        <v>5.3400000000000003E-2</v>
      </c>
      <c r="J30">
        <v>1.9536585365853659E-2</v>
      </c>
      <c r="K30">
        <v>19.536585365853657</v>
      </c>
      <c r="L30">
        <v>21.6</v>
      </c>
    </row>
    <row r="31" spans="1:22" x14ac:dyDescent="0.25">
      <c r="C31" s="18"/>
    </row>
    <row r="32" spans="1:22" x14ac:dyDescent="0.25">
      <c r="A32" t="s">
        <v>190</v>
      </c>
      <c r="C32" s="18">
        <v>44020</v>
      </c>
      <c r="D32" t="s">
        <v>151</v>
      </c>
      <c r="E32">
        <v>47</v>
      </c>
      <c r="F32">
        <v>15</v>
      </c>
      <c r="G32">
        <v>1.0999999999999999E-2</v>
      </c>
      <c r="H32">
        <v>6.0000000000000001E-3</v>
      </c>
      <c r="I32">
        <v>0.13349999999999998</v>
      </c>
      <c r="J32">
        <v>4.2606382978723392E-2</v>
      </c>
      <c r="K32">
        <v>42.606382978723396</v>
      </c>
      <c r="L32">
        <v>39.4</v>
      </c>
    </row>
    <row r="33" spans="1:13" x14ac:dyDescent="0.25">
      <c r="A33" t="s">
        <v>237</v>
      </c>
      <c r="C33" s="18">
        <v>44033</v>
      </c>
      <c r="D33" t="s">
        <v>124</v>
      </c>
      <c r="E33">
        <v>47</v>
      </c>
      <c r="F33">
        <v>15</v>
      </c>
      <c r="G33">
        <v>1.6E-2</v>
      </c>
      <c r="H33">
        <v>8.0000000000000002E-3</v>
      </c>
      <c r="I33" s="23">
        <v>0.21360000000000001</v>
      </c>
      <c r="J33" s="23">
        <v>6.8170212765957444E-2</v>
      </c>
      <c r="K33" s="24">
        <v>68.170212765957444</v>
      </c>
      <c r="L33">
        <v>92.333333333333329</v>
      </c>
      <c r="M33">
        <v>1</v>
      </c>
    </row>
    <row r="34" spans="1:13" x14ac:dyDescent="0.25">
      <c r="A34" t="s">
        <v>238</v>
      </c>
      <c r="C34" s="18">
        <v>44027</v>
      </c>
      <c r="D34" t="s">
        <v>149</v>
      </c>
      <c r="E34">
        <v>100</v>
      </c>
      <c r="F34">
        <v>15</v>
      </c>
      <c r="G34">
        <v>1.4999999999999999E-2</v>
      </c>
      <c r="H34">
        <v>7.0000000000000001E-3</v>
      </c>
      <c r="I34" s="23">
        <v>0.21360000000000001</v>
      </c>
      <c r="J34" s="23">
        <v>3.2039999999999999E-2</v>
      </c>
      <c r="K34" s="24">
        <v>32.04</v>
      </c>
      <c r="L34">
        <v>22.999999999999996</v>
      </c>
      <c r="M34">
        <v>2</v>
      </c>
    </row>
    <row r="35" spans="1:13" x14ac:dyDescent="0.25">
      <c r="A35" t="s">
        <v>239</v>
      </c>
      <c r="C35" s="18">
        <v>44033</v>
      </c>
      <c r="D35" t="s">
        <v>126</v>
      </c>
      <c r="E35">
        <v>34.5</v>
      </c>
      <c r="F35">
        <v>15</v>
      </c>
      <c r="G35">
        <v>2.5999999999999999E-2</v>
      </c>
      <c r="H35">
        <v>1.4E-2</v>
      </c>
      <c r="I35" s="23">
        <v>0.32039999999999996</v>
      </c>
      <c r="J35" s="23">
        <v>0.13930434782608694</v>
      </c>
      <c r="K35" s="24">
        <v>139.30434782608694</v>
      </c>
      <c r="L35" s="20">
        <v>97.000000000000014</v>
      </c>
      <c r="M35" s="25">
        <v>0</v>
      </c>
    </row>
    <row r="36" spans="1:13" x14ac:dyDescent="0.25">
      <c r="A36" t="s">
        <v>240</v>
      </c>
      <c r="C36" s="18">
        <v>44033</v>
      </c>
      <c r="D36" t="s">
        <v>151</v>
      </c>
      <c r="E36">
        <v>37</v>
      </c>
      <c r="F36">
        <v>15</v>
      </c>
      <c r="G36">
        <v>1.2E-2</v>
      </c>
      <c r="H36">
        <v>7.0000000000000001E-3</v>
      </c>
      <c r="I36" s="23">
        <v>0.13350000000000001</v>
      </c>
      <c r="J36" s="23">
        <v>5.4121621621621617E-2</v>
      </c>
      <c r="K36" s="24">
        <v>54.121621621621614</v>
      </c>
      <c r="L36">
        <v>71.066666666666663</v>
      </c>
      <c r="M36">
        <v>0</v>
      </c>
    </row>
    <row r="37" spans="1:13" x14ac:dyDescent="0.25">
      <c r="A37" t="s">
        <v>241</v>
      </c>
      <c r="C37" s="18">
        <v>44033</v>
      </c>
      <c r="D37" t="s">
        <v>149</v>
      </c>
      <c r="E37">
        <v>51</v>
      </c>
      <c r="F37">
        <v>15</v>
      </c>
      <c r="G37">
        <v>2.4E-2</v>
      </c>
      <c r="H37">
        <v>1.2999999999999999E-2</v>
      </c>
      <c r="I37" s="23">
        <v>0.29370000000000002</v>
      </c>
      <c r="J37" s="23">
        <v>8.6382352941176466E-2</v>
      </c>
      <c r="K37" s="24">
        <v>86.382352941176464</v>
      </c>
      <c r="L37">
        <v>74.766666666666666</v>
      </c>
      <c r="M37">
        <v>0</v>
      </c>
    </row>
    <row r="38" spans="1:13" x14ac:dyDescent="0.25">
      <c r="A38" t="s">
        <v>242</v>
      </c>
      <c r="C38" s="18">
        <v>44033</v>
      </c>
      <c r="D38" t="s">
        <v>192</v>
      </c>
      <c r="E38">
        <v>37</v>
      </c>
      <c r="F38">
        <v>15</v>
      </c>
      <c r="G38">
        <v>1.4999999999999999E-2</v>
      </c>
      <c r="H38">
        <v>7.0000000000000001E-3</v>
      </c>
      <c r="I38" s="23">
        <v>0.21360000000000001</v>
      </c>
      <c r="J38" s="23">
        <v>8.6594594594594593E-2</v>
      </c>
      <c r="K38" s="24">
        <v>86.594594594594597</v>
      </c>
      <c r="L38">
        <v>80.5</v>
      </c>
      <c r="M38">
        <v>0</v>
      </c>
    </row>
    <row r="39" spans="1:13" x14ac:dyDescent="0.25">
      <c r="A39" t="s">
        <v>243</v>
      </c>
      <c r="C39" s="18">
        <v>44033</v>
      </c>
      <c r="D39" t="s">
        <v>118</v>
      </c>
      <c r="E39">
        <v>48</v>
      </c>
      <c r="F39">
        <v>15</v>
      </c>
      <c r="G39">
        <v>1.7999999999999999E-2</v>
      </c>
      <c r="H39">
        <v>0.01</v>
      </c>
      <c r="I39" s="23">
        <v>0.21359999999999996</v>
      </c>
      <c r="J39" s="23">
        <v>6.674999999999999E-2</v>
      </c>
      <c r="K39" s="24">
        <v>66.749999999999986</v>
      </c>
      <c r="L39">
        <v>106.66666666666666</v>
      </c>
      <c r="M39">
        <v>0.5</v>
      </c>
    </row>
    <row r="40" spans="1:13" x14ac:dyDescent="0.25">
      <c r="A40" t="s">
        <v>244</v>
      </c>
      <c r="C40" s="18">
        <v>44032</v>
      </c>
      <c r="D40" t="s">
        <v>254</v>
      </c>
      <c r="E40">
        <v>48</v>
      </c>
      <c r="F40">
        <v>15</v>
      </c>
      <c r="G40">
        <v>5.0000000000000001E-3</v>
      </c>
      <c r="H40">
        <v>4.0000000000000001E-3</v>
      </c>
      <c r="I40" s="23">
        <v>2.6700000000000002E-2</v>
      </c>
      <c r="J40" s="23">
        <v>8.3437500000000005E-3</v>
      </c>
      <c r="K40" s="24">
        <v>8.34375</v>
      </c>
      <c r="L40">
        <v>8.9</v>
      </c>
      <c r="M40">
        <v>0</v>
      </c>
    </row>
    <row r="41" spans="1:13" x14ac:dyDescent="0.25">
      <c r="A41" t="s">
        <v>245</v>
      </c>
      <c r="C41" s="18">
        <v>44032</v>
      </c>
      <c r="D41" t="s">
        <v>255</v>
      </c>
      <c r="E41">
        <v>44</v>
      </c>
      <c r="F41">
        <v>15</v>
      </c>
      <c r="G41">
        <v>2.5000000000000001E-2</v>
      </c>
      <c r="H41">
        <v>1.6E-2</v>
      </c>
      <c r="I41" s="23">
        <v>0.24030000000000001</v>
      </c>
      <c r="J41" s="23">
        <v>8.1920454545454546E-2</v>
      </c>
      <c r="K41" s="24">
        <v>81.920454545454547</v>
      </c>
      <c r="L41">
        <v>89.866666666666674</v>
      </c>
      <c r="M41">
        <v>0</v>
      </c>
    </row>
    <row r="42" spans="1:13" x14ac:dyDescent="0.25">
      <c r="A42" t="s">
        <v>246</v>
      </c>
      <c r="C42" s="18">
        <v>44026</v>
      </c>
      <c r="D42" t="s">
        <v>277</v>
      </c>
      <c r="E42">
        <v>25</v>
      </c>
      <c r="F42">
        <v>15</v>
      </c>
      <c r="G42">
        <v>1.6E-2</v>
      </c>
      <c r="H42">
        <v>8.9999999999999993E-3</v>
      </c>
      <c r="I42" s="23">
        <v>0.18690000000000001</v>
      </c>
      <c r="J42" s="23">
        <v>0.11214</v>
      </c>
      <c r="K42" s="24">
        <v>112.14</v>
      </c>
      <c r="L42">
        <v>100.8</v>
      </c>
      <c r="M42">
        <v>0</v>
      </c>
    </row>
    <row r="43" spans="1:13" x14ac:dyDescent="0.25">
      <c r="A43" t="s">
        <v>247</v>
      </c>
      <c r="C43" s="18">
        <v>44032</v>
      </c>
      <c r="D43" t="s">
        <v>221</v>
      </c>
      <c r="E43">
        <v>49</v>
      </c>
      <c r="F43">
        <v>15</v>
      </c>
      <c r="G43">
        <v>1.7999999999999999E-2</v>
      </c>
      <c r="H43">
        <v>1.2E-2</v>
      </c>
      <c r="I43" s="23">
        <v>0.16019999999999995</v>
      </c>
      <c r="J43" s="23">
        <v>4.9040816326530595E-2</v>
      </c>
      <c r="K43" s="24">
        <v>49.040816326530596</v>
      </c>
      <c r="L43">
        <v>49.2</v>
      </c>
      <c r="M43">
        <v>0</v>
      </c>
    </row>
    <row r="44" spans="1:13" x14ac:dyDescent="0.25">
      <c r="A44" t="s">
        <v>248</v>
      </c>
      <c r="C44" s="18">
        <v>44033</v>
      </c>
      <c r="D44" t="s">
        <v>172</v>
      </c>
      <c r="E44">
        <v>50</v>
      </c>
      <c r="F44">
        <v>15</v>
      </c>
      <c r="G44">
        <v>1.7999999999999999E-2</v>
      </c>
      <c r="H44">
        <v>0.01</v>
      </c>
      <c r="I44" s="23">
        <v>0.21359999999999996</v>
      </c>
      <c r="J44" s="23">
        <v>6.4079999999999984E-2</v>
      </c>
      <c r="K44" s="24">
        <v>64.079999999999984</v>
      </c>
      <c r="L44">
        <v>88.600000000000009</v>
      </c>
      <c r="M44">
        <v>2</v>
      </c>
    </row>
    <row r="45" spans="1:13" x14ac:dyDescent="0.25">
      <c r="A45" t="s">
        <v>249</v>
      </c>
      <c r="C45" s="18">
        <v>44032</v>
      </c>
      <c r="D45" t="s">
        <v>193</v>
      </c>
      <c r="E45">
        <v>51</v>
      </c>
      <c r="F45">
        <v>15</v>
      </c>
      <c r="G45">
        <v>1.2E-2</v>
      </c>
      <c r="H45">
        <v>8.0000000000000002E-3</v>
      </c>
      <c r="I45" s="23">
        <v>0.10680000000000001</v>
      </c>
      <c r="J45" s="23">
        <v>3.1411764705882354E-2</v>
      </c>
      <c r="K45" s="24">
        <v>31.411764705882355</v>
      </c>
      <c r="L45">
        <v>49.63333333333334</v>
      </c>
      <c r="M45">
        <v>2</v>
      </c>
    </row>
    <row r="46" spans="1:13" x14ac:dyDescent="0.25">
      <c r="A46" t="s">
        <v>250</v>
      </c>
      <c r="C46" t="s">
        <v>253</v>
      </c>
      <c r="D46" t="s">
        <v>174</v>
      </c>
      <c r="E46">
        <v>45</v>
      </c>
      <c r="F46">
        <v>15</v>
      </c>
      <c r="G46">
        <v>0.02</v>
      </c>
      <c r="H46">
        <v>1.0999999999999999E-2</v>
      </c>
      <c r="I46" s="23">
        <v>0.24030000000000001</v>
      </c>
      <c r="J46" s="23">
        <v>8.0100000000000005E-2</v>
      </c>
      <c r="K46" s="24">
        <v>80.100000000000009</v>
      </c>
      <c r="L46">
        <v>66.400000000000006</v>
      </c>
      <c r="M46">
        <v>1</v>
      </c>
    </row>
    <row r="47" spans="1:13" x14ac:dyDescent="0.25">
      <c r="A47" t="s">
        <v>251</v>
      </c>
      <c r="C47" s="18">
        <v>44033</v>
      </c>
      <c r="D47" t="s">
        <v>149</v>
      </c>
      <c r="E47">
        <v>50</v>
      </c>
      <c r="F47">
        <v>15</v>
      </c>
      <c r="G47">
        <v>2.4E-2</v>
      </c>
      <c r="H47">
        <v>1.4E-2</v>
      </c>
      <c r="I47" s="23">
        <v>0.26700000000000002</v>
      </c>
      <c r="J47" s="23">
        <v>8.0100000000000005E-2</v>
      </c>
      <c r="K47" s="24">
        <v>80.100000000000009</v>
      </c>
      <c r="L47">
        <v>83.8</v>
      </c>
      <c r="M47">
        <v>0</v>
      </c>
    </row>
    <row r="48" spans="1:13" x14ac:dyDescent="0.25">
      <c r="A48" t="s">
        <v>252</v>
      </c>
      <c r="C48" s="18">
        <v>44033</v>
      </c>
      <c r="D48" t="s">
        <v>148</v>
      </c>
      <c r="E48">
        <v>38</v>
      </c>
      <c r="F48">
        <v>15</v>
      </c>
      <c r="G48">
        <v>1.9E-2</v>
      </c>
      <c r="H48">
        <v>1.2E-2</v>
      </c>
      <c r="I48" s="23">
        <v>0.18689999999999998</v>
      </c>
      <c r="J48" s="23">
        <v>7.3776315789473676E-2</v>
      </c>
      <c r="K48" s="24">
        <v>73.776315789473671</v>
      </c>
      <c r="L48">
        <v>102.26666666666667</v>
      </c>
      <c r="M48">
        <v>1</v>
      </c>
    </row>
    <row r="49" spans="1:13" x14ac:dyDescent="0.25">
      <c r="A49" t="s">
        <v>256</v>
      </c>
      <c r="C49" s="18">
        <v>44040</v>
      </c>
      <c r="D49" t="s">
        <v>193</v>
      </c>
      <c r="E49">
        <v>51</v>
      </c>
      <c r="F49">
        <v>15</v>
      </c>
      <c r="G49" s="23">
        <v>1.4999999999999999E-2</v>
      </c>
      <c r="H49" s="23">
        <v>1.2999999999999999E-2</v>
      </c>
      <c r="I49" s="23">
        <v>5.3400000000000003E-2</v>
      </c>
      <c r="J49" s="23">
        <v>1.5705882352941177E-2</v>
      </c>
      <c r="K49" s="24">
        <v>15.705882352941178</v>
      </c>
      <c r="L49">
        <v>49.366666666666667</v>
      </c>
      <c r="M49">
        <v>2</v>
      </c>
    </row>
    <row r="50" spans="1:13" x14ac:dyDescent="0.25">
      <c r="A50" t="s">
        <v>257</v>
      </c>
      <c r="C50" s="18">
        <v>44041</v>
      </c>
      <c r="D50" t="s">
        <v>192</v>
      </c>
      <c r="E50">
        <v>38</v>
      </c>
      <c r="F50">
        <v>15</v>
      </c>
      <c r="I50" s="23">
        <v>0</v>
      </c>
      <c r="J50" s="23">
        <v>0</v>
      </c>
      <c r="K50" s="24">
        <v>0</v>
      </c>
    </row>
    <row r="51" spans="1:13" x14ac:dyDescent="0.25">
      <c r="A51" t="s">
        <v>258</v>
      </c>
      <c r="C51" s="18">
        <v>44039</v>
      </c>
      <c r="D51" t="s">
        <v>255</v>
      </c>
      <c r="E51">
        <v>51</v>
      </c>
      <c r="F51">
        <v>15</v>
      </c>
      <c r="G51">
        <v>2.7E-2</v>
      </c>
      <c r="H51">
        <v>1.6E-2</v>
      </c>
      <c r="I51" s="23">
        <v>0.29369999999999996</v>
      </c>
      <c r="J51" s="23">
        <v>8.6382352941176452E-2</v>
      </c>
      <c r="K51" s="24">
        <v>86.38235294117645</v>
      </c>
      <c r="L51">
        <v>123.99999999999999</v>
      </c>
      <c r="M51">
        <v>0</v>
      </c>
    </row>
    <row r="52" spans="1:13" x14ac:dyDescent="0.25">
      <c r="A52" t="s">
        <v>259</v>
      </c>
      <c r="C52" s="18">
        <v>44040</v>
      </c>
      <c r="D52" t="s">
        <v>118</v>
      </c>
      <c r="E52">
        <v>31</v>
      </c>
      <c r="F52">
        <v>15</v>
      </c>
      <c r="G52">
        <v>8.9999999999999993E-3</v>
      </c>
      <c r="H52">
        <v>7.0000000000000001E-3</v>
      </c>
      <c r="I52" s="23">
        <v>5.3399999999999975E-2</v>
      </c>
      <c r="J52" s="23">
        <v>2.5838709677419341E-2</v>
      </c>
      <c r="K52" s="24">
        <v>25.838709677419342</v>
      </c>
      <c r="L52">
        <v>58.966666666666661</v>
      </c>
      <c r="M52">
        <v>3.6666666666666665</v>
      </c>
    </row>
    <row r="53" spans="1:13" x14ac:dyDescent="0.25">
      <c r="A53" t="s">
        <v>260</v>
      </c>
      <c r="C53" s="18">
        <v>44039</v>
      </c>
      <c r="D53" t="s">
        <v>273</v>
      </c>
      <c r="E53">
        <v>49</v>
      </c>
      <c r="F53">
        <v>15</v>
      </c>
      <c r="G53">
        <v>0.02</v>
      </c>
      <c r="H53">
        <v>1.4E-2</v>
      </c>
      <c r="I53" s="23">
        <v>0.16020000000000001</v>
      </c>
      <c r="J53" s="23">
        <v>4.9040816326530616E-2</v>
      </c>
      <c r="K53" s="24">
        <v>49.040816326530617</v>
      </c>
      <c r="L53">
        <v>66.000000000000014</v>
      </c>
      <c r="M53">
        <v>0</v>
      </c>
    </row>
    <row r="54" spans="1:13" x14ac:dyDescent="0.25">
      <c r="A54" t="s">
        <v>261</v>
      </c>
      <c r="C54" s="18">
        <v>44040</v>
      </c>
      <c r="D54" t="s">
        <v>172</v>
      </c>
      <c r="E54">
        <v>51.5</v>
      </c>
      <c r="F54">
        <v>15</v>
      </c>
      <c r="G54">
        <v>1.9E-2</v>
      </c>
      <c r="H54">
        <v>0.01</v>
      </c>
      <c r="I54" s="23">
        <v>0.24029999999999999</v>
      </c>
      <c r="J54" s="23">
        <v>6.999029126213592E-2</v>
      </c>
      <c r="K54" s="24">
        <v>69.990291262135926</v>
      </c>
      <c r="L54">
        <v>92.800000000000011</v>
      </c>
      <c r="M54">
        <v>2</v>
      </c>
    </row>
    <row r="55" spans="1:13" x14ac:dyDescent="0.25">
      <c r="A55" t="s">
        <v>262</v>
      </c>
      <c r="C55" s="18">
        <v>44041</v>
      </c>
      <c r="D55" t="s">
        <v>151</v>
      </c>
      <c r="E55">
        <v>50</v>
      </c>
      <c r="F55">
        <v>15</v>
      </c>
      <c r="G55">
        <v>0.02</v>
      </c>
      <c r="H55">
        <v>1.2E-2</v>
      </c>
      <c r="I55" s="23">
        <v>0.21360000000000001</v>
      </c>
      <c r="J55" s="23">
        <v>6.4079999999999998E-2</v>
      </c>
      <c r="K55" s="24">
        <v>64.08</v>
      </c>
      <c r="L55">
        <v>71.833333333333329</v>
      </c>
      <c r="M55">
        <v>1</v>
      </c>
    </row>
    <row r="56" spans="1:13" x14ac:dyDescent="0.25">
      <c r="A56" t="s">
        <v>263</v>
      </c>
      <c r="C56" s="18">
        <v>44039</v>
      </c>
      <c r="D56" t="s">
        <v>255</v>
      </c>
      <c r="E56">
        <v>47</v>
      </c>
      <c r="F56">
        <v>15</v>
      </c>
      <c r="G56">
        <v>2.5000000000000001E-2</v>
      </c>
      <c r="H56">
        <v>1.6E-2</v>
      </c>
      <c r="I56" s="23">
        <v>0.24030000000000001</v>
      </c>
      <c r="J56" s="23">
        <v>7.6691489361702128E-2</v>
      </c>
      <c r="K56" s="24">
        <v>76.691489361702125</v>
      </c>
      <c r="L56" s="20">
        <v>117.03333333333333</v>
      </c>
      <c r="M56" s="25">
        <v>0</v>
      </c>
    </row>
    <row r="57" spans="1:13" x14ac:dyDescent="0.25">
      <c r="A57" t="s">
        <v>264</v>
      </c>
      <c r="C57" s="18">
        <v>44041</v>
      </c>
      <c r="D57" t="s">
        <v>148</v>
      </c>
      <c r="E57">
        <v>37.5</v>
      </c>
      <c r="F57">
        <v>15</v>
      </c>
      <c r="G57">
        <v>1.7000000000000001E-2</v>
      </c>
      <c r="H57">
        <v>0.01</v>
      </c>
      <c r="I57" s="23">
        <v>0.18690000000000001</v>
      </c>
      <c r="J57" s="23">
        <v>7.4760000000000007E-2</v>
      </c>
      <c r="K57" s="24">
        <v>74.760000000000005</v>
      </c>
      <c r="L57">
        <v>74.566666666666663</v>
      </c>
      <c r="M57">
        <v>1</v>
      </c>
    </row>
    <row r="58" spans="1:13" x14ac:dyDescent="0.25">
      <c r="A58" t="s">
        <v>265</v>
      </c>
      <c r="C58" s="18">
        <v>44040</v>
      </c>
      <c r="D58" t="s">
        <v>278</v>
      </c>
      <c r="E58">
        <v>104</v>
      </c>
      <c r="F58">
        <v>15</v>
      </c>
      <c r="G58">
        <v>5.0000000000000001E-3</v>
      </c>
      <c r="H58">
        <v>3.0000000000000001E-3</v>
      </c>
      <c r="I58" s="23">
        <v>5.3400000000000003E-2</v>
      </c>
      <c r="J58" s="23">
        <v>7.7019230769230776E-3</v>
      </c>
      <c r="K58" s="24">
        <v>7.7019230769230775</v>
      </c>
      <c r="L58">
        <v>7.7999999999999989</v>
      </c>
      <c r="M58">
        <v>6.666666666666667</v>
      </c>
    </row>
    <row r="59" spans="1:13" x14ac:dyDescent="0.25">
      <c r="A59" t="s">
        <v>266</v>
      </c>
      <c r="C59" s="18">
        <v>44041</v>
      </c>
      <c r="D59" t="s">
        <v>279</v>
      </c>
      <c r="E59">
        <v>50</v>
      </c>
      <c r="F59">
        <v>15</v>
      </c>
      <c r="G59">
        <v>7.0000000000000001E-3</v>
      </c>
      <c r="H59">
        <v>4.0000000000000001E-3</v>
      </c>
      <c r="I59" s="23">
        <v>8.0100000000000005E-2</v>
      </c>
      <c r="J59" s="23">
        <v>2.4029999999999999E-2</v>
      </c>
      <c r="K59" s="24">
        <v>24.029999999999998</v>
      </c>
      <c r="L59">
        <v>34.93333333333333</v>
      </c>
      <c r="M59">
        <v>0</v>
      </c>
    </row>
    <row r="60" spans="1:13" x14ac:dyDescent="0.25">
      <c r="A60" t="s">
        <v>267</v>
      </c>
      <c r="C60" s="18">
        <v>44041</v>
      </c>
      <c r="D60" t="s">
        <v>149</v>
      </c>
      <c r="E60">
        <v>22</v>
      </c>
      <c r="F60">
        <v>15</v>
      </c>
      <c r="G60">
        <v>3.1E-2</v>
      </c>
      <c r="H60">
        <v>1.7999999999999999E-2</v>
      </c>
      <c r="I60" s="23">
        <v>0.34710000000000002</v>
      </c>
      <c r="J60" s="23">
        <v>0.2366590909090909</v>
      </c>
      <c r="K60" s="24">
        <v>236.65909090909091</v>
      </c>
      <c r="L60">
        <v>243.7</v>
      </c>
      <c r="M60">
        <v>0</v>
      </c>
    </row>
    <row r="61" spans="1:13" x14ac:dyDescent="0.25">
      <c r="A61" t="s">
        <v>268</v>
      </c>
      <c r="C61" s="18">
        <v>44026</v>
      </c>
      <c r="D61" t="s">
        <v>172</v>
      </c>
      <c r="E61">
        <v>40</v>
      </c>
      <c r="F61">
        <v>15</v>
      </c>
      <c r="G61">
        <v>1.4999999999999999E-2</v>
      </c>
      <c r="H61">
        <v>8.9999999999999993E-3</v>
      </c>
      <c r="I61" s="23">
        <v>0.16020000000000001</v>
      </c>
      <c r="J61" s="23">
        <v>6.0075000000000003E-2</v>
      </c>
      <c r="K61" s="24">
        <v>60.075000000000003</v>
      </c>
      <c r="L61">
        <v>111.70000000000002</v>
      </c>
      <c r="M61">
        <v>2</v>
      </c>
    </row>
    <row r="62" spans="1:13" x14ac:dyDescent="0.25">
      <c r="A62" t="s">
        <v>269</v>
      </c>
      <c r="C62" s="18">
        <v>44040</v>
      </c>
      <c r="D62" t="s">
        <v>124</v>
      </c>
      <c r="E62">
        <v>49</v>
      </c>
      <c r="F62">
        <v>15</v>
      </c>
      <c r="G62">
        <v>1.4999999999999999E-2</v>
      </c>
      <c r="H62">
        <v>0.01</v>
      </c>
      <c r="I62" s="23">
        <v>0.13349999999999998</v>
      </c>
      <c r="J62" s="23">
        <v>4.0867346938775501E-2</v>
      </c>
      <c r="K62" s="24">
        <v>40.867346938775498</v>
      </c>
      <c r="L62">
        <v>68.900000000000006</v>
      </c>
      <c r="M62">
        <v>2.6666666666666665</v>
      </c>
    </row>
    <row r="63" spans="1:13" x14ac:dyDescent="0.25">
      <c r="A63" t="s">
        <v>270</v>
      </c>
      <c r="C63" s="18">
        <v>44041</v>
      </c>
      <c r="D63" t="s">
        <v>174</v>
      </c>
      <c r="E63">
        <v>38</v>
      </c>
      <c r="F63">
        <v>15</v>
      </c>
      <c r="G63">
        <v>2.4E-2</v>
      </c>
      <c r="H63">
        <v>1.4999999999999999E-2</v>
      </c>
      <c r="I63" s="23">
        <v>0.24030000000000001</v>
      </c>
      <c r="J63" s="23">
        <v>9.4855263157894748E-2</v>
      </c>
      <c r="K63" s="24">
        <v>94.855263157894754</v>
      </c>
      <c r="L63">
        <v>95.3</v>
      </c>
      <c r="M63">
        <v>0.33333333333333331</v>
      </c>
    </row>
    <row r="64" spans="1:13" x14ac:dyDescent="0.25">
      <c r="A64" t="s">
        <v>271</v>
      </c>
      <c r="C64" s="18">
        <v>44040</v>
      </c>
      <c r="D64" t="s">
        <v>172</v>
      </c>
      <c r="E64">
        <v>51</v>
      </c>
      <c r="F64">
        <v>15</v>
      </c>
      <c r="G64">
        <v>0.02</v>
      </c>
      <c r="H64">
        <v>1.2E-2</v>
      </c>
      <c r="I64" s="23">
        <v>0.21360000000000001</v>
      </c>
      <c r="J64" s="23">
        <v>6.2823529411764709E-2</v>
      </c>
      <c r="K64" s="24">
        <v>62.82352941176471</v>
      </c>
      <c r="L64">
        <v>75.433333333333337</v>
      </c>
      <c r="M64">
        <v>0</v>
      </c>
    </row>
    <row r="65" spans="1:13" x14ac:dyDescent="0.25">
      <c r="A65" t="s">
        <v>272</v>
      </c>
      <c r="C65" s="18">
        <v>44040</v>
      </c>
      <c r="D65" t="s">
        <v>126</v>
      </c>
      <c r="E65">
        <v>35</v>
      </c>
      <c r="F65">
        <v>15</v>
      </c>
      <c r="G65">
        <v>4.4999999999999998E-2</v>
      </c>
      <c r="H65">
        <v>2.8000000000000001E-2</v>
      </c>
      <c r="I65" s="23">
        <v>0.45389999999999991</v>
      </c>
      <c r="J65" s="23">
        <v>0.19452857142857138</v>
      </c>
      <c r="K65" s="24">
        <v>194.52857142857138</v>
      </c>
      <c r="L65">
        <v>147.1</v>
      </c>
      <c r="M65">
        <v>0</v>
      </c>
    </row>
  </sheetData>
  <autoFilter ref="A1:M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G5QExport_20190809_171048</vt:lpstr>
      <vt:lpstr>Ritchie et al</vt:lpstr>
      <vt:lpstr>Sheet1</vt:lpstr>
      <vt:lpstr>Jeffrey &amp; Humphrey</vt:lpstr>
      <vt:lpstr>Lorenzen Ph a corrected</vt:lpstr>
      <vt:lpstr>Sheet3</vt:lpstr>
      <vt:lpstr>fit error &lt; 0</vt:lpstr>
      <vt:lpstr>fit error &gt; 0</vt:lpstr>
      <vt:lpstr>Sheet4</vt:lpstr>
      <vt:lpstr>Sheet2</vt:lpstr>
      <vt:lpstr>all</vt:lpstr>
      <vt:lpstr>for_r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Tania [GE AT]</dc:creator>
  <cp:lastModifiedBy>TLeung</cp:lastModifiedBy>
  <cp:lastPrinted>2019-08-09T22:19:53Z</cp:lastPrinted>
  <dcterms:created xsi:type="dcterms:W3CDTF">2019-08-09T22:20:06Z</dcterms:created>
  <dcterms:modified xsi:type="dcterms:W3CDTF">2021-05-24T01:22:14Z</dcterms:modified>
</cp:coreProperties>
</file>