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\Documents\GitHub\LABO\TP1\Mediciones\"/>
    </mc:Choice>
  </mc:AlternateContent>
  <xr:revisionPtr revIDLastSave="0" documentId="13_ncr:1_{CF2D7256-0B91-459C-A3E2-6E9F61AD11E6}" xr6:coauthVersionLast="44" xr6:coauthVersionMax="44" xr10:uidLastSave="{00000000-0000-0000-0000-000000000000}"/>
  <bookViews>
    <workbookView xWindow="-120" yWindow="-120" windowWidth="20730" windowHeight="11160" xr2:uid="{555DA7CC-7A38-4795-B3ED-2A85C07D66EC}"/>
  </bookViews>
  <sheets>
    <sheet name="Ejercicio 1" sheetId="1" r:id="rId1"/>
    <sheet name="Ejercicio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8" i="1" l="1"/>
  <c r="C22" i="3" l="1"/>
  <c r="C23" i="3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4" i="3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4" i="1"/>
  <c r="G4" i="1"/>
  <c r="G3" i="1"/>
  <c r="N6" i="1"/>
  <c r="N25" i="1"/>
  <c r="N26" i="1"/>
  <c r="N27" i="1"/>
  <c r="N28" i="1"/>
  <c r="N24" i="1"/>
  <c r="F23" i="3" l="1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G13" i="1"/>
  <c r="G12" i="1"/>
  <c r="N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 l="1"/>
</calcChain>
</file>

<file path=xl/sharedStrings.xml><?xml version="1.0" encoding="utf-8"?>
<sst xmlns="http://schemas.openxmlformats.org/spreadsheetml/2006/main" count="97" uniqueCount="69">
  <si>
    <t>Vc</t>
  </si>
  <si>
    <t>H(s)</t>
  </si>
  <si>
    <t>Theta</t>
  </si>
  <si>
    <t>Delta</t>
  </si>
  <si>
    <t>XY</t>
  </si>
  <si>
    <t>V</t>
  </si>
  <si>
    <t>Ccalc</t>
  </si>
  <si>
    <t>R</t>
  </si>
  <si>
    <t>Cmedido</t>
  </si>
  <si>
    <t>Error</t>
  </si>
  <si>
    <t>Rteo</t>
  </si>
  <si>
    <t>Rmed</t>
  </si>
  <si>
    <t>1 - a</t>
  </si>
  <si>
    <t>I</t>
  </si>
  <si>
    <t>Vr</t>
  </si>
  <si>
    <t>1 - b</t>
  </si>
  <si>
    <t>1 - d</t>
  </si>
  <si>
    <t>f [Hz]</t>
  </si>
  <si>
    <t>Medicion</t>
  </si>
  <si>
    <t>1 - h</t>
  </si>
  <si>
    <t>Cosc</t>
  </si>
  <si>
    <t>FALTA PUNTO G</t>
  </si>
  <si>
    <t>2 - b</t>
  </si>
  <si>
    <t>Usamos senodial de 10 Vpp</t>
  </si>
  <si>
    <t>Vin</t>
  </si>
  <si>
    <t>3k9</t>
  </si>
  <si>
    <t>3k89</t>
  </si>
  <si>
    <t>6,76</t>
  </si>
  <si>
    <t>6,83</t>
  </si>
  <si>
    <t>Alan tiene las mediciones del h</t>
  </si>
  <si>
    <t>1°</t>
  </si>
  <si>
    <t>3°</t>
  </si>
  <si>
    <t>4°</t>
  </si>
  <si>
    <t>6°</t>
  </si>
  <si>
    <t>10°</t>
  </si>
  <si>
    <t>15°</t>
  </si>
  <si>
    <t>25°</t>
  </si>
  <si>
    <t>30°</t>
  </si>
  <si>
    <t>39°</t>
  </si>
  <si>
    <t>42°</t>
  </si>
  <si>
    <t>45°</t>
  </si>
  <si>
    <t>50°</t>
  </si>
  <si>
    <t>52°</t>
  </si>
  <si>
    <t>59°</t>
  </si>
  <si>
    <t>71°</t>
  </si>
  <si>
    <t>76°</t>
  </si>
  <si>
    <t>79°</t>
  </si>
  <si>
    <t>81°</t>
  </si>
  <si>
    <t>82°</t>
  </si>
  <si>
    <t>83°</t>
  </si>
  <si>
    <t>X0</t>
  </si>
  <si>
    <t>XT</t>
  </si>
  <si>
    <t>90°</t>
  </si>
  <si>
    <t>89°</t>
  </si>
  <si>
    <t>87°</t>
  </si>
  <si>
    <t>86°</t>
  </si>
  <si>
    <t>85°</t>
  </si>
  <si>
    <t>75°</t>
  </si>
  <si>
    <t>61°</t>
  </si>
  <si>
    <t>66°</t>
  </si>
  <si>
    <t>46°</t>
  </si>
  <si>
    <t>41°</t>
  </si>
  <si>
    <t>31°</t>
  </si>
  <si>
    <t>20°</t>
  </si>
  <si>
    <t>13°</t>
  </si>
  <si>
    <t>9°</t>
  </si>
  <si>
    <t>5°</t>
  </si>
  <si>
    <t>son negativos</t>
  </si>
  <si>
    <t>84°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</si>
</sst>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 applyAlignment="1"/>
    <xf numFmtId="0" fontId="0" fillId="0" borderId="0" xfId="0" applyFill="1"/>
    <xf numFmtId="0" fontId="0" fillId="0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/>
    <xf numFmtId="2" fontId="0" fillId="0" borderId="1" xfId="0" applyNumberFormat="1" applyFill="1" applyBorder="1" applyAlignment="1">
      <alignment horizontal="center" vertical="center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0" borderId="4" xfId="0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6629-7EB4-41C6-8CEB-BD43773D0D56}">
  <dimension ref="A1:S28"/>
  <sheetViews>
    <sheetView tabSelected="1" topLeftCell="E10" workbookViewId="0">
      <selection activeCell="O29" sqref="O29"/>
    </sheetView>
  </sheetViews>
  <sheetFormatPr defaultColWidth="11.42578125" defaultRowHeight="15" x14ac:dyDescent="0.25"/>
  <cols>
    <col min="8" max="8" width="25" customWidth="1"/>
  </cols>
  <sheetData>
    <row r="1" spans="1:19" x14ac:dyDescent="0.25">
      <c r="A1" s="25" t="s">
        <v>12</v>
      </c>
      <c r="B1" s="25"/>
      <c r="C1" s="25"/>
      <c r="D1" s="25"/>
      <c r="E1" s="25"/>
      <c r="F1" s="25"/>
      <c r="G1" s="25"/>
      <c r="I1" s="18" t="s">
        <v>16</v>
      </c>
      <c r="J1" s="18"/>
      <c r="K1" s="18"/>
      <c r="L1" s="18"/>
      <c r="M1" s="18"/>
      <c r="N1" s="18"/>
      <c r="O1" s="18"/>
      <c r="P1" s="18"/>
    </row>
    <row r="2" spans="1:19" x14ac:dyDescent="0.25">
      <c r="A2" s="3"/>
      <c r="B2" s="3" t="s">
        <v>5</v>
      </c>
      <c r="C2" s="3" t="s">
        <v>0</v>
      </c>
      <c r="D2" s="3" t="s">
        <v>7</v>
      </c>
      <c r="E2" s="3" t="s">
        <v>6</v>
      </c>
      <c r="F2" s="3" t="s">
        <v>8</v>
      </c>
      <c r="G2" s="3" t="s">
        <v>9</v>
      </c>
      <c r="H2" s="12" t="s">
        <v>23</v>
      </c>
      <c r="I2" s="27" t="s">
        <v>18</v>
      </c>
      <c r="J2" s="29" t="s">
        <v>24</v>
      </c>
      <c r="K2" s="29" t="s">
        <v>0</v>
      </c>
      <c r="L2" s="23" t="s">
        <v>14</v>
      </c>
      <c r="M2" s="29" t="s">
        <v>17</v>
      </c>
      <c r="N2" s="29" t="s">
        <v>1</v>
      </c>
      <c r="O2" s="28" t="s">
        <v>2</v>
      </c>
      <c r="P2" s="28"/>
      <c r="Q2" s="22" t="s">
        <v>14</v>
      </c>
    </row>
    <row r="3" spans="1:19" x14ac:dyDescent="0.25">
      <c r="A3" s="3" t="s">
        <v>10</v>
      </c>
      <c r="B3" s="2"/>
      <c r="C3" s="2"/>
      <c r="D3" s="2" t="s">
        <v>25</v>
      </c>
      <c r="E3" s="14">
        <v>2.2126000000000001E-5</v>
      </c>
      <c r="F3" s="14">
        <v>2.2379999999999999E-5</v>
      </c>
      <c r="G3" s="16">
        <f>(ABS(F3-E3)/F3)*100</f>
        <v>1.1349419124217959</v>
      </c>
      <c r="I3" s="27"/>
      <c r="J3" s="29"/>
      <c r="K3" s="29"/>
      <c r="L3" s="24"/>
      <c r="M3" s="29"/>
      <c r="N3" s="29"/>
      <c r="O3" s="4" t="s">
        <v>3</v>
      </c>
      <c r="P3" s="4" t="s">
        <v>4</v>
      </c>
      <c r="Q3" s="22"/>
      <c r="R3" t="s">
        <v>50</v>
      </c>
      <c r="S3" t="s">
        <v>51</v>
      </c>
    </row>
    <row r="4" spans="1:19" x14ac:dyDescent="0.25">
      <c r="A4" s="3" t="s">
        <v>11</v>
      </c>
      <c r="B4" s="2"/>
      <c r="C4" s="2"/>
      <c r="D4" s="2" t="s">
        <v>26</v>
      </c>
      <c r="E4" s="14">
        <v>2.2297E-5</v>
      </c>
      <c r="F4" s="14">
        <v>2.2379999999999999E-5</v>
      </c>
      <c r="G4" s="16">
        <f>(ABS(F4-E4)/F4)*100</f>
        <v>0.37086684539767223</v>
      </c>
      <c r="I4" s="2">
        <v>1</v>
      </c>
      <c r="J4" s="1">
        <v>9.94</v>
      </c>
      <c r="K4" s="1">
        <v>9.94</v>
      </c>
      <c r="L4" s="1">
        <f t="shared" ref="L4:L28" si="0">Q4</f>
        <v>0</v>
      </c>
      <c r="M4" s="1">
        <v>10</v>
      </c>
      <c r="N4" s="17">
        <f t="shared" ref="N4:N28" si="1">-20*LOG(K4/J4,10)</f>
        <v>0</v>
      </c>
      <c r="O4" s="2" t="s">
        <v>30</v>
      </c>
      <c r="P4" s="16">
        <f>ASIN(R4/S4)*(180/PI())</f>
        <v>0</v>
      </c>
      <c r="Q4">
        <f t="shared" ref="Q4:Q28" si="2">J4-K4</f>
        <v>0</v>
      </c>
      <c r="R4">
        <v>0</v>
      </c>
      <c r="S4" s="1">
        <v>9.81</v>
      </c>
    </row>
    <row r="5" spans="1:19" x14ac:dyDescent="0.25">
      <c r="I5" s="2">
        <v>2</v>
      </c>
      <c r="J5" s="1">
        <v>9.81</v>
      </c>
      <c r="K5" s="1">
        <v>9.81</v>
      </c>
      <c r="L5" s="1">
        <f t="shared" si="0"/>
        <v>0</v>
      </c>
      <c r="M5" s="1">
        <v>500</v>
      </c>
      <c r="N5" s="17">
        <f t="shared" si="1"/>
        <v>0</v>
      </c>
      <c r="O5" s="2" t="s">
        <v>30</v>
      </c>
      <c r="P5" s="16">
        <f t="shared" ref="P5:P28" si="3">ASIN(R5/S5)*(180/PI())</f>
        <v>1.2382926514488748</v>
      </c>
      <c r="Q5">
        <f t="shared" si="2"/>
        <v>0</v>
      </c>
      <c r="R5">
        <v>0.21199999999999999</v>
      </c>
      <c r="S5" s="1">
        <v>9.81</v>
      </c>
    </row>
    <row r="6" spans="1:19" x14ac:dyDescent="0.25">
      <c r="A6" s="25" t="s">
        <v>15</v>
      </c>
      <c r="B6" s="25"/>
      <c r="C6" s="25"/>
      <c r="I6" s="2">
        <v>3</v>
      </c>
      <c r="J6" s="1">
        <v>9.81</v>
      </c>
      <c r="K6" s="1">
        <v>9.77</v>
      </c>
      <c r="L6" s="1">
        <f t="shared" si="0"/>
        <v>4.0000000000000924E-2</v>
      </c>
      <c r="M6" s="1">
        <v>1000</v>
      </c>
      <c r="N6" s="17">
        <f t="shared" si="1"/>
        <v>3.5488873223509312E-2</v>
      </c>
      <c r="O6" s="2" t="s">
        <v>31</v>
      </c>
      <c r="P6" s="16">
        <f t="shared" si="3"/>
        <v>2.5999361932121099</v>
      </c>
      <c r="Q6">
        <f t="shared" si="2"/>
        <v>4.0000000000000924E-2</v>
      </c>
      <c r="R6">
        <v>0.44500000000000001</v>
      </c>
      <c r="S6" s="1">
        <v>9.81</v>
      </c>
    </row>
    <row r="7" spans="1:19" x14ac:dyDescent="0.25">
      <c r="A7" s="3" t="s">
        <v>13</v>
      </c>
      <c r="B7" s="3" t="s">
        <v>14</v>
      </c>
      <c r="C7" s="3" t="s">
        <v>0</v>
      </c>
      <c r="I7" s="2">
        <v>4</v>
      </c>
      <c r="J7" s="1">
        <v>9.81</v>
      </c>
      <c r="K7" s="1">
        <v>9.68</v>
      </c>
      <c r="L7" s="1">
        <f t="shared" si="0"/>
        <v>0.13000000000000078</v>
      </c>
      <c r="M7" s="1">
        <v>1200</v>
      </c>
      <c r="N7" s="17">
        <f t="shared" si="1"/>
        <v>0.11587300143109788</v>
      </c>
      <c r="O7" s="2" t="s">
        <v>32</v>
      </c>
      <c r="P7" s="16">
        <f t="shared" si="3"/>
        <v>3.2432360332603949</v>
      </c>
      <c r="Q7">
        <f t="shared" si="2"/>
        <v>0.13000000000000078</v>
      </c>
      <c r="R7">
        <v>0.55500000000000005</v>
      </c>
      <c r="S7" s="1">
        <v>9.81</v>
      </c>
    </row>
    <row r="8" spans="1:19" x14ac:dyDescent="0.25">
      <c r="A8" s="2"/>
      <c r="B8" s="2" t="s">
        <v>27</v>
      </c>
      <c r="C8" s="2" t="s">
        <v>28</v>
      </c>
      <c r="I8" s="2">
        <v>5</v>
      </c>
      <c r="J8" s="1">
        <v>9.81</v>
      </c>
      <c r="K8" s="1">
        <v>9.6199999999999992</v>
      </c>
      <c r="L8" s="1">
        <f t="shared" si="0"/>
        <v>0.19000000000000128</v>
      </c>
      <c r="M8" s="1">
        <v>1800</v>
      </c>
      <c r="N8" s="17">
        <f t="shared" si="1"/>
        <v>0.16987870684271233</v>
      </c>
      <c r="O8" s="2" t="s">
        <v>33</v>
      </c>
      <c r="P8" s="16">
        <f t="shared" si="3"/>
        <v>5.1290083838731757</v>
      </c>
      <c r="Q8">
        <f t="shared" si="2"/>
        <v>0.19000000000000128</v>
      </c>
      <c r="R8">
        <v>0.877</v>
      </c>
      <c r="S8" s="1">
        <v>9.81</v>
      </c>
    </row>
    <row r="9" spans="1:19" x14ac:dyDescent="0.25">
      <c r="G9" t="s">
        <v>29</v>
      </c>
      <c r="I9" s="2">
        <v>6</v>
      </c>
      <c r="J9" s="1">
        <v>9.81</v>
      </c>
      <c r="K9" s="1">
        <v>9.58</v>
      </c>
      <c r="L9" s="1">
        <f t="shared" si="0"/>
        <v>0.23000000000000043</v>
      </c>
      <c r="M9" s="1">
        <v>3000</v>
      </c>
      <c r="N9" s="17">
        <f t="shared" si="1"/>
        <v>0.20606996602808184</v>
      </c>
      <c r="O9" s="2" t="s">
        <v>34</v>
      </c>
      <c r="P9" s="16">
        <f t="shared" si="3"/>
        <v>9.0909463869772154</v>
      </c>
      <c r="Q9">
        <f t="shared" si="2"/>
        <v>0.23000000000000043</v>
      </c>
      <c r="R9">
        <v>1.55</v>
      </c>
      <c r="S9" s="1">
        <v>9.81</v>
      </c>
    </row>
    <row r="10" spans="1:19" x14ac:dyDescent="0.25">
      <c r="A10" s="25" t="s">
        <v>19</v>
      </c>
      <c r="B10" s="25"/>
      <c r="C10" s="25"/>
      <c r="D10" s="25"/>
      <c r="E10" s="25"/>
      <c r="F10" s="25"/>
      <c r="G10" s="25"/>
      <c r="I10" s="2">
        <v>7</v>
      </c>
      <c r="J10" s="1">
        <v>9.81</v>
      </c>
      <c r="K10" s="1">
        <v>9.44</v>
      </c>
      <c r="L10" s="1">
        <f t="shared" si="0"/>
        <v>0.37000000000000099</v>
      </c>
      <c r="M10" s="1">
        <v>5000</v>
      </c>
      <c r="N10" s="17">
        <f t="shared" si="1"/>
        <v>0.33394026163759116</v>
      </c>
      <c r="O10" s="2" t="s">
        <v>35</v>
      </c>
      <c r="P10" s="16">
        <f t="shared" si="3"/>
        <v>15.73282226337067</v>
      </c>
      <c r="Q10">
        <f t="shared" si="2"/>
        <v>0.37000000000000099</v>
      </c>
      <c r="R10">
        <v>2.66</v>
      </c>
      <c r="S10" s="1">
        <v>9.81</v>
      </c>
    </row>
    <row r="11" spans="1:19" x14ac:dyDescent="0.25">
      <c r="A11" s="3"/>
      <c r="B11" s="3" t="s">
        <v>5</v>
      </c>
      <c r="C11" s="3" t="s">
        <v>0</v>
      </c>
      <c r="D11" s="3" t="s">
        <v>7</v>
      </c>
      <c r="E11" s="3" t="s">
        <v>6</v>
      </c>
      <c r="F11" s="3" t="s">
        <v>20</v>
      </c>
      <c r="G11" s="3" t="s">
        <v>9</v>
      </c>
      <c r="I11" s="2">
        <v>8</v>
      </c>
      <c r="J11" s="1">
        <v>9.81</v>
      </c>
      <c r="K11" s="1">
        <v>9.06</v>
      </c>
      <c r="L11" s="1">
        <f t="shared" si="0"/>
        <v>0.75</v>
      </c>
      <c r="M11" s="1">
        <v>8000</v>
      </c>
      <c r="N11" s="17">
        <f t="shared" si="1"/>
        <v>0.690816194062709</v>
      </c>
      <c r="O11" s="2" t="s">
        <v>36</v>
      </c>
      <c r="P11" s="16">
        <f t="shared" si="3"/>
        <v>23.743969974977841</v>
      </c>
      <c r="Q11">
        <f t="shared" si="2"/>
        <v>0.75</v>
      </c>
      <c r="R11">
        <v>3.95</v>
      </c>
      <c r="S11" s="1">
        <v>9.81</v>
      </c>
    </row>
    <row r="12" spans="1:19" x14ac:dyDescent="0.25">
      <c r="A12" s="3" t="s">
        <v>10</v>
      </c>
      <c r="B12" s="2"/>
      <c r="C12" s="2"/>
      <c r="D12" s="2"/>
      <c r="E12" s="2"/>
      <c r="F12" s="2"/>
      <c r="G12" s="2" t="e">
        <f>ABS(F12-E12)/F12</f>
        <v>#DIV/0!</v>
      </c>
      <c r="I12" s="2">
        <v>9</v>
      </c>
      <c r="J12" s="1">
        <v>9.81</v>
      </c>
      <c r="K12" s="1">
        <v>8.61</v>
      </c>
      <c r="L12" s="1">
        <f t="shared" si="0"/>
        <v>1.2000000000000011</v>
      </c>
      <c r="M12" s="1">
        <v>10000</v>
      </c>
      <c r="N12" s="17">
        <f t="shared" si="1"/>
        <v>1.1333171185258757</v>
      </c>
      <c r="O12" s="2" t="s">
        <v>37</v>
      </c>
      <c r="P12" s="16">
        <f t="shared" si="3"/>
        <v>27.897412868095174</v>
      </c>
      <c r="Q12">
        <f t="shared" si="2"/>
        <v>1.2000000000000011</v>
      </c>
      <c r="R12">
        <v>4.59</v>
      </c>
      <c r="S12" s="1">
        <v>9.81</v>
      </c>
    </row>
    <row r="13" spans="1:19" x14ac:dyDescent="0.25">
      <c r="A13" s="3" t="s">
        <v>11</v>
      </c>
      <c r="B13" s="2"/>
      <c r="C13" s="2"/>
      <c r="D13" s="2"/>
      <c r="E13" s="2"/>
      <c r="F13" s="2"/>
      <c r="G13" s="2" t="e">
        <f>ABS(F13-E13)/F13</f>
        <v>#DIV/0!</v>
      </c>
      <c r="I13" s="2">
        <v>10</v>
      </c>
      <c r="J13" s="1">
        <v>9.81</v>
      </c>
      <c r="K13" s="1">
        <v>7.94</v>
      </c>
      <c r="L13" s="1">
        <f t="shared" si="0"/>
        <v>1.87</v>
      </c>
      <c r="M13" s="1">
        <v>14000</v>
      </c>
      <c r="N13" s="17">
        <f t="shared" si="1"/>
        <v>1.8369700990570448</v>
      </c>
      <c r="O13" s="2" t="s">
        <v>38</v>
      </c>
      <c r="P13" s="16">
        <f t="shared" si="3"/>
        <v>32.010276175344394</v>
      </c>
      <c r="Q13">
        <f t="shared" si="2"/>
        <v>1.87</v>
      </c>
      <c r="R13">
        <v>5.2</v>
      </c>
      <c r="S13" s="1">
        <v>9.81</v>
      </c>
    </row>
    <row r="14" spans="1:19" x14ac:dyDescent="0.25">
      <c r="I14" s="2">
        <v>11</v>
      </c>
      <c r="J14" s="1">
        <v>9.81</v>
      </c>
      <c r="K14" s="1">
        <v>7.38</v>
      </c>
      <c r="L14" s="1">
        <f t="shared" si="0"/>
        <v>2.4300000000000006</v>
      </c>
      <c r="M14" s="1">
        <v>16000</v>
      </c>
      <c r="N14" s="17">
        <f t="shared" si="1"/>
        <v>2.4722529111381393</v>
      </c>
      <c r="O14" s="2" t="s">
        <v>39</v>
      </c>
      <c r="P14" s="16">
        <f t="shared" si="3"/>
        <v>38.448758460603983</v>
      </c>
      <c r="Q14">
        <f t="shared" si="2"/>
        <v>2.4300000000000006</v>
      </c>
      <c r="R14">
        <v>6.1</v>
      </c>
      <c r="S14" s="1">
        <v>9.81</v>
      </c>
    </row>
    <row r="15" spans="1:19" x14ac:dyDescent="0.25">
      <c r="A15" s="26" t="s">
        <v>21</v>
      </c>
      <c r="B15" s="26"/>
      <c r="C15" s="26"/>
      <c r="D15" s="26"/>
      <c r="E15" s="26"/>
      <c r="F15" s="26"/>
      <c r="G15" s="26"/>
      <c r="I15" s="2">
        <v>12</v>
      </c>
      <c r="J15" s="1">
        <v>9.81</v>
      </c>
      <c r="K15" s="1">
        <v>6.81</v>
      </c>
      <c r="L15" s="1">
        <f t="shared" si="0"/>
        <v>3.0000000000000009</v>
      </c>
      <c r="M15" s="1">
        <v>18000</v>
      </c>
      <c r="N15" s="17">
        <f t="shared" si="1"/>
        <v>3.170437909343268</v>
      </c>
      <c r="O15" s="2" t="s">
        <v>40</v>
      </c>
      <c r="P15" s="16">
        <f t="shared" si="3"/>
        <v>40.954054685153892</v>
      </c>
      <c r="Q15">
        <f t="shared" si="2"/>
        <v>3.0000000000000009</v>
      </c>
      <c r="R15">
        <v>6.43</v>
      </c>
      <c r="S15" s="1">
        <v>9.81</v>
      </c>
    </row>
    <row r="16" spans="1:19" x14ac:dyDescent="0.25">
      <c r="I16" s="2">
        <v>13</v>
      </c>
      <c r="J16" s="1">
        <v>9.81</v>
      </c>
      <c r="K16" s="1">
        <v>6.7</v>
      </c>
      <c r="L16" s="1">
        <f t="shared" si="0"/>
        <v>3.1100000000000003</v>
      </c>
      <c r="M16" s="1">
        <v>20000</v>
      </c>
      <c r="N16" s="17">
        <f t="shared" si="1"/>
        <v>3.3118840935824414</v>
      </c>
      <c r="O16" s="2" t="s">
        <v>41</v>
      </c>
      <c r="P16" s="16">
        <f t="shared" si="3"/>
        <v>42.598783952778774</v>
      </c>
      <c r="Q16">
        <f t="shared" si="2"/>
        <v>3.1100000000000003</v>
      </c>
      <c r="R16">
        <v>6.64</v>
      </c>
      <c r="S16" s="1">
        <v>9.81</v>
      </c>
    </row>
    <row r="17" spans="9:19" x14ac:dyDescent="0.25">
      <c r="I17" s="2">
        <v>14</v>
      </c>
      <c r="J17" s="1">
        <v>9.81</v>
      </c>
      <c r="K17" s="1">
        <v>6.44</v>
      </c>
      <c r="L17" s="1">
        <f t="shared" si="0"/>
        <v>3.37</v>
      </c>
      <c r="M17" s="1">
        <v>22000</v>
      </c>
      <c r="N17" s="17">
        <f t="shared" si="1"/>
        <v>3.6556628004027281</v>
      </c>
      <c r="O17" s="2" t="s">
        <v>42</v>
      </c>
      <c r="P17" s="16">
        <f t="shared" si="3"/>
        <v>43.881587291940789</v>
      </c>
      <c r="Q17">
        <f t="shared" si="2"/>
        <v>3.37</v>
      </c>
      <c r="R17">
        <v>6.8</v>
      </c>
      <c r="S17" s="1">
        <v>9.81</v>
      </c>
    </row>
    <row r="18" spans="9:19" x14ac:dyDescent="0.25">
      <c r="I18" s="2">
        <v>15</v>
      </c>
      <c r="J18" s="1">
        <v>9.81</v>
      </c>
      <c r="K18" s="1">
        <v>5.31</v>
      </c>
      <c r="L18" s="1">
        <f t="shared" si="0"/>
        <v>4.5000000000000009</v>
      </c>
      <c r="M18" s="1">
        <v>30000</v>
      </c>
      <c r="N18" s="17">
        <f t="shared" si="1"/>
        <v>5.3314897259695897</v>
      </c>
      <c r="O18" s="2" t="s">
        <v>43</v>
      </c>
      <c r="P18" s="16">
        <f t="shared" si="3"/>
        <v>46.196052362654903</v>
      </c>
      <c r="Q18">
        <f t="shared" si="2"/>
        <v>4.5000000000000009</v>
      </c>
      <c r="R18">
        <v>7.08</v>
      </c>
      <c r="S18" s="1">
        <v>9.81</v>
      </c>
    </row>
    <row r="19" spans="9:19" x14ac:dyDescent="0.25">
      <c r="I19" s="2">
        <v>16</v>
      </c>
      <c r="J19" s="1">
        <v>9.81</v>
      </c>
      <c r="K19" s="1">
        <v>3.56</v>
      </c>
      <c r="L19" s="1">
        <f t="shared" si="0"/>
        <v>6.25</v>
      </c>
      <c r="M19" s="1">
        <v>50000</v>
      </c>
      <c r="N19" s="17">
        <f t="shared" si="1"/>
        <v>8.8043801881414652</v>
      </c>
      <c r="O19" s="2" t="s">
        <v>44</v>
      </c>
      <c r="P19" s="16">
        <f t="shared" si="3"/>
        <v>65.829961709826875</v>
      </c>
      <c r="Q19">
        <f t="shared" si="2"/>
        <v>6.25</v>
      </c>
      <c r="R19">
        <v>8.9499999999999993</v>
      </c>
      <c r="S19" s="1">
        <v>9.81</v>
      </c>
    </row>
    <row r="20" spans="9:19" x14ac:dyDescent="0.25">
      <c r="I20" s="2">
        <v>17</v>
      </c>
      <c r="J20" s="1">
        <v>9.81</v>
      </c>
      <c r="K20" s="1">
        <v>2.38</v>
      </c>
      <c r="L20" s="1">
        <f t="shared" si="0"/>
        <v>7.4300000000000006</v>
      </c>
      <c r="M20" s="1">
        <v>80000</v>
      </c>
      <c r="N20" s="17">
        <f t="shared" si="1"/>
        <v>12.301841006468731</v>
      </c>
      <c r="O20" s="2" t="s">
        <v>45</v>
      </c>
      <c r="P20" s="16">
        <f t="shared" si="3"/>
        <v>70.547067990319121</v>
      </c>
      <c r="Q20">
        <f t="shared" si="2"/>
        <v>7.4300000000000006</v>
      </c>
      <c r="R20">
        <v>9.25</v>
      </c>
      <c r="S20" s="1">
        <v>9.81</v>
      </c>
    </row>
    <row r="21" spans="9:19" x14ac:dyDescent="0.25">
      <c r="I21" s="2">
        <v>18</v>
      </c>
      <c r="J21" s="1">
        <v>9.81</v>
      </c>
      <c r="K21" s="1">
        <v>1.69</v>
      </c>
      <c r="L21" s="1">
        <f t="shared" si="0"/>
        <v>8.120000000000001</v>
      </c>
      <c r="M21" s="1">
        <v>120000</v>
      </c>
      <c r="N21" s="17">
        <f t="shared" si="1"/>
        <v>15.275646055325501</v>
      </c>
      <c r="O21" s="2" t="s">
        <v>46</v>
      </c>
      <c r="P21" s="16">
        <f t="shared" si="3"/>
        <v>76.277900285347869</v>
      </c>
      <c r="Q21">
        <f t="shared" si="2"/>
        <v>8.120000000000001</v>
      </c>
      <c r="R21">
        <v>9.5299999999999994</v>
      </c>
      <c r="S21" s="1">
        <v>9.81</v>
      </c>
    </row>
    <row r="22" spans="9:19" x14ac:dyDescent="0.25">
      <c r="I22" s="2">
        <v>19</v>
      </c>
      <c r="J22" s="1">
        <v>9.81</v>
      </c>
      <c r="K22" s="1">
        <v>1.44</v>
      </c>
      <c r="L22" s="1">
        <f t="shared" si="0"/>
        <v>8.370000000000001</v>
      </c>
      <c r="M22" s="1">
        <v>150000</v>
      </c>
      <c r="N22" s="17">
        <f t="shared" si="1"/>
        <v>16.666130305693976</v>
      </c>
      <c r="O22" s="2" t="s">
        <v>47</v>
      </c>
      <c r="P22" s="16">
        <f t="shared" si="3"/>
        <v>78.123442716406927</v>
      </c>
      <c r="Q22">
        <f t="shared" si="2"/>
        <v>8.370000000000001</v>
      </c>
      <c r="R22">
        <v>9.6</v>
      </c>
      <c r="S22" s="1">
        <v>9.81</v>
      </c>
    </row>
    <row r="23" spans="9:19" x14ac:dyDescent="0.25">
      <c r="I23" s="2">
        <v>20</v>
      </c>
      <c r="J23" s="1">
        <v>9.81</v>
      </c>
      <c r="K23" s="1">
        <v>1.19</v>
      </c>
      <c r="L23" s="1">
        <f t="shared" si="0"/>
        <v>8.620000000000001</v>
      </c>
      <c r="M23" s="1">
        <v>180000</v>
      </c>
      <c r="N23" s="17">
        <f t="shared" si="1"/>
        <v>18.322440919748356</v>
      </c>
      <c r="O23" s="2" t="s">
        <v>48</v>
      </c>
      <c r="P23" s="16">
        <f t="shared" si="3"/>
        <v>78.410659015772893</v>
      </c>
      <c r="Q23">
        <f t="shared" si="2"/>
        <v>8.620000000000001</v>
      </c>
      <c r="R23">
        <v>9.61</v>
      </c>
      <c r="S23" s="1">
        <v>9.81</v>
      </c>
    </row>
    <row r="24" spans="9:19" x14ac:dyDescent="0.25">
      <c r="I24" s="2">
        <v>21</v>
      </c>
      <c r="J24" s="13">
        <v>9.81</v>
      </c>
      <c r="K24" s="13">
        <v>1.1299999999999999</v>
      </c>
      <c r="L24" s="13">
        <f t="shared" si="0"/>
        <v>8.68</v>
      </c>
      <c r="M24" s="13">
        <v>200000</v>
      </c>
      <c r="N24" s="19">
        <f t="shared" si="1"/>
        <v>18.771811277930574</v>
      </c>
      <c r="O24" s="1" t="s">
        <v>49</v>
      </c>
      <c r="P24" s="16">
        <f t="shared" si="3"/>
        <v>78.410659015772893</v>
      </c>
      <c r="Q24">
        <f t="shared" si="2"/>
        <v>8.68</v>
      </c>
      <c r="R24">
        <v>9.61</v>
      </c>
      <c r="S24" s="1">
        <v>9.81</v>
      </c>
    </row>
    <row r="25" spans="9:19" x14ac:dyDescent="0.25">
      <c r="I25" s="2">
        <v>22</v>
      </c>
      <c r="J25" s="13">
        <v>9.81</v>
      </c>
      <c r="K25" s="13">
        <v>0.44</v>
      </c>
      <c r="L25" s="13">
        <f t="shared" si="0"/>
        <v>9.370000000000001</v>
      </c>
      <c r="M25" s="13">
        <v>250000</v>
      </c>
      <c r="N25" s="19">
        <f t="shared" si="1"/>
        <v>26.964326617875219</v>
      </c>
      <c r="O25" s="2" t="s">
        <v>49</v>
      </c>
      <c r="P25" s="16">
        <f t="shared" si="3"/>
        <v>78.410659015772893</v>
      </c>
      <c r="Q25">
        <f t="shared" si="2"/>
        <v>9.370000000000001</v>
      </c>
      <c r="R25">
        <v>9.61</v>
      </c>
      <c r="S25" s="1">
        <v>9.81</v>
      </c>
    </row>
    <row r="26" spans="9:19" x14ac:dyDescent="0.25">
      <c r="I26" s="2">
        <v>23</v>
      </c>
      <c r="J26" s="13">
        <v>9.81</v>
      </c>
      <c r="K26" s="13">
        <v>0.81</v>
      </c>
      <c r="L26" s="13">
        <f t="shared" si="0"/>
        <v>9</v>
      </c>
      <c r="M26" s="13">
        <v>300000</v>
      </c>
      <c r="N26" s="19">
        <f t="shared" si="1"/>
        <v>21.663679770025972</v>
      </c>
      <c r="O26" s="2" t="s">
        <v>68</v>
      </c>
      <c r="P26" s="16">
        <f t="shared" si="3"/>
        <v>78.410659015772893</v>
      </c>
      <c r="Q26">
        <f t="shared" si="2"/>
        <v>9</v>
      </c>
      <c r="R26">
        <v>9.61</v>
      </c>
      <c r="S26" s="1">
        <v>9.81</v>
      </c>
    </row>
    <row r="27" spans="9:19" x14ac:dyDescent="0.25">
      <c r="I27" s="2">
        <v>24</v>
      </c>
      <c r="J27" s="13">
        <v>9.81</v>
      </c>
      <c r="K27" s="13">
        <v>0.56000000000000005</v>
      </c>
      <c r="L27" s="13">
        <f t="shared" si="0"/>
        <v>9.25</v>
      </c>
      <c r="M27" s="13">
        <v>500000</v>
      </c>
      <c r="N27" s="19">
        <f t="shared" si="1"/>
        <v>24.869619607474959</v>
      </c>
      <c r="O27" s="2" t="s">
        <v>56</v>
      </c>
      <c r="P27" s="16">
        <f t="shared" si="3"/>
        <v>78.410659015772893</v>
      </c>
      <c r="Q27">
        <f t="shared" si="2"/>
        <v>9.25</v>
      </c>
      <c r="R27">
        <v>9.61</v>
      </c>
      <c r="S27" s="1">
        <v>9.81</v>
      </c>
    </row>
    <row r="28" spans="9:19" x14ac:dyDescent="0.25">
      <c r="I28" s="2">
        <v>25</v>
      </c>
      <c r="J28" s="13">
        <v>9.81</v>
      </c>
      <c r="K28" s="13">
        <v>0.3</v>
      </c>
      <c r="L28" s="13">
        <f t="shared" si="0"/>
        <v>9.51</v>
      </c>
      <c r="M28" s="13">
        <v>1000000</v>
      </c>
      <c r="N28" s="19">
        <f t="shared" si="1"/>
        <v>30.290955053205721</v>
      </c>
      <c r="O28" s="2" t="s">
        <v>55</v>
      </c>
      <c r="P28" s="16">
        <f t="shared" si="3"/>
        <v>78.410659015772893</v>
      </c>
      <c r="Q28">
        <f t="shared" si="2"/>
        <v>9.51</v>
      </c>
      <c r="R28">
        <v>9.61</v>
      </c>
      <c r="S28" s="1">
        <v>9.81</v>
      </c>
    </row>
  </sheetData>
  <mergeCells count="12">
    <mergeCell ref="Q2:Q3"/>
    <mergeCell ref="L2:L3"/>
    <mergeCell ref="A10:G10"/>
    <mergeCell ref="A15:G15"/>
    <mergeCell ref="A1:G1"/>
    <mergeCell ref="A6:C6"/>
    <mergeCell ref="I2:I3"/>
    <mergeCell ref="O2:P2"/>
    <mergeCell ref="J2:J3"/>
    <mergeCell ref="K2:K3"/>
    <mergeCell ref="M2:M3"/>
    <mergeCell ref="N2:N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A3D6-5C1D-45A4-8102-49FE77036945}">
  <dimension ref="A1:H23"/>
  <sheetViews>
    <sheetView workbookViewId="0">
      <selection activeCell="C23" sqref="C23"/>
    </sheetView>
  </sheetViews>
  <sheetFormatPr defaultColWidth="11.42578125" defaultRowHeight="15" x14ac:dyDescent="0.25"/>
  <cols>
    <col min="7" max="7" width="16" customWidth="1"/>
    <col min="8" max="8" width="21.85546875" customWidth="1"/>
  </cols>
  <sheetData>
    <row r="1" spans="1:8" x14ac:dyDescent="0.25">
      <c r="A1" s="20" t="s">
        <v>22</v>
      </c>
      <c r="B1" s="21"/>
      <c r="C1" s="21"/>
      <c r="D1" s="21"/>
      <c r="E1" s="21"/>
      <c r="F1" s="21"/>
      <c r="G1" s="21"/>
      <c r="H1" s="8"/>
    </row>
    <row r="2" spans="1:8" x14ac:dyDescent="0.25">
      <c r="A2" s="27" t="s">
        <v>18</v>
      </c>
      <c r="B2" s="29" t="s">
        <v>24</v>
      </c>
      <c r="C2" s="23" t="s">
        <v>0</v>
      </c>
      <c r="D2" s="29" t="s">
        <v>14</v>
      </c>
      <c r="E2" s="29" t="s">
        <v>17</v>
      </c>
      <c r="F2" s="29" t="s">
        <v>1</v>
      </c>
      <c r="G2" s="5" t="s">
        <v>2</v>
      </c>
      <c r="H2" s="9"/>
    </row>
    <row r="3" spans="1:8" x14ac:dyDescent="0.25">
      <c r="A3" s="27"/>
      <c r="B3" s="29"/>
      <c r="C3" s="24"/>
      <c r="D3" s="29"/>
      <c r="E3" s="29"/>
      <c r="F3" s="29"/>
      <c r="G3" s="15" t="s">
        <v>3</v>
      </c>
      <c r="H3" s="10"/>
    </row>
    <row r="4" spans="1:8" x14ac:dyDescent="0.25">
      <c r="A4" s="2">
        <v>1</v>
      </c>
      <c r="B4" s="1">
        <v>9.94</v>
      </c>
      <c r="C4" s="1">
        <f>B4-D4</f>
        <v>9.8650000000000002</v>
      </c>
      <c r="D4" s="1">
        <v>7.4999999999999997E-2</v>
      </c>
      <c r="E4" s="1">
        <v>10</v>
      </c>
      <c r="F4" s="17">
        <f>-20*LOG(D4/B4,10)</f>
        <v>42.44650242011226</v>
      </c>
      <c r="G4" s="6" t="s">
        <v>52</v>
      </c>
      <c r="H4" s="11" t="s">
        <v>67</v>
      </c>
    </row>
    <row r="5" spans="1:8" x14ac:dyDescent="0.25">
      <c r="A5" s="2">
        <v>2</v>
      </c>
      <c r="B5" s="1">
        <v>9.94</v>
      </c>
      <c r="C5" s="1">
        <f t="shared" ref="C5:C23" si="0">B5-D5</f>
        <v>9.34</v>
      </c>
      <c r="D5" s="1">
        <v>0.6</v>
      </c>
      <c r="E5" s="1">
        <v>500</v>
      </c>
      <c r="F5" s="17">
        <f t="shared" ref="F5:F23" si="1">-20*LOG(D5/B5,10)</f>
        <v>24.384702680273392</v>
      </c>
      <c r="G5" s="6" t="s">
        <v>53</v>
      </c>
      <c r="H5" s="11"/>
    </row>
    <row r="6" spans="1:8" x14ac:dyDescent="0.25">
      <c r="A6" s="2">
        <v>3</v>
      </c>
      <c r="B6" s="1">
        <v>9.94</v>
      </c>
      <c r="C6" s="1">
        <f t="shared" si="0"/>
        <v>9.0399999999999991</v>
      </c>
      <c r="D6" s="1">
        <v>0.9</v>
      </c>
      <c r="E6" s="1">
        <v>1000</v>
      </c>
      <c r="F6" s="17">
        <f t="shared" si="1"/>
        <v>20.862877499159765</v>
      </c>
      <c r="G6" s="6" t="s">
        <v>54</v>
      </c>
      <c r="H6" s="7"/>
    </row>
    <row r="7" spans="1:8" x14ac:dyDescent="0.25">
      <c r="A7" s="2">
        <v>4</v>
      </c>
      <c r="B7" s="1">
        <v>9.94</v>
      </c>
      <c r="C7" s="1">
        <f t="shared" si="0"/>
        <v>8.84</v>
      </c>
      <c r="D7" s="1">
        <v>1.1000000000000001</v>
      </c>
      <c r="E7" s="1">
        <v>1200</v>
      </c>
      <c r="F7" s="17">
        <f t="shared" si="1"/>
        <v>19.119873984781762</v>
      </c>
      <c r="G7" s="6" t="s">
        <v>55</v>
      </c>
      <c r="H7" s="7"/>
    </row>
    <row r="8" spans="1:8" x14ac:dyDescent="0.25">
      <c r="A8" s="2">
        <v>5</v>
      </c>
      <c r="B8" s="1">
        <v>9.94</v>
      </c>
      <c r="C8" s="1">
        <f t="shared" si="0"/>
        <v>8.6399999999999988</v>
      </c>
      <c r="D8" s="1">
        <v>1.3</v>
      </c>
      <c r="E8" s="1">
        <v>1800</v>
      </c>
      <c r="F8" s="17">
        <f t="shared" si="1"/>
        <v>17.668860641809523</v>
      </c>
      <c r="G8" s="6" t="s">
        <v>56</v>
      </c>
      <c r="H8" s="7"/>
    </row>
    <row r="9" spans="1:8" x14ac:dyDescent="0.25">
      <c r="A9" s="2">
        <v>6</v>
      </c>
      <c r="B9" s="1">
        <v>9.94</v>
      </c>
      <c r="C9" s="1">
        <f t="shared" si="0"/>
        <v>7.9399999999999995</v>
      </c>
      <c r="D9" s="1">
        <v>2</v>
      </c>
      <c r="E9" s="1">
        <v>3000</v>
      </c>
      <c r="F9" s="17">
        <f t="shared" si="1"/>
        <v>13.927127774666641</v>
      </c>
      <c r="G9" s="6" t="s">
        <v>47</v>
      </c>
      <c r="H9" s="7"/>
    </row>
    <row r="10" spans="1:8" x14ac:dyDescent="0.25">
      <c r="A10" s="2">
        <v>7</v>
      </c>
      <c r="B10" s="1">
        <v>9.94</v>
      </c>
      <c r="C10" s="1">
        <f t="shared" si="0"/>
        <v>6.83</v>
      </c>
      <c r="D10" s="1">
        <v>3.11</v>
      </c>
      <c r="E10" s="1">
        <v>5000</v>
      </c>
      <c r="F10" s="17">
        <f t="shared" si="1"/>
        <v>10.092519907409516</v>
      </c>
      <c r="G10" s="6" t="s">
        <v>57</v>
      </c>
      <c r="H10" s="7"/>
    </row>
    <row r="11" spans="1:8" x14ac:dyDescent="0.25">
      <c r="A11" s="2">
        <v>8</v>
      </c>
      <c r="B11" s="1">
        <v>9.94</v>
      </c>
      <c r="C11" s="1">
        <f t="shared" si="0"/>
        <v>5.5299999999999994</v>
      </c>
      <c r="D11" s="1">
        <v>4.41</v>
      </c>
      <c r="E11" s="1">
        <v>8000</v>
      </c>
      <c r="F11" s="17">
        <f t="shared" si="1"/>
        <v>7.0589558985894936</v>
      </c>
      <c r="G11" s="6" t="s">
        <v>59</v>
      </c>
      <c r="H11" s="7"/>
    </row>
    <row r="12" spans="1:8" x14ac:dyDescent="0.25">
      <c r="A12" s="2">
        <v>9</v>
      </c>
      <c r="B12" s="1">
        <v>9.94</v>
      </c>
      <c r="C12" s="1">
        <f t="shared" si="0"/>
        <v>5.13</v>
      </c>
      <c r="D12" s="1">
        <v>4.8099999999999996</v>
      </c>
      <c r="E12" s="1">
        <v>10000</v>
      </c>
      <c r="F12" s="17">
        <f t="shared" si="1"/>
        <v>6.3048261604696307</v>
      </c>
      <c r="G12" s="6" t="s">
        <v>58</v>
      </c>
      <c r="H12" s="7"/>
    </row>
    <row r="13" spans="1:8" x14ac:dyDescent="0.25">
      <c r="A13" s="2">
        <v>10</v>
      </c>
      <c r="B13" s="1">
        <v>9.94</v>
      </c>
      <c r="C13" s="1">
        <f t="shared" si="0"/>
        <v>3.7399999999999993</v>
      </c>
      <c r="D13" s="1">
        <v>6.2</v>
      </c>
      <c r="E13" s="1">
        <v>14000</v>
      </c>
      <c r="F13" s="17">
        <f t="shared" si="1"/>
        <v>4.099893897981187</v>
      </c>
      <c r="G13" s="6" t="s">
        <v>42</v>
      </c>
      <c r="H13" s="7"/>
    </row>
    <row r="14" spans="1:8" x14ac:dyDescent="0.25">
      <c r="A14" s="2">
        <v>11</v>
      </c>
      <c r="B14" s="1">
        <v>9.94</v>
      </c>
      <c r="C14" s="1">
        <f t="shared" si="0"/>
        <v>3.0999999999999996</v>
      </c>
      <c r="D14" s="1">
        <v>6.84</v>
      </c>
      <c r="E14" s="1">
        <v>16000</v>
      </c>
      <c r="F14" s="17">
        <f t="shared" si="1"/>
        <v>3.2466056535439405</v>
      </c>
      <c r="G14" s="6" t="s">
        <v>60</v>
      </c>
      <c r="H14" s="7"/>
    </row>
    <row r="15" spans="1:8" x14ac:dyDescent="0.25">
      <c r="A15" s="2">
        <v>12</v>
      </c>
      <c r="B15" s="1">
        <v>9.94</v>
      </c>
      <c r="C15" s="1">
        <f t="shared" si="0"/>
        <v>3.0299999999999994</v>
      </c>
      <c r="D15" s="1">
        <v>6.91</v>
      </c>
      <c r="E15" s="1">
        <v>18000</v>
      </c>
      <c r="F15" s="17">
        <f t="shared" si="1"/>
        <v>3.1581667404622973</v>
      </c>
      <c r="G15" s="6" t="s">
        <v>40</v>
      </c>
      <c r="H15" s="7"/>
    </row>
    <row r="16" spans="1:8" x14ac:dyDescent="0.25">
      <c r="A16" s="2">
        <v>13</v>
      </c>
      <c r="B16" s="1">
        <v>9.94</v>
      </c>
      <c r="C16" s="1">
        <f t="shared" si="0"/>
        <v>2.9299999999999997</v>
      </c>
      <c r="D16" s="1">
        <v>7.01</v>
      </c>
      <c r="E16" s="1">
        <v>20000</v>
      </c>
      <c r="F16" s="17">
        <f t="shared" si="1"/>
        <v>3.0333673286130929</v>
      </c>
      <c r="G16" s="6" t="s">
        <v>61</v>
      </c>
      <c r="H16" s="7"/>
    </row>
    <row r="17" spans="1:8" x14ac:dyDescent="0.25">
      <c r="A17" s="2">
        <v>14</v>
      </c>
      <c r="B17" s="1">
        <v>9.94</v>
      </c>
      <c r="C17" s="1">
        <f t="shared" si="0"/>
        <v>2.6599999999999993</v>
      </c>
      <c r="D17" s="1">
        <v>7.28</v>
      </c>
      <c r="E17" s="1">
        <v>22000</v>
      </c>
      <c r="F17" s="17">
        <f t="shared" si="1"/>
        <v>2.7051001016855221</v>
      </c>
      <c r="G17" s="6" t="s">
        <v>38</v>
      </c>
      <c r="H17" s="7"/>
    </row>
    <row r="18" spans="1:8" x14ac:dyDescent="0.25">
      <c r="A18" s="2">
        <v>15</v>
      </c>
      <c r="B18" s="1">
        <v>9.94</v>
      </c>
      <c r="C18" s="1">
        <f t="shared" si="0"/>
        <v>1.7099999999999991</v>
      </c>
      <c r="D18" s="1">
        <v>8.23</v>
      </c>
      <c r="E18" s="1">
        <v>30000</v>
      </c>
      <c r="F18" s="17">
        <f t="shared" si="1"/>
        <v>1.6397309837008689</v>
      </c>
      <c r="G18" s="6" t="s">
        <v>62</v>
      </c>
      <c r="H18" s="7"/>
    </row>
    <row r="19" spans="1:8" x14ac:dyDescent="0.25">
      <c r="A19" s="2">
        <v>16</v>
      </c>
      <c r="B19" s="1">
        <v>9.94</v>
      </c>
      <c r="C19" s="1">
        <f t="shared" si="0"/>
        <v>1.0099999999999998</v>
      </c>
      <c r="D19" s="1">
        <v>8.93</v>
      </c>
      <c r="E19" s="1">
        <v>50000</v>
      </c>
      <c r="F19" s="17">
        <f t="shared" si="1"/>
        <v>0.93069851017533711</v>
      </c>
      <c r="G19" s="6" t="s">
        <v>63</v>
      </c>
      <c r="H19" s="7"/>
    </row>
    <row r="20" spans="1:8" x14ac:dyDescent="0.25">
      <c r="A20" s="2">
        <v>17</v>
      </c>
      <c r="B20" s="1">
        <v>9.94</v>
      </c>
      <c r="C20" s="1">
        <f t="shared" si="0"/>
        <v>0.62999999999999901</v>
      </c>
      <c r="D20" s="1">
        <v>9.31</v>
      </c>
      <c r="E20" s="1">
        <v>80000</v>
      </c>
      <c r="F20" s="17">
        <f t="shared" si="1"/>
        <v>0.56873406831941298</v>
      </c>
      <c r="G20" s="6" t="s">
        <v>64</v>
      </c>
      <c r="H20" s="7"/>
    </row>
    <row r="21" spans="1:8" x14ac:dyDescent="0.25">
      <c r="A21" s="2">
        <v>18</v>
      </c>
      <c r="B21" s="1">
        <v>9.94</v>
      </c>
      <c r="C21" s="1">
        <f t="shared" si="0"/>
        <v>0.25</v>
      </c>
      <c r="D21" s="1">
        <v>9.69</v>
      </c>
      <c r="E21" s="1">
        <v>120000</v>
      </c>
      <c r="F21" s="17">
        <f t="shared" si="1"/>
        <v>0.22125214693095968</v>
      </c>
      <c r="G21" s="6" t="s">
        <v>65</v>
      </c>
      <c r="H21" s="7"/>
    </row>
    <row r="22" spans="1:8" x14ac:dyDescent="0.25">
      <c r="A22" s="2">
        <v>19</v>
      </c>
      <c r="B22" s="1">
        <v>9.94</v>
      </c>
      <c r="C22" s="1">
        <f t="shared" si="0"/>
        <v>0.22999999999999865</v>
      </c>
      <c r="D22" s="1">
        <v>9.7100000000000009</v>
      </c>
      <c r="E22" s="1">
        <v>150000</v>
      </c>
      <c r="F22" s="17">
        <f t="shared" si="1"/>
        <v>0.20334308978616783</v>
      </c>
      <c r="G22" s="6" t="s">
        <v>33</v>
      </c>
      <c r="H22" s="7"/>
    </row>
    <row r="23" spans="1:8" x14ac:dyDescent="0.25">
      <c r="A23" s="2">
        <v>20</v>
      </c>
      <c r="B23" s="1">
        <v>9.94</v>
      </c>
      <c r="C23" s="1">
        <f t="shared" si="0"/>
        <v>0.21999999999999886</v>
      </c>
      <c r="D23" s="1">
        <v>9.7200000000000006</v>
      </c>
      <c r="E23" s="1">
        <v>180000</v>
      </c>
      <c r="F23" s="17">
        <f t="shared" si="1"/>
        <v>0.19440238942077401</v>
      </c>
      <c r="G23" s="6" t="s">
        <v>66</v>
      </c>
      <c r="H23" s="7"/>
    </row>
  </sheetData>
  <mergeCells count="6">
    <mergeCell ref="F2:F3"/>
    <mergeCell ref="C2:C3"/>
    <mergeCell ref="A2:A3"/>
    <mergeCell ref="B2:B3"/>
    <mergeCell ref="D2:D3"/>
    <mergeCell ref="E2:E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Germán Bertachini</cp:lastModifiedBy>
  <dcterms:created xsi:type="dcterms:W3CDTF">2019-08-09T23:57:13Z</dcterms:created>
  <dcterms:modified xsi:type="dcterms:W3CDTF">2019-08-17T22:34:51Z</dcterms:modified>
</cp:coreProperties>
</file>